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05" yWindow="120" windowWidth="8970" windowHeight="8130" tabRatio="850" activeTab="1"/>
  </bookViews>
  <sheets>
    <sheet name="по будинках" sheetId="6" r:id="rId1"/>
    <sheet name="Поточний ремонт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'по будинках'!$A$5:$BV$278</definedName>
    <definedName name="_xlnm._FilterDatabase" localSheetId="1" hidden="1">'Поточний ремонт'!$A$7:$AC$277</definedName>
    <definedName name="_xlnm.Print_Titles" localSheetId="0">'по будинках'!$2:$5</definedName>
    <definedName name="_xlnm.Print_Area" localSheetId="0">'по будинках'!$2:$242</definedName>
  </definedNames>
  <calcPr calcId="144525"/>
</workbook>
</file>

<file path=xl/calcChain.xml><?xml version="1.0" encoding="utf-8"?>
<calcChain xmlns="http://schemas.openxmlformats.org/spreadsheetml/2006/main">
  <c r="AV274" i="6" l="1"/>
  <c r="N191" i="4" l="1"/>
  <c r="P273" i="4"/>
  <c r="P274" i="4"/>
  <c r="AA270" i="4" l="1"/>
  <c r="E8" i="4"/>
  <c r="P8" i="4"/>
  <c r="E9" i="4"/>
  <c r="P9" i="4"/>
  <c r="E10" i="4"/>
  <c r="P10" i="4"/>
  <c r="E11" i="4"/>
  <c r="P11" i="4"/>
  <c r="E12" i="4"/>
  <c r="P12" i="4"/>
  <c r="E13" i="4"/>
  <c r="P13" i="4"/>
  <c r="E14" i="4"/>
  <c r="P14" i="4"/>
  <c r="E15" i="4"/>
  <c r="P15" i="4"/>
  <c r="E16" i="4"/>
  <c r="P16" i="4"/>
  <c r="BG274" i="6" l="1"/>
  <c r="AW274" i="6"/>
  <c r="BM273" i="6"/>
  <c r="BO273" i="6" s="1"/>
  <c r="BL273" i="6"/>
  <c r="BI273" i="6"/>
  <c r="BH273" i="6"/>
  <c r="BE273" i="6"/>
  <c r="BD273" i="6"/>
  <c r="BF273" i="6" s="1"/>
  <c r="BA273" i="6"/>
  <c r="AZ273" i="6"/>
  <c r="BB273" i="6" s="1"/>
  <c r="AV273" i="6"/>
  <c r="AX273" i="6" s="1"/>
  <c r="AS273" i="6"/>
  <c r="AR273" i="6"/>
  <c r="AT273" i="6" s="1"/>
  <c r="AO273" i="6"/>
  <c r="AN273" i="6"/>
  <c r="AP273" i="6" s="1"/>
  <c r="AK273" i="6"/>
  <c r="AJ273" i="6"/>
  <c r="AL273" i="6" s="1"/>
  <c r="AG273" i="6"/>
  <c r="AF273" i="6"/>
  <c r="AH273" i="6" s="1"/>
  <c r="AC273" i="6"/>
  <c r="AB273" i="6"/>
  <c r="AD273" i="6" s="1"/>
  <c r="Y273" i="6"/>
  <c r="X273" i="6"/>
  <c r="Z273" i="6" s="1"/>
  <c r="U273" i="6"/>
  <c r="T273" i="6"/>
  <c r="Q273" i="6"/>
  <c r="P273" i="6"/>
  <c r="R273" i="6" s="1"/>
  <c r="M273" i="6"/>
  <c r="L273" i="6"/>
  <c r="I273" i="6"/>
  <c r="H273" i="6"/>
  <c r="J273" i="6" s="1"/>
  <c r="E273" i="6"/>
  <c r="BQ273" i="6" s="1"/>
  <c r="D273" i="6"/>
  <c r="BP273" i="6" s="1"/>
  <c r="BM272" i="6"/>
  <c r="BL272" i="6"/>
  <c r="BI272" i="6"/>
  <c r="BK272" i="6" s="1"/>
  <c r="BH272" i="6"/>
  <c r="BE272" i="6"/>
  <c r="BD272" i="6"/>
  <c r="BA272" i="6"/>
  <c r="AZ272" i="6"/>
  <c r="AV272" i="6"/>
  <c r="AY272" i="6" s="1"/>
  <c r="AS272" i="6"/>
  <c r="AR272" i="6"/>
  <c r="AT272" i="6" s="1"/>
  <c r="AO272" i="6"/>
  <c r="AN272" i="6"/>
  <c r="AK272" i="6"/>
  <c r="AJ272" i="6"/>
  <c r="AM272" i="6" s="1"/>
  <c r="AG272" i="6"/>
  <c r="AF272" i="6"/>
  <c r="AH272" i="6" s="1"/>
  <c r="AC272" i="6"/>
  <c r="AB272" i="6"/>
  <c r="AD272" i="6" s="1"/>
  <c r="Y272" i="6"/>
  <c r="X272" i="6"/>
  <c r="Z272" i="6" s="1"/>
  <c r="U272" i="6"/>
  <c r="T272" i="6"/>
  <c r="V272" i="6" s="1"/>
  <c r="Q272" i="6"/>
  <c r="P272" i="6"/>
  <c r="R272" i="6" s="1"/>
  <c r="M272" i="6"/>
  <c r="L272" i="6"/>
  <c r="I272" i="6"/>
  <c r="H272" i="6"/>
  <c r="K272" i="6" s="1"/>
  <c r="E272" i="6"/>
  <c r="BQ272" i="6" s="1"/>
  <c r="D272" i="6"/>
  <c r="BP272" i="6" s="1"/>
  <c r="BM271" i="6"/>
  <c r="BL271" i="6"/>
  <c r="BN271" i="6" s="1"/>
  <c r="BI271" i="6"/>
  <c r="BH271" i="6"/>
  <c r="BE271" i="6"/>
  <c r="BD271" i="6"/>
  <c r="BF271" i="6" s="1"/>
  <c r="BA271" i="6"/>
  <c r="AZ271" i="6"/>
  <c r="BB271" i="6" s="1"/>
  <c r="AV271" i="6"/>
  <c r="AX271" i="6" s="1"/>
  <c r="AS271" i="6"/>
  <c r="AR271" i="6"/>
  <c r="AT271" i="6" s="1"/>
  <c r="AO271" i="6"/>
  <c r="AN271" i="6"/>
  <c r="AP271" i="6" s="1"/>
  <c r="AK271" i="6"/>
  <c r="AJ271" i="6"/>
  <c r="AG271" i="6"/>
  <c r="AF271" i="6"/>
  <c r="AH271" i="6" s="1"/>
  <c r="AC271" i="6"/>
  <c r="AB271" i="6"/>
  <c r="AD271" i="6" s="1"/>
  <c r="Y271" i="6"/>
  <c r="X271" i="6"/>
  <c r="Z271" i="6" s="1"/>
  <c r="U271" i="6"/>
  <c r="T271" i="6"/>
  <c r="V271" i="6" s="1"/>
  <c r="Q271" i="6"/>
  <c r="P271" i="6"/>
  <c r="R271" i="6" s="1"/>
  <c r="M271" i="6"/>
  <c r="L271" i="6"/>
  <c r="I271" i="6"/>
  <c r="H271" i="6"/>
  <c r="E271" i="6"/>
  <c r="BQ271" i="6" s="1"/>
  <c r="D271" i="6"/>
  <c r="BP271" i="6" s="1"/>
  <c r="BR271" i="6" s="1"/>
  <c r="BM270" i="6"/>
  <c r="BL270" i="6"/>
  <c r="BN270" i="6" s="1"/>
  <c r="BI270" i="6"/>
  <c r="BH270" i="6"/>
  <c r="BE270" i="6"/>
  <c r="BD270" i="6"/>
  <c r="BF270" i="6" s="1"/>
  <c r="BA270" i="6"/>
  <c r="AZ270" i="6"/>
  <c r="AV270" i="6"/>
  <c r="AY270" i="6" s="1"/>
  <c r="AS270" i="6"/>
  <c r="AR270" i="6"/>
  <c r="AO270" i="6"/>
  <c r="AN270" i="6"/>
  <c r="AP270" i="6" s="1"/>
  <c r="AK270" i="6"/>
  <c r="AJ270" i="6"/>
  <c r="AL270" i="6" s="1"/>
  <c r="AG270" i="6"/>
  <c r="AF270" i="6"/>
  <c r="AH270" i="6" s="1"/>
  <c r="AC270" i="6"/>
  <c r="AB270" i="6"/>
  <c r="AD270" i="6" s="1"/>
  <c r="Y270" i="6"/>
  <c r="X270" i="6"/>
  <c r="Z270" i="6" s="1"/>
  <c r="U270" i="6"/>
  <c r="T270" i="6"/>
  <c r="V270" i="6" s="1"/>
  <c r="Q270" i="6"/>
  <c r="P270" i="6"/>
  <c r="R270" i="6" s="1"/>
  <c r="M270" i="6"/>
  <c r="L270" i="6"/>
  <c r="O270" i="6" s="1"/>
  <c r="I270" i="6"/>
  <c r="H270" i="6"/>
  <c r="E270" i="6"/>
  <c r="D270" i="6"/>
  <c r="BP270" i="6" s="1"/>
  <c r="BM269" i="6"/>
  <c r="BL269" i="6"/>
  <c r="BI269" i="6"/>
  <c r="BH269" i="6"/>
  <c r="BE269" i="6"/>
  <c r="BD269" i="6"/>
  <c r="BF269" i="6" s="1"/>
  <c r="BA269" i="6"/>
  <c r="AZ269" i="6"/>
  <c r="BB269" i="6" s="1"/>
  <c r="AV269" i="6"/>
  <c r="AY269" i="6" s="1"/>
  <c r="AS269" i="6"/>
  <c r="AR269" i="6"/>
  <c r="AT269" i="6" s="1"/>
  <c r="AO269" i="6"/>
  <c r="AN269" i="6"/>
  <c r="AK269" i="6"/>
  <c r="AJ269" i="6"/>
  <c r="AL269" i="6" s="1"/>
  <c r="AG269" i="6"/>
  <c r="AF269" i="6"/>
  <c r="AH269" i="6" s="1"/>
  <c r="AC269" i="6"/>
  <c r="AB269" i="6"/>
  <c r="AD269" i="6" s="1"/>
  <c r="Y269" i="6"/>
  <c r="X269" i="6"/>
  <c r="Z269" i="6" s="1"/>
  <c r="U269" i="6"/>
  <c r="T269" i="6"/>
  <c r="V269" i="6" s="1"/>
  <c r="Q269" i="6"/>
  <c r="P269" i="6"/>
  <c r="R269" i="6" s="1"/>
  <c r="M269" i="6"/>
  <c r="L269" i="6"/>
  <c r="I269" i="6"/>
  <c r="H269" i="6"/>
  <c r="K269" i="6" s="1"/>
  <c r="E269" i="6"/>
  <c r="BQ269" i="6" s="1"/>
  <c r="D269" i="6"/>
  <c r="BM268" i="6"/>
  <c r="BL268" i="6"/>
  <c r="BN268" i="6" s="1"/>
  <c r="BI268" i="6"/>
  <c r="BH268" i="6"/>
  <c r="BE268" i="6"/>
  <c r="BD268" i="6"/>
  <c r="BF268" i="6" s="1"/>
  <c r="BA268" i="6"/>
  <c r="AZ268" i="6"/>
  <c r="BB268" i="6" s="1"/>
  <c r="AV268" i="6"/>
  <c r="AX268" i="6" s="1"/>
  <c r="AS268" i="6"/>
  <c r="AR268" i="6"/>
  <c r="AO268" i="6"/>
  <c r="AN268" i="6"/>
  <c r="AK268" i="6"/>
  <c r="AJ268" i="6"/>
  <c r="AG268" i="6"/>
  <c r="AF268" i="6"/>
  <c r="AC268" i="6"/>
  <c r="AB268" i="6"/>
  <c r="Y268" i="6"/>
  <c r="X268" i="6"/>
  <c r="U268" i="6"/>
  <c r="T268" i="6"/>
  <c r="Q268" i="6"/>
  <c r="P268" i="6"/>
  <c r="M268" i="6"/>
  <c r="L268" i="6"/>
  <c r="I268" i="6"/>
  <c r="H268" i="6"/>
  <c r="E268" i="6"/>
  <c r="D268" i="6"/>
  <c r="BP268" i="6" s="1"/>
  <c r="BM267" i="6"/>
  <c r="BL267" i="6"/>
  <c r="BI267" i="6"/>
  <c r="BH267" i="6"/>
  <c r="BK267" i="6" s="1"/>
  <c r="BE267" i="6"/>
  <c r="BD267" i="6"/>
  <c r="BF267" i="6" s="1"/>
  <c r="BA267" i="6"/>
  <c r="AZ267" i="6"/>
  <c r="BC267" i="6" s="1"/>
  <c r="AV267" i="6"/>
  <c r="AX267" i="6" s="1"/>
  <c r="AS267" i="6"/>
  <c r="AR267" i="6"/>
  <c r="AO267" i="6"/>
  <c r="AN267" i="6"/>
  <c r="AK267" i="6"/>
  <c r="AJ267" i="6"/>
  <c r="AG267" i="6"/>
  <c r="AF267" i="6"/>
  <c r="AC267" i="6"/>
  <c r="AB267" i="6"/>
  <c r="AD267" i="6" s="1"/>
  <c r="Y267" i="6"/>
  <c r="X267" i="6"/>
  <c r="Z267" i="6" s="1"/>
  <c r="U267" i="6"/>
  <c r="T267" i="6"/>
  <c r="V267" i="6" s="1"/>
  <c r="Q267" i="6"/>
  <c r="P267" i="6"/>
  <c r="R267" i="6" s="1"/>
  <c r="M267" i="6"/>
  <c r="L267" i="6"/>
  <c r="O267" i="6" s="1"/>
  <c r="I267" i="6"/>
  <c r="H267" i="6"/>
  <c r="E267" i="6"/>
  <c r="BQ267" i="6" s="1"/>
  <c r="D267" i="6"/>
  <c r="BP267" i="6" s="1"/>
  <c r="BM266" i="6"/>
  <c r="BL266" i="6"/>
  <c r="BI266" i="6"/>
  <c r="BH266" i="6"/>
  <c r="BJ266" i="6" s="1"/>
  <c r="BE266" i="6"/>
  <c r="BD266" i="6"/>
  <c r="BF266" i="6" s="1"/>
  <c r="BA266" i="6"/>
  <c r="AZ266" i="6"/>
  <c r="BB266" i="6" s="1"/>
  <c r="AV266" i="6"/>
  <c r="AY266" i="6" s="1"/>
  <c r="AS266" i="6"/>
  <c r="AR266" i="6"/>
  <c r="AO266" i="6"/>
  <c r="AN266" i="6"/>
  <c r="AK266" i="6"/>
  <c r="AJ266" i="6"/>
  <c r="AL266" i="6" s="1"/>
  <c r="AG266" i="6"/>
  <c r="AF266" i="6"/>
  <c r="AH266" i="6" s="1"/>
  <c r="AC266" i="6"/>
  <c r="AB266" i="6"/>
  <c r="Y266" i="6"/>
  <c r="X266" i="6"/>
  <c r="AA266" i="6" s="1"/>
  <c r="U266" i="6"/>
  <c r="T266" i="6"/>
  <c r="V266" i="6" s="1"/>
  <c r="Q266" i="6"/>
  <c r="P266" i="6"/>
  <c r="R266" i="6" s="1"/>
  <c r="M266" i="6"/>
  <c r="L266" i="6"/>
  <c r="I266" i="6"/>
  <c r="H266" i="6"/>
  <c r="K266" i="6" s="1"/>
  <c r="E266" i="6"/>
  <c r="BQ266" i="6" s="1"/>
  <c r="D266" i="6"/>
  <c r="BP266" i="6" s="1"/>
  <c r="BM265" i="6"/>
  <c r="BL265" i="6"/>
  <c r="BI265" i="6"/>
  <c r="BH265" i="6"/>
  <c r="BK265" i="6" s="1"/>
  <c r="BE265" i="6"/>
  <c r="BD265" i="6"/>
  <c r="BF265" i="6" s="1"/>
  <c r="BA265" i="6"/>
  <c r="AZ265" i="6"/>
  <c r="BB265" i="6" s="1"/>
  <c r="AV265" i="6"/>
  <c r="AX265" i="6" s="1"/>
  <c r="AS265" i="6"/>
  <c r="AR265" i="6"/>
  <c r="AO265" i="6"/>
  <c r="AN265" i="6"/>
  <c r="AP265" i="6" s="1"/>
  <c r="AK265" i="6"/>
  <c r="AJ265" i="6"/>
  <c r="AG265" i="6"/>
  <c r="AF265" i="6"/>
  <c r="AC265" i="6"/>
  <c r="AB265" i="6"/>
  <c r="AD265" i="6" s="1"/>
  <c r="Y265" i="6"/>
  <c r="X265" i="6"/>
  <c r="Z265" i="6" s="1"/>
  <c r="U265" i="6"/>
  <c r="T265" i="6"/>
  <c r="V265" i="6" s="1"/>
  <c r="Q265" i="6"/>
  <c r="P265" i="6"/>
  <c r="R265" i="6" s="1"/>
  <c r="M265" i="6"/>
  <c r="L265" i="6"/>
  <c r="I265" i="6"/>
  <c r="H265" i="6"/>
  <c r="E265" i="6"/>
  <c r="BQ265" i="6" s="1"/>
  <c r="D265" i="6"/>
  <c r="BP265" i="6" s="1"/>
  <c r="BM264" i="6"/>
  <c r="BL264" i="6"/>
  <c r="BI264" i="6"/>
  <c r="BH264" i="6"/>
  <c r="BE264" i="6"/>
  <c r="BD264" i="6"/>
  <c r="BA264" i="6"/>
  <c r="AZ264" i="6"/>
  <c r="AV264" i="6"/>
  <c r="AX264" i="6" s="1"/>
  <c r="AS264" i="6"/>
  <c r="AR264" i="6"/>
  <c r="AT264" i="6" s="1"/>
  <c r="AO264" i="6"/>
  <c r="AN264" i="6"/>
  <c r="AP264" i="6" s="1"/>
  <c r="AK264" i="6"/>
  <c r="AJ264" i="6"/>
  <c r="AL264" i="6" s="1"/>
  <c r="AG264" i="6"/>
  <c r="AF264" i="6"/>
  <c r="AH264" i="6" s="1"/>
  <c r="AC264" i="6"/>
  <c r="AB264" i="6"/>
  <c r="AD264" i="6" s="1"/>
  <c r="Y264" i="6"/>
  <c r="X264" i="6"/>
  <c r="Z264" i="6" s="1"/>
  <c r="U264" i="6"/>
  <c r="T264" i="6"/>
  <c r="V264" i="6" s="1"/>
  <c r="Q264" i="6"/>
  <c r="P264" i="6"/>
  <c r="R264" i="6" s="1"/>
  <c r="M264" i="6"/>
  <c r="L264" i="6"/>
  <c r="I264" i="6"/>
  <c r="H264" i="6"/>
  <c r="E264" i="6"/>
  <c r="BQ264" i="6" s="1"/>
  <c r="D264" i="6"/>
  <c r="BP264" i="6" s="1"/>
  <c r="BM263" i="6"/>
  <c r="BL263" i="6"/>
  <c r="BN263" i="6" s="1"/>
  <c r="BI263" i="6"/>
  <c r="BH263" i="6"/>
  <c r="BJ263" i="6" s="1"/>
  <c r="BE263" i="6"/>
  <c r="BD263" i="6"/>
  <c r="BF263" i="6" s="1"/>
  <c r="BA263" i="6"/>
  <c r="AZ263" i="6"/>
  <c r="BB263" i="6" s="1"/>
  <c r="AV263" i="6"/>
  <c r="AY263" i="6" s="1"/>
  <c r="AS263" i="6"/>
  <c r="AU263" i="6" s="1"/>
  <c r="AR263" i="6"/>
  <c r="AO263" i="6"/>
  <c r="AQ263" i="6" s="1"/>
  <c r="AN263" i="6"/>
  <c r="AK263" i="6"/>
  <c r="AJ263" i="6"/>
  <c r="AG263" i="6"/>
  <c r="AF263" i="6"/>
  <c r="AC263" i="6"/>
  <c r="AB263" i="6"/>
  <c r="Y263" i="6"/>
  <c r="AA263" i="6" s="1"/>
  <c r="X263" i="6"/>
  <c r="Z263" i="6" s="1"/>
  <c r="U263" i="6"/>
  <c r="T263" i="6"/>
  <c r="Q263" i="6"/>
  <c r="P263" i="6"/>
  <c r="R263" i="6" s="1"/>
  <c r="M263" i="6"/>
  <c r="L263" i="6"/>
  <c r="I263" i="6"/>
  <c r="H263" i="6"/>
  <c r="E263" i="6"/>
  <c r="G263" i="6" s="1"/>
  <c r="D263" i="6"/>
  <c r="BP263" i="6" s="1"/>
  <c r="BM262" i="6"/>
  <c r="BL262" i="6"/>
  <c r="BN262" i="6" s="1"/>
  <c r="BI262" i="6"/>
  <c r="BH262" i="6"/>
  <c r="BJ262" i="6" s="1"/>
  <c r="BE262" i="6"/>
  <c r="BD262" i="6"/>
  <c r="BF262" i="6" s="1"/>
  <c r="BA262" i="6"/>
  <c r="AZ262" i="6"/>
  <c r="BB262" i="6" s="1"/>
  <c r="AV262" i="6"/>
  <c r="AY262" i="6" s="1"/>
  <c r="AS262" i="6"/>
  <c r="AR262" i="6"/>
  <c r="AO262" i="6"/>
  <c r="AN262" i="6"/>
  <c r="AK262" i="6"/>
  <c r="AJ262" i="6"/>
  <c r="AG262" i="6"/>
  <c r="AF262" i="6"/>
  <c r="AH262" i="6" s="1"/>
  <c r="AC262" i="6"/>
  <c r="AB262" i="6"/>
  <c r="AD262" i="6" s="1"/>
  <c r="Y262" i="6"/>
  <c r="X262" i="6"/>
  <c r="Z262" i="6" s="1"/>
  <c r="U262" i="6"/>
  <c r="T262" i="6"/>
  <c r="V262" i="6" s="1"/>
  <c r="Q262" i="6"/>
  <c r="P262" i="6"/>
  <c r="R262" i="6" s="1"/>
  <c r="M262" i="6"/>
  <c r="L262" i="6"/>
  <c r="I262" i="6"/>
  <c r="H262" i="6"/>
  <c r="E262" i="6"/>
  <c r="D262" i="6"/>
  <c r="BP262" i="6" s="1"/>
  <c r="BM261" i="6"/>
  <c r="BL261" i="6"/>
  <c r="BI261" i="6"/>
  <c r="BH261" i="6"/>
  <c r="BE261" i="6"/>
  <c r="BD261" i="6"/>
  <c r="BF261" i="6" s="1"/>
  <c r="BA261" i="6"/>
  <c r="AZ261" i="6"/>
  <c r="BB261" i="6" s="1"/>
  <c r="AV261" i="6"/>
  <c r="AX261" i="6" s="1"/>
  <c r="AS261" i="6"/>
  <c r="AR261" i="6"/>
  <c r="AO261" i="6"/>
  <c r="AN261" i="6"/>
  <c r="AK261" i="6"/>
  <c r="AJ261" i="6"/>
  <c r="AG261" i="6"/>
  <c r="AF261" i="6"/>
  <c r="AC261" i="6"/>
  <c r="AB261" i="6"/>
  <c r="Y261" i="6"/>
  <c r="AA261" i="6" s="1"/>
  <c r="X261" i="6"/>
  <c r="Z261" i="6" s="1"/>
  <c r="U261" i="6"/>
  <c r="T261" i="6"/>
  <c r="V261" i="6" s="1"/>
  <c r="Q261" i="6"/>
  <c r="P261" i="6"/>
  <c r="R261" i="6" s="1"/>
  <c r="M261" i="6"/>
  <c r="L261" i="6"/>
  <c r="O261" i="6" s="1"/>
  <c r="I261" i="6"/>
  <c r="H261" i="6"/>
  <c r="E261" i="6"/>
  <c r="D261" i="6"/>
  <c r="BP261" i="6" s="1"/>
  <c r="BM260" i="6"/>
  <c r="BL260" i="6"/>
  <c r="BI260" i="6"/>
  <c r="BH260" i="6"/>
  <c r="BJ260" i="6" s="1"/>
  <c r="BE260" i="6"/>
  <c r="BD260" i="6"/>
  <c r="BF260" i="6" s="1"/>
  <c r="BA260" i="6"/>
  <c r="AZ260" i="6"/>
  <c r="BB260" i="6" s="1"/>
  <c r="AV260" i="6"/>
  <c r="AX260" i="6" s="1"/>
  <c r="AS260" i="6"/>
  <c r="AR260" i="6"/>
  <c r="AT260" i="6" s="1"/>
  <c r="AO260" i="6"/>
  <c r="AN260" i="6"/>
  <c r="AP260" i="6" s="1"/>
  <c r="AK260" i="6"/>
  <c r="AJ260" i="6"/>
  <c r="AL260" i="6" s="1"/>
  <c r="AG260" i="6"/>
  <c r="AF260" i="6"/>
  <c r="AH260" i="6" s="1"/>
  <c r="AC260" i="6"/>
  <c r="AB260" i="6"/>
  <c r="AD260" i="6" s="1"/>
  <c r="Y260" i="6"/>
  <c r="X260" i="6"/>
  <c r="U260" i="6"/>
  <c r="T260" i="6"/>
  <c r="V260" i="6" s="1"/>
  <c r="Q260" i="6"/>
  <c r="P260" i="6"/>
  <c r="R260" i="6" s="1"/>
  <c r="M260" i="6"/>
  <c r="L260" i="6"/>
  <c r="O260" i="6" s="1"/>
  <c r="I260" i="6"/>
  <c r="H260" i="6"/>
  <c r="E260" i="6"/>
  <c r="BQ260" i="6" s="1"/>
  <c r="D260" i="6"/>
  <c r="BP260" i="6" s="1"/>
  <c r="BR260" i="6" s="1"/>
  <c r="BM259" i="6"/>
  <c r="BL259" i="6"/>
  <c r="BI259" i="6"/>
  <c r="BH259" i="6"/>
  <c r="BJ259" i="6" s="1"/>
  <c r="BE259" i="6"/>
  <c r="BD259" i="6"/>
  <c r="BF259" i="6" s="1"/>
  <c r="BA259" i="6"/>
  <c r="AZ259" i="6"/>
  <c r="BB259" i="6" s="1"/>
  <c r="AV259" i="6"/>
  <c r="AY259" i="6" s="1"/>
  <c r="AS259" i="6"/>
  <c r="AR259" i="6"/>
  <c r="AO259" i="6"/>
  <c r="AN259" i="6"/>
  <c r="AK259" i="6"/>
  <c r="AJ259" i="6"/>
  <c r="AG259" i="6"/>
  <c r="AF259" i="6"/>
  <c r="AC259" i="6"/>
  <c r="AB259" i="6"/>
  <c r="Y259" i="6"/>
  <c r="X259" i="6"/>
  <c r="U259" i="6"/>
  <c r="T259" i="6"/>
  <c r="Q259" i="6"/>
  <c r="P259" i="6"/>
  <c r="R259" i="6" s="1"/>
  <c r="M259" i="6"/>
  <c r="L259" i="6"/>
  <c r="O259" i="6" s="1"/>
  <c r="I259" i="6"/>
  <c r="H259" i="6"/>
  <c r="E259" i="6"/>
  <c r="BQ259" i="6" s="1"/>
  <c r="D259" i="6"/>
  <c r="BP259" i="6" s="1"/>
  <c r="BM258" i="6"/>
  <c r="BL258" i="6"/>
  <c r="BN258" i="6" s="1"/>
  <c r="BI258" i="6"/>
  <c r="BH258" i="6"/>
  <c r="BJ258" i="6" s="1"/>
  <c r="BE258" i="6"/>
  <c r="BD258" i="6"/>
  <c r="BF258" i="6" s="1"/>
  <c r="BA258" i="6"/>
  <c r="AZ258" i="6"/>
  <c r="AV258" i="6"/>
  <c r="AY258" i="6" s="1"/>
  <c r="AS258" i="6"/>
  <c r="AR258" i="6"/>
  <c r="AO258" i="6"/>
  <c r="AN258" i="6"/>
  <c r="AK258" i="6"/>
  <c r="AJ258" i="6"/>
  <c r="AG258" i="6"/>
  <c r="AF258" i="6"/>
  <c r="AC258" i="6"/>
  <c r="AB258" i="6"/>
  <c r="Y258" i="6"/>
  <c r="X258" i="6"/>
  <c r="U258" i="6"/>
  <c r="T258" i="6"/>
  <c r="Q258" i="6"/>
  <c r="P258" i="6"/>
  <c r="R258" i="6" s="1"/>
  <c r="M258" i="6"/>
  <c r="L258" i="6"/>
  <c r="O258" i="6" s="1"/>
  <c r="I258" i="6"/>
  <c r="H258" i="6"/>
  <c r="E258" i="6"/>
  <c r="BQ258" i="6" s="1"/>
  <c r="D258" i="6"/>
  <c r="BP258" i="6" s="1"/>
  <c r="BM257" i="6"/>
  <c r="BL257" i="6"/>
  <c r="BN257" i="6" s="1"/>
  <c r="BI257" i="6"/>
  <c r="BH257" i="6"/>
  <c r="BJ257" i="6" s="1"/>
  <c r="BE257" i="6"/>
  <c r="BD257" i="6"/>
  <c r="BF257" i="6" s="1"/>
  <c r="BA257" i="6"/>
  <c r="AZ257" i="6"/>
  <c r="BB257" i="6" s="1"/>
  <c r="AV257" i="6"/>
  <c r="AX257" i="6" s="1"/>
  <c r="AS257" i="6"/>
  <c r="AR257" i="6"/>
  <c r="AT257" i="6" s="1"/>
  <c r="AO257" i="6"/>
  <c r="AN257" i="6"/>
  <c r="AK257" i="6"/>
  <c r="AJ257" i="6"/>
  <c r="AL257" i="6" s="1"/>
  <c r="AG257" i="6"/>
  <c r="AF257" i="6"/>
  <c r="AH257" i="6" s="1"/>
  <c r="AC257" i="6"/>
  <c r="AB257" i="6"/>
  <c r="AD257" i="6" s="1"/>
  <c r="Y257" i="6"/>
  <c r="X257" i="6"/>
  <c r="AA257" i="6" s="1"/>
  <c r="U257" i="6"/>
  <c r="T257" i="6"/>
  <c r="V257" i="6" s="1"/>
  <c r="Q257" i="6"/>
  <c r="P257" i="6"/>
  <c r="R257" i="6" s="1"/>
  <c r="M257" i="6"/>
  <c r="L257" i="6"/>
  <c r="I257" i="6"/>
  <c r="K257" i="6" s="1"/>
  <c r="H257" i="6"/>
  <c r="E257" i="6"/>
  <c r="BQ257" i="6" s="1"/>
  <c r="D257" i="6"/>
  <c r="BM256" i="6"/>
  <c r="BL256" i="6"/>
  <c r="BN256" i="6" s="1"/>
  <c r="BI256" i="6"/>
  <c r="BH256" i="6"/>
  <c r="BJ256" i="6" s="1"/>
  <c r="BE256" i="6"/>
  <c r="BD256" i="6"/>
  <c r="BA256" i="6"/>
  <c r="AZ256" i="6"/>
  <c r="BB256" i="6" s="1"/>
  <c r="AV256" i="6"/>
  <c r="AX256" i="6" s="1"/>
  <c r="AS256" i="6"/>
  <c r="AR256" i="6"/>
  <c r="AT256" i="6" s="1"/>
  <c r="AO256" i="6"/>
  <c r="AN256" i="6"/>
  <c r="AK256" i="6"/>
  <c r="AJ256" i="6"/>
  <c r="AL256" i="6" s="1"/>
  <c r="AG256" i="6"/>
  <c r="AF256" i="6"/>
  <c r="AH256" i="6" s="1"/>
  <c r="AC256" i="6"/>
  <c r="AB256" i="6"/>
  <c r="AD256" i="6" s="1"/>
  <c r="Y256" i="6"/>
  <c r="X256" i="6"/>
  <c r="Z256" i="6" s="1"/>
  <c r="U256" i="6"/>
  <c r="T256" i="6"/>
  <c r="V256" i="6" s="1"/>
  <c r="Q256" i="6"/>
  <c r="P256" i="6"/>
  <c r="R256" i="6" s="1"/>
  <c r="M256" i="6"/>
  <c r="L256" i="6"/>
  <c r="I256" i="6"/>
  <c r="H256" i="6"/>
  <c r="E256" i="6"/>
  <c r="BQ256" i="6" s="1"/>
  <c r="D256" i="6"/>
  <c r="BP256" i="6" s="1"/>
  <c r="BM255" i="6"/>
  <c r="BL255" i="6"/>
  <c r="BI255" i="6"/>
  <c r="BK255" i="6" s="1"/>
  <c r="BH255" i="6"/>
  <c r="BE255" i="6"/>
  <c r="BD255" i="6"/>
  <c r="BA255" i="6"/>
  <c r="AZ255" i="6"/>
  <c r="BB255" i="6" s="1"/>
  <c r="AV255" i="6"/>
  <c r="AX255" i="6" s="1"/>
  <c r="AS255" i="6"/>
  <c r="AR255" i="6"/>
  <c r="AT255" i="6" s="1"/>
  <c r="AO255" i="6"/>
  <c r="AN255" i="6"/>
  <c r="AK255" i="6"/>
  <c r="AJ255" i="6"/>
  <c r="AL255" i="6" s="1"/>
  <c r="AG255" i="6"/>
  <c r="AF255" i="6"/>
  <c r="AH255" i="6" s="1"/>
  <c r="AC255" i="6"/>
  <c r="AB255" i="6"/>
  <c r="AD255" i="6" s="1"/>
  <c r="Y255" i="6"/>
  <c r="X255" i="6"/>
  <c r="Z255" i="6" s="1"/>
  <c r="U255" i="6"/>
  <c r="T255" i="6"/>
  <c r="V255" i="6" s="1"/>
  <c r="Q255" i="6"/>
  <c r="P255" i="6"/>
  <c r="R255" i="6" s="1"/>
  <c r="M255" i="6"/>
  <c r="L255" i="6"/>
  <c r="I255" i="6"/>
  <c r="H255" i="6"/>
  <c r="E255" i="6"/>
  <c r="D255" i="6"/>
  <c r="BP255" i="6" s="1"/>
  <c r="BM254" i="6"/>
  <c r="BL254" i="6"/>
  <c r="BN254" i="6" s="1"/>
  <c r="BI254" i="6"/>
  <c r="BH254" i="6"/>
  <c r="BE254" i="6"/>
  <c r="BD254" i="6"/>
  <c r="BF254" i="6" s="1"/>
  <c r="BA254" i="6"/>
  <c r="AZ254" i="6"/>
  <c r="BB254" i="6" s="1"/>
  <c r="AV254" i="6"/>
  <c r="AX254" i="6" s="1"/>
  <c r="AS254" i="6"/>
  <c r="AR254" i="6"/>
  <c r="AT254" i="6" s="1"/>
  <c r="AO254" i="6"/>
  <c r="AN254" i="6"/>
  <c r="AQ254" i="6" s="1"/>
  <c r="AK254" i="6"/>
  <c r="AJ254" i="6"/>
  <c r="AL254" i="6" s="1"/>
  <c r="AG254" i="6"/>
  <c r="AF254" i="6"/>
  <c r="AH254" i="6" s="1"/>
  <c r="AC254" i="6"/>
  <c r="AB254" i="6"/>
  <c r="AD254" i="6" s="1"/>
  <c r="Y254" i="6"/>
  <c r="X254" i="6"/>
  <c r="Z254" i="6" s="1"/>
  <c r="U254" i="6"/>
  <c r="T254" i="6"/>
  <c r="V254" i="6" s="1"/>
  <c r="Q254" i="6"/>
  <c r="P254" i="6"/>
  <c r="R254" i="6" s="1"/>
  <c r="M254" i="6"/>
  <c r="L254" i="6"/>
  <c r="I254" i="6"/>
  <c r="H254" i="6"/>
  <c r="E254" i="6"/>
  <c r="BQ254" i="6" s="1"/>
  <c r="D254" i="6"/>
  <c r="BP254" i="6" s="1"/>
  <c r="BM253" i="6"/>
  <c r="BL253" i="6"/>
  <c r="BN253" i="6" s="1"/>
  <c r="BI253" i="6"/>
  <c r="BH253" i="6"/>
  <c r="BE253" i="6"/>
  <c r="BD253" i="6"/>
  <c r="BF253" i="6" s="1"/>
  <c r="BA253" i="6"/>
  <c r="AZ253" i="6"/>
  <c r="AV253" i="6"/>
  <c r="AX253" i="6" s="1"/>
  <c r="AS253" i="6"/>
  <c r="AR253" i="6"/>
  <c r="AT253" i="6" s="1"/>
  <c r="AO253" i="6"/>
  <c r="AN253" i="6"/>
  <c r="AK253" i="6"/>
  <c r="AJ253" i="6"/>
  <c r="AL253" i="6" s="1"/>
  <c r="AG253" i="6"/>
  <c r="AF253" i="6"/>
  <c r="AH253" i="6" s="1"/>
  <c r="AC253" i="6"/>
  <c r="AB253" i="6"/>
  <c r="Y253" i="6"/>
  <c r="X253" i="6"/>
  <c r="Z253" i="6" s="1"/>
  <c r="U253" i="6"/>
  <c r="T253" i="6"/>
  <c r="V253" i="6" s="1"/>
  <c r="Q253" i="6"/>
  <c r="P253" i="6"/>
  <c r="R253" i="6" s="1"/>
  <c r="M253" i="6"/>
  <c r="L253" i="6"/>
  <c r="I253" i="6"/>
  <c r="H253" i="6"/>
  <c r="E253" i="6"/>
  <c r="BQ253" i="6" s="1"/>
  <c r="D253" i="6"/>
  <c r="BP253" i="6" s="1"/>
  <c r="BM252" i="6"/>
  <c r="BL252" i="6"/>
  <c r="BI252" i="6"/>
  <c r="BH252" i="6"/>
  <c r="BE252" i="6"/>
  <c r="BD252" i="6"/>
  <c r="BF252" i="6" s="1"/>
  <c r="BA252" i="6"/>
  <c r="AZ252" i="6"/>
  <c r="BB252" i="6" s="1"/>
  <c r="AV252" i="6"/>
  <c r="AX252" i="6" s="1"/>
  <c r="AS252" i="6"/>
  <c r="AR252" i="6"/>
  <c r="AT252" i="6" s="1"/>
  <c r="AO252" i="6"/>
  <c r="AN252" i="6"/>
  <c r="AK252" i="6"/>
  <c r="AJ252" i="6"/>
  <c r="AL252" i="6" s="1"/>
  <c r="AG252" i="6"/>
  <c r="AF252" i="6"/>
  <c r="AH252" i="6" s="1"/>
  <c r="AC252" i="6"/>
  <c r="AB252" i="6"/>
  <c r="AD252" i="6" s="1"/>
  <c r="Y252" i="6"/>
  <c r="X252" i="6"/>
  <c r="Z252" i="6" s="1"/>
  <c r="U252" i="6"/>
  <c r="T252" i="6"/>
  <c r="V252" i="6" s="1"/>
  <c r="Q252" i="6"/>
  <c r="P252" i="6"/>
  <c r="R252" i="6" s="1"/>
  <c r="M252" i="6"/>
  <c r="L252" i="6"/>
  <c r="I252" i="6"/>
  <c r="H252" i="6"/>
  <c r="E252" i="6"/>
  <c r="BQ252" i="6" s="1"/>
  <c r="D252" i="6"/>
  <c r="BP252" i="6" s="1"/>
  <c r="BM251" i="6"/>
  <c r="BL251" i="6"/>
  <c r="BI251" i="6"/>
  <c r="BH251" i="6"/>
  <c r="BE251" i="6"/>
  <c r="BD251" i="6"/>
  <c r="BF251" i="6" s="1"/>
  <c r="BA251" i="6"/>
  <c r="AZ251" i="6"/>
  <c r="BB251" i="6" s="1"/>
  <c r="AV251" i="6"/>
  <c r="AY251" i="6" s="1"/>
  <c r="AS251" i="6"/>
  <c r="AR251" i="6"/>
  <c r="AT251" i="6" s="1"/>
  <c r="AO251" i="6"/>
  <c r="AN251" i="6"/>
  <c r="AQ251" i="6" s="1"/>
  <c r="AK251" i="6"/>
  <c r="AJ251" i="6"/>
  <c r="AL251" i="6" s="1"/>
  <c r="AG251" i="6"/>
  <c r="AF251" i="6"/>
  <c r="AH251" i="6" s="1"/>
  <c r="AC251" i="6"/>
  <c r="AB251" i="6"/>
  <c r="AD251" i="6" s="1"/>
  <c r="Y251" i="6"/>
  <c r="X251" i="6"/>
  <c r="Z251" i="6" s="1"/>
  <c r="U251" i="6"/>
  <c r="T251" i="6"/>
  <c r="V251" i="6" s="1"/>
  <c r="Q251" i="6"/>
  <c r="P251" i="6"/>
  <c r="R251" i="6" s="1"/>
  <c r="M251" i="6"/>
  <c r="L251" i="6"/>
  <c r="O251" i="6" s="1"/>
  <c r="I251" i="6"/>
  <c r="H251" i="6"/>
  <c r="E251" i="6"/>
  <c r="BQ251" i="6" s="1"/>
  <c r="D251" i="6"/>
  <c r="BP251" i="6" s="1"/>
  <c r="BM250" i="6"/>
  <c r="BL250" i="6"/>
  <c r="BN250" i="6" s="1"/>
  <c r="BI250" i="6"/>
  <c r="BH250" i="6"/>
  <c r="BK250" i="6" s="1"/>
  <c r="BE250" i="6"/>
  <c r="BD250" i="6"/>
  <c r="BF250" i="6" s="1"/>
  <c r="BA250" i="6"/>
  <c r="AZ250" i="6"/>
  <c r="BB250" i="6" s="1"/>
  <c r="AV250" i="6"/>
  <c r="AX250" i="6" s="1"/>
  <c r="AS250" i="6"/>
  <c r="AR250" i="6"/>
  <c r="AO250" i="6"/>
  <c r="AN250" i="6"/>
  <c r="AK250" i="6"/>
  <c r="AJ250" i="6"/>
  <c r="AG250" i="6"/>
  <c r="AF250" i="6"/>
  <c r="AH250" i="6" s="1"/>
  <c r="AC250" i="6"/>
  <c r="AB250" i="6"/>
  <c r="AD250" i="6" s="1"/>
  <c r="Y250" i="6"/>
  <c r="X250" i="6"/>
  <c r="Z250" i="6" s="1"/>
  <c r="U250" i="6"/>
  <c r="T250" i="6"/>
  <c r="V250" i="6" s="1"/>
  <c r="Q250" i="6"/>
  <c r="P250" i="6"/>
  <c r="R250" i="6" s="1"/>
  <c r="M250" i="6"/>
  <c r="L250" i="6"/>
  <c r="N250" i="6" s="1"/>
  <c r="I250" i="6"/>
  <c r="H250" i="6"/>
  <c r="E250" i="6"/>
  <c r="D250" i="6"/>
  <c r="BP250" i="6" s="1"/>
  <c r="BM249" i="6"/>
  <c r="BL249" i="6"/>
  <c r="BI249" i="6"/>
  <c r="BH249" i="6"/>
  <c r="BJ249" i="6" s="1"/>
  <c r="BE249" i="6"/>
  <c r="BD249" i="6"/>
  <c r="BF249" i="6" s="1"/>
  <c r="BA249" i="6"/>
  <c r="AZ249" i="6"/>
  <c r="BB249" i="6" s="1"/>
  <c r="AV249" i="6"/>
  <c r="AY249" i="6" s="1"/>
  <c r="AS249" i="6"/>
  <c r="AR249" i="6"/>
  <c r="AT249" i="6" s="1"/>
  <c r="AO249" i="6"/>
  <c r="AN249" i="6"/>
  <c r="AK249" i="6"/>
  <c r="AJ249" i="6"/>
  <c r="AG249" i="6"/>
  <c r="AF249" i="6"/>
  <c r="AH249" i="6" s="1"/>
  <c r="AC249" i="6"/>
  <c r="AB249" i="6"/>
  <c r="AD249" i="6" s="1"/>
  <c r="Y249" i="6"/>
  <c r="X249" i="6"/>
  <c r="Z249" i="6" s="1"/>
  <c r="U249" i="6"/>
  <c r="T249" i="6"/>
  <c r="V249" i="6" s="1"/>
  <c r="Q249" i="6"/>
  <c r="P249" i="6"/>
  <c r="R249" i="6" s="1"/>
  <c r="M249" i="6"/>
  <c r="L249" i="6"/>
  <c r="I249" i="6"/>
  <c r="H249" i="6"/>
  <c r="K249" i="6" s="1"/>
  <c r="E249" i="6"/>
  <c r="BQ249" i="6" s="1"/>
  <c r="D249" i="6"/>
  <c r="BP249" i="6" s="1"/>
  <c r="BM248" i="6"/>
  <c r="BL248" i="6"/>
  <c r="BI248" i="6"/>
  <c r="BH248" i="6"/>
  <c r="BK248" i="6" s="1"/>
  <c r="BE248" i="6"/>
  <c r="BD248" i="6"/>
  <c r="BF248" i="6" s="1"/>
  <c r="BA248" i="6"/>
  <c r="AZ248" i="6"/>
  <c r="BB248" i="6" s="1"/>
  <c r="AV248" i="6"/>
  <c r="AX248" i="6" s="1"/>
  <c r="AS248" i="6"/>
  <c r="AR248" i="6"/>
  <c r="AT248" i="6" s="1"/>
  <c r="AO248" i="6"/>
  <c r="AN248" i="6"/>
  <c r="AQ248" i="6" s="1"/>
  <c r="AK248" i="6"/>
  <c r="AJ248" i="6"/>
  <c r="AG248" i="6"/>
  <c r="AF248" i="6"/>
  <c r="AH248" i="6" s="1"/>
  <c r="AC248" i="6"/>
  <c r="AB248" i="6"/>
  <c r="AD248" i="6" s="1"/>
  <c r="Y248" i="6"/>
  <c r="X248" i="6"/>
  <c r="AA248" i="6" s="1"/>
  <c r="U248" i="6"/>
  <c r="T248" i="6"/>
  <c r="V248" i="6" s="1"/>
  <c r="Q248" i="6"/>
  <c r="P248" i="6"/>
  <c r="R248" i="6" s="1"/>
  <c r="M248" i="6"/>
  <c r="L248" i="6"/>
  <c r="I248" i="6"/>
  <c r="H248" i="6"/>
  <c r="K248" i="6" s="1"/>
  <c r="E248" i="6"/>
  <c r="D248" i="6"/>
  <c r="BP248" i="6" s="1"/>
  <c r="BM247" i="6"/>
  <c r="BL247" i="6"/>
  <c r="BN247" i="6" s="1"/>
  <c r="BI247" i="6"/>
  <c r="BH247" i="6"/>
  <c r="BE247" i="6"/>
  <c r="BD247" i="6"/>
  <c r="BF247" i="6" s="1"/>
  <c r="BA247" i="6"/>
  <c r="AZ247" i="6"/>
  <c r="BB247" i="6" s="1"/>
  <c r="AV247" i="6"/>
  <c r="AX247" i="6" s="1"/>
  <c r="AS247" i="6"/>
  <c r="AR247" i="6"/>
  <c r="AT247" i="6" s="1"/>
  <c r="AO247" i="6"/>
  <c r="AN247" i="6"/>
  <c r="AK247" i="6"/>
  <c r="AJ247" i="6"/>
  <c r="AL247" i="6" s="1"/>
  <c r="AG247" i="6"/>
  <c r="AF247" i="6"/>
  <c r="AH247" i="6" s="1"/>
  <c r="AC247" i="6"/>
  <c r="AB247" i="6"/>
  <c r="AD247" i="6" s="1"/>
  <c r="Y247" i="6"/>
  <c r="X247" i="6"/>
  <c r="Z247" i="6" s="1"/>
  <c r="U247" i="6"/>
  <c r="T247" i="6"/>
  <c r="V247" i="6" s="1"/>
  <c r="Q247" i="6"/>
  <c r="P247" i="6"/>
  <c r="R247" i="6" s="1"/>
  <c r="M247" i="6"/>
  <c r="L247" i="6"/>
  <c r="I247" i="6"/>
  <c r="H247" i="6"/>
  <c r="E247" i="6"/>
  <c r="BQ247" i="6" s="1"/>
  <c r="D247" i="6"/>
  <c r="BP247" i="6" s="1"/>
  <c r="BM246" i="6"/>
  <c r="BL246" i="6"/>
  <c r="BI246" i="6"/>
  <c r="BH246" i="6"/>
  <c r="BJ246" i="6" s="1"/>
  <c r="BE246" i="6"/>
  <c r="BD246" i="6"/>
  <c r="BF246" i="6" s="1"/>
  <c r="BA246" i="6"/>
  <c r="AZ246" i="6"/>
  <c r="AV246" i="6"/>
  <c r="AY246" i="6" s="1"/>
  <c r="AS246" i="6"/>
  <c r="AU246" i="6" s="1"/>
  <c r="AR246" i="6"/>
  <c r="AO246" i="6"/>
  <c r="AN246" i="6"/>
  <c r="AK246" i="6"/>
  <c r="AJ246" i="6"/>
  <c r="AG246" i="6"/>
  <c r="AF246" i="6"/>
  <c r="AH246" i="6" s="1"/>
  <c r="AC246" i="6"/>
  <c r="AB246" i="6"/>
  <c r="AD246" i="6" s="1"/>
  <c r="Y246" i="6"/>
  <c r="AA246" i="6" s="1"/>
  <c r="X246" i="6"/>
  <c r="U246" i="6"/>
  <c r="T246" i="6"/>
  <c r="Q246" i="6"/>
  <c r="P246" i="6"/>
  <c r="R246" i="6" s="1"/>
  <c r="M246" i="6"/>
  <c r="L246" i="6"/>
  <c r="I246" i="6"/>
  <c r="H246" i="6"/>
  <c r="E246" i="6"/>
  <c r="G246" i="6" s="1"/>
  <c r="D246" i="6"/>
  <c r="BP246" i="6" s="1"/>
  <c r="BM245" i="6"/>
  <c r="BL245" i="6"/>
  <c r="BN245" i="6" s="1"/>
  <c r="BI245" i="6"/>
  <c r="BH245" i="6"/>
  <c r="BJ245" i="6" s="1"/>
  <c r="BE245" i="6"/>
  <c r="BD245" i="6"/>
  <c r="BF245" i="6" s="1"/>
  <c r="BA245" i="6"/>
  <c r="AZ245" i="6"/>
  <c r="BB245" i="6" s="1"/>
  <c r="AV245" i="6"/>
  <c r="AX245" i="6" s="1"/>
  <c r="AS245" i="6"/>
  <c r="AR245" i="6"/>
  <c r="AT245" i="6" s="1"/>
  <c r="AO245" i="6"/>
  <c r="AQ245" i="6" s="1"/>
  <c r="AN245" i="6"/>
  <c r="AK245" i="6"/>
  <c r="AJ245" i="6"/>
  <c r="AG245" i="6"/>
  <c r="AF245" i="6"/>
  <c r="AC245" i="6"/>
  <c r="AB245" i="6"/>
  <c r="AD245" i="6" s="1"/>
  <c r="Y245" i="6"/>
  <c r="X245" i="6"/>
  <c r="U245" i="6"/>
  <c r="T245" i="6"/>
  <c r="V245" i="6" s="1"/>
  <c r="Q245" i="6"/>
  <c r="P245" i="6"/>
  <c r="R245" i="6" s="1"/>
  <c r="M245" i="6"/>
  <c r="L245" i="6"/>
  <c r="I245" i="6"/>
  <c r="H245" i="6"/>
  <c r="K245" i="6" s="1"/>
  <c r="E245" i="6"/>
  <c r="BQ245" i="6" s="1"/>
  <c r="D245" i="6"/>
  <c r="BM244" i="6"/>
  <c r="BL244" i="6"/>
  <c r="BI244" i="6"/>
  <c r="BH244" i="6"/>
  <c r="BE244" i="6"/>
  <c r="BD244" i="6"/>
  <c r="BA244" i="6"/>
  <c r="AZ244" i="6"/>
  <c r="AV244" i="6"/>
  <c r="AY244" i="6" s="1"/>
  <c r="AS244" i="6"/>
  <c r="AR244" i="6"/>
  <c r="AT244" i="6" s="1"/>
  <c r="AO244" i="6"/>
  <c r="AN244" i="6"/>
  <c r="AP244" i="6" s="1"/>
  <c r="AK244" i="6"/>
  <c r="AJ244" i="6"/>
  <c r="AL244" i="6" s="1"/>
  <c r="AG244" i="6"/>
  <c r="AF244" i="6"/>
  <c r="AH244" i="6" s="1"/>
  <c r="AC244" i="6"/>
  <c r="AB244" i="6"/>
  <c r="AD244" i="6" s="1"/>
  <c r="Y244" i="6"/>
  <c r="X244" i="6"/>
  <c r="Z244" i="6" s="1"/>
  <c r="U244" i="6"/>
  <c r="T244" i="6"/>
  <c r="V244" i="6" s="1"/>
  <c r="Q244" i="6"/>
  <c r="P244" i="6"/>
  <c r="M244" i="6"/>
  <c r="L244" i="6"/>
  <c r="I244" i="6"/>
  <c r="H244" i="6"/>
  <c r="E244" i="6"/>
  <c r="BQ244" i="6" s="1"/>
  <c r="D244" i="6"/>
  <c r="BP244" i="6" s="1"/>
  <c r="BM243" i="6"/>
  <c r="BL243" i="6"/>
  <c r="BI243" i="6"/>
  <c r="BH243" i="6"/>
  <c r="BE243" i="6"/>
  <c r="BD243" i="6"/>
  <c r="BA243" i="6"/>
  <c r="AZ243" i="6"/>
  <c r="BB243" i="6" s="1"/>
  <c r="AV243" i="6"/>
  <c r="AY243" i="6" s="1"/>
  <c r="AS243" i="6"/>
  <c r="AR243" i="6"/>
  <c r="AT243" i="6" s="1"/>
  <c r="AO243" i="6"/>
  <c r="AN243" i="6"/>
  <c r="AP243" i="6" s="1"/>
  <c r="AK243" i="6"/>
  <c r="AJ243" i="6"/>
  <c r="AL243" i="6" s="1"/>
  <c r="AG243" i="6"/>
  <c r="AF243" i="6"/>
  <c r="AH243" i="6" s="1"/>
  <c r="AC243" i="6"/>
  <c r="AB243" i="6"/>
  <c r="AD243" i="6" s="1"/>
  <c r="Y243" i="6"/>
  <c r="X243" i="6"/>
  <c r="Z243" i="6" s="1"/>
  <c r="U243" i="6"/>
  <c r="T243" i="6"/>
  <c r="V243" i="6" s="1"/>
  <c r="Q243" i="6"/>
  <c r="P243" i="6"/>
  <c r="R243" i="6" s="1"/>
  <c r="M243" i="6"/>
  <c r="L243" i="6"/>
  <c r="O243" i="6" s="1"/>
  <c r="I243" i="6"/>
  <c r="H243" i="6"/>
  <c r="E243" i="6"/>
  <c r="BQ243" i="6" s="1"/>
  <c r="D243" i="6"/>
  <c r="BP243" i="6" s="1"/>
  <c r="BM242" i="6"/>
  <c r="BL242" i="6"/>
  <c r="BN242" i="6" s="1"/>
  <c r="BI242" i="6"/>
  <c r="BH242" i="6"/>
  <c r="BJ242" i="6" s="1"/>
  <c r="BE242" i="6"/>
  <c r="BD242" i="6"/>
  <c r="BF242" i="6" s="1"/>
  <c r="BA242" i="6"/>
  <c r="AZ242" i="6"/>
  <c r="BB242" i="6" s="1"/>
  <c r="AV242" i="6"/>
  <c r="AX242" i="6" s="1"/>
  <c r="AS242" i="6"/>
  <c r="AR242" i="6"/>
  <c r="AO242" i="6"/>
  <c r="AN242" i="6"/>
  <c r="AK242" i="6"/>
  <c r="AJ242" i="6"/>
  <c r="AG242" i="6"/>
  <c r="AF242" i="6"/>
  <c r="AH242" i="6" s="1"/>
  <c r="AC242" i="6"/>
  <c r="AB242" i="6"/>
  <c r="AD242" i="6" s="1"/>
  <c r="Y242" i="6"/>
  <c r="X242" i="6"/>
  <c r="U242" i="6"/>
  <c r="T242" i="6"/>
  <c r="V242" i="6" s="1"/>
  <c r="Q242" i="6"/>
  <c r="P242" i="6"/>
  <c r="R242" i="6" s="1"/>
  <c r="M242" i="6"/>
  <c r="L242" i="6"/>
  <c r="I242" i="6"/>
  <c r="K242" i="6" s="1"/>
  <c r="H242" i="6"/>
  <c r="E242" i="6"/>
  <c r="BQ242" i="6" s="1"/>
  <c r="D242" i="6"/>
  <c r="BP242" i="6" s="1"/>
  <c r="BM241" i="6"/>
  <c r="BL241" i="6"/>
  <c r="BI241" i="6"/>
  <c r="BK241" i="6" s="1"/>
  <c r="BH241" i="6"/>
  <c r="BE241" i="6"/>
  <c r="BD241" i="6"/>
  <c r="BA241" i="6"/>
  <c r="BC241" i="6" s="1"/>
  <c r="AZ241" i="6"/>
  <c r="AV241" i="6"/>
  <c r="AY241" i="6" s="1"/>
  <c r="AS241" i="6"/>
  <c r="AR241" i="6"/>
  <c r="AT241" i="6" s="1"/>
  <c r="AO241" i="6"/>
  <c r="AN241" i="6"/>
  <c r="AP241" i="6" s="1"/>
  <c r="AK241" i="6"/>
  <c r="AJ241" i="6"/>
  <c r="AL241" i="6" s="1"/>
  <c r="AG241" i="6"/>
  <c r="AF241" i="6"/>
  <c r="AH241" i="6" s="1"/>
  <c r="AC241" i="6"/>
  <c r="AB241" i="6"/>
  <c r="AD241" i="6" s="1"/>
  <c r="Y241" i="6"/>
  <c r="X241" i="6"/>
  <c r="U241" i="6"/>
  <c r="T241" i="6"/>
  <c r="V241" i="6" s="1"/>
  <c r="Q241" i="6"/>
  <c r="P241" i="6"/>
  <c r="R241" i="6" s="1"/>
  <c r="M241" i="6"/>
  <c r="L241" i="6"/>
  <c r="I241" i="6"/>
  <c r="H241" i="6"/>
  <c r="E241" i="6"/>
  <c r="BQ241" i="6" s="1"/>
  <c r="D241" i="6"/>
  <c r="BP241" i="6" s="1"/>
  <c r="BM240" i="6"/>
  <c r="BL240" i="6"/>
  <c r="BI240" i="6"/>
  <c r="BH240" i="6"/>
  <c r="BJ240" i="6" s="1"/>
  <c r="BE240" i="6"/>
  <c r="BD240" i="6"/>
  <c r="BF240" i="6" s="1"/>
  <c r="BA240" i="6"/>
  <c r="AZ240" i="6"/>
  <c r="BB240" i="6" s="1"/>
  <c r="AV240" i="6"/>
  <c r="AY240" i="6" s="1"/>
  <c r="AS240" i="6"/>
  <c r="AR240" i="6"/>
  <c r="AO240" i="6"/>
  <c r="AN240" i="6"/>
  <c r="AK240" i="6"/>
  <c r="AJ240" i="6"/>
  <c r="AG240" i="6"/>
  <c r="AF240" i="6"/>
  <c r="AC240" i="6"/>
  <c r="AB240" i="6"/>
  <c r="AD240" i="6" s="1"/>
  <c r="Y240" i="6"/>
  <c r="X240" i="6"/>
  <c r="Z240" i="6" s="1"/>
  <c r="U240" i="6"/>
  <c r="W240" i="6" s="1"/>
  <c r="T240" i="6"/>
  <c r="Q240" i="6"/>
  <c r="P240" i="6"/>
  <c r="M240" i="6"/>
  <c r="L240" i="6"/>
  <c r="I240" i="6"/>
  <c r="K240" i="6" s="1"/>
  <c r="H240" i="6"/>
  <c r="E240" i="6"/>
  <c r="BQ240" i="6" s="1"/>
  <c r="D240" i="6"/>
  <c r="BP240" i="6" s="1"/>
  <c r="BM239" i="6"/>
  <c r="BO239" i="6" s="1"/>
  <c r="BL239" i="6"/>
  <c r="BI239" i="6"/>
  <c r="BH239" i="6"/>
  <c r="BJ239" i="6" s="1"/>
  <c r="BE239" i="6"/>
  <c r="BD239" i="6"/>
  <c r="BF239" i="6" s="1"/>
  <c r="BA239" i="6"/>
  <c r="AZ239" i="6"/>
  <c r="AV239" i="6"/>
  <c r="AY239" i="6" s="1"/>
  <c r="AS239" i="6"/>
  <c r="AR239" i="6"/>
  <c r="AT239" i="6" s="1"/>
  <c r="AO239" i="6"/>
  <c r="AN239" i="6"/>
  <c r="AP239" i="6" s="1"/>
  <c r="AK239" i="6"/>
  <c r="AJ239" i="6"/>
  <c r="AL239" i="6" s="1"/>
  <c r="AG239" i="6"/>
  <c r="AF239" i="6"/>
  <c r="AH239" i="6" s="1"/>
  <c r="AC239" i="6"/>
  <c r="AB239" i="6"/>
  <c r="AD239" i="6" s="1"/>
  <c r="Y239" i="6"/>
  <c r="X239" i="6"/>
  <c r="Z239" i="6" s="1"/>
  <c r="U239" i="6"/>
  <c r="T239" i="6"/>
  <c r="V239" i="6" s="1"/>
  <c r="Q239" i="6"/>
  <c r="P239" i="6"/>
  <c r="R239" i="6" s="1"/>
  <c r="M239" i="6"/>
  <c r="L239" i="6"/>
  <c r="I239" i="6"/>
  <c r="H239" i="6"/>
  <c r="E239" i="6"/>
  <c r="BQ239" i="6" s="1"/>
  <c r="D239" i="6"/>
  <c r="BP239" i="6" s="1"/>
  <c r="BM238" i="6"/>
  <c r="BL238" i="6"/>
  <c r="BI238" i="6"/>
  <c r="BH238" i="6"/>
  <c r="BE238" i="6"/>
  <c r="BD238" i="6"/>
  <c r="BF238" i="6" s="1"/>
  <c r="BA238" i="6"/>
  <c r="AZ238" i="6"/>
  <c r="AV238" i="6"/>
  <c r="AX238" i="6" s="1"/>
  <c r="AS238" i="6"/>
  <c r="AR238" i="6"/>
  <c r="AO238" i="6"/>
  <c r="AQ238" i="6" s="1"/>
  <c r="AN238" i="6"/>
  <c r="AK238" i="6"/>
  <c r="AJ238" i="6"/>
  <c r="AG238" i="6"/>
  <c r="AF238" i="6"/>
  <c r="AC238" i="6"/>
  <c r="AB238" i="6"/>
  <c r="Y238" i="6"/>
  <c r="AA238" i="6" s="1"/>
  <c r="X238" i="6"/>
  <c r="U238" i="6"/>
  <c r="T238" i="6"/>
  <c r="Q238" i="6"/>
  <c r="P238" i="6"/>
  <c r="M238" i="6"/>
  <c r="O238" i="6" s="1"/>
  <c r="L238" i="6"/>
  <c r="I238" i="6"/>
  <c r="K238" i="6" s="1"/>
  <c r="H238" i="6"/>
  <c r="E238" i="6"/>
  <c r="BQ238" i="6" s="1"/>
  <c r="D238" i="6"/>
  <c r="BP238" i="6" s="1"/>
  <c r="BM237" i="6"/>
  <c r="BL237" i="6"/>
  <c r="BI237" i="6"/>
  <c r="BK237" i="6" s="1"/>
  <c r="BH237" i="6"/>
  <c r="BE237" i="6"/>
  <c r="BD237" i="6"/>
  <c r="BA237" i="6"/>
  <c r="BC237" i="6" s="1"/>
  <c r="AZ237" i="6"/>
  <c r="AV237" i="6"/>
  <c r="AY237" i="6" s="1"/>
  <c r="AS237" i="6"/>
  <c r="AR237" i="6"/>
  <c r="AT237" i="6" s="1"/>
  <c r="AO237" i="6"/>
  <c r="AN237" i="6"/>
  <c r="AK237" i="6"/>
  <c r="AJ237" i="6"/>
  <c r="AL237" i="6" s="1"/>
  <c r="AG237" i="6"/>
  <c r="AF237" i="6"/>
  <c r="AH237" i="6" s="1"/>
  <c r="AC237" i="6"/>
  <c r="AB237" i="6"/>
  <c r="AD237" i="6" s="1"/>
  <c r="Y237" i="6"/>
  <c r="X237" i="6"/>
  <c r="Z237" i="6" s="1"/>
  <c r="U237" i="6"/>
  <c r="T237" i="6"/>
  <c r="V237" i="6" s="1"/>
  <c r="Q237" i="6"/>
  <c r="P237" i="6"/>
  <c r="R237" i="6" s="1"/>
  <c r="M237" i="6"/>
  <c r="L237" i="6"/>
  <c r="I237" i="6"/>
  <c r="H237" i="6"/>
  <c r="E237" i="6"/>
  <c r="BQ237" i="6" s="1"/>
  <c r="D237" i="6"/>
  <c r="BP237" i="6" s="1"/>
  <c r="BM236" i="6"/>
  <c r="BL236" i="6"/>
  <c r="BN236" i="6" s="1"/>
  <c r="BI236" i="6"/>
  <c r="BH236" i="6"/>
  <c r="BE236" i="6"/>
  <c r="BD236" i="6"/>
  <c r="BF236" i="6" s="1"/>
  <c r="BA236" i="6"/>
  <c r="AZ236" i="6"/>
  <c r="BB236" i="6" s="1"/>
  <c r="AV236" i="6"/>
  <c r="AY236" i="6" s="1"/>
  <c r="AS236" i="6"/>
  <c r="AR236" i="6"/>
  <c r="AO236" i="6"/>
  <c r="AN236" i="6"/>
  <c r="AK236" i="6"/>
  <c r="AJ236" i="6"/>
  <c r="AG236" i="6"/>
  <c r="AF236" i="6"/>
  <c r="AC236" i="6"/>
  <c r="AB236" i="6"/>
  <c r="AD236" i="6" s="1"/>
  <c r="Y236" i="6"/>
  <c r="X236" i="6"/>
  <c r="AA236" i="6" s="1"/>
  <c r="U236" i="6"/>
  <c r="T236" i="6"/>
  <c r="V236" i="6" s="1"/>
  <c r="Q236" i="6"/>
  <c r="P236" i="6"/>
  <c r="R236" i="6" s="1"/>
  <c r="M236" i="6"/>
  <c r="L236" i="6"/>
  <c r="I236" i="6"/>
  <c r="H236" i="6"/>
  <c r="E236" i="6"/>
  <c r="BQ236" i="6" s="1"/>
  <c r="D236" i="6"/>
  <c r="BP236" i="6" s="1"/>
  <c r="BM235" i="6"/>
  <c r="BL235" i="6"/>
  <c r="BI235" i="6"/>
  <c r="BH235" i="6"/>
  <c r="BE235" i="6"/>
  <c r="BD235" i="6"/>
  <c r="BF235" i="6" s="1"/>
  <c r="BA235" i="6"/>
  <c r="AZ235" i="6"/>
  <c r="AV235" i="6"/>
  <c r="AX235" i="6" s="1"/>
  <c r="AS235" i="6"/>
  <c r="AR235" i="6"/>
  <c r="AT235" i="6" s="1"/>
  <c r="AO235" i="6"/>
  <c r="AN235" i="6"/>
  <c r="AK235" i="6"/>
  <c r="AJ235" i="6"/>
  <c r="AL235" i="6" s="1"/>
  <c r="AG235" i="6"/>
  <c r="AF235" i="6"/>
  <c r="AH235" i="6" s="1"/>
  <c r="AC235" i="6"/>
  <c r="AB235" i="6"/>
  <c r="AD235" i="6" s="1"/>
  <c r="Y235" i="6"/>
  <c r="X235" i="6"/>
  <c r="Z235" i="6" s="1"/>
  <c r="U235" i="6"/>
  <c r="T235" i="6"/>
  <c r="V235" i="6" s="1"/>
  <c r="Q235" i="6"/>
  <c r="P235" i="6"/>
  <c r="R235" i="6" s="1"/>
  <c r="M235" i="6"/>
  <c r="L235" i="6"/>
  <c r="O235" i="6" s="1"/>
  <c r="I235" i="6"/>
  <c r="H235" i="6"/>
  <c r="E235" i="6"/>
  <c r="D235" i="6"/>
  <c r="BP235" i="6" s="1"/>
  <c r="BM234" i="6"/>
  <c r="BL234" i="6"/>
  <c r="BN234" i="6" s="1"/>
  <c r="BI234" i="6"/>
  <c r="BH234" i="6"/>
  <c r="BJ234" i="6" s="1"/>
  <c r="BE234" i="6"/>
  <c r="BD234" i="6"/>
  <c r="BF234" i="6" s="1"/>
  <c r="BA234" i="6"/>
  <c r="AZ234" i="6"/>
  <c r="BB234" i="6" s="1"/>
  <c r="AV234" i="6"/>
  <c r="AX234" i="6" s="1"/>
  <c r="AS234" i="6"/>
  <c r="AR234" i="6"/>
  <c r="AO234" i="6"/>
  <c r="AQ234" i="6" s="1"/>
  <c r="AN234" i="6"/>
  <c r="AK234" i="6"/>
  <c r="AJ234" i="6"/>
  <c r="AG234" i="6"/>
  <c r="AF234" i="6"/>
  <c r="AC234" i="6"/>
  <c r="AB234" i="6"/>
  <c r="Y234" i="6"/>
  <c r="AA234" i="6" s="1"/>
  <c r="X234" i="6"/>
  <c r="U234" i="6"/>
  <c r="T234" i="6"/>
  <c r="Q234" i="6"/>
  <c r="P234" i="6"/>
  <c r="M234" i="6"/>
  <c r="O234" i="6" s="1"/>
  <c r="L234" i="6"/>
  <c r="I234" i="6"/>
  <c r="K234" i="6" s="1"/>
  <c r="H234" i="6"/>
  <c r="E234" i="6"/>
  <c r="G234" i="6" s="1"/>
  <c r="D234" i="6"/>
  <c r="BP234" i="6" s="1"/>
  <c r="BM233" i="6"/>
  <c r="BL233" i="6"/>
  <c r="BI233" i="6"/>
  <c r="BH233" i="6"/>
  <c r="BE233" i="6"/>
  <c r="BD233" i="6"/>
  <c r="BF233" i="6" s="1"/>
  <c r="BA233" i="6"/>
  <c r="AZ233" i="6"/>
  <c r="AV233" i="6"/>
  <c r="AY233" i="6" s="1"/>
  <c r="AS233" i="6"/>
  <c r="AR233" i="6"/>
  <c r="AT233" i="6" s="1"/>
  <c r="AO233" i="6"/>
  <c r="AN233" i="6"/>
  <c r="AK233" i="6"/>
  <c r="AJ233" i="6"/>
  <c r="AL233" i="6" s="1"/>
  <c r="AG233" i="6"/>
  <c r="AF233" i="6"/>
  <c r="AH233" i="6" s="1"/>
  <c r="AC233" i="6"/>
  <c r="AB233" i="6"/>
  <c r="AD233" i="6" s="1"/>
  <c r="Y233" i="6"/>
  <c r="X233" i="6"/>
  <c r="U233" i="6"/>
  <c r="T233" i="6"/>
  <c r="V233" i="6" s="1"/>
  <c r="Q233" i="6"/>
  <c r="P233" i="6"/>
  <c r="R233" i="6" s="1"/>
  <c r="M233" i="6"/>
  <c r="L233" i="6"/>
  <c r="I233" i="6"/>
  <c r="H233" i="6"/>
  <c r="E233" i="6"/>
  <c r="BQ233" i="6" s="1"/>
  <c r="D233" i="6"/>
  <c r="BP233" i="6" s="1"/>
  <c r="BM232" i="6"/>
  <c r="BL232" i="6"/>
  <c r="BN232" i="6" s="1"/>
  <c r="BI232" i="6"/>
  <c r="BH232" i="6"/>
  <c r="BJ232" i="6" s="1"/>
  <c r="BE232" i="6"/>
  <c r="BD232" i="6"/>
  <c r="BF232" i="6" s="1"/>
  <c r="BA232" i="6"/>
  <c r="AZ232" i="6"/>
  <c r="BB232" i="6" s="1"/>
  <c r="AV232" i="6"/>
  <c r="AX232" i="6" s="1"/>
  <c r="AS232" i="6"/>
  <c r="AR232" i="6"/>
  <c r="AO232" i="6"/>
  <c r="AN232" i="6"/>
  <c r="AK232" i="6"/>
  <c r="AM232" i="6" s="1"/>
  <c r="AJ232" i="6"/>
  <c r="AG232" i="6"/>
  <c r="AF232" i="6"/>
  <c r="AC232" i="6"/>
  <c r="AB232" i="6"/>
  <c r="Y232" i="6"/>
  <c r="X232" i="6"/>
  <c r="U232" i="6"/>
  <c r="T232" i="6"/>
  <c r="Q232" i="6"/>
  <c r="P232" i="6"/>
  <c r="M232" i="6"/>
  <c r="O232" i="6" s="1"/>
  <c r="L232" i="6"/>
  <c r="I232" i="6"/>
  <c r="H232" i="6"/>
  <c r="E232" i="6"/>
  <c r="BQ232" i="6" s="1"/>
  <c r="D232" i="6"/>
  <c r="F232" i="6" s="1"/>
  <c r="BM231" i="6"/>
  <c r="BL231" i="6"/>
  <c r="BN231" i="6" s="1"/>
  <c r="BI231" i="6"/>
  <c r="BH231" i="6"/>
  <c r="BE231" i="6"/>
  <c r="BD231" i="6"/>
  <c r="BF231" i="6" s="1"/>
  <c r="BA231" i="6"/>
  <c r="AZ231" i="6"/>
  <c r="BB231" i="6" s="1"/>
  <c r="AV231" i="6"/>
  <c r="AY231" i="6" s="1"/>
  <c r="AS231" i="6"/>
  <c r="AR231" i="6"/>
  <c r="AT231" i="6" s="1"/>
  <c r="AO231" i="6"/>
  <c r="AN231" i="6"/>
  <c r="AP231" i="6" s="1"/>
  <c r="AK231" i="6"/>
  <c r="AJ231" i="6"/>
  <c r="AL231" i="6" s="1"/>
  <c r="AG231" i="6"/>
  <c r="AF231" i="6"/>
  <c r="AH231" i="6" s="1"/>
  <c r="AC231" i="6"/>
  <c r="AB231" i="6"/>
  <c r="AD231" i="6" s="1"/>
  <c r="Y231" i="6"/>
  <c r="X231" i="6"/>
  <c r="U231" i="6"/>
  <c r="T231" i="6"/>
  <c r="V231" i="6" s="1"/>
  <c r="Q231" i="6"/>
  <c r="P231" i="6"/>
  <c r="R231" i="6" s="1"/>
  <c r="M231" i="6"/>
  <c r="L231" i="6"/>
  <c r="N231" i="6" s="1"/>
  <c r="I231" i="6"/>
  <c r="H231" i="6"/>
  <c r="J231" i="6" s="1"/>
  <c r="E231" i="6"/>
  <c r="BQ231" i="6" s="1"/>
  <c r="D231" i="6"/>
  <c r="BP231" i="6" s="1"/>
  <c r="BM230" i="6"/>
  <c r="BL230" i="6"/>
  <c r="BN230" i="6" s="1"/>
  <c r="BI230" i="6"/>
  <c r="BH230" i="6"/>
  <c r="BE230" i="6"/>
  <c r="BD230" i="6"/>
  <c r="BF230" i="6" s="1"/>
  <c r="BA230" i="6"/>
  <c r="AZ230" i="6"/>
  <c r="BB230" i="6" s="1"/>
  <c r="AV230" i="6"/>
  <c r="AY230" i="6" s="1"/>
  <c r="AS230" i="6"/>
  <c r="AR230" i="6"/>
  <c r="AO230" i="6"/>
  <c r="AN230" i="6"/>
  <c r="AK230" i="6"/>
  <c r="AJ230" i="6"/>
  <c r="AG230" i="6"/>
  <c r="AF230" i="6"/>
  <c r="AC230" i="6"/>
  <c r="AB230" i="6"/>
  <c r="AD230" i="6" s="1"/>
  <c r="Y230" i="6"/>
  <c r="X230" i="6"/>
  <c r="Z230" i="6" s="1"/>
  <c r="U230" i="6"/>
  <c r="T230" i="6"/>
  <c r="V230" i="6" s="1"/>
  <c r="Q230" i="6"/>
  <c r="P230" i="6"/>
  <c r="R230" i="6" s="1"/>
  <c r="M230" i="6"/>
  <c r="L230" i="6"/>
  <c r="I230" i="6"/>
  <c r="H230" i="6"/>
  <c r="E230" i="6"/>
  <c r="BQ230" i="6" s="1"/>
  <c r="D230" i="6"/>
  <c r="BP230" i="6" s="1"/>
  <c r="BM229" i="6"/>
  <c r="BL229" i="6"/>
  <c r="BN229" i="6" s="1"/>
  <c r="BI229" i="6"/>
  <c r="BK229" i="6" s="1"/>
  <c r="BH229" i="6"/>
  <c r="BE229" i="6"/>
  <c r="BD229" i="6"/>
  <c r="BF229" i="6" s="1"/>
  <c r="BA229" i="6"/>
  <c r="AZ229" i="6"/>
  <c r="AV229" i="6"/>
  <c r="AX229" i="6" s="1"/>
  <c r="AS229" i="6"/>
  <c r="AR229" i="6"/>
  <c r="AT229" i="6" s="1"/>
  <c r="AO229" i="6"/>
  <c r="AN229" i="6"/>
  <c r="AK229" i="6"/>
  <c r="AJ229" i="6"/>
  <c r="AL229" i="6" s="1"/>
  <c r="AG229" i="6"/>
  <c r="AF229" i="6"/>
  <c r="AH229" i="6" s="1"/>
  <c r="AC229" i="6"/>
  <c r="AB229" i="6"/>
  <c r="AD229" i="6" s="1"/>
  <c r="Y229" i="6"/>
  <c r="X229" i="6"/>
  <c r="Z229" i="6" s="1"/>
  <c r="U229" i="6"/>
  <c r="T229" i="6"/>
  <c r="V229" i="6" s="1"/>
  <c r="Q229" i="6"/>
  <c r="P229" i="6"/>
  <c r="R229" i="6" s="1"/>
  <c r="M229" i="6"/>
  <c r="L229" i="6"/>
  <c r="O229" i="6" s="1"/>
  <c r="I229" i="6"/>
  <c r="H229" i="6"/>
  <c r="E229" i="6"/>
  <c r="D229" i="6"/>
  <c r="BP229" i="6" s="1"/>
  <c r="BM228" i="6"/>
  <c r="BL228" i="6"/>
  <c r="BN228" i="6" s="1"/>
  <c r="BI228" i="6"/>
  <c r="BH228" i="6"/>
  <c r="BJ228" i="6" s="1"/>
  <c r="BE228" i="6"/>
  <c r="BD228" i="6"/>
  <c r="BF228" i="6" s="1"/>
  <c r="BA228" i="6"/>
  <c r="AZ228" i="6"/>
  <c r="BB228" i="6" s="1"/>
  <c r="AV228" i="6"/>
  <c r="AX228" i="6" s="1"/>
  <c r="AS228" i="6"/>
  <c r="AR228" i="6"/>
  <c r="AO228" i="6"/>
  <c r="AN228" i="6"/>
  <c r="AK228" i="6"/>
  <c r="AJ228" i="6"/>
  <c r="AG228" i="6"/>
  <c r="AF228" i="6"/>
  <c r="AC228" i="6"/>
  <c r="AB228" i="6"/>
  <c r="Y228" i="6"/>
  <c r="X228" i="6"/>
  <c r="U228" i="6"/>
  <c r="T228" i="6"/>
  <c r="Q228" i="6"/>
  <c r="P228" i="6"/>
  <c r="M228" i="6"/>
  <c r="O228" i="6" s="1"/>
  <c r="L228" i="6"/>
  <c r="I228" i="6"/>
  <c r="H228" i="6"/>
  <c r="E228" i="6"/>
  <c r="BQ228" i="6" s="1"/>
  <c r="D228" i="6"/>
  <c r="F228" i="6" s="1"/>
  <c r="BM227" i="6"/>
  <c r="BL227" i="6"/>
  <c r="BI227" i="6"/>
  <c r="BH227" i="6"/>
  <c r="BE227" i="6"/>
  <c r="BD227" i="6"/>
  <c r="BA227" i="6"/>
  <c r="AZ227" i="6"/>
  <c r="BB227" i="6" s="1"/>
  <c r="AV227" i="6"/>
  <c r="AY227" i="6" s="1"/>
  <c r="AS227" i="6"/>
  <c r="AR227" i="6"/>
  <c r="AT227" i="6" s="1"/>
  <c r="AO227" i="6"/>
  <c r="AN227" i="6"/>
  <c r="AP227" i="6" s="1"/>
  <c r="AK227" i="6"/>
  <c r="AJ227" i="6"/>
  <c r="AL227" i="6" s="1"/>
  <c r="AG227" i="6"/>
  <c r="AF227" i="6"/>
  <c r="AH227" i="6" s="1"/>
  <c r="AC227" i="6"/>
  <c r="AB227" i="6"/>
  <c r="AD227" i="6" s="1"/>
  <c r="Y227" i="6"/>
  <c r="X227" i="6"/>
  <c r="Z227" i="6" s="1"/>
  <c r="U227" i="6"/>
  <c r="T227" i="6"/>
  <c r="V227" i="6" s="1"/>
  <c r="Q227" i="6"/>
  <c r="P227" i="6"/>
  <c r="R227" i="6" s="1"/>
  <c r="M227" i="6"/>
  <c r="L227" i="6"/>
  <c r="O227" i="6" s="1"/>
  <c r="I227" i="6"/>
  <c r="H227" i="6"/>
  <c r="E227" i="6"/>
  <c r="BQ227" i="6" s="1"/>
  <c r="D227" i="6"/>
  <c r="BP227" i="6" s="1"/>
  <c r="BM226" i="6"/>
  <c r="BL226" i="6"/>
  <c r="BN226" i="6" s="1"/>
  <c r="BI226" i="6"/>
  <c r="BH226" i="6"/>
  <c r="BJ226" i="6" s="1"/>
  <c r="BE226" i="6"/>
  <c r="BD226" i="6"/>
  <c r="BF226" i="6" s="1"/>
  <c r="BA226" i="6"/>
  <c r="AZ226" i="6"/>
  <c r="BB226" i="6" s="1"/>
  <c r="AV226" i="6"/>
  <c r="AY226" i="6" s="1"/>
  <c r="AS226" i="6"/>
  <c r="AR226" i="6"/>
  <c r="AO226" i="6"/>
  <c r="AN226" i="6"/>
  <c r="AK226" i="6"/>
  <c r="AJ226" i="6"/>
  <c r="AG226" i="6"/>
  <c r="AF226" i="6"/>
  <c r="AC226" i="6"/>
  <c r="AB226" i="6"/>
  <c r="Y226" i="6"/>
  <c r="AA226" i="6" s="1"/>
  <c r="X226" i="6"/>
  <c r="U226" i="6"/>
  <c r="T226" i="6"/>
  <c r="Q226" i="6"/>
  <c r="P226" i="6"/>
  <c r="M226" i="6"/>
  <c r="L226" i="6"/>
  <c r="I226" i="6"/>
  <c r="K226" i="6" s="1"/>
  <c r="H226" i="6"/>
  <c r="E226" i="6"/>
  <c r="BQ226" i="6" s="1"/>
  <c r="D226" i="6"/>
  <c r="BP226" i="6" s="1"/>
  <c r="BM225" i="6"/>
  <c r="BL225" i="6"/>
  <c r="BI225" i="6"/>
  <c r="BH225" i="6"/>
  <c r="BE225" i="6"/>
  <c r="BD225" i="6"/>
  <c r="BA225" i="6"/>
  <c r="AZ225" i="6"/>
  <c r="AV225" i="6"/>
  <c r="AX225" i="6" s="1"/>
  <c r="AS225" i="6"/>
  <c r="AR225" i="6"/>
  <c r="AT225" i="6" s="1"/>
  <c r="AO225" i="6"/>
  <c r="AN225" i="6"/>
  <c r="AQ225" i="6" s="1"/>
  <c r="AK225" i="6"/>
  <c r="AJ225" i="6"/>
  <c r="AL225" i="6" s="1"/>
  <c r="AG225" i="6"/>
  <c r="AF225" i="6"/>
  <c r="AH225" i="6" s="1"/>
  <c r="AC225" i="6"/>
  <c r="AB225" i="6"/>
  <c r="AD225" i="6" s="1"/>
  <c r="Y225" i="6"/>
  <c r="X225" i="6"/>
  <c r="AA225" i="6" s="1"/>
  <c r="U225" i="6"/>
  <c r="T225" i="6"/>
  <c r="V225" i="6" s="1"/>
  <c r="Q225" i="6"/>
  <c r="P225" i="6"/>
  <c r="R225" i="6" s="1"/>
  <c r="M225" i="6"/>
  <c r="L225" i="6"/>
  <c r="I225" i="6"/>
  <c r="H225" i="6"/>
  <c r="K225" i="6" s="1"/>
  <c r="E225" i="6"/>
  <c r="BQ225" i="6" s="1"/>
  <c r="D225" i="6"/>
  <c r="BP225" i="6" s="1"/>
  <c r="BM224" i="6"/>
  <c r="BL224" i="6"/>
  <c r="BN224" i="6" s="1"/>
  <c r="BI224" i="6"/>
  <c r="BH224" i="6"/>
  <c r="BJ224" i="6" s="1"/>
  <c r="BE224" i="6"/>
  <c r="BD224" i="6"/>
  <c r="BF224" i="6" s="1"/>
  <c r="BA224" i="6"/>
  <c r="AZ224" i="6"/>
  <c r="BB224" i="6" s="1"/>
  <c r="AV224" i="6"/>
  <c r="AY224" i="6" s="1"/>
  <c r="AS224" i="6"/>
  <c r="AR224" i="6"/>
  <c r="AO224" i="6"/>
  <c r="AN224" i="6"/>
  <c r="AK224" i="6"/>
  <c r="AJ224" i="6"/>
  <c r="AL224" i="6" s="1"/>
  <c r="AG224" i="6"/>
  <c r="AF224" i="6"/>
  <c r="AH224" i="6" s="1"/>
  <c r="AC224" i="6"/>
  <c r="AB224" i="6"/>
  <c r="AD224" i="6" s="1"/>
  <c r="Y224" i="6"/>
  <c r="X224" i="6"/>
  <c r="Z224" i="6" s="1"/>
  <c r="U224" i="6"/>
  <c r="T224" i="6"/>
  <c r="V224" i="6" s="1"/>
  <c r="Q224" i="6"/>
  <c r="P224" i="6"/>
  <c r="R224" i="6" s="1"/>
  <c r="M224" i="6"/>
  <c r="L224" i="6"/>
  <c r="I224" i="6"/>
  <c r="H224" i="6"/>
  <c r="K224" i="6" s="1"/>
  <c r="E224" i="6"/>
  <c r="D224" i="6"/>
  <c r="BP224" i="6" s="1"/>
  <c r="BM223" i="6"/>
  <c r="BL223" i="6"/>
  <c r="BO223" i="6" s="1"/>
  <c r="BI223" i="6"/>
  <c r="BH223" i="6"/>
  <c r="BE223" i="6"/>
  <c r="BD223" i="6"/>
  <c r="BF223" i="6" s="1"/>
  <c r="BA223" i="6"/>
  <c r="AZ223" i="6"/>
  <c r="BB223" i="6" s="1"/>
  <c r="AV223" i="6"/>
  <c r="AX223" i="6" s="1"/>
  <c r="AS223" i="6"/>
  <c r="AR223" i="6"/>
  <c r="AT223" i="6" s="1"/>
  <c r="AO223" i="6"/>
  <c r="AQ223" i="6" s="1"/>
  <c r="AN223" i="6"/>
  <c r="AK223" i="6"/>
  <c r="AJ223" i="6"/>
  <c r="AG223" i="6"/>
  <c r="AF223" i="6"/>
  <c r="AC223" i="6"/>
  <c r="AB223" i="6"/>
  <c r="AD223" i="6" s="1"/>
  <c r="Y223" i="6"/>
  <c r="X223" i="6"/>
  <c r="Z223" i="6" s="1"/>
  <c r="U223" i="6"/>
  <c r="T223" i="6"/>
  <c r="V223" i="6" s="1"/>
  <c r="Q223" i="6"/>
  <c r="P223" i="6"/>
  <c r="R223" i="6" s="1"/>
  <c r="M223" i="6"/>
  <c r="L223" i="6"/>
  <c r="O223" i="6" s="1"/>
  <c r="I223" i="6"/>
  <c r="H223" i="6"/>
  <c r="E223" i="6"/>
  <c r="D223" i="6"/>
  <c r="BP223" i="6" s="1"/>
  <c r="BM222" i="6"/>
  <c r="BL222" i="6"/>
  <c r="BI222" i="6"/>
  <c r="BH222" i="6"/>
  <c r="BJ222" i="6" s="1"/>
  <c r="BE222" i="6"/>
  <c r="BD222" i="6"/>
  <c r="BF222" i="6" s="1"/>
  <c r="BA222" i="6"/>
  <c r="AZ222" i="6"/>
  <c r="BB222" i="6" s="1"/>
  <c r="AV222" i="6"/>
  <c r="AY222" i="6" s="1"/>
  <c r="AS222" i="6"/>
  <c r="AR222" i="6"/>
  <c r="AT222" i="6" s="1"/>
  <c r="AO222" i="6"/>
  <c r="AN222" i="6"/>
  <c r="AK222" i="6"/>
  <c r="AJ222" i="6"/>
  <c r="AL222" i="6" s="1"/>
  <c r="AG222" i="6"/>
  <c r="AF222" i="6"/>
  <c r="AC222" i="6"/>
  <c r="AB222" i="6"/>
  <c r="AD222" i="6" s="1"/>
  <c r="Y222" i="6"/>
  <c r="AA222" i="6" s="1"/>
  <c r="X222" i="6"/>
  <c r="U222" i="6"/>
  <c r="T222" i="6"/>
  <c r="Q222" i="6"/>
  <c r="P222" i="6"/>
  <c r="M222" i="6"/>
  <c r="O222" i="6" s="1"/>
  <c r="L222" i="6"/>
  <c r="I222" i="6"/>
  <c r="K222" i="6" s="1"/>
  <c r="H222" i="6"/>
  <c r="E222" i="6"/>
  <c r="BQ222" i="6" s="1"/>
  <c r="D222" i="6"/>
  <c r="BP222" i="6" s="1"/>
  <c r="BM221" i="6"/>
  <c r="BL221" i="6"/>
  <c r="BI221" i="6"/>
  <c r="BK221" i="6" s="1"/>
  <c r="BH221" i="6"/>
  <c r="BE221" i="6"/>
  <c r="BD221" i="6"/>
  <c r="BA221" i="6"/>
  <c r="AZ221" i="6"/>
  <c r="AV221" i="6"/>
  <c r="AX221" i="6" s="1"/>
  <c r="AS221" i="6"/>
  <c r="AR221" i="6"/>
  <c r="AT221" i="6" s="1"/>
  <c r="AO221" i="6"/>
  <c r="AN221" i="6"/>
  <c r="AK221" i="6"/>
  <c r="AJ221" i="6"/>
  <c r="AL221" i="6" s="1"/>
  <c r="AG221" i="6"/>
  <c r="AF221" i="6"/>
  <c r="AH221" i="6" s="1"/>
  <c r="AC221" i="6"/>
  <c r="AB221" i="6"/>
  <c r="AD221" i="6" s="1"/>
  <c r="Y221" i="6"/>
  <c r="X221" i="6"/>
  <c r="U221" i="6"/>
  <c r="T221" i="6"/>
  <c r="V221" i="6" s="1"/>
  <c r="Q221" i="6"/>
  <c r="P221" i="6"/>
  <c r="R221" i="6" s="1"/>
  <c r="M221" i="6"/>
  <c r="L221" i="6"/>
  <c r="I221" i="6"/>
  <c r="H221" i="6"/>
  <c r="E221" i="6"/>
  <c r="BQ221" i="6" s="1"/>
  <c r="D221" i="6"/>
  <c r="F221" i="6" s="1"/>
  <c r="BM220" i="6"/>
  <c r="BL220" i="6"/>
  <c r="BN220" i="6" s="1"/>
  <c r="BI220" i="6"/>
  <c r="BH220" i="6"/>
  <c r="BJ220" i="6" s="1"/>
  <c r="BE220" i="6"/>
  <c r="BD220" i="6"/>
  <c r="BF220" i="6" s="1"/>
  <c r="BA220" i="6"/>
  <c r="AZ220" i="6"/>
  <c r="BB220" i="6" s="1"/>
  <c r="AV220" i="6"/>
  <c r="AX220" i="6" s="1"/>
  <c r="AS220" i="6"/>
  <c r="AR220" i="6"/>
  <c r="AT220" i="6" s="1"/>
  <c r="AO220" i="6"/>
  <c r="AN220" i="6"/>
  <c r="AK220" i="6"/>
  <c r="AJ220" i="6"/>
  <c r="AL220" i="6" s="1"/>
  <c r="AG220" i="6"/>
  <c r="AF220" i="6"/>
  <c r="AH220" i="6" s="1"/>
  <c r="AC220" i="6"/>
  <c r="AB220" i="6"/>
  <c r="AD220" i="6" s="1"/>
  <c r="Y220" i="6"/>
  <c r="X220" i="6"/>
  <c r="U220" i="6"/>
  <c r="T220" i="6"/>
  <c r="V220" i="6" s="1"/>
  <c r="Q220" i="6"/>
  <c r="P220" i="6"/>
  <c r="R220" i="6" s="1"/>
  <c r="M220" i="6"/>
  <c r="L220" i="6"/>
  <c r="I220" i="6"/>
  <c r="H220" i="6"/>
  <c r="E220" i="6"/>
  <c r="BQ220" i="6" s="1"/>
  <c r="D220" i="6"/>
  <c r="BP220" i="6" s="1"/>
  <c r="BM219" i="6"/>
  <c r="BL219" i="6"/>
  <c r="BN219" i="6" s="1"/>
  <c r="BI219" i="6"/>
  <c r="BH219" i="6"/>
  <c r="BE219" i="6"/>
  <c r="BD219" i="6"/>
  <c r="BF219" i="6" s="1"/>
  <c r="BA219" i="6"/>
  <c r="AZ219" i="6"/>
  <c r="AV219" i="6"/>
  <c r="AX219" i="6" s="1"/>
  <c r="AS219" i="6"/>
  <c r="AR219" i="6"/>
  <c r="AO219" i="6"/>
  <c r="AN219" i="6"/>
  <c r="AP219" i="6" s="1"/>
  <c r="AK219" i="6"/>
  <c r="AJ219" i="6"/>
  <c r="AL219" i="6" s="1"/>
  <c r="AG219" i="6"/>
  <c r="AF219" i="6"/>
  <c r="AH219" i="6" s="1"/>
  <c r="AC219" i="6"/>
  <c r="AB219" i="6"/>
  <c r="AD219" i="6" s="1"/>
  <c r="Y219" i="6"/>
  <c r="AA219" i="6" s="1"/>
  <c r="X219" i="6"/>
  <c r="Z219" i="6" s="1"/>
  <c r="U219" i="6"/>
  <c r="T219" i="6"/>
  <c r="V219" i="6" s="1"/>
  <c r="Q219" i="6"/>
  <c r="P219" i="6"/>
  <c r="R219" i="6" s="1"/>
  <c r="M219" i="6"/>
  <c r="L219" i="6"/>
  <c r="I219" i="6"/>
  <c r="H219" i="6"/>
  <c r="E219" i="6"/>
  <c r="BQ219" i="6" s="1"/>
  <c r="D219" i="6"/>
  <c r="BP219" i="6" s="1"/>
  <c r="BM218" i="6"/>
  <c r="BL218" i="6"/>
  <c r="BI218" i="6"/>
  <c r="BK218" i="6" s="1"/>
  <c r="BH218" i="6"/>
  <c r="BE218" i="6"/>
  <c r="BD218" i="6"/>
  <c r="BF218" i="6" s="1"/>
  <c r="BA218" i="6"/>
  <c r="AZ218" i="6"/>
  <c r="AV218" i="6"/>
  <c r="AX218" i="6" s="1"/>
  <c r="AS218" i="6"/>
  <c r="AR218" i="6"/>
  <c r="AO218" i="6"/>
  <c r="AN218" i="6"/>
  <c r="AK218" i="6"/>
  <c r="AJ218" i="6"/>
  <c r="AL218" i="6" s="1"/>
  <c r="AG218" i="6"/>
  <c r="AF218" i="6"/>
  <c r="AH218" i="6" s="1"/>
  <c r="AC218" i="6"/>
  <c r="AB218" i="6"/>
  <c r="AD218" i="6" s="1"/>
  <c r="Y218" i="6"/>
  <c r="X218" i="6"/>
  <c r="Z218" i="6" s="1"/>
  <c r="U218" i="6"/>
  <c r="T218" i="6"/>
  <c r="V218" i="6" s="1"/>
  <c r="Q218" i="6"/>
  <c r="P218" i="6"/>
  <c r="R218" i="6" s="1"/>
  <c r="M218" i="6"/>
  <c r="L218" i="6"/>
  <c r="I218" i="6"/>
  <c r="H218" i="6"/>
  <c r="E218" i="6"/>
  <c r="BQ218" i="6" s="1"/>
  <c r="D218" i="6"/>
  <c r="BP218" i="6" s="1"/>
  <c r="BM217" i="6"/>
  <c r="BL217" i="6"/>
  <c r="BN217" i="6" s="1"/>
  <c r="BI217" i="6"/>
  <c r="BH217" i="6"/>
  <c r="BE217" i="6"/>
  <c r="BD217" i="6"/>
  <c r="BF217" i="6" s="1"/>
  <c r="BA217" i="6"/>
  <c r="AZ217" i="6"/>
  <c r="BB217" i="6" s="1"/>
  <c r="AV217" i="6"/>
  <c r="AX217" i="6" s="1"/>
  <c r="AS217" i="6"/>
  <c r="AR217" i="6"/>
  <c r="AO217" i="6"/>
  <c r="AN217" i="6"/>
  <c r="AK217" i="6"/>
  <c r="AJ217" i="6"/>
  <c r="AG217" i="6"/>
  <c r="AF217" i="6"/>
  <c r="AC217" i="6"/>
  <c r="AB217" i="6"/>
  <c r="Y217" i="6"/>
  <c r="X217" i="6"/>
  <c r="AA217" i="6" s="1"/>
  <c r="U217" i="6"/>
  <c r="T217" i="6"/>
  <c r="V217" i="6" s="1"/>
  <c r="Q217" i="6"/>
  <c r="P217" i="6"/>
  <c r="R217" i="6" s="1"/>
  <c r="M217" i="6"/>
  <c r="L217" i="6"/>
  <c r="I217" i="6"/>
  <c r="H217" i="6"/>
  <c r="E217" i="6"/>
  <c r="BQ217" i="6" s="1"/>
  <c r="D217" i="6"/>
  <c r="BP217" i="6" s="1"/>
  <c r="BM216" i="6"/>
  <c r="BL216" i="6"/>
  <c r="BN216" i="6" s="1"/>
  <c r="BI216" i="6"/>
  <c r="BH216" i="6"/>
  <c r="BJ216" i="6" s="1"/>
  <c r="BE216" i="6"/>
  <c r="BD216" i="6"/>
  <c r="BF216" i="6" s="1"/>
  <c r="BA216" i="6"/>
  <c r="AZ216" i="6"/>
  <c r="BB216" i="6" s="1"/>
  <c r="AV216" i="6"/>
  <c r="AX216" i="6" s="1"/>
  <c r="AS216" i="6"/>
  <c r="AR216" i="6"/>
  <c r="AT216" i="6" s="1"/>
  <c r="AO216" i="6"/>
  <c r="AN216" i="6"/>
  <c r="AP216" i="6" s="1"/>
  <c r="AK216" i="6"/>
  <c r="AJ216" i="6"/>
  <c r="AL216" i="6" s="1"/>
  <c r="AG216" i="6"/>
  <c r="AF216" i="6"/>
  <c r="AH216" i="6" s="1"/>
  <c r="AC216" i="6"/>
  <c r="AB216" i="6"/>
  <c r="AD216" i="6" s="1"/>
  <c r="Y216" i="6"/>
  <c r="X216" i="6"/>
  <c r="AA216" i="6" s="1"/>
  <c r="U216" i="6"/>
  <c r="T216" i="6"/>
  <c r="V216" i="6" s="1"/>
  <c r="Q216" i="6"/>
  <c r="P216" i="6"/>
  <c r="R216" i="6" s="1"/>
  <c r="M216" i="6"/>
  <c r="L216" i="6"/>
  <c r="I216" i="6"/>
  <c r="H216" i="6"/>
  <c r="E216" i="6"/>
  <c r="BQ216" i="6" s="1"/>
  <c r="D216" i="6"/>
  <c r="BP216" i="6" s="1"/>
  <c r="BM215" i="6"/>
  <c r="BL215" i="6"/>
  <c r="BN215" i="6" s="1"/>
  <c r="BI215" i="6"/>
  <c r="BH215" i="6"/>
  <c r="BE215" i="6"/>
  <c r="BD215" i="6"/>
  <c r="BF215" i="6" s="1"/>
  <c r="BA215" i="6"/>
  <c r="AZ215" i="6"/>
  <c r="BB215" i="6" s="1"/>
  <c r="AV215" i="6"/>
  <c r="AX215" i="6" s="1"/>
  <c r="AS215" i="6"/>
  <c r="AR215" i="6"/>
  <c r="AO215" i="6"/>
  <c r="AN215" i="6"/>
  <c r="AK215" i="6"/>
  <c r="AJ215" i="6"/>
  <c r="AG215" i="6"/>
  <c r="AF215" i="6"/>
  <c r="AC215" i="6"/>
  <c r="AB215" i="6"/>
  <c r="Y215" i="6"/>
  <c r="AA215" i="6" s="1"/>
  <c r="X215" i="6"/>
  <c r="U215" i="6"/>
  <c r="T215" i="6"/>
  <c r="Q215" i="6"/>
  <c r="P215" i="6"/>
  <c r="R215" i="6" s="1"/>
  <c r="M215" i="6"/>
  <c r="L215" i="6"/>
  <c r="O215" i="6" s="1"/>
  <c r="I215" i="6"/>
  <c r="K215" i="6" s="1"/>
  <c r="H215" i="6"/>
  <c r="E215" i="6"/>
  <c r="BQ215" i="6" s="1"/>
  <c r="D215" i="6"/>
  <c r="BP215" i="6" s="1"/>
  <c r="BM214" i="6"/>
  <c r="BO214" i="6" s="1"/>
  <c r="BL214" i="6"/>
  <c r="BI214" i="6"/>
  <c r="BH214" i="6"/>
  <c r="BE214" i="6"/>
  <c r="BD214" i="6"/>
  <c r="BF214" i="6" s="1"/>
  <c r="BA214" i="6"/>
  <c r="AZ214" i="6"/>
  <c r="BB214" i="6" s="1"/>
  <c r="AV214" i="6"/>
  <c r="AY214" i="6" s="1"/>
  <c r="AS214" i="6"/>
  <c r="AR214" i="6"/>
  <c r="AT214" i="6" s="1"/>
  <c r="AO214" i="6"/>
  <c r="AN214" i="6"/>
  <c r="AK214" i="6"/>
  <c r="AJ214" i="6"/>
  <c r="AL214" i="6" s="1"/>
  <c r="AG214" i="6"/>
  <c r="AF214" i="6"/>
  <c r="AH214" i="6" s="1"/>
  <c r="AC214" i="6"/>
  <c r="AB214" i="6"/>
  <c r="AD214" i="6" s="1"/>
  <c r="Y214" i="6"/>
  <c r="X214" i="6"/>
  <c r="Z214" i="6" s="1"/>
  <c r="U214" i="6"/>
  <c r="T214" i="6"/>
  <c r="V214" i="6" s="1"/>
  <c r="Q214" i="6"/>
  <c r="P214" i="6"/>
  <c r="R214" i="6" s="1"/>
  <c r="M214" i="6"/>
  <c r="L214" i="6"/>
  <c r="O214" i="6" s="1"/>
  <c r="I214" i="6"/>
  <c r="H214" i="6"/>
  <c r="E214" i="6"/>
  <c r="BQ214" i="6" s="1"/>
  <c r="D214" i="6"/>
  <c r="BP214" i="6" s="1"/>
  <c r="BM213" i="6"/>
  <c r="BL213" i="6"/>
  <c r="BN213" i="6" s="1"/>
  <c r="BI213" i="6"/>
  <c r="BH213" i="6"/>
  <c r="BE213" i="6"/>
  <c r="BD213" i="6"/>
  <c r="BF213" i="6" s="1"/>
  <c r="BA213" i="6"/>
  <c r="AZ213" i="6"/>
  <c r="BB213" i="6" s="1"/>
  <c r="AV213" i="6"/>
  <c r="AX213" i="6" s="1"/>
  <c r="AS213" i="6"/>
  <c r="AU213" i="6" s="1"/>
  <c r="AR213" i="6"/>
  <c r="AO213" i="6"/>
  <c r="AN213" i="6"/>
  <c r="AK213" i="6"/>
  <c r="AJ213" i="6"/>
  <c r="AG213" i="6"/>
  <c r="AF213" i="6"/>
  <c r="AC213" i="6"/>
  <c r="AB213" i="6"/>
  <c r="AD213" i="6" s="1"/>
  <c r="Y213" i="6"/>
  <c r="X213" i="6"/>
  <c r="Z213" i="6" s="1"/>
  <c r="U213" i="6"/>
  <c r="T213" i="6"/>
  <c r="V213" i="6" s="1"/>
  <c r="Q213" i="6"/>
  <c r="P213" i="6"/>
  <c r="R213" i="6" s="1"/>
  <c r="M213" i="6"/>
  <c r="L213" i="6"/>
  <c r="O213" i="6" s="1"/>
  <c r="I213" i="6"/>
  <c r="H213" i="6"/>
  <c r="E213" i="6"/>
  <c r="BQ213" i="6" s="1"/>
  <c r="D213" i="6"/>
  <c r="BP213" i="6" s="1"/>
  <c r="BM212" i="6"/>
  <c r="BN212" i="6" s="1"/>
  <c r="BI212" i="6"/>
  <c r="BH212" i="6"/>
  <c r="BE212" i="6"/>
  <c r="BD212" i="6"/>
  <c r="BA212" i="6"/>
  <c r="AZ212" i="6"/>
  <c r="BB212" i="6" s="1"/>
  <c r="AV212" i="6"/>
  <c r="AX212" i="6" s="1"/>
  <c r="AS212" i="6"/>
  <c r="AR212" i="6"/>
  <c r="AU212" i="6" s="1"/>
  <c r="AO212" i="6"/>
  <c r="AN212" i="6"/>
  <c r="AP212" i="6" s="1"/>
  <c r="AK212" i="6"/>
  <c r="AJ212" i="6"/>
  <c r="AL212" i="6" s="1"/>
  <c r="AG212" i="6"/>
  <c r="AF212" i="6"/>
  <c r="AH212" i="6" s="1"/>
  <c r="AC212" i="6"/>
  <c r="AB212" i="6"/>
  <c r="AD212" i="6" s="1"/>
  <c r="Y212" i="6"/>
  <c r="X212" i="6"/>
  <c r="Z212" i="6" s="1"/>
  <c r="U212" i="6"/>
  <c r="V212" i="6"/>
  <c r="Q212" i="6"/>
  <c r="P212" i="6"/>
  <c r="R212" i="6" s="1"/>
  <c r="M212" i="6"/>
  <c r="L212" i="6"/>
  <c r="O212" i="6" s="1"/>
  <c r="I212" i="6"/>
  <c r="H212" i="6"/>
  <c r="E212" i="6"/>
  <c r="BQ212" i="6" s="1"/>
  <c r="D212" i="6"/>
  <c r="BP212" i="6" s="1"/>
  <c r="BM211" i="6"/>
  <c r="BN211" i="6" s="1"/>
  <c r="BI211" i="6"/>
  <c r="BH211" i="6"/>
  <c r="BE211" i="6"/>
  <c r="BD211" i="6"/>
  <c r="BA211" i="6"/>
  <c r="AZ211" i="6"/>
  <c r="AV211" i="6"/>
  <c r="AX211" i="6" s="1"/>
  <c r="AS211" i="6"/>
  <c r="AR211" i="6"/>
  <c r="AT211" i="6" s="1"/>
  <c r="AO211" i="6"/>
  <c r="AN211" i="6"/>
  <c r="AK211" i="6"/>
  <c r="AJ211" i="6"/>
  <c r="AL211" i="6" s="1"/>
  <c r="AG211" i="6"/>
  <c r="AF211" i="6"/>
  <c r="AH211" i="6" s="1"/>
  <c r="AC211" i="6"/>
  <c r="AB211" i="6"/>
  <c r="AD211" i="6" s="1"/>
  <c r="Y211" i="6"/>
  <c r="X211" i="6"/>
  <c r="Z211" i="6" s="1"/>
  <c r="U211" i="6"/>
  <c r="V211" i="6"/>
  <c r="Q211" i="6"/>
  <c r="P211" i="6"/>
  <c r="R211" i="6" s="1"/>
  <c r="M211" i="6"/>
  <c r="L211" i="6"/>
  <c r="O211" i="6" s="1"/>
  <c r="I211" i="6"/>
  <c r="H211" i="6"/>
  <c r="E211" i="6"/>
  <c r="BQ211" i="6" s="1"/>
  <c r="D211" i="6"/>
  <c r="BP211" i="6" s="1"/>
  <c r="BM210" i="6"/>
  <c r="BN210" i="6" s="1"/>
  <c r="BI210" i="6"/>
  <c r="BH210" i="6"/>
  <c r="BE210" i="6"/>
  <c r="BD210" i="6"/>
  <c r="BA210" i="6"/>
  <c r="AZ210" i="6"/>
  <c r="AV210" i="6"/>
  <c r="AY210" i="6" s="1"/>
  <c r="AS210" i="6"/>
  <c r="AR210" i="6"/>
  <c r="AT210" i="6" s="1"/>
  <c r="AO210" i="6"/>
  <c r="AN210" i="6"/>
  <c r="AK210" i="6"/>
  <c r="AJ210" i="6"/>
  <c r="AL210" i="6" s="1"/>
  <c r="AG210" i="6"/>
  <c r="AF210" i="6"/>
  <c r="AH210" i="6" s="1"/>
  <c r="AC210" i="6"/>
  <c r="AB210" i="6"/>
  <c r="AD210" i="6" s="1"/>
  <c r="Y210" i="6"/>
  <c r="X210" i="6"/>
  <c r="Z210" i="6" s="1"/>
  <c r="U210" i="6"/>
  <c r="V210" i="6"/>
  <c r="Q210" i="6"/>
  <c r="P210" i="6"/>
  <c r="R210" i="6" s="1"/>
  <c r="M210" i="6"/>
  <c r="L210" i="6"/>
  <c r="O210" i="6" s="1"/>
  <c r="I210" i="6"/>
  <c r="H210" i="6"/>
  <c r="E210" i="6"/>
  <c r="BQ210" i="6" s="1"/>
  <c r="D210" i="6"/>
  <c r="BP210" i="6" s="1"/>
  <c r="BM209" i="6"/>
  <c r="BN209" i="6" s="1"/>
  <c r="BI209" i="6"/>
  <c r="BH209" i="6"/>
  <c r="BE209" i="6"/>
  <c r="BD209" i="6"/>
  <c r="BA209" i="6"/>
  <c r="AZ209" i="6"/>
  <c r="BB209" i="6" s="1"/>
  <c r="AV209" i="6"/>
  <c r="AY209" i="6" s="1"/>
  <c r="AS209" i="6"/>
  <c r="AR209" i="6"/>
  <c r="AO209" i="6"/>
  <c r="AN209" i="6"/>
  <c r="AK209" i="6"/>
  <c r="AJ209" i="6"/>
  <c r="AG209" i="6"/>
  <c r="AF209" i="6"/>
  <c r="AC209" i="6"/>
  <c r="AB209" i="6"/>
  <c r="Y209" i="6"/>
  <c r="X209" i="6"/>
  <c r="U209" i="6"/>
  <c r="W209" i="6" s="1"/>
  <c r="Q209" i="6"/>
  <c r="P209" i="6"/>
  <c r="M209" i="6"/>
  <c r="L209" i="6"/>
  <c r="I209" i="6"/>
  <c r="H209" i="6"/>
  <c r="E209" i="6"/>
  <c r="BQ209" i="6" s="1"/>
  <c r="D209" i="6"/>
  <c r="BP209" i="6" s="1"/>
  <c r="BM208" i="6"/>
  <c r="BO208" i="6" s="1"/>
  <c r="BI208" i="6"/>
  <c r="BH208" i="6"/>
  <c r="BE208" i="6"/>
  <c r="BD208" i="6"/>
  <c r="BA208" i="6"/>
  <c r="AZ208" i="6"/>
  <c r="AV208" i="6"/>
  <c r="AY208" i="6" s="1"/>
  <c r="AS208" i="6"/>
  <c r="AR208" i="6"/>
  <c r="AT208" i="6" s="1"/>
  <c r="AO208" i="6"/>
  <c r="AN208" i="6"/>
  <c r="AP208" i="6" s="1"/>
  <c r="AK208" i="6"/>
  <c r="AJ208" i="6"/>
  <c r="AL208" i="6" s="1"/>
  <c r="AG208" i="6"/>
  <c r="AF208" i="6"/>
  <c r="AH208" i="6" s="1"/>
  <c r="AC208" i="6"/>
  <c r="AB208" i="6"/>
  <c r="AD208" i="6" s="1"/>
  <c r="Y208" i="6"/>
  <c r="X208" i="6"/>
  <c r="Z208" i="6" s="1"/>
  <c r="U208" i="6"/>
  <c r="V208" i="6"/>
  <c r="Q208" i="6"/>
  <c r="P208" i="6"/>
  <c r="R208" i="6" s="1"/>
  <c r="M208" i="6"/>
  <c r="L208" i="6"/>
  <c r="I208" i="6"/>
  <c r="H208" i="6"/>
  <c r="E208" i="6"/>
  <c r="BQ208" i="6" s="1"/>
  <c r="D208" i="6"/>
  <c r="BP208" i="6" s="1"/>
  <c r="BM207" i="6"/>
  <c r="BN207" i="6" s="1"/>
  <c r="BI207" i="6"/>
  <c r="BH207" i="6"/>
  <c r="BJ207" i="6" s="1"/>
  <c r="BE207" i="6"/>
  <c r="BD207" i="6"/>
  <c r="BF207" i="6" s="1"/>
  <c r="BA207" i="6"/>
  <c r="AZ207" i="6"/>
  <c r="BB207" i="6" s="1"/>
  <c r="AV207" i="6"/>
  <c r="AX207" i="6" s="1"/>
  <c r="AS207" i="6"/>
  <c r="AR207" i="6"/>
  <c r="AT207" i="6" s="1"/>
  <c r="AO207" i="6"/>
  <c r="AN207" i="6"/>
  <c r="AP207" i="6" s="1"/>
  <c r="AK207" i="6"/>
  <c r="AJ207" i="6"/>
  <c r="AL207" i="6" s="1"/>
  <c r="AG207" i="6"/>
  <c r="AF207" i="6"/>
  <c r="AH207" i="6" s="1"/>
  <c r="AC207" i="6"/>
  <c r="AB207" i="6"/>
  <c r="AD207" i="6" s="1"/>
  <c r="Y207" i="6"/>
  <c r="X207" i="6"/>
  <c r="Z207" i="6" s="1"/>
  <c r="U207" i="6"/>
  <c r="V207" i="6" s="1"/>
  <c r="Q207" i="6"/>
  <c r="P207" i="6"/>
  <c r="M207" i="6"/>
  <c r="L207" i="6"/>
  <c r="I207" i="6"/>
  <c r="H207" i="6"/>
  <c r="E207" i="6"/>
  <c r="BQ207" i="6" s="1"/>
  <c r="D207" i="6"/>
  <c r="BP207" i="6" s="1"/>
  <c r="BM206" i="6"/>
  <c r="BN206" i="6" s="1"/>
  <c r="BI206" i="6"/>
  <c r="BH206" i="6"/>
  <c r="BE206" i="6"/>
  <c r="BD206" i="6"/>
  <c r="BF206" i="6" s="1"/>
  <c r="BA206" i="6"/>
  <c r="AZ206" i="6"/>
  <c r="BB206" i="6" s="1"/>
  <c r="AV206" i="6"/>
  <c r="AY206" i="6" s="1"/>
  <c r="AS206" i="6"/>
  <c r="AR206" i="6"/>
  <c r="AT206" i="6" s="1"/>
  <c r="AO206" i="6"/>
  <c r="AN206" i="6"/>
  <c r="AP206" i="6" s="1"/>
  <c r="AK206" i="6"/>
  <c r="AJ206" i="6"/>
  <c r="AL206" i="6" s="1"/>
  <c r="AG206" i="6"/>
  <c r="AF206" i="6"/>
  <c r="AH206" i="6" s="1"/>
  <c r="AC206" i="6"/>
  <c r="AB206" i="6"/>
  <c r="AD206" i="6" s="1"/>
  <c r="Y206" i="6"/>
  <c r="X206" i="6"/>
  <c r="Z206" i="6" s="1"/>
  <c r="U206" i="6"/>
  <c r="V206" i="6"/>
  <c r="Q206" i="6"/>
  <c r="P206" i="6"/>
  <c r="R206" i="6" s="1"/>
  <c r="M206" i="6"/>
  <c r="L206" i="6"/>
  <c r="O206" i="6" s="1"/>
  <c r="I206" i="6"/>
  <c r="H206" i="6"/>
  <c r="E206" i="6"/>
  <c r="BQ206" i="6" s="1"/>
  <c r="D206" i="6"/>
  <c r="BP206" i="6" s="1"/>
  <c r="BM205" i="6"/>
  <c r="BN205" i="6"/>
  <c r="BI205" i="6"/>
  <c r="BH205" i="6"/>
  <c r="BJ205" i="6" s="1"/>
  <c r="BE205" i="6"/>
  <c r="BD205" i="6"/>
  <c r="BF205" i="6" s="1"/>
  <c r="BA205" i="6"/>
  <c r="AZ205" i="6"/>
  <c r="AV205" i="6"/>
  <c r="AY205" i="6" s="1"/>
  <c r="AS205" i="6"/>
  <c r="AR205" i="6"/>
  <c r="AT205" i="6" s="1"/>
  <c r="AO205" i="6"/>
  <c r="AN205" i="6"/>
  <c r="AP205" i="6" s="1"/>
  <c r="AK205" i="6"/>
  <c r="AJ205" i="6"/>
  <c r="AL205" i="6" s="1"/>
  <c r="AG205" i="6"/>
  <c r="AF205" i="6"/>
  <c r="AH205" i="6" s="1"/>
  <c r="AC205" i="6"/>
  <c r="AB205" i="6"/>
  <c r="AD205" i="6" s="1"/>
  <c r="Y205" i="6"/>
  <c r="X205" i="6"/>
  <c r="Z205" i="6" s="1"/>
  <c r="U205" i="6"/>
  <c r="V205" i="6"/>
  <c r="Q205" i="6"/>
  <c r="P205" i="6"/>
  <c r="R205" i="6" s="1"/>
  <c r="M205" i="6"/>
  <c r="L205" i="6"/>
  <c r="O205" i="6" s="1"/>
  <c r="I205" i="6"/>
  <c r="H205" i="6"/>
  <c r="E205" i="6"/>
  <c r="BQ205" i="6" s="1"/>
  <c r="D205" i="6"/>
  <c r="BP205" i="6" s="1"/>
  <c r="BM204" i="6"/>
  <c r="BN204" i="6" s="1"/>
  <c r="BI204" i="6"/>
  <c r="BH204" i="6"/>
  <c r="BE204" i="6"/>
  <c r="BD204" i="6"/>
  <c r="BA204" i="6"/>
  <c r="AZ204" i="6"/>
  <c r="AV204" i="6"/>
  <c r="AY204" i="6" s="1"/>
  <c r="AS204" i="6"/>
  <c r="AR204" i="6"/>
  <c r="AO204" i="6"/>
  <c r="AN204" i="6"/>
  <c r="AK204" i="6"/>
  <c r="AJ204" i="6"/>
  <c r="AG204" i="6"/>
  <c r="AF204" i="6"/>
  <c r="AC204" i="6"/>
  <c r="AB204" i="6"/>
  <c r="Y204" i="6"/>
  <c r="X204" i="6"/>
  <c r="U204" i="6"/>
  <c r="W204" i="6" s="1"/>
  <c r="Q204" i="6"/>
  <c r="P204" i="6"/>
  <c r="M204" i="6"/>
  <c r="L204" i="6"/>
  <c r="I204" i="6"/>
  <c r="K204" i="6" s="1"/>
  <c r="H204" i="6"/>
  <c r="E204" i="6"/>
  <c r="BQ204" i="6" s="1"/>
  <c r="D204" i="6"/>
  <c r="BP204" i="6" s="1"/>
  <c r="BM203" i="6"/>
  <c r="BN203" i="6" s="1"/>
  <c r="BI203" i="6"/>
  <c r="BH203" i="6"/>
  <c r="BE203" i="6"/>
  <c r="BD203" i="6"/>
  <c r="BA203" i="6"/>
  <c r="AZ203" i="6"/>
  <c r="BB203" i="6" s="1"/>
  <c r="AV203" i="6"/>
  <c r="AX203" i="6" s="1"/>
  <c r="AS203" i="6"/>
  <c r="AR203" i="6"/>
  <c r="AT203" i="6" s="1"/>
  <c r="AO203" i="6"/>
  <c r="AN203" i="6"/>
  <c r="AP203" i="6" s="1"/>
  <c r="AK203" i="6"/>
  <c r="AJ203" i="6"/>
  <c r="AL203" i="6" s="1"/>
  <c r="AG203" i="6"/>
  <c r="AF203" i="6"/>
  <c r="AH203" i="6" s="1"/>
  <c r="AC203" i="6"/>
  <c r="AB203" i="6"/>
  <c r="AD203" i="6" s="1"/>
  <c r="Y203" i="6"/>
  <c r="X203" i="6"/>
  <c r="Z203" i="6" s="1"/>
  <c r="U203" i="6"/>
  <c r="V203" i="6"/>
  <c r="Q203" i="6"/>
  <c r="P203" i="6"/>
  <c r="R203" i="6" s="1"/>
  <c r="M203" i="6"/>
  <c r="L203" i="6"/>
  <c r="I203" i="6"/>
  <c r="H203" i="6"/>
  <c r="E203" i="6"/>
  <c r="BQ203" i="6" s="1"/>
  <c r="D203" i="6"/>
  <c r="BP203" i="6" s="1"/>
  <c r="BM202" i="6"/>
  <c r="BN202" i="6"/>
  <c r="BI202" i="6"/>
  <c r="BH202" i="6"/>
  <c r="BE202" i="6"/>
  <c r="BD202" i="6"/>
  <c r="BF202" i="6" s="1"/>
  <c r="BA202" i="6"/>
  <c r="AZ202" i="6"/>
  <c r="BB202" i="6" s="1"/>
  <c r="AV202" i="6"/>
  <c r="AX202" i="6" s="1"/>
  <c r="AS202" i="6"/>
  <c r="AR202" i="6"/>
  <c r="AT202" i="6" s="1"/>
  <c r="AO202" i="6"/>
  <c r="AN202" i="6"/>
  <c r="AP202" i="6" s="1"/>
  <c r="AK202" i="6"/>
  <c r="AJ202" i="6"/>
  <c r="AL202" i="6" s="1"/>
  <c r="AG202" i="6"/>
  <c r="AF202" i="6"/>
  <c r="AH202" i="6" s="1"/>
  <c r="AC202" i="6"/>
  <c r="AB202" i="6"/>
  <c r="AD202" i="6" s="1"/>
  <c r="Y202" i="6"/>
  <c r="X202" i="6"/>
  <c r="Z202" i="6" s="1"/>
  <c r="U202" i="6"/>
  <c r="V202" i="6" s="1"/>
  <c r="Q202" i="6"/>
  <c r="P202" i="6"/>
  <c r="M202" i="6"/>
  <c r="L202" i="6"/>
  <c r="I202" i="6"/>
  <c r="H202" i="6"/>
  <c r="E202" i="6"/>
  <c r="BQ202" i="6" s="1"/>
  <c r="D202" i="6"/>
  <c r="BP202" i="6" s="1"/>
  <c r="BM201" i="6"/>
  <c r="BN201" i="6" s="1"/>
  <c r="BI201" i="6"/>
  <c r="BH201" i="6"/>
  <c r="BE201" i="6"/>
  <c r="BD201" i="6"/>
  <c r="BA201" i="6"/>
  <c r="AZ201" i="6"/>
  <c r="AV201" i="6"/>
  <c r="AX201" i="6" s="1"/>
  <c r="AS201" i="6"/>
  <c r="AR201" i="6"/>
  <c r="AT201" i="6" s="1"/>
  <c r="AO201" i="6"/>
  <c r="AN201" i="6"/>
  <c r="AK201" i="6"/>
  <c r="AJ201" i="6"/>
  <c r="AL201" i="6" s="1"/>
  <c r="AG201" i="6"/>
  <c r="AF201" i="6"/>
  <c r="AH201" i="6" s="1"/>
  <c r="AC201" i="6"/>
  <c r="AB201" i="6"/>
  <c r="AD201" i="6" s="1"/>
  <c r="Y201" i="6"/>
  <c r="X201" i="6"/>
  <c r="Z201" i="6" s="1"/>
  <c r="U201" i="6"/>
  <c r="V201" i="6"/>
  <c r="Q201" i="6"/>
  <c r="P201" i="6"/>
  <c r="R201" i="6" s="1"/>
  <c r="M201" i="6"/>
  <c r="L201" i="6"/>
  <c r="I201" i="6"/>
  <c r="H201" i="6"/>
  <c r="E201" i="6"/>
  <c r="BQ201" i="6" s="1"/>
  <c r="D201" i="6"/>
  <c r="BP201" i="6" s="1"/>
  <c r="BM200" i="6"/>
  <c r="BN200" i="6" s="1"/>
  <c r="BI200" i="6"/>
  <c r="BH200" i="6"/>
  <c r="BE200" i="6"/>
  <c r="BD200" i="6"/>
  <c r="BA200" i="6"/>
  <c r="AZ200" i="6"/>
  <c r="AV200" i="6"/>
  <c r="AX200" i="6" s="1"/>
  <c r="AS200" i="6"/>
  <c r="AR200" i="6"/>
  <c r="AO200" i="6"/>
  <c r="AN200" i="6"/>
  <c r="AK200" i="6"/>
  <c r="AJ200" i="6"/>
  <c r="AL200" i="6" s="1"/>
  <c r="AG200" i="6"/>
  <c r="AF200" i="6"/>
  <c r="AH200" i="6" s="1"/>
  <c r="AC200" i="6"/>
  <c r="AB200" i="6"/>
  <c r="AD200" i="6" s="1"/>
  <c r="Y200" i="6"/>
  <c r="X200" i="6"/>
  <c r="Z200" i="6" s="1"/>
  <c r="U200" i="6"/>
  <c r="V200" i="6" s="1"/>
  <c r="Q200" i="6"/>
  <c r="P200" i="6"/>
  <c r="M200" i="6"/>
  <c r="L200" i="6"/>
  <c r="I200" i="6"/>
  <c r="H200" i="6"/>
  <c r="E200" i="6"/>
  <c r="BQ200" i="6" s="1"/>
  <c r="D200" i="6"/>
  <c r="BP200" i="6" s="1"/>
  <c r="BM199" i="6"/>
  <c r="BN199" i="6" s="1"/>
  <c r="BI199" i="6"/>
  <c r="BH199" i="6"/>
  <c r="BE199" i="6"/>
  <c r="BD199" i="6"/>
  <c r="BA199" i="6"/>
  <c r="AZ199" i="6"/>
  <c r="AV199" i="6"/>
  <c r="AX199" i="6" s="1"/>
  <c r="AS199" i="6"/>
  <c r="AR199" i="6"/>
  <c r="AT199" i="6" s="1"/>
  <c r="AO199" i="6"/>
  <c r="AN199" i="6"/>
  <c r="AK199" i="6"/>
  <c r="AJ199" i="6"/>
  <c r="AL199" i="6" s="1"/>
  <c r="AG199" i="6"/>
  <c r="AF199" i="6"/>
  <c r="AC199" i="6"/>
  <c r="AB199" i="6"/>
  <c r="AD199" i="6" s="1"/>
  <c r="Y199" i="6"/>
  <c r="X199" i="6"/>
  <c r="Z199" i="6" s="1"/>
  <c r="U199" i="6"/>
  <c r="V199" i="6"/>
  <c r="Q199" i="6"/>
  <c r="P199" i="6"/>
  <c r="R199" i="6" s="1"/>
  <c r="M199" i="6"/>
  <c r="L199" i="6"/>
  <c r="I199" i="6"/>
  <c r="H199" i="6"/>
  <c r="E199" i="6"/>
  <c r="BQ199" i="6" s="1"/>
  <c r="D199" i="6"/>
  <c r="BP199" i="6" s="1"/>
  <c r="BR199" i="6" s="1"/>
  <c r="BM198" i="6"/>
  <c r="BN198" i="6" s="1"/>
  <c r="BI198" i="6"/>
  <c r="BH198" i="6"/>
  <c r="BE198" i="6"/>
  <c r="BD198" i="6"/>
  <c r="BF198" i="6" s="1"/>
  <c r="BA198" i="6"/>
  <c r="AZ198" i="6"/>
  <c r="BB198" i="6" s="1"/>
  <c r="AV198" i="6"/>
  <c r="AY198" i="6" s="1"/>
  <c r="AS198" i="6"/>
  <c r="AR198" i="6"/>
  <c r="AT198" i="6" s="1"/>
  <c r="AO198" i="6"/>
  <c r="AN198" i="6"/>
  <c r="AK198" i="6"/>
  <c r="AJ198" i="6"/>
  <c r="AL198" i="6" s="1"/>
  <c r="AG198" i="6"/>
  <c r="AF198" i="6"/>
  <c r="AH198" i="6" s="1"/>
  <c r="AC198" i="6"/>
  <c r="AB198" i="6"/>
  <c r="AD198" i="6" s="1"/>
  <c r="Y198" i="6"/>
  <c r="X198" i="6"/>
  <c r="Z198" i="6" s="1"/>
  <c r="U198" i="6"/>
  <c r="V198" i="6" s="1"/>
  <c r="Q198" i="6"/>
  <c r="P198" i="6"/>
  <c r="M198" i="6"/>
  <c r="L198" i="6"/>
  <c r="I198" i="6"/>
  <c r="H198" i="6"/>
  <c r="E198" i="6"/>
  <c r="D198" i="6"/>
  <c r="BP198" i="6" s="1"/>
  <c r="BM197" i="6"/>
  <c r="BN197" i="6" s="1"/>
  <c r="BI197" i="6"/>
  <c r="BH197" i="6"/>
  <c r="BE197" i="6"/>
  <c r="BD197" i="6"/>
  <c r="BA197" i="6"/>
  <c r="AZ197" i="6"/>
  <c r="AV197" i="6"/>
  <c r="AX197" i="6" s="1"/>
  <c r="AS197" i="6"/>
  <c r="AR197" i="6"/>
  <c r="AT197" i="6" s="1"/>
  <c r="AO197" i="6"/>
  <c r="AN197" i="6"/>
  <c r="AK197" i="6"/>
  <c r="AJ197" i="6"/>
  <c r="AM197" i="6" s="1"/>
  <c r="AG197" i="6"/>
  <c r="AF197" i="6"/>
  <c r="AH197" i="6" s="1"/>
  <c r="AC197" i="6"/>
  <c r="AB197" i="6"/>
  <c r="AD197" i="6" s="1"/>
  <c r="Y197" i="6"/>
  <c r="X197" i="6"/>
  <c r="Z197" i="6" s="1"/>
  <c r="U197" i="6"/>
  <c r="V197" i="6" s="1"/>
  <c r="Q197" i="6"/>
  <c r="P197" i="6"/>
  <c r="R197" i="6" s="1"/>
  <c r="M197" i="6"/>
  <c r="L197" i="6"/>
  <c r="O197" i="6" s="1"/>
  <c r="I197" i="6"/>
  <c r="H197" i="6"/>
  <c r="E197" i="6"/>
  <c r="BQ197" i="6" s="1"/>
  <c r="D197" i="6"/>
  <c r="BP197" i="6" s="1"/>
  <c r="BR197" i="6" s="1"/>
  <c r="BM196" i="6"/>
  <c r="BN196" i="6" s="1"/>
  <c r="BI196" i="6"/>
  <c r="BH196" i="6"/>
  <c r="BE196" i="6"/>
  <c r="BD196" i="6"/>
  <c r="BA196" i="6"/>
  <c r="AZ196" i="6"/>
  <c r="AV196" i="6"/>
  <c r="AX196" i="6" s="1"/>
  <c r="AS196" i="6"/>
  <c r="AR196" i="6"/>
  <c r="AT196" i="6" s="1"/>
  <c r="AO196" i="6"/>
  <c r="AN196" i="6"/>
  <c r="AK196" i="6"/>
  <c r="AJ196" i="6"/>
  <c r="AL196" i="6" s="1"/>
  <c r="AG196" i="6"/>
  <c r="AF196" i="6"/>
  <c r="AH196" i="6" s="1"/>
  <c r="AC196" i="6"/>
  <c r="AB196" i="6"/>
  <c r="AD196" i="6" s="1"/>
  <c r="Y196" i="6"/>
  <c r="X196" i="6"/>
  <c r="Z196" i="6" s="1"/>
  <c r="U196" i="6"/>
  <c r="V196" i="6"/>
  <c r="Q196" i="6"/>
  <c r="P196" i="6"/>
  <c r="R196" i="6" s="1"/>
  <c r="M196" i="6"/>
  <c r="L196" i="6"/>
  <c r="O196" i="6" s="1"/>
  <c r="I196" i="6"/>
  <c r="H196" i="6"/>
  <c r="E196" i="6"/>
  <c r="BQ196" i="6" s="1"/>
  <c r="D196" i="6"/>
  <c r="BP196" i="6" s="1"/>
  <c r="BR196" i="6" s="1"/>
  <c r="BM195" i="6"/>
  <c r="BN195" i="6" s="1"/>
  <c r="BI195" i="6"/>
  <c r="BH195" i="6"/>
  <c r="BE195" i="6"/>
  <c r="BD195" i="6"/>
  <c r="BF195" i="6" s="1"/>
  <c r="BA195" i="6"/>
  <c r="AZ195" i="6"/>
  <c r="BB195" i="6" s="1"/>
  <c r="AV195" i="6"/>
  <c r="AY195" i="6" s="1"/>
  <c r="AS195" i="6"/>
  <c r="AR195" i="6"/>
  <c r="AT195" i="6" s="1"/>
  <c r="AO195" i="6"/>
  <c r="AN195" i="6"/>
  <c r="AP195" i="6" s="1"/>
  <c r="AK195" i="6"/>
  <c r="AJ195" i="6"/>
  <c r="AL195" i="6" s="1"/>
  <c r="AG195" i="6"/>
  <c r="AF195" i="6"/>
  <c r="AH195" i="6" s="1"/>
  <c r="AC195" i="6"/>
  <c r="AB195" i="6"/>
  <c r="AD195" i="6" s="1"/>
  <c r="Y195" i="6"/>
  <c r="X195" i="6"/>
  <c r="Z195" i="6" s="1"/>
  <c r="U195" i="6"/>
  <c r="V195" i="6"/>
  <c r="Q195" i="6"/>
  <c r="P195" i="6"/>
  <c r="R195" i="6" s="1"/>
  <c r="M195" i="6"/>
  <c r="L195" i="6"/>
  <c r="O195" i="6" s="1"/>
  <c r="I195" i="6"/>
  <c r="H195" i="6"/>
  <c r="E195" i="6"/>
  <c r="BQ195" i="6" s="1"/>
  <c r="D195" i="6"/>
  <c r="BP195" i="6" s="1"/>
  <c r="BR195" i="6" s="1"/>
  <c r="BM194" i="6"/>
  <c r="BN194" i="6"/>
  <c r="BI194" i="6"/>
  <c r="BH194" i="6"/>
  <c r="BJ194" i="6" s="1"/>
  <c r="BE194" i="6"/>
  <c r="BD194" i="6"/>
  <c r="BF194" i="6" s="1"/>
  <c r="BA194" i="6"/>
  <c r="AZ194" i="6"/>
  <c r="BB194" i="6" s="1"/>
  <c r="AV194" i="6"/>
  <c r="AY194" i="6" s="1"/>
  <c r="AS194" i="6"/>
  <c r="AR194" i="6"/>
  <c r="AT194" i="6" s="1"/>
  <c r="AO194" i="6"/>
  <c r="AN194" i="6"/>
  <c r="AK194" i="6"/>
  <c r="AJ194" i="6"/>
  <c r="AL194" i="6" s="1"/>
  <c r="AG194" i="6"/>
  <c r="AF194" i="6"/>
  <c r="AH194" i="6" s="1"/>
  <c r="AC194" i="6"/>
  <c r="AB194" i="6"/>
  <c r="AE194" i="6" s="1"/>
  <c r="Y194" i="6"/>
  <c r="X194" i="6"/>
  <c r="Z194" i="6" s="1"/>
  <c r="U194" i="6"/>
  <c r="V194" i="6" s="1"/>
  <c r="Q194" i="6"/>
  <c r="P194" i="6"/>
  <c r="R194" i="6" s="1"/>
  <c r="M194" i="6"/>
  <c r="L194" i="6"/>
  <c r="O194" i="6" s="1"/>
  <c r="I194" i="6"/>
  <c r="H194" i="6"/>
  <c r="E194" i="6"/>
  <c r="BQ194" i="6" s="1"/>
  <c r="D194" i="6"/>
  <c r="BP194" i="6" s="1"/>
  <c r="BM193" i="6"/>
  <c r="BN193" i="6" s="1"/>
  <c r="BI193" i="6"/>
  <c r="BH193" i="6"/>
  <c r="BE193" i="6"/>
  <c r="BD193" i="6"/>
  <c r="BA193" i="6"/>
  <c r="AZ193" i="6"/>
  <c r="AV193" i="6"/>
  <c r="AX193" i="6" s="1"/>
  <c r="AS193" i="6"/>
  <c r="AR193" i="6"/>
  <c r="AO193" i="6"/>
  <c r="AN193" i="6"/>
  <c r="AK193" i="6"/>
  <c r="AJ193" i="6"/>
  <c r="AG193" i="6"/>
  <c r="AF193" i="6"/>
  <c r="AC193" i="6"/>
  <c r="AB193" i="6"/>
  <c r="Y193" i="6"/>
  <c r="X193" i="6"/>
  <c r="U193" i="6"/>
  <c r="W193" i="6" s="1"/>
  <c r="Q193" i="6"/>
  <c r="P193" i="6"/>
  <c r="M193" i="6"/>
  <c r="L193" i="6"/>
  <c r="I193" i="6"/>
  <c r="K193" i="6" s="1"/>
  <c r="H193" i="6"/>
  <c r="E193" i="6"/>
  <c r="BQ193" i="6" s="1"/>
  <c r="D193" i="6"/>
  <c r="BP193" i="6" s="1"/>
  <c r="BM192" i="6"/>
  <c r="BO192" i="6" s="1"/>
  <c r="BI192" i="6"/>
  <c r="BH192" i="6"/>
  <c r="BE192" i="6"/>
  <c r="BD192" i="6"/>
  <c r="BA192" i="6"/>
  <c r="AZ192" i="6"/>
  <c r="AV192" i="6"/>
  <c r="AX192" i="6" s="1"/>
  <c r="AS192" i="6"/>
  <c r="AR192" i="6"/>
  <c r="AT192" i="6" s="1"/>
  <c r="AO192" i="6"/>
  <c r="AN192" i="6"/>
  <c r="AK192" i="6"/>
  <c r="AJ192" i="6"/>
  <c r="AL192" i="6" s="1"/>
  <c r="AG192" i="6"/>
  <c r="AF192" i="6"/>
  <c r="AH192" i="6" s="1"/>
  <c r="AC192" i="6"/>
  <c r="AB192" i="6"/>
  <c r="AD192" i="6" s="1"/>
  <c r="Y192" i="6"/>
  <c r="X192" i="6"/>
  <c r="Z192" i="6" s="1"/>
  <c r="U192" i="6"/>
  <c r="V192" i="6"/>
  <c r="Q192" i="6"/>
  <c r="P192" i="6"/>
  <c r="R192" i="6" s="1"/>
  <c r="M192" i="6"/>
  <c r="L192" i="6"/>
  <c r="O192" i="6" s="1"/>
  <c r="I192" i="6"/>
  <c r="H192" i="6"/>
  <c r="E192" i="6"/>
  <c r="BQ192" i="6" s="1"/>
  <c r="D192" i="6"/>
  <c r="BP192" i="6" s="1"/>
  <c r="BM191" i="6"/>
  <c r="BN191" i="6"/>
  <c r="BI191" i="6"/>
  <c r="BH191" i="6"/>
  <c r="BE191" i="6"/>
  <c r="BD191" i="6"/>
  <c r="BF191" i="6" s="1"/>
  <c r="BA191" i="6"/>
  <c r="AZ191" i="6"/>
  <c r="BB191" i="6" s="1"/>
  <c r="AV191" i="6"/>
  <c r="AX191" i="6" s="1"/>
  <c r="AS191" i="6"/>
  <c r="AR191" i="6"/>
  <c r="AT191" i="6" s="1"/>
  <c r="AO191" i="6"/>
  <c r="AN191" i="6"/>
  <c r="AK191" i="6"/>
  <c r="AJ191" i="6"/>
  <c r="AG191" i="6"/>
  <c r="AF191" i="6"/>
  <c r="AH191" i="6" s="1"/>
  <c r="AC191" i="6"/>
  <c r="AB191" i="6"/>
  <c r="AD191" i="6" s="1"/>
  <c r="Y191" i="6"/>
  <c r="X191" i="6"/>
  <c r="Z191" i="6" s="1"/>
  <c r="U191" i="6"/>
  <c r="V191" i="6" s="1"/>
  <c r="Q191" i="6"/>
  <c r="P191" i="6"/>
  <c r="M191" i="6"/>
  <c r="L191" i="6"/>
  <c r="I191" i="6"/>
  <c r="H191" i="6"/>
  <c r="E191" i="6"/>
  <c r="BQ191" i="6" s="1"/>
  <c r="D191" i="6"/>
  <c r="BP191" i="6" s="1"/>
  <c r="BM190" i="6"/>
  <c r="BN190" i="6" s="1"/>
  <c r="BI190" i="6"/>
  <c r="BH190" i="6"/>
  <c r="BE190" i="6"/>
  <c r="BD190" i="6"/>
  <c r="BA190" i="6"/>
  <c r="AZ190" i="6"/>
  <c r="AV190" i="6"/>
  <c r="AY190" i="6" s="1"/>
  <c r="AS190" i="6"/>
  <c r="AR190" i="6"/>
  <c r="AO190" i="6"/>
  <c r="AN190" i="6"/>
  <c r="AK190" i="6"/>
  <c r="AJ190" i="6"/>
  <c r="AL190" i="6" s="1"/>
  <c r="AG190" i="6"/>
  <c r="AF190" i="6"/>
  <c r="AH190" i="6" s="1"/>
  <c r="AC190" i="6"/>
  <c r="AB190" i="6"/>
  <c r="AD190" i="6" s="1"/>
  <c r="Y190" i="6"/>
  <c r="X190" i="6"/>
  <c r="Z190" i="6" s="1"/>
  <c r="U190" i="6"/>
  <c r="V190" i="6"/>
  <c r="Q190" i="6"/>
  <c r="P190" i="6"/>
  <c r="R190" i="6" s="1"/>
  <c r="M190" i="6"/>
  <c r="L190" i="6"/>
  <c r="I190" i="6"/>
  <c r="H190" i="6"/>
  <c r="E190" i="6"/>
  <c r="BQ190" i="6" s="1"/>
  <c r="D190" i="6"/>
  <c r="BP190" i="6" s="1"/>
  <c r="BM189" i="6"/>
  <c r="BO189" i="6" s="1"/>
  <c r="BI189" i="6"/>
  <c r="BH189" i="6"/>
  <c r="BE189" i="6"/>
  <c r="BD189" i="6"/>
  <c r="BA189" i="6"/>
  <c r="AZ189" i="6"/>
  <c r="BB189" i="6" s="1"/>
  <c r="AV189" i="6"/>
  <c r="AX189" i="6" s="1"/>
  <c r="AS189" i="6"/>
  <c r="AR189" i="6"/>
  <c r="AT189" i="6" s="1"/>
  <c r="AO189" i="6"/>
  <c r="AN189" i="6"/>
  <c r="AK189" i="6"/>
  <c r="AJ189" i="6"/>
  <c r="AL189" i="6" s="1"/>
  <c r="AG189" i="6"/>
  <c r="AF189" i="6"/>
  <c r="AH189" i="6" s="1"/>
  <c r="AC189" i="6"/>
  <c r="AB189" i="6"/>
  <c r="AD189" i="6" s="1"/>
  <c r="Y189" i="6"/>
  <c r="X189" i="6"/>
  <c r="Z189" i="6" s="1"/>
  <c r="U189" i="6"/>
  <c r="V189" i="6"/>
  <c r="Q189" i="6"/>
  <c r="P189" i="6"/>
  <c r="R189" i="6" s="1"/>
  <c r="M189" i="6"/>
  <c r="L189" i="6"/>
  <c r="N189" i="6" s="1"/>
  <c r="I189" i="6"/>
  <c r="H189" i="6"/>
  <c r="E189" i="6"/>
  <c r="BQ189" i="6" s="1"/>
  <c r="D189" i="6"/>
  <c r="BP189" i="6" s="1"/>
  <c r="BM188" i="6"/>
  <c r="BN188" i="6" s="1"/>
  <c r="BI188" i="6"/>
  <c r="BH188" i="6"/>
  <c r="BE188" i="6"/>
  <c r="BD188" i="6"/>
  <c r="BA188" i="6"/>
  <c r="AZ188" i="6"/>
  <c r="AV188" i="6"/>
  <c r="AY188" i="6" s="1"/>
  <c r="AS188" i="6"/>
  <c r="AR188" i="6"/>
  <c r="AO188" i="6"/>
  <c r="AN188" i="6"/>
  <c r="AK188" i="6"/>
  <c r="AJ188" i="6"/>
  <c r="AG188" i="6"/>
  <c r="AF188" i="6"/>
  <c r="AH188" i="6" s="1"/>
  <c r="AC188" i="6"/>
  <c r="AB188" i="6"/>
  <c r="AD188" i="6" s="1"/>
  <c r="Y188" i="6"/>
  <c r="X188" i="6"/>
  <c r="Z188" i="6" s="1"/>
  <c r="U188" i="6"/>
  <c r="V188" i="6"/>
  <c r="Q188" i="6"/>
  <c r="P188" i="6"/>
  <c r="R188" i="6" s="1"/>
  <c r="M188" i="6"/>
  <c r="L188" i="6"/>
  <c r="O188" i="6" s="1"/>
  <c r="I188" i="6"/>
  <c r="H188" i="6"/>
  <c r="E188" i="6"/>
  <c r="BQ188" i="6" s="1"/>
  <c r="D188" i="6"/>
  <c r="BP188" i="6" s="1"/>
  <c r="BM187" i="6"/>
  <c r="BN187" i="6" s="1"/>
  <c r="BI187" i="6"/>
  <c r="BH187" i="6"/>
  <c r="BE187" i="6"/>
  <c r="BD187" i="6"/>
  <c r="BA187" i="6"/>
  <c r="AZ187" i="6"/>
  <c r="AV187" i="6"/>
  <c r="AX187" i="6" s="1"/>
  <c r="AS187" i="6"/>
  <c r="AR187" i="6"/>
  <c r="AT187" i="6" s="1"/>
  <c r="AO187" i="6"/>
  <c r="AN187" i="6"/>
  <c r="AP187" i="6" s="1"/>
  <c r="AK187" i="6"/>
  <c r="AJ187" i="6"/>
  <c r="AL187" i="6" s="1"/>
  <c r="AG187" i="6"/>
  <c r="AF187" i="6"/>
  <c r="AH187" i="6" s="1"/>
  <c r="AC187" i="6"/>
  <c r="AB187" i="6"/>
  <c r="AD187" i="6" s="1"/>
  <c r="Y187" i="6"/>
  <c r="X187" i="6"/>
  <c r="Z187" i="6" s="1"/>
  <c r="U187" i="6"/>
  <c r="V187" i="6"/>
  <c r="Q187" i="6"/>
  <c r="P187" i="6"/>
  <c r="R187" i="6" s="1"/>
  <c r="M187" i="6"/>
  <c r="L187" i="6"/>
  <c r="O187" i="6" s="1"/>
  <c r="I187" i="6"/>
  <c r="H187" i="6"/>
  <c r="E187" i="6"/>
  <c r="BQ187" i="6" s="1"/>
  <c r="D187" i="6"/>
  <c r="BP187" i="6" s="1"/>
  <c r="BM186" i="6"/>
  <c r="BN186" i="6" s="1"/>
  <c r="BI186" i="6"/>
  <c r="BH186" i="6"/>
  <c r="BE186" i="6"/>
  <c r="BD186" i="6"/>
  <c r="BA186" i="6"/>
  <c r="AZ186" i="6"/>
  <c r="AV186" i="6"/>
  <c r="AX186" i="6" s="1"/>
  <c r="AS186" i="6"/>
  <c r="AR186" i="6"/>
  <c r="AO186" i="6"/>
  <c r="AN186" i="6"/>
  <c r="AK186" i="6"/>
  <c r="AJ186" i="6"/>
  <c r="AL186" i="6" s="1"/>
  <c r="AG186" i="6"/>
  <c r="AF186" i="6"/>
  <c r="AH186" i="6" s="1"/>
  <c r="AC186" i="6"/>
  <c r="AB186" i="6"/>
  <c r="AD186" i="6" s="1"/>
  <c r="Y186" i="6"/>
  <c r="X186" i="6"/>
  <c r="Z186" i="6" s="1"/>
  <c r="U186" i="6"/>
  <c r="V186" i="6" s="1"/>
  <c r="Q186" i="6"/>
  <c r="P186" i="6"/>
  <c r="R186" i="6" s="1"/>
  <c r="M186" i="6"/>
  <c r="L186" i="6"/>
  <c r="I186" i="6"/>
  <c r="H186" i="6"/>
  <c r="E186" i="6"/>
  <c r="BQ186" i="6" s="1"/>
  <c r="D186" i="6"/>
  <c r="BP186" i="6" s="1"/>
  <c r="BM185" i="6"/>
  <c r="BN185" i="6" s="1"/>
  <c r="BI185" i="6"/>
  <c r="BK185" i="6" s="1"/>
  <c r="BH185" i="6"/>
  <c r="BE185" i="6"/>
  <c r="BD185" i="6"/>
  <c r="BA185" i="6"/>
  <c r="AZ185" i="6"/>
  <c r="AV185" i="6"/>
  <c r="AX185" i="6" s="1"/>
  <c r="AS185" i="6"/>
  <c r="AR185" i="6"/>
  <c r="AT185" i="6" s="1"/>
  <c r="AO185" i="6"/>
  <c r="AN185" i="6"/>
  <c r="AK185" i="6"/>
  <c r="AJ185" i="6"/>
  <c r="AG185" i="6"/>
  <c r="AF185" i="6"/>
  <c r="AH185" i="6" s="1"/>
  <c r="AC185" i="6"/>
  <c r="AB185" i="6"/>
  <c r="AD185" i="6" s="1"/>
  <c r="Y185" i="6"/>
  <c r="X185" i="6"/>
  <c r="Z185" i="6" s="1"/>
  <c r="U185" i="6"/>
  <c r="V185" i="6"/>
  <c r="Q185" i="6"/>
  <c r="P185" i="6"/>
  <c r="R185" i="6" s="1"/>
  <c r="M185" i="6"/>
  <c r="L185" i="6"/>
  <c r="O185" i="6" s="1"/>
  <c r="I185" i="6"/>
  <c r="H185" i="6"/>
  <c r="E185" i="6"/>
  <c r="BQ185" i="6" s="1"/>
  <c r="D185" i="6"/>
  <c r="BP185" i="6" s="1"/>
  <c r="BM184" i="6"/>
  <c r="BN184" i="6" s="1"/>
  <c r="BI184" i="6"/>
  <c r="BH184" i="6"/>
  <c r="BE184" i="6"/>
  <c r="BD184" i="6"/>
  <c r="BF184" i="6" s="1"/>
  <c r="BA184" i="6"/>
  <c r="AZ184" i="6"/>
  <c r="BB184" i="6" s="1"/>
  <c r="AV184" i="6"/>
  <c r="AX184" i="6" s="1"/>
  <c r="AS184" i="6"/>
  <c r="AR184" i="6"/>
  <c r="AT184" i="6" s="1"/>
  <c r="AO184" i="6"/>
  <c r="AN184" i="6"/>
  <c r="AP184" i="6" s="1"/>
  <c r="AK184" i="6"/>
  <c r="AJ184" i="6"/>
  <c r="AL184" i="6" s="1"/>
  <c r="AG184" i="6"/>
  <c r="AF184" i="6"/>
  <c r="AH184" i="6" s="1"/>
  <c r="AC184" i="6"/>
  <c r="AB184" i="6"/>
  <c r="Y184" i="6"/>
  <c r="X184" i="6"/>
  <c r="Z184" i="6" s="1"/>
  <c r="U184" i="6"/>
  <c r="V184" i="6"/>
  <c r="Q184" i="6"/>
  <c r="P184" i="6"/>
  <c r="R184" i="6" s="1"/>
  <c r="M184" i="6"/>
  <c r="L184" i="6"/>
  <c r="I184" i="6"/>
  <c r="H184" i="6"/>
  <c r="E184" i="6"/>
  <c r="BQ184" i="6" s="1"/>
  <c r="D184" i="6"/>
  <c r="BP184" i="6" s="1"/>
  <c r="BM183" i="6"/>
  <c r="BN183" i="6" s="1"/>
  <c r="BI183" i="6"/>
  <c r="BH183" i="6"/>
  <c r="BE183" i="6"/>
  <c r="BD183" i="6"/>
  <c r="BF183" i="6" s="1"/>
  <c r="BA183" i="6"/>
  <c r="AZ183" i="6"/>
  <c r="BB183" i="6" s="1"/>
  <c r="AV183" i="6"/>
  <c r="AX183" i="6" s="1"/>
  <c r="AS183" i="6"/>
  <c r="AR183" i="6"/>
  <c r="AT183" i="6" s="1"/>
  <c r="AO183" i="6"/>
  <c r="AN183" i="6"/>
  <c r="AK183" i="6"/>
  <c r="AJ183" i="6"/>
  <c r="AL183" i="6" s="1"/>
  <c r="AG183" i="6"/>
  <c r="AF183" i="6"/>
  <c r="AH183" i="6" s="1"/>
  <c r="AC183" i="6"/>
  <c r="AB183" i="6"/>
  <c r="AD183" i="6" s="1"/>
  <c r="Y183" i="6"/>
  <c r="X183" i="6"/>
  <c r="Z183" i="6" s="1"/>
  <c r="U183" i="6"/>
  <c r="V183" i="6"/>
  <c r="Q183" i="6"/>
  <c r="P183" i="6"/>
  <c r="R183" i="6" s="1"/>
  <c r="M183" i="6"/>
  <c r="L183" i="6"/>
  <c r="I183" i="6"/>
  <c r="H183" i="6"/>
  <c r="E183" i="6"/>
  <c r="BQ183" i="6" s="1"/>
  <c r="D183" i="6"/>
  <c r="BP183" i="6" s="1"/>
  <c r="BM182" i="6"/>
  <c r="BO182" i="6" s="1"/>
  <c r="BI182" i="6"/>
  <c r="BH182" i="6"/>
  <c r="BE182" i="6"/>
  <c r="BD182" i="6"/>
  <c r="BA182" i="6"/>
  <c r="AZ182" i="6"/>
  <c r="AV182" i="6"/>
  <c r="AY182" i="6" s="1"/>
  <c r="AS182" i="6"/>
  <c r="AR182" i="6"/>
  <c r="AT182" i="6" s="1"/>
  <c r="AO182" i="6"/>
  <c r="AN182" i="6"/>
  <c r="AP182" i="6" s="1"/>
  <c r="AK182" i="6"/>
  <c r="AJ182" i="6"/>
  <c r="AL182" i="6" s="1"/>
  <c r="AG182" i="6"/>
  <c r="AF182" i="6"/>
  <c r="AH182" i="6" s="1"/>
  <c r="AC182" i="6"/>
  <c r="AB182" i="6"/>
  <c r="AD182" i="6" s="1"/>
  <c r="Y182" i="6"/>
  <c r="X182" i="6"/>
  <c r="Z182" i="6" s="1"/>
  <c r="U182" i="6"/>
  <c r="V182" i="6"/>
  <c r="Q182" i="6"/>
  <c r="P182" i="6"/>
  <c r="R182" i="6" s="1"/>
  <c r="M182" i="6"/>
  <c r="L182" i="6"/>
  <c r="I182" i="6"/>
  <c r="H182" i="6"/>
  <c r="E182" i="6"/>
  <c r="BQ182" i="6" s="1"/>
  <c r="D182" i="6"/>
  <c r="BP182" i="6" s="1"/>
  <c r="BR182" i="6" s="1"/>
  <c r="BM181" i="6"/>
  <c r="BN181" i="6"/>
  <c r="BI181" i="6"/>
  <c r="BH181" i="6"/>
  <c r="BJ181" i="6" s="1"/>
  <c r="BE181" i="6"/>
  <c r="BD181" i="6"/>
  <c r="BF181" i="6" s="1"/>
  <c r="BA181" i="6"/>
  <c r="AZ181" i="6"/>
  <c r="BB181" i="6" s="1"/>
  <c r="AV181" i="6"/>
  <c r="AY181" i="6" s="1"/>
  <c r="AS181" i="6"/>
  <c r="AR181" i="6"/>
  <c r="AT181" i="6" s="1"/>
  <c r="AO181" i="6"/>
  <c r="AN181" i="6"/>
  <c r="AP181" i="6" s="1"/>
  <c r="AK181" i="6"/>
  <c r="AJ181" i="6"/>
  <c r="AG181" i="6"/>
  <c r="AF181" i="6"/>
  <c r="AH181" i="6" s="1"/>
  <c r="AC181" i="6"/>
  <c r="AB181" i="6"/>
  <c r="AD181" i="6" s="1"/>
  <c r="Y181" i="6"/>
  <c r="X181" i="6"/>
  <c r="Z181" i="6" s="1"/>
  <c r="U181" i="6"/>
  <c r="V181" i="6"/>
  <c r="Q181" i="6"/>
  <c r="P181" i="6"/>
  <c r="R181" i="6" s="1"/>
  <c r="M181" i="6"/>
  <c r="L181" i="6"/>
  <c r="I181" i="6"/>
  <c r="H181" i="6"/>
  <c r="E181" i="6"/>
  <c r="BQ181" i="6" s="1"/>
  <c r="D181" i="6"/>
  <c r="BP181" i="6" s="1"/>
  <c r="BM180" i="6"/>
  <c r="BN180" i="6" s="1"/>
  <c r="BI180" i="6"/>
  <c r="BH180" i="6"/>
  <c r="BE180" i="6"/>
  <c r="BD180" i="6"/>
  <c r="BA180" i="6"/>
  <c r="AZ180" i="6"/>
  <c r="AV180" i="6"/>
  <c r="AX180" i="6" s="1"/>
  <c r="AS180" i="6"/>
  <c r="AR180" i="6"/>
  <c r="AO180" i="6"/>
  <c r="AN180" i="6"/>
  <c r="AK180" i="6"/>
  <c r="AJ180" i="6"/>
  <c r="AG180" i="6"/>
  <c r="AF180" i="6"/>
  <c r="AC180" i="6"/>
  <c r="AB180" i="6"/>
  <c r="Y180" i="6"/>
  <c r="X180" i="6"/>
  <c r="U180" i="6"/>
  <c r="W180" i="6" s="1"/>
  <c r="Q180" i="6"/>
  <c r="P180" i="6"/>
  <c r="M180" i="6"/>
  <c r="L180" i="6"/>
  <c r="I180" i="6"/>
  <c r="H180" i="6"/>
  <c r="E180" i="6"/>
  <c r="BQ180" i="6" s="1"/>
  <c r="D180" i="6"/>
  <c r="BP180" i="6" s="1"/>
  <c r="BM179" i="6"/>
  <c r="BN179" i="6" s="1"/>
  <c r="BI179" i="6"/>
  <c r="BH179" i="6"/>
  <c r="BE179" i="6"/>
  <c r="BD179" i="6"/>
  <c r="BA179" i="6"/>
  <c r="AZ179" i="6"/>
  <c r="AV179" i="6"/>
  <c r="AY179" i="6" s="1"/>
  <c r="AS179" i="6"/>
  <c r="AR179" i="6"/>
  <c r="AT179" i="6" s="1"/>
  <c r="AO179" i="6"/>
  <c r="AN179" i="6"/>
  <c r="AP179" i="6" s="1"/>
  <c r="AK179" i="6"/>
  <c r="AJ179" i="6"/>
  <c r="AG179" i="6"/>
  <c r="AF179" i="6"/>
  <c r="AC179" i="6"/>
  <c r="AB179" i="6"/>
  <c r="AD179" i="6" s="1"/>
  <c r="Y179" i="6"/>
  <c r="X179" i="6"/>
  <c r="Z179" i="6" s="1"/>
  <c r="U179" i="6"/>
  <c r="V179" i="6" s="1"/>
  <c r="Q179" i="6"/>
  <c r="P179" i="6"/>
  <c r="M179" i="6"/>
  <c r="L179" i="6"/>
  <c r="I179" i="6"/>
  <c r="H179" i="6"/>
  <c r="E179" i="6"/>
  <c r="BQ179" i="6" s="1"/>
  <c r="D179" i="6"/>
  <c r="BP179" i="6" s="1"/>
  <c r="BM178" i="6"/>
  <c r="BN178" i="6" s="1"/>
  <c r="BI178" i="6"/>
  <c r="BH178" i="6"/>
  <c r="BE178" i="6"/>
  <c r="BD178" i="6"/>
  <c r="BA178" i="6"/>
  <c r="AZ178" i="6"/>
  <c r="AV178" i="6"/>
  <c r="AY178" i="6" s="1"/>
  <c r="AS178" i="6"/>
  <c r="AR178" i="6"/>
  <c r="AT178" i="6" s="1"/>
  <c r="AO178" i="6"/>
  <c r="AN178" i="6"/>
  <c r="AK178" i="6"/>
  <c r="AJ178" i="6"/>
  <c r="AL178" i="6" s="1"/>
  <c r="AG178" i="6"/>
  <c r="AF178" i="6"/>
  <c r="AH178" i="6" s="1"/>
  <c r="AC178" i="6"/>
  <c r="AB178" i="6"/>
  <c r="AD178" i="6" s="1"/>
  <c r="Y178" i="6"/>
  <c r="X178" i="6"/>
  <c r="Z178" i="6" s="1"/>
  <c r="U178" i="6"/>
  <c r="V178" i="6"/>
  <c r="Q178" i="6"/>
  <c r="P178" i="6"/>
  <c r="R178" i="6" s="1"/>
  <c r="M178" i="6"/>
  <c r="L178" i="6"/>
  <c r="I178" i="6"/>
  <c r="H178" i="6"/>
  <c r="E178" i="6"/>
  <c r="BQ178" i="6" s="1"/>
  <c r="D178" i="6"/>
  <c r="BP178" i="6" s="1"/>
  <c r="BM177" i="6"/>
  <c r="BN177" i="6" s="1"/>
  <c r="BI177" i="6"/>
  <c r="BH177" i="6"/>
  <c r="BJ177" i="6" s="1"/>
  <c r="BE177" i="6"/>
  <c r="BD177" i="6"/>
  <c r="BF177" i="6" s="1"/>
  <c r="BA177" i="6"/>
  <c r="AZ177" i="6"/>
  <c r="BB177" i="6" s="1"/>
  <c r="AV177" i="6"/>
  <c r="AY177" i="6" s="1"/>
  <c r="AS177" i="6"/>
  <c r="AR177" i="6"/>
  <c r="AO177" i="6"/>
  <c r="AN177" i="6"/>
  <c r="AK177" i="6"/>
  <c r="AJ177" i="6"/>
  <c r="AL177" i="6" s="1"/>
  <c r="AG177" i="6"/>
  <c r="AF177" i="6"/>
  <c r="AH177" i="6" s="1"/>
  <c r="AC177" i="6"/>
  <c r="AB177" i="6"/>
  <c r="Y177" i="6"/>
  <c r="X177" i="6"/>
  <c r="Z177" i="6" s="1"/>
  <c r="U177" i="6"/>
  <c r="V177" i="6" s="1"/>
  <c r="Q177" i="6"/>
  <c r="P177" i="6"/>
  <c r="M177" i="6"/>
  <c r="L177" i="6"/>
  <c r="I177" i="6"/>
  <c r="H177" i="6"/>
  <c r="E177" i="6"/>
  <c r="BQ177" i="6" s="1"/>
  <c r="D177" i="6"/>
  <c r="BP177" i="6" s="1"/>
  <c r="BM176" i="6"/>
  <c r="BN176" i="6" s="1"/>
  <c r="BI176" i="6"/>
  <c r="BH176" i="6"/>
  <c r="BE176" i="6"/>
  <c r="BD176" i="6"/>
  <c r="BA176" i="6"/>
  <c r="AZ176" i="6"/>
  <c r="AV176" i="6"/>
  <c r="AY176" i="6" s="1"/>
  <c r="AS176" i="6"/>
  <c r="AR176" i="6"/>
  <c r="AT176" i="6" s="1"/>
  <c r="AO176" i="6"/>
  <c r="AN176" i="6"/>
  <c r="AK176" i="6"/>
  <c r="AJ176" i="6"/>
  <c r="AL176" i="6" s="1"/>
  <c r="AG176" i="6"/>
  <c r="AF176" i="6"/>
  <c r="AH176" i="6" s="1"/>
  <c r="AC176" i="6"/>
  <c r="AB176" i="6"/>
  <c r="AD176" i="6" s="1"/>
  <c r="Y176" i="6"/>
  <c r="X176" i="6"/>
  <c r="Z176" i="6" s="1"/>
  <c r="U176" i="6"/>
  <c r="V176" i="6"/>
  <c r="Q176" i="6"/>
  <c r="P176" i="6"/>
  <c r="R176" i="6" s="1"/>
  <c r="M176" i="6"/>
  <c r="L176" i="6"/>
  <c r="I176" i="6"/>
  <c r="H176" i="6"/>
  <c r="E176" i="6"/>
  <c r="BQ176" i="6" s="1"/>
  <c r="D176" i="6"/>
  <c r="BP176" i="6" s="1"/>
  <c r="BM175" i="6"/>
  <c r="BN175" i="6" s="1"/>
  <c r="BI175" i="6"/>
  <c r="BH175" i="6"/>
  <c r="BE175" i="6"/>
  <c r="BD175" i="6"/>
  <c r="BA175" i="6"/>
  <c r="AZ175" i="6"/>
  <c r="AV175" i="6"/>
  <c r="AY175" i="6" s="1"/>
  <c r="AS175" i="6"/>
  <c r="AR175" i="6"/>
  <c r="AT175" i="6" s="1"/>
  <c r="AO175" i="6"/>
  <c r="AN175" i="6"/>
  <c r="AK175" i="6"/>
  <c r="AJ175" i="6"/>
  <c r="AL175" i="6" s="1"/>
  <c r="AG175" i="6"/>
  <c r="AF175" i="6"/>
  <c r="AH175" i="6" s="1"/>
  <c r="AC175" i="6"/>
  <c r="AB175" i="6"/>
  <c r="AD175" i="6" s="1"/>
  <c r="Y175" i="6"/>
  <c r="X175" i="6"/>
  <c r="Z175" i="6" s="1"/>
  <c r="U175" i="6"/>
  <c r="V175" i="6" s="1"/>
  <c r="Q175" i="6"/>
  <c r="P175" i="6"/>
  <c r="M175" i="6"/>
  <c r="L175" i="6"/>
  <c r="I175" i="6"/>
  <c r="H175" i="6"/>
  <c r="E175" i="6"/>
  <c r="BQ175" i="6" s="1"/>
  <c r="D175" i="6"/>
  <c r="BP175" i="6" s="1"/>
  <c r="BM174" i="6"/>
  <c r="BN174" i="6" s="1"/>
  <c r="BI174" i="6"/>
  <c r="BK174" i="6" s="1"/>
  <c r="BH174" i="6"/>
  <c r="BE174" i="6"/>
  <c r="BD174" i="6"/>
  <c r="BA174" i="6"/>
  <c r="AZ174" i="6"/>
  <c r="AV174" i="6"/>
  <c r="AX174" i="6" s="1"/>
  <c r="AS174" i="6"/>
  <c r="AR174" i="6"/>
  <c r="AT174" i="6" s="1"/>
  <c r="AO174" i="6"/>
  <c r="AN174" i="6"/>
  <c r="AK174" i="6"/>
  <c r="AJ174" i="6"/>
  <c r="AL174" i="6" s="1"/>
  <c r="AG174" i="6"/>
  <c r="AF174" i="6"/>
  <c r="AH174" i="6" s="1"/>
  <c r="AC174" i="6"/>
  <c r="AB174" i="6"/>
  <c r="AD174" i="6" s="1"/>
  <c r="Y174" i="6"/>
  <c r="X174" i="6"/>
  <c r="Z174" i="6" s="1"/>
  <c r="U174" i="6"/>
  <c r="V174" i="6"/>
  <c r="Q174" i="6"/>
  <c r="P174" i="6"/>
  <c r="R174" i="6" s="1"/>
  <c r="M174" i="6"/>
  <c r="L174" i="6"/>
  <c r="I174" i="6"/>
  <c r="H174" i="6"/>
  <c r="E174" i="6"/>
  <c r="BQ174" i="6" s="1"/>
  <c r="D174" i="6"/>
  <c r="BP174" i="6" s="1"/>
  <c r="BM173" i="6"/>
  <c r="BN173" i="6"/>
  <c r="BI173" i="6"/>
  <c r="BH173" i="6"/>
  <c r="BJ173" i="6" s="1"/>
  <c r="BE173" i="6"/>
  <c r="BD173" i="6"/>
  <c r="BF173" i="6" s="1"/>
  <c r="BA173" i="6"/>
  <c r="AZ173" i="6"/>
  <c r="BB173" i="6" s="1"/>
  <c r="AV173" i="6"/>
  <c r="AX173" i="6" s="1"/>
  <c r="AS173" i="6"/>
  <c r="AR173" i="6"/>
  <c r="AO173" i="6"/>
  <c r="AN173" i="6"/>
  <c r="AK173" i="6"/>
  <c r="AJ173" i="6"/>
  <c r="AG173" i="6"/>
  <c r="AF173" i="6"/>
  <c r="AC173" i="6"/>
  <c r="AE173" i="6" s="1"/>
  <c r="AB173" i="6"/>
  <c r="Y173" i="6"/>
  <c r="X173" i="6"/>
  <c r="Z173" i="6" s="1"/>
  <c r="U173" i="6"/>
  <c r="V173" i="6" s="1"/>
  <c r="Q173" i="6"/>
  <c r="P173" i="6"/>
  <c r="M173" i="6"/>
  <c r="L173" i="6"/>
  <c r="I173" i="6"/>
  <c r="H173" i="6"/>
  <c r="E173" i="6"/>
  <c r="BQ173" i="6" s="1"/>
  <c r="D173" i="6"/>
  <c r="BP173" i="6" s="1"/>
  <c r="BM172" i="6"/>
  <c r="BN172" i="6" s="1"/>
  <c r="BI172" i="6"/>
  <c r="BH172" i="6"/>
  <c r="BE172" i="6"/>
  <c r="BD172" i="6"/>
  <c r="BA172" i="6"/>
  <c r="AZ172" i="6"/>
  <c r="AV172" i="6"/>
  <c r="AY172" i="6" s="1"/>
  <c r="AS172" i="6"/>
  <c r="AR172" i="6"/>
  <c r="AT172" i="6" s="1"/>
  <c r="AO172" i="6"/>
  <c r="AN172" i="6"/>
  <c r="AK172" i="6"/>
  <c r="AJ172" i="6"/>
  <c r="AL172" i="6" s="1"/>
  <c r="AG172" i="6"/>
  <c r="AF172" i="6"/>
  <c r="AH172" i="6" s="1"/>
  <c r="AC172" i="6"/>
  <c r="AB172" i="6"/>
  <c r="AD172" i="6" s="1"/>
  <c r="Y172" i="6"/>
  <c r="X172" i="6"/>
  <c r="Z172" i="6" s="1"/>
  <c r="U172" i="6"/>
  <c r="V172" i="6"/>
  <c r="Q172" i="6"/>
  <c r="P172" i="6"/>
  <c r="R172" i="6" s="1"/>
  <c r="M172" i="6"/>
  <c r="L172" i="6"/>
  <c r="I172" i="6"/>
  <c r="H172" i="6"/>
  <c r="E172" i="6"/>
  <c r="BQ172" i="6" s="1"/>
  <c r="D172" i="6"/>
  <c r="BP172" i="6" s="1"/>
  <c r="BM171" i="6"/>
  <c r="BN171" i="6" s="1"/>
  <c r="BI171" i="6"/>
  <c r="BH171" i="6"/>
  <c r="BE171" i="6"/>
  <c r="BD171" i="6"/>
  <c r="BA171" i="6"/>
  <c r="AZ171" i="6"/>
  <c r="BB171" i="6" s="1"/>
  <c r="AV171" i="6"/>
  <c r="AX171" i="6" s="1"/>
  <c r="AS171" i="6"/>
  <c r="AR171" i="6"/>
  <c r="AO171" i="6"/>
  <c r="AN171" i="6"/>
  <c r="AK171" i="6"/>
  <c r="AJ171" i="6"/>
  <c r="AG171" i="6"/>
  <c r="AF171" i="6"/>
  <c r="AC171" i="6"/>
  <c r="AB171" i="6"/>
  <c r="Y171" i="6"/>
  <c r="X171" i="6"/>
  <c r="U171" i="6"/>
  <c r="W171" i="6" s="1"/>
  <c r="Q171" i="6"/>
  <c r="P171" i="6"/>
  <c r="R171" i="6" s="1"/>
  <c r="M171" i="6"/>
  <c r="L171" i="6"/>
  <c r="I171" i="6"/>
  <c r="K171" i="6" s="1"/>
  <c r="H171" i="6"/>
  <c r="E171" i="6"/>
  <c r="BQ171" i="6" s="1"/>
  <c r="D171" i="6"/>
  <c r="BP171" i="6" s="1"/>
  <c r="BM170" i="6"/>
  <c r="BI170" i="6"/>
  <c r="BH170" i="6"/>
  <c r="BK170" i="6" s="1"/>
  <c r="BE170" i="6"/>
  <c r="BD170" i="6"/>
  <c r="BF170" i="6" s="1"/>
  <c r="BA170" i="6"/>
  <c r="AZ170" i="6"/>
  <c r="BB170" i="6" s="1"/>
  <c r="AV170" i="6"/>
  <c r="AX170" i="6" s="1"/>
  <c r="AS170" i="6"/>
  <c r="AR170" i="6"/>
  <c r="AT170" i="6" s="1"/>
  <c r="AO170" i="6"/>
  <c r="AN170" i="6"/>
  <c r="AP170" i="6" s="1"/>
  <c r="AK170" i="6"/>
  <c r="AJ170" i="6"/>
  <c r="AL170" i="6" s="1"/>
  <c r="AG170" i="6"/>
  <c r="AF170" i="6"/>
  <c r="AH170" i="6" s="1"/>
  <c r="AC170" i="6"/>
  <c r="AB170" i="6"/>
  <c r="AD170" i="6" s="1"/>
  <c r="Y170" i="6"/>
  <c r="X170" i="6"/>
  <c r="Z170" i="6" s="1"/>
  <c r="U170" i="6"/>
  <c r="V170" i="6"/>
  <c r="Q170" i="6"/>
  <c r="P170" i="6"/>
  <c r="R170" i="6" s="1"/>
  <c r="M170" i="6"/>
  <c r="L170" i="6"/>
  <c r="I170" i="6"/>
  <c r="H170" i="6"/>
  <c r="K170" i="6" s="1"/>
  <c r="E170" i="6"/>
  <c r="BQ170" i="6" s="1"/>
  <c r="D170" i="6"/>
  <c r="BM169" i="6"/>
  <c r="BN169" i="6" s="1"/>
  <c r="BI169" i="6"/>
  <c r="BH169" i="6"/>
  <c r="BE169" i="6"/>
  <c r="BD169" i="6"/>
  <c r="BA169" i="6"/>
  <c r="AZ169" i="6"/>
  <c r="AV169" i="6"/>
  <c r="AY169" i="6" s="1"/>
  <c r="AS169" i="6"/>
  <c r="AR169" i="6"/>
  <c r="AT169" i="6" s="1"/>
  <c r="AO169" i="6"/>
  <c r="AN169" i="6"/>
  <c r="AP169" i="6" s="1"/>
  <c r="AK169" i="6"/>
  <c r="AJ169" i="6"/>
  <c r="AL169" i="6" s="1"/>
  <c r="AG169" i="6"/>
  <c r="AF169" i="6"/>
  <c r="AH169" i="6" s="1"/>
  <c r="AC169" i="6"/>
  <c r="AB169" i="6"/>
  <c r="AD169" i="6" s="1"/>
  <c r="Y169" i="6"/>
  <c r="X169" i="6"/>
  <c r="Z169" i="6" s="1"/>
  <c r="U169" i="6"/>
  <c r="V169" i="6"/>
  <c r="Q169" i="6"/>
  <c r="P169" i="6"/>
  <c r="R169" i="6" s="1"/>
  <c r="M169" i="6"/>
  <c r="L169" i="6"/>
  <c r="I169" i="6"/>
  <c r="H169" i="6"/>
  <c r="K169" i="6" s="1"/>
  <c r="E169" i="6"/>
  <c r="BQ169" i="6" s="1"/>
  <c r="D169" i="6"/>
  <c r="BP169" i="6" s="1"/>
  <c r="BM168" i="6"/>
  <c r="BN168" i="6" s="1"/>
  <c r="BI168" i="6"/>
  <c r="BH168" i="6"/>
  <c r="BE168" i="6"/>
  <c r="BD168" i="6"/>
  <c r="BA168" i="6"/>
  <c r="AZ168" i="6"/>
  <c r="AV168" i="6"/>
  <c r="AX168" i="6" s="1"/>
  <c r="AS168" i="6"/>
  <c r="AR168" i="6"/>
  <c r="AT168" i="6" s="1"/>
  <c r="AO168" i="6"/>
  <c r="AN168" i="6"/>
  <c r="AP168" i="6" s="1"/>
  <c r="AK168" i="6"/>
  <c r="AJ168" i="6"/>
  <c r="AL168" i="6" s="1"/>
  <c r="AG168" i="6"/>
  <c r="AF168" i="6"/>
  <c r="AH168" i="6" s="1"/>
  <c r="AC168" i="6"/>
  <c r="AB168" i="6"/>
  <c r="Y168" i="6"/>
  <c r="X168" i="6"/>
  <c r="Z168" i="6" s="1"/>
  <c r="U168" i="6"/>
  <c r="V168" i="6"/>
  <c r="Q168" i="6"/>
  <c r="P168" i="6"/>
  <c r="R168" i="6" s="1"/>
  <c r="M168" i="6"/>
  <c r="L168" i="6"/>
  <c r="I168" i="6"/>
  <c r="H168" i="6"/>
  <c r="K168" i="6" s="1"/>
  <c r="E168" i="6"/>
  <c r="BQ168" i="6" s="1"/>
  <c r="D168" i="6"/>
  <c r="BP168" i="6" s="1"/>
  <c r="BR168" i="6" s="1"/>
  <c r="BM167" i="6"/>
  <c r="BN167" i="6"/>
  <c r="BI167" i="6"/>
  <c r="BH167" i="6"/>
  <c r="BK167" i="6" s="1"/>
  <c r="BE167" i="6"/>
  <c r="BD167" i="6"/>
  <c r="BF167" i="6" s="1"/>
  <c r="BA167" i="6"/>
  <c r="AZ167" i="6"/>
  <c r="BB167" i="6" s="1"/>
  <c r="AV167" i="6"/>
  <c r="AX167" i="6" s="1"/>
  <c r="AS167" i="6"/>
  <c r="AR167" i="6"/>
  <c r="AO167" i="6"/>
  <c r="AN167" i="6"/>
  <c r="AK167" i="6"/>
  <c r="AJ167" i="6"/>
  <c r="AL167" i="6" s="1"/>
  <c r="AG167" i="6"/>
  <c r="AF167" i="6"/>
  <c r="AH167" i="6" s="1"/>
  <c r="AC167" i="6"/>
  <c r="AB167" i="6"/>
  <c r="AD167" i="6" s="1"/>
  <c r="Y167" i="6"/>
  <c r="X167" i="6"/>
  <c r="Z167" i="6" s="1"/>
  <c r="U167" i="6"/>
  <c r="V167" i="6" s="1"/>
  <c r="Q167" i="6"/>
  <c r="P167" i="6"/>
  <c r="M167" i="6"/>
  <c r="L167" i="6"/>
  <c r="I167" i="6"/>
  <c r="H167" i="6"/>
  <c r="E167" i="6"/>
  <c r="BQ167" i="6" s="1"/>
  <c r="D167" i="6"/>
  <c r="BP167" i="6" s="1"/>
  <c r="BM166" i="6"/>
  <c r="BN166" i="6" s="1"/>
  <c r="BI166" i="6"/>
  <c r="BH166" i="6"/>
  <c r="BE166" i="6"/>
  <c r="BD166" i="6"/>
  <c r="BA166" i="6"/>
  <c r="AZ166" i="6"/>
  <c r="AV166" i="6"/>
  <c r="AX166" i="6" s="1"/>
  <c r="AS166" i="6"/>
  <c r="AR166" i="6"/>
  <c r="AO166" i="6"/>
  <c r="AN166" i="6"/>
  <c r="AK166" i="6"/>
  <c r="AJ166" i="6"/>
  <c r="AL166" i="6" s="1"/>
  <c r="AG166" i="6"/>
  <c r="AF166" i="6"/>
  <c r="AH166" i="6" s="1"/>
  <c r="AC166" i="6"/>
  <c r="AB166" i="6"/>
  <c r="AD166" i="6" s="1"/>
  <c r="Y166" i="6"/>
  <c r="X166" i="6"/>
  <c r="Z166" i="6" s="1"/>
  <c r="U166" i="6"/>
  <c r="V166" i="6"/>
  <c r="Q166" i="6"/>
  <c r="P166" i="6"/>
  <c r="R166" i="6" s="1"/>
  <c r="M166" i="6"/>
  <c r="L166" i="6"/>
  <c r="I166" i="6"/>
  <c r="H166" i="6"/>
  <c r="E166" i="6"/>
  <c r="BQ166" i="6" s="1"/>
  <c r="D166" i="6"/>
  <c r="BP166" i="6" s="1"/>
  <c r="BR166" i="6" s="1"/>
  <c r="BM165" i="6"/>
  <c r="BN165" i="6" s="1"/>
  <c r="BI165" i="6"/>
  <c r="BH165" i="6"/>
  <c r="BJ165" i="6" s="1"/>
  <c r="BE165" i="6"/>
  <c r="BD165" i="6"/>
  <c r="BF165" i="6" s="1"/>
  <c r="BA165" i="6"/>
  <c r="AZ165" i="6"/>
  <c r="BB165" i="6" s="1"/>
  <c r="AV165" i="6"/>
  <c r="AX165" i="6" s="1"/>
  <c r="AS165" i="6"/>
  <c r="AR165" i="6"/>
  <c r="AO165" i="6"/>
  <c r="AN165" i="6"/>
  <c r="AK165" i="6"/>
  <c r="AJ165" i="6"/>
  <c r="AG165" i="6"/>
  <c r="AF165" i="6"/>
  <c r="AC165" i="6"/>
  <c r="AB165" i="6"/>
  <c r="AD165" i="6" s="1"/>
  <c r="Y165" i="6"/>
  <c r="X165" i="6"/>
  <c r="Z165" i="6" s="1"/>
  <c r="U165" i="6"/>
  <c r="V165" i="6" s="1"/>
  <c r="Q165" i="6"/>
  <c r="P165" i="6"/>
  <c r="M165" i="6"/>
  <c r="L165" i="6"/>
  <c r="I165" i="6"/>
  <c r="H165" i="6"/>
  <c r="E165" i="6"/>
  <c r="BQ165" i="6" s="1"/>
  <c r="D165" i="6"/>
  <c r="BP165" i="6" s="1"/>
  <c r="BM164" i="6"/>
  <c r="BO164" i="6" s="1"/>
  <c r="BI164" i="6"/>
  <c r="BH164" i="6"/>
  <c r="BE164" i="6"/>
  <c r="BD164" i="6"/>
  <c r="BA164" i="6"/>
  <c r="AZ164" i="6"/>
  <c r="AV164" i="6"/>
  <c r="AX164" i="6" s="1"/>
  <c r="AS164" i="6"/>
  <c r="AR164" i="6"/>
  <c r="AT164" i="6" s="1"/>
  <c r="AO164" i="6"/>
  <c r="AN164" i="6"/>
  <c r="AP164" i="6" s="1"/>
  <c r="AK164" i="6"/>
  <c r="AJ164" i="6"/>
  <c r="AL164" i="6" s="1"/>
  <c r="AG164" i="6"/>
  <c r="AF164" i="6"/>
  <c r="AH164" i="6" s="1"/>
  <c r="AC164" i="6"/>
  <c r="AB164" i="6"/>
  <c r="AD164" i="6" s="1"/>
  <c r="Y164" i="6"/>
  <c r="X164" i="6"/>
  <c r="Z164" i="6" s="1"/>
  <c r="U164" i="6"/>
  <c r="V164" i="6"/>
  <c r="Q164" i="6"/>
  <c r="P164" i="6"/>
  <c r="R164" i="6" s="1"/>
  <c r="M164" i="6"/>
  <c r="L164" i="6"/>
  <c r="I164" i="6"/>
  <c r="H164" i="6"/>
  <c r="E164" i="6"/>
  <c r="BQ164" i="6" s="1"/>
  <c r="D164" i="6"/>
  <c r="BP164" i="6" s="1"/>
  <c r="BM163" i="6"/>
  <c r="BN163" i="6" s="1"/>
  <c r="BI163" i="6"/>
  <c r="BH163" i="6"/>
  <c r="BJ163" i="6" s="1"/>
  <c r="BE163" i="6"/>
  <c r="BD163" i="6"/>
  <c r="BF163" i="6" s="1"/>
  <c r="BA163" i="6"/>
  <c r="AZ163" i="6"/>
  <c r="BB163" i="6" s="1"/>
  <c r="AV163" i="6"/>
  <c r="AX163" i="6" s="1"/>
  <c r="AS163" i="6"/>
  <c r="AR163" i="6"/>
  <c r="AO163" i="6"/>
  <c r="AN163" i="6"/>
  <c r="AK163" i="6"/>
  <c r="AJ163" i="6"/>
  <c r="AG163" i="6"/>
  <c r="AF163" i="6"/>
  <c r="AC163" i="6"/>
  <c r="AB163" i="6"/>
  <c r="Y163" i="6"/>
  <c r="X163" i="6"/>
  <c r="Z163" i="6" s="1"/>
  <c r="U163" i="6"/>
  <c r="V163" i="6" s="1"/>
  <c r="Q163" i="6"/>
  <c r="P163" i="6"/>
  <c r="M163" i="6"/>
  <c r="L163" i="6"/>
  <c r="I163" i="6"/>
  <c r="H163" i="6"/>
  <c r="E163" i="6"/>
  <c r="BQ163" i="6" s="1"/>
  <c r="D163" i="6"/>
  <c r="BP163" i="6" s="1"/>
  <c r="BM162" i="6"/>
  <c r="BO162" i="6" s="1"/>
  <c r="BI162" i="6"/>
  <c r="BH162" i="6"/>
  <c r="BJ162" i="6" s="1"/>
  <c r="BE162" i="6"/>
  <c r="BD162" i="6"/>
  <c r="BF162" i="6" s="1"/>
  <c r="BA162" i="6"/>
  <c r="AZ162" i="6"/>
  <c r="BB162" i="6" s="1"/>
  <c r="AV162" i="6"/>
  <c r="AX162" i="6" s="1"/>
  <c r="AS162" i="6"/>
  <c r="AR162" i="6"/>
  <c r="AT162" i="6" s="1"/>
  <c r="AO162" i="6"/>
  <c r="AN162" i="6"/>
  <c r="AQ162" i="6" s="1"/>
  <c r="AK162" i="6"/>
  <c r="AJ162" i="6"/>
  <c r="AL162" i="6" s="1"/>
  <c r="AG162" i="6"/>
  <c r="AF162" i="6"/>
  <c r="AH162" i="6" s="1"/>
  <c r="AC162" i="6"/>
  <c r="AB162" i="6"/>
  <c r="AD162" i="6" s="1"/>
  <c r="Y162" i="6"/>
  <c r="X162" i="6"/>
  <c r="Z162" i="6" s="1"/>
  <c r="U162" i="6"/>
  <c r="V162" i="6" s="1"/>
  <c r="Q162" i="6"/>
  <c r="P162" i="6"/>
  <c r="R162" i="6" s="1"/>
  <c r="M162" i="6"/>
  <c r="L162" i="6"/>
  <c r="I162" i="6"/>
  <c r="H162" i="6"/>
  <c r="E162" i="6"/>
  <c r="BQ162" i="6" s="1"/>
  <c r="D162" i="6"/>
  <c r="BP162" i="6" s="1"/>
  <c r="BM161" i="6"/>
  <c r="BN161" i="6" s="1"/>
  <c r="BI161" i="6"/>
  <c r="BH161" i="6"/>
  <c r="BE161" i="6"/>
  <c r="BD161" i="6"/>
  <c r="BF161" i="6" s="1"/>
  <c r="BA161" i="6"/>
  <c r="AZ161" i="6"/>
  <c r="BB161" i="6" s="1"/>
  <c r="AV161" i="6"/>
  <c r="AX161" i="6" s="1"/>
  <c r="AS161" i="6"/>
  <c r="AR161" i="6"/>
  <c r="AO161" i="6"/>
  <c r="AN161" i="6"/>
  <c r="AK161" i="6"/>
  <c r="AJ161" i="6"/>
  <c r="AG161" i="6"/>
  <c r="AF161" i="6"/>
  <c r="AC161" i="6"/>
  <c r="AB161" i="6"/>
  <c r="Y161" i="6"/>
  <c r="X161" i="6"/>
  <c r="Z161" i="6" s="1"/>
  <c r="U161" i="6"/>
  <c r="V161" i="6" s="1"/>
  <c r="Q161" i="6"/>
  <c r="P161" i="6"/>
  <c r="R161" i="6" s="1"/>
  <c r="M161" i="6"/>
  <c r="L161" i="6"/>
  <c r="I161" i="6"/>
  <c r="H161" i="6"/>
  <c r="E161" i="6"/>
  <c r="BQ161" i="6" s="1"/>
  <c r="D161" i="6"/>
  <c r="BP161" i="6" s="1"/>
  <c r="BM160" i="6"/>
  <c r="BN160" i="6" s="1"/>
  <c r="BI160" i="6"/>
  <c r="BH160" i="6"/>
  <c r="BE160" i="6"/>
  <c r="BD160" i="6"/>
  <c r="BA160" i="6"/>
  <c r="AZ160" i="6"/>
  <c r="BB160" i="6" s="1"/>
  <c r="AV160" i="6"/>
  <c r="AY160" i="6" s="1"/>
  <c r="AS160" i="6"/>
  <c r="AR160" i="6"/>
  <c r="AT160" i="6" s="1"/>
  <c r="AO160" i="6"/>
  <c r="AN160" i="6"/>
  <c r="AP160" i="6" s="1"/>
  <c r="AK160" i="6"/>
  <c r="AJ160" i="6"/>
  <c r="AG160" i="6"/>
  <c r="AF160" i="6"/>
  <c r="AH160" i="6" s="1"/>
  <c r="AC160" i="6"/>
  <c r="AB160" i="6"/>
  <c r="AD160" i="6" s="1"/>
  <c r="Y160" i="6"/>
  <c r="X160" i="6"/>
  <c r="Z160" i="6" s="1"/>
  <c r="U160" i="6"/>
  <c r="V160" i="6"/>
  <c r="Q160" i="6"/>
  <c r="P160" i="6"/>
  <c r="R160" i="6" s="1"/>
  <c r="M160" i="6"/>
  <c r="L160" i="6"/>
  <c r="I160" i="6"/>
  <c r="H160" i="6"/>
  <c r="E160" i="6"/>
  <c r="BQ160" i="6" s="1"/>
  <c r="D160" i="6"/>
  <c r="BP160" i="6" s="1"/>
  <c r="BM159" i="6"/>
  <c r="BN159" i="6" s="1"/>
  <c r="BI159" i="6"/>
  <c r="BH159" i="6"/>
  <c r="BE159" i="6"/>
  <c r="BD159" i="6"/>
  <c r="BA159" i="6"/>
  <c r="AZ159" i="6"/>
  <c r="AV159" i="6"/>
  <c r="AX159" i="6" s="1"/>
  <c r="AS159" i="6"/>
  <c r="AR159" i="6"/>
  <c r="AT159" i="6" s="1"/>
  <c r="AO159" i="6"/>
  <c r="AN159" i="6"/>
  <c r="AP159" i="6" s="1"/>
  <c r="AK159" i="6"/>
  <c r="AJ159" i="6"/>
  <c r="AL159" i="6" s="1"/>
  <c r="AG159" i="6"/>
  <c r="AF159" i="6"/>
  <c r="AH159" i="6" s="1"/>
  <c r="AC159" i="6"/>
  <c r="AB159" i="6"/>
  <c r="AD159" i="6" s="1"/>
  <c r="Y159" i="6"/>
  <c r="X159" i="6"/>
  <c r="Z159" i="6" s="1"/>
  <c r="U159" i="6"/>
  <c r="V159" i="6"/>
  <c r="Q159" i="6"/>
  <c r="P159" i="6"/>
  <c r="R159" i="6" s="1"/>
  <c r="M159" i="6"/>
  <c r="L159" i="6"/>
  <c r="I159" i="6"/>
  <c r="H159" i="6"/>
  <c r="E159" i="6"/>
  <c r="BQ159" i="6" s="1"/>
  <c r="D159" i="6"/>
  <c r="BP159" i="6" s="1"/>
  <c r="BM158" i="6"/>
  <c r="BN158" i="6"/>
  <c r="BI158" i="6"/>
  <c r="BH158" i="6"/>
  <c r="BJ158" i="6" s="1"/>
  <c r="BE158" i="6"/>
  <c r="BD158" i="6"/>
  <c r="BF158" i="6" s="1"/>
  <c r="BA158" i="6"/>
  <c r="AZ158" i="6"/>
  <c r="BB158" i="6" s="1"/>
  <c r="AV158" i="6"/>
  <c r="AX158" i="6" s="1"/>
  <c r="AS158" i="6"/>
  <c r="AR158" i="6"/>
  <c r="AO158" i="6"/>
  <c r="AN158" i="6"/>
  <c r="AK158" i="6"/>
  <c r="AJ158" i="6"/>
  <c r="AG158" i="6"/>
  <c r="AF158" i="6"/>
  <c r="AH158" i="6" s="1"/>
  <c r="AC158" i="6"/>
  <c r="AB158" i="6"/>
  <c r="AD158" i="6" s="1"/>
  <c r="Y158" i="6"/>
  <c r="X158" i="6"/>
  <c r="Z158" i="6" s="1"/>
  <c r="U158" i="6"/>
  <c r="V158" i="6" s="1"/>
  <c r="Q158" i="6"/>
  <c r="P158" i="6"/>
  <c r="M158" i="6"/>
  <c r="L158" i="6"/>
  <c r="I158" i="6"/>
  <c r="H158" i="6"/>
  <c r="E158" i="6"/>
  <c r="BQ158" i="6" s="1"/>
  <c r="D158" i="6"/>
  <c r="BP158" i="6" s="1"/>
  <c r="BM157" i="6"/>
  <c r="BN157" i="6" s="1"/>
  <c r="BI157" i="6"/>
  <c r="BH157" i="6"/>
  <c r="BE157" i="6"/>
  <c r="BD157" i="6"/>
  <c r="BA157" i="6"/>
  <c r="AZ157" i="6"/>
  <c r="AV157" i="6"/>
  <c r="AX157" i="6" s="1"/>
  <c r="AS157" i="6"/>
  <c r="AR157" i="6"/>
  <c r="AO157" i="6"/>
  <c r="AN157" i="6"/>
  <c r="AP157" i="6" s="1"/>
  <c r="AK157" i="6"/>
  <c r="AJ157" i="6"/>
  <c r="AL157" i="6" s="1"/>
  <c r="AG157" i="6"/>
  <c r="AF157" i="6"/>
  <c r="AH157" i="6" s="1"/>
  <c r="AC157" i="6"/>
  <c r="AB157" i="6"/>
  <c r="AD157" i="6" s="1"/>
  <c r="Y157" i="6"/>
  <c r="X157" i="6"/>
  <c r="Z157" i="6" s="1"/>
  <c r="U157" i="6"/>
  <c r="V157" i="6"/>
  <c r="Q157" i="6"/>
  <c r="P157" i="6"/>
  <c r="R157" i="6" s="1"/>
  <c r="M157" i="6"/>
  <c r="L157" i="6"/>
  <c r="I157" i="6"/>
  <c r="H157" i="6"/>
  <c r="E157" i="6"/>
  <c r="BQ157" i="6" s="1"/>
  <c r="D157" i="6"/>
  <c r="BP157" i="6" s="1"/>
  <c r="BR157" i="6" s="1"/>
  <c r="BM156" i="6"/>
  <c r="BN156" i="6" s="1"/>
  <c r="BI156" i="6"/>
  <c r="BH156" i="6"/>
  <c r="BE156" i="6"/>
  <c r="BD156" i="6"/>
  <c r="BA156" i="6"/>
  <c r="AZ156" i="6"/>
  <c r="AV156" i="6"/>
  <c r="AX156" i="6" s="1"/>
  <c r="AS156" i="6"/>
  <c r="AR156" i="6"/>
  <c r="AO156" i="6"/>
  <c r="AQ156" i="6" s="1"/>
  <c r="AN156" i="6"/>
  <c r="AK156" i="6"/>
  <c r="AM156" i="6" s="1"/>
  <c r="AJ156" i="6"/>
  <c r="AG156" i="6"/>
  <c r="AF156" i="6"/>
  <c r="AC156" i="6"/>
  <c r="AB156" i="6"/>
  <c r="Y156" i="6"/>
  <c r="AA156" i="6" s="1"/>
  <c r="X156" i="6"/>
  <c r="U156" i="6"/>
  <c r="W156" i="6" s="1"/>
  <c r="Q156" i="6"/>
  <c r="P156" i="6"/>
  <c r="M156" i="6"/>
  <c r="L156" i="6"/>
  <c r="I156" i="6"/>
  <c r="K156" i="6" s="1"/>
  <c r="H156" i="6"/>
  <c r="E156" i="6"/>
  <c r="BQ156" i="6" s="1"/>
  <c r="D156" i="6"/>
  <c r="BP156" i="6" s="1"/>
  <c r="BM155" i="6"/>
  <c r="BN155" i="6" s="1"/>
  <c r="BI155" i="6"/>
  <c r="BH155" i="6"/>
  <c r="BE155" i="6"/>
  <c r="BD155" i="6"/>
  <c r="BA155" i="6"/>
  <c r="AZ155" i="6"/>
  <c r="AV155" i="6"/>
  <c r="AX155" i="6" s="1"/>
  <c r="AS155" i="6"/>
  <c r="AR155" i="6"/>
  <c r="AT155" i="6" s="1"/>
  <c r="AO155" i="6"/>
  <c r="AN155" i="6"/>
  <c r="AK155" i="6"/>
  <c r="AJ155" i="6"/>
  <c r="AL155" i="6" s="1"/>
  <c r="AG155" i="6"/>
  <c r="AF155" i="6"/>
  <c r="AH155" i="6" s="1"/>
  <c r="AC155" i="6"/>
  <c r="AB155" i="6"/>
  <c r="AD155" i="6" s="1"/>
  <c r="Y155" i="6"/>
  <c r="X155" i="6"/>
  <c r="Z155" i="6" s="1"/>
  <c r="U155" i="6"/>
  <c r="V155" i="6" s="1"/>
  <c r="Q155" i="6"/>
  <c r="P155" i="6"/>
  <c r="M155" i="6"/>
  <c r="L155" i="6"/>
  <c r="I155" i="6"/>
  <c r="H155" i="6"/>
  <c r="E155" i="6"/>
  <c r="BQ155" i="6" s="1"/>
  <c r="D155" i="6"/>
  <c r="BP155" i="6" s="1"/>
  <c r="BM154" i="6"/>
  <c r="BN154" i="6" s="1"/>
  <c r="BI154" i="6"/>
  <c r="BH154" i="6"/>
  <c r="BE154" i="6"/>
  <c r="BD154" i="6"/>
  <c r="BA154" i="6"/>
  <c r="AZ154" i="6"/>
  <c r="AV154" i="6"/>
  <c r="AY154" i="6" s="1"/>
  <c r="AS154" i="6"/>
  <c r="AR154" i="6"/>
  <c r="AO154" i="6"/>
  <c r="AN154" i="6"/>
  <c r="AK154" i="6"/>
  <c r="AJ154" i="6"/>
  <c r="AG154" i="6"/>
  <c r="AF154" i="6"/>
  <c r="AH154" i="6" s="1"/>
  <c r="AC154" i="6"/>
  <c r="AB154" i="6"/>
  <c r="Y154" i="6"/>
  <c r="X154" i="6"/>
  <c r="Z154" i="6" s="1"/>
  <c r="U154" i="6"/>
  <c r="V154" i="6" s="1"/>
  <c r="Q154" i="6"/>
  <c r="P154" i="6"/>
  <c r="M154" i="6"/>
  <c r="L154" i="6"/>
  <c r="I154" i="6"/>
  <c r="H154" i="6"/>
  <c r="E154" i="6"/>
  <c r="BQ154" i="6" s="1"/>
  <c r="D154" i="6"/>
  <c r="BP154" i="6" s="1"/>
  <c r="BM153" i="6"/>
  <c r="BO153" i="6" s="1"/>
  <c r="BI153" i="6"/>
  <c r="BH153" i="6"/>
  <c r="BE153" i="6"/>
  <c r="BD153" i="6"/>
  <c r="BA153" i="6"/>
  <c r="AZ153" i="6"/>
  <c r="AV153" i="6"/>
  <c r="AX153" i="6" s="1"/>
  <c r="AS153" i="6"/>
  <c r="AR153" i="6"/>
  <c r="AT153" i="6" s="1"/>
  <c r="AO153" i="6"/>
  <c r="AN153" i="6"/>
  <c r="AK153" i="6"/>
  <c r="AJ153" i="6"/>
  <c r="AL153" i="6" s="1"/>
  <c r="AG153" i="6"/>
  <c r="AF153" i="6"/>
  <c r="AH153" i="6" s="1"/>
  <c r="AC153" i="6"/>
  <c r="AB153" i="6"/>
  <c r="AD153" i="6" s="1"/>
  <c r="Y153" i="6"/>
  <c r="X153" i="6"/>
  <c r="Z153" i="6" s="1"/>
  <c r="U153" i="6"/>
  <c r="V153" i="6"/>
  <c r="Q153" i="6"/>
  <c r="P153" i="6"/>
  <c r="R153" i="6" s="1"/>
  <c r="M153" i="6"/>
  <c r="L153" i="6"/>
  <c r="O153" i="6" s="1"/>
  <c r="I153" i="6"/>
  <c r="H153" i="6"/>
  <c r="E153" i="6"/>
  <c r="BQ153" i="6" s="1"/>
  <c r="D153" i="6"/>
  <c r="BP153" i="6" s="1"/>
  <c r="BM152" i="6"/>
  <c r="BN152" i="6"/>
  <c r="BI152" i="6"/>
  <c r="BH152" i="6"/>
  <c r="BJ152" i="6" s="1"/>
  <c r="BE152" i="6"/>
  <c r="BD152" i="6"/>
  <c r="BF152" i="6" s="1"/>
  <c r="BA152" i="6"/>
  <c r="AZ152" i="6"/>
  <c r="BB152" i="6" s="1"/>
  <c r="AV152" i="6"/>
  <c r="AX152" i="6" s="1"/>
  <c r="AS152" i="6"/>
  <c r="AR152" i="6"/>
  <c r="AO152" i="6"/>
  <c r="AQ152" i="6" s="1"/>
  <c r="AN152" i="6"/>
  <c r="AK152" i="6"/>
  <c r="AJ152" i="6"/>
  <c r="AG152" i="6"/>
  <c r="AF152" i="6"/>
  <c r="AC152" i="6"/>
  <c r="AB152" i="6"/>
  <c r="Y152" i="6"/>
  <c r="AA152" i="6" s="1"/>
  <c r="X152" i="6"/>
  <c r="Z152" i="6" s="1"/>
  <c r="U152" i="6"/>
  <c r="V152" i="6" s="1"/>
  <c r="Q152" i="6"/>
  <c r="P152" i="6"/>
  <c r="M152" i="6"/>
  <c r="L152" i="6"/>
  <c r="I152" i="6"/>
  <c r="H152" i="6"/>
  <c r="E152" i="6"/>
  <c r="BQ152" i="6" s="1"/>
  <c r="D152" i="6"/>
  <c r="BP152" i="6" s="1"/>
  <c r="BM151" i="6"/>
  <c r="BN151" i="6" s="1"/>
  <c r="BI151" i="6"/>
  <c r="BH151" i="6"/>
  <c r="BE151" i="6"/>
  <c r="BD151" i="6"/>
  <c r="BA151" i="6"/>
  <c r="AZ151" i="6"/>
  <c r="AV151" i="6"/>
  <c r="AX151" i="6" s="1"/>
  <c r="AS151" i="6"/>
  <c r="AR151" i="6"/>
  <c r="AT151" i="6" s="1"/>
  <c r="AO151" i="6"/>
  <c r="AN151" i="6"/>
  <c r="AP151" i="6" s="1"/>
  <c r="AK151" i="6"/>
  <c r="AJ151" i="6"/>
  <c r="AL151" i="6" s="1"/>
  <c r="AG151" i="6"/>
  <c r="AF151" i="6"/>
  <c r="AH151" i="6" s="1"/>
  <c r="AC151" i="6"/>
  <c r="AB151" i="6"/>
  <c r="AD151" i="6" s="1"/>
  <c r="Y151" i="6"/>
  <c r="X151" i="6"/>
  <c r="Z151" i="6" s="1"/>
  <c r="U151" i="6"/>
  <c r="V151" i="6"/>
  <c r="Q151" i="6"/>
  <c r="P151" i="6"/>
  <c r="R151" i="6" s="1"/>
  <c r="M151" i="6"/>
  <c r="L151" i="6"/>
  <c r="I151" i="6"/>
  <c r="H151" i="6"/>
  <c r="E151" i="6"/>
  <c r="BQ151" i="6" s="1"/>
  <c r="D151" i="6"/>
  <c r="BP151" i="6" s="1"/>
  <c r="BR151" i="6" s="1"/>
  <c r="BM150" i="6"/>
  <c r="BN150" i="6" s="1"/>
  <c r="BI150" i="6"/>
  <c r="BH150" i="6"/>
  <c r="BJ150" i="6" s="1"/>
  <c r="BE150" i="6"/>
  <c r="BD150" i="6"/>
  <c r="BF150" i="6" s="1"/>
  <c r="BA150" i="6"/>
  <c r="AZ150" i="6"/>
  <c r="BB150" i="6" s="1"/>
  <c r="AV150" i="6"/>
  <c r="AY150" i="6" s="1"/>
  <c r="AS150" i="6"/>
  <c r="AR150" i="6"/>
  <c r="AO150" i="6"/>
  <c r="AN150" i="6"/>
  <c r="AK150" i="6"/>
  <c r="AJ150" i="6"/>
  <c r="AG150" i="6"/>
  <c r="AF150" i="6"/>
  <c r="AC150" i="6"/>
  <c r="AB150" i="6"/>
  <c r="Y150" i="6"/>
  <c r="AA150" i="6" s="1"/>
  <c r="X150" i="6"/>
  <c r="U150" i="6"/>
  <c r="W150" i="6" s="1"/>
  <c r="Q150" i="6"/>
  <c r="P150" i="6"/>
  <c r="R150" i="6" s="1"/>
  <c r="M150" i="6"/>
  <c r="L150" i="6"/>
  <c r="I150" i="6"/>
  <c r="H150" i="6"/>
  <c r="E150" i="6"/>
  <c r="BQ150" i="6" s="1"/>
  <c r="D150" i="6"/>
  <c r="BP150" i="6" s="1"/>
  <c r="BM149" i="6"/>
  <c r="BN149" i="6" s="1"/>
  <c r="BI149" i="6"/>
  <c r="BH149" i="6"/>
  <c r="BE149" i="6"/>
  <c r="BD149" i="6"/>
  <c r="BF149" i="6" s="1"/>
  <c r="BA149" i="6"/>
  <c r="AZ149" i="6"/>
  <c r="BB149" i="6" s="1"/>
  <c r="AV149" i="6"/>
  <c r="AY149" i="6" s="1"/>
  <c r="AS149" i="6"/>
  <c r="AR149" i="6"/>
  <c r="AT149" i="6" s="1"/>
  <c r="AO149" i="6"/>
  <c r="AN149" i="6"/>
  <c r="AP149" i="6" s="1"/>
  <c r="AK149" i="6"/>
  <c r="AJ149" i="6"/>
  <c r="AG149" i="6"/>
  <c r="AF149" i="6"/>
  <c r="AH149" i="6" s="1"/>
  <c r="AC149" i="6"/>
  <c r="AB149" i="6"/>
  <c r="AD149" i="6" s="1"/>
  <c r="Y149" i="6"/>
  <c r="X149" i="6"/>
  <c r="Z149" i="6" s="1"/>
  <c r="U149" i="6"/>
  <c r="V149" i="6"/>
  <c r="Q149" i="6"/>
  <c r="P149" i="6"/>
  <c r="R149" i="6" s="1"/>
  <c r="M149" i="6"/>
  <c r="L149" i="6"/>
  <c r="N149" i="6" s="1"/>
  <c r="I149" i="6"/>
  <c r="H149" i="6"/>
  <c r="E149" i="6"/>
  <c r="BQ149" i="6" s="1"/>
  <c r="D149" i="6"/>
  <c r="BP149" i="6" s="1"/>
  <c r="BM148" i="6"/>
  <c r="BN148" i="6" s="1"/>
  <c r="BI148" i="6"/>
  <c r="BH148" i="6"/>
  <c r="BE148" i="6"/>
  <c r="BD148" i="6"/>
  <c r="BA148" i="6"/>
  <c r="AZ148" i="6"/>
  <c r="AV148" i="6"/>
  <c r="AY148" i="6" s="1"/>
  <c r="AS148" i="6"/>
  <c r="AR148" i="6"/>
  <c r="AO148" i="6"/>
  <c r="AN148" i="6"/>
  <c r="AK148" i="6"/>
  <c r="AJ148" i="6"/>
  <c r="AG148" i="6"/>
  <c r="AF148" i="6"/>
  <c r="AC148" i="6"/>
  <c r="AB148" i="6"/>
  <c r="Y148" i="6"/>
  <c r="X148" i="6"/>
  <c r="U148" i="6"/>
  <c r="W148" i="6" s="1"/>
  <c r="Q148" i="6"/>
  <c r="P148" i="6"/>
  <c r="R148" i="6" s="1"/>
  <c r="M148" i="6"/>
  <c r="L148" i="6"/>
  <c r="I148" i="6"/>
  <c r="K148" i="6" s="1"/>
  <c r="H148" i="6"/>
  <c r="E148" i="6"/>
  <c r="G148" i="6" s="1"/>
  <c r="D148" i="6"/>
  <c r="BP148" i="6" s="1"/>
  <c r="BM147" i="6"/>
  <c r="BN147" i="6" s="1"/>
  <c r="BI147" i="6"/>
  <c r="BH147" i="6"/>
  <c r="BE147" i="6"/>
  <c r="BD147" i="6"/>
  <c r="BA147" i="6"/>
  <c r="AZ147" i="6"/>
  <c r="AV147" i="6"/>
  <c r="AX147" i="6" s="1"/>
  <c r="AS147" i="6"/>
  <c r="AR147" i="6"/>
  <c r="AT147" i="6" s="1"/>
  <c r="AO147" i="6"/>
  <c r="AN147" i="6"/>
  <c r="AP147" i="6" s="1"/>
  <c r="AK147" i="6"/>
  <c r="AJ147" i="6"/>
  <c r="AL147" i="6" s="1"/>
  <c r="AG147" i="6"/>
  <c r="AF147" i="6"/>
  <c r="AH147" i="6" s="1"/>
  <c r="AC147" i="6"/>
  <c r="AB147" i="6"/>
  <c r="AD147" i="6" s="1"/>
  <c r="Y147" i="6"/>
  <c r="X147" i="6"/>
  <c r="Z147" i="6" s="1"/>
  <c r="U147" i="6"/>
  <c r="V147" i="6"/>
  <c r="Q147" i="6"/>
  <c r="P147" i="6"/>
  <c r="R147" i="6" s="1"/>
  <c r="M147" i="6"/>
  <c r="L147" i="6"/>
  <c r="I147" i="6"/>
  <c r="H147" i="6"/>
  <c r="E147" i="6"/>
  <c r="D147" i="6"/>
  <c r="BP147" i="6" s="1"/>
  <c r="BM146" i="6"/>
  <c r="BN146" i="6"/>
  <c r="BI146" i="6"/>
  <c r="BH146" i="6"/>
  <c r="BJ146" i="6" s="1"/>
  <c r="BE146" i="6"/>
  <c r="BD146" i="6"/>
  <c r="BF146" i="6" s="1"/>
  <c r="BA146" i="6"/>
  <c r="AZ146" i="6"/>
  <c r="BB146" i="6" s="1"/>
  <c r="AV146" i="6"/>
  <c r="AY146" i="6" s="1"/>
  <c r="AS146" i="6"/>
  <c r="AR146" i="6"/>
  <c r="AO146" i="6"/>
  <c r="AN146" i="6"/>
  <c r="AK146" i="6"/>
  <c r="AJ146" i="6"/>
  <c r="AG146" i="6"/>
  <c r="AF146" i="6"/>
  <c r="AC146" i="6"/>
  <c r="AB146" i="6"/>
  <c r="Y146" i="6"/>
  <c r="AA146" i="6" s="1"/>
  <c r="X146" i="6"/>
  <c r="U146" i="6"/>
  <c r="W146" i="6" s="1"/>
  <c r="Q146" i="6"/>
  <c r="P146" i="6"/>
  <c r="M146" i="6"/>
  <c r="L146" i="6"/>
  <c r="I146" i="6"/>
  <c r="H146" i="6"/>
  <c r="E146" i="6"/>
  <c r="D146" i="6"/>
  <c r="BP146" i="6" s="1"/>
  <c r="BM145" i="6"/>
  <c r="BN145" i="6" s="1"/>
  <c r="BI145" i="6"/>
  <c r="BH145" i="6"/>
  <c r="BE145" i="6"/>
  <c r="BD145" i="6"/>
  <c r="BF145" i="6" s="1"/>
  <c r="BA145" i="6"/>
  <c r="AZ145" i="6"/>
  <c r="BB145" i="6" s="1"/>
  <c r="AV145" i="6"/>
  <c r="AX145" i="6" s="1"/>
  <c r="AS145" i="6"/>
  <c r="AR145" i="6"/>
  <c r="AT145" i="6" s="1"/>
  <c r="AO145" i="6"/>
  <c r="AN145" i="6"/>
  <c r="AK145" i="6"/>
  <c r="AJ145" i="6"/>
  <c r="AL145" i="6" s="1"/>
  <c r="AG145" i="6"/>
  <c r="AF145" i="6"/>
  <c r="AH145" i="6" s="1"/>
  <c r="AC145" i="6"/>
  <c r="AB145" i="6"/>
  <c r="AD145" i="6" s="1"/>
  <c r="Y145" i="6"/>
  <c r="X145" i="6"/>
  <c r="Z145" i="6" s="1"/>
  <c r="U145" i="6"/>
  <c r="V145" i="6" s="1"/>
  <c r="Q145" i="6"/>
  <c r="P145" i="6"/>
  <c r="M145" i="6"/>
  <c r="L145" i="6"/>
  <c r="I145" i="6"/>
  <c r="H145" i="6"/>
  <c r="E145" i="6"/>
  <c r="D145" i="6"/>
  <c r="BP145" i="6" s="1"/>
  <c r="BM144" i="6"/>
  <c r="BN144" i="6" s="1"/>
  <c r="BI144" i="6"/>
  <c r="BH144" i="6"/>
  <c r="BE144" i="6"/>
  <c r="BD144" i="6"/>
  <c r="BA144" i="6"/>
  <c r="AZ144" i="6"/>
  <c r="AV144" i="6"/>
  <c r="AX144" i="6" s="1"/>
  <c r="AS144" i="6"/>
  <c r="AR144" i="6"/>
  <c r="AO144" i="6"/>
  <c r="AN144" i="6"/>
  <c r="AK144" i="6"/>
  <c r="AJ144" i="6"/>
  <c r="AG144" i="6"/>
  <c r="AF144" i="6"/>
  <c r="AC144" i="6"/>
  <c r="AB144" i="6"/>
  <c r="Y144" i="6"/>
  <c r="X144" i="6"/>
  <c r="Z144" i="6" s="1"/>
  <c r="U144" i="6"/>
  <c r="V144" i="6" s="1"/>
  <c r="Q144" i="6"/>
  <c r="P144" i="6"/>
  <c r="M144" i="6"/>
  <c r="L144" i="6"/>
  <c r="I144" i="6"/>
  <c r="H144" i="6"/>
  <c r="E144" i="6"/>
  <c r="D144" i="6"/>
  <c r="BP144" i="6" s="1"/>
  <c r="BM143" i="6"/>
  <c r="BN143" i="6" s="1"/>
  <c r="BI143" i="6"/>
  <c r="BH143" i="6"/>
  <c r="BE143" i="6"/>
  <c r="BD143" i="6"/>
  <c r="BA143" i="6"/>
  <c r="AZ143" i="6"/>
  <c r="AV143" i="6"/>
  <c r="AY143" i="6" s="1"/>
  <c r="AS143" i="6"/>
  <c r="AR143" i="6"/>
  <c r="AT143" i="6" s="1"/>
  <c r="AO143" i="6"/>
  <c r="AN143" i="6"/>
  <c r="AK143" i="6"/>
  <c r="AJ143" i="6"/>
  <c r="AL143" i="6" s="1"/>
  <c r="AG143" i="6"/>
  <c r="AF143" i="6"/>
  <c r="AH143" i="6" s="1"/>
  <c r="AC143" i="6"/>
  <c r="AB143" i="6"/>
  <c r="AD143" i="6" s="1"/>
  <c r="Y143" i="6"/>
  <c r="X143" i="6"/>
  <c r="Z143" i="6" s="1"/>
  <c r="U143" i="6"/>
  <c r="V143" i="6"/>
  <c r="Q143" i="6"/>
  <c r="P143" i="6"/>
  <c r="R143" i="6" s="1"/>
  <c r="M143" i="6"/>
  <c r="L143" i="6"/>
  <c r="I143" i="6"/>
  <c r="H143" i="6"/>
  <c r="E143" i="6"/>
  <c r="D143" i="6"/>
  <c r="BP143" i="6" s="1"/>
  <c r="BM142" i="6"/>
  <c r="BN142" i="6"/>
  <c r="BI142" i="6"/>
  <c r="BH142" i="6"/>
  <c r="BJ142" i="6" s="1"/>
  <c r="BE142" i="6"/>
  <c r="BD142" i="6"/>
  <c r="BF142" i="6" s="1"/>
  <c r="BA142" i="6"/>
  <c r="AZ142" i="6"/>
  <c r="BB142" i="6" s="1"/>
  <c r="AV142" i="6"/>
  <c r="AX142" i="6" s="1"/>
  <c r="AS142" i="6"/>
  <c r="AR142" i="6"/>
  <c r="AO142" i="6"/>
  <c r="AN142" i="6"/>
  <c r="AK142" i="6"/>
  <c r="AJ142" i="6"/>
  <c r="AG142" i="6"/>
  <c r="AF142" i="6"/>
  <c r="AC142" i="6"/>
  <c r="AB142" i="6"/>
  <c r="Y142" i="6"/>
  <c r="AA142" i="6" s="1"/>
  <c r="X142" i="6"/>
  <c r="U142" i="6"/>
  <c r="W142" i="6" s="1"/>
  <c r="Q142" i="6"/>
  <c r="P142" i="6"/>
  <c r="M142" i="6"/>
  <c r="L142" i="6"/>
  <c r="I142" i="6"/>
  <c r="H142" i="6"/>
  <c r="E142" i="6"/>
  <c r="D142" i="6"/>
  <c r="BP142" i="6" s="1"/>
  <c r="BM141" i="6"/>
  <c r="BO141" i="6" s="1"/>
  <c r="BI141" i="6"/>
  <c r="BH141" i="6"/>
  <c r="BE141" i="6"/>
  <c r="BD141" i="6"/>
  <c r="BA141" i="6"/>
  <c r="AZ141" i="6"/>
  <c r="BB141" i="6" s="1"/>
  <c r="AV141" i="6"/>
  <c r="AY141" i="6" s="1"/>
  <c r="AS141" i="6"/>
  <c r="AR141" i="6"/>
  <c r="AO141" i="6"/>
  <c r="AN141" i="6"/>
  <c r="AP141" i="6" s="1"/>
  <c r="AK141" i="6"/>
  <c r="AJ141" i="6"/>
  <c r="AG141" i="6"/>
  <c r="AF141" i="6"/>
  <c r="AH141" i="6" s="1"/>
  <c r="AC141" i="6"/>
  <c r="AB141" i="6"/>
  <c r="AD141" i="6" s="1"/>
  <c r="Y141" i="6"/>
  <c r="X141" i="6"/>
  <c r="Z141" i="6" s="1"/>
  <c r="U141" i="6"/>
  <c r="V141" i="6"/>
  <c r="Q141" i="6"/>
  <c r="P141" i="6"/>
  <c r="R141" i="6" s="1"/>
  <c r="M141" i="6"/>
  <c r="L141" i="6"/>
  <c r="I141" i="6"/>
  <c r="H141" i="6"/>
  <c r="E141" i="6"/>
  <c r="D141" i="6"/>
  <c r="BP141" i="6" s="1"/>
  <c r="BM140" i="6"/>
  <c r="BN140" i="6"/>
  <c r="BI140" i="6"/>
  <c r="BH140" i="6"/>
  <c r="BE140" i="6"/>
  <c r="BD140" i="6"/>
  <c r="BF140" i="6" s="1"/>
  <c r="BA140" i="6"/>
  <c r="AZ140" i="6"/>
  <c r="BB140" i="6" s="1"/>
  <c r="AV140" i="6"/>
  <c r="AY140" i="6" s="1"/>
  <c r="AS140" i="6"/>
  <c r="AR140" i="6"/>
  <c r="AO140" i="6"/>
  <c r="AN140" i="6"/>
  <c r="AK140" i="6"/>
  <c r="AJ140" i="6"/>
  <c r="AG140" i="6"/>
  <c r="AF140" i="6"/>
  <c r="AC140" i="6"/>
  <c r="AB140" i="6"/>
  <c r="Y140" i="6"/>
  <c r="X140" i="6"/>
  <c r="U140" i="6"/>
  <c r="V140" i="6" s="1"/>
  <c r="Q140" i="6"/>
  <c r="P140" i="6"/>
  <c r="R140" i="6" s="1"/>
  <c r="M140" i="6"/>
  <c r="L140" i="6"/>
  <c r="I140" i="6"/>
  <c r="H140" i="6"/>
  <c r="E140" i="6"/>
  <c r="D140" i="6"/>
  <c r="BP140" i="6" s="1"/>
  <c r="BM139" i="6"/>
  <c r="BN139" i="6"/>
  <c r="BI139" i="6"/>
  <c r="BH139" i="6"/>
  <c r="BJ139" i="6" s="1"/>
  <c r="BE139" i="6"/>
  <c r="BD139" i="6"/>
  <c r="BF139" i="6" s="1"/>
  <c r="BA139" i="6"/>
  <c r="AZ139" i="6"/>
  <c r="BB139" i="6" s="1"/>
  <c r="AV139" i="6"/>
  <c r="AY139" i="6" s="1"/>
  <c r="AS139" i="6"/>
  <c r="AR139" i="6"/>
  <c r="AT139" i="6" s="1"/>
  <c r="AO139" i="6"/>
  <c r="AN139" i="6"/>
  <c r="AK139" i="6"/>
  <c r="AJ139" i="6"/>
  <c r="AG139" i="6"/>
  <c r="AF139" i="6"/>
  <c r="AH139" i="6" s="1"/>
  <c r="AC139" i="6"/>
  <c r="AB139" i="6"/>
  <c r="Y139" i="6"/>
  <c r="X139" i="6"/>
  <c r="Z139" i="6" s="1"/>
  <c r="U139" i="6"/>
  <c r="V139" i="6"/>
  <c r="Q139" i="6"/>
  <c r="P139" i="6"/>
  <c r="R139" i="6" s="1"/>
  <c r="M139" i="6"/>
  <c r="L139" i="6"/>
  <c r="I139" i="6"/>
  <c r="H139" i="6"/>
  <c r="E139" i="6"/>
  <c r="D139" i="6"/>
  <c r="BP139" i="6" s="1"/>
  <c r="BM138" i="6"/>
  <c r="BN138" i="6"/>
  <c r="BI138" i="6"/>
  <c r="BH138" i="6"/>
  <c r="BJ138" i="6" s="1"/>
  <c r="BE138" i="6"/>
  <c r="BD138" i="6"/>
  <c r="BF138" i="6" s="1"/>
  <c r="BA138" i="6"/>
  <c r="AZ138" i="6"/>
  <c r="BB138" i="6" s="1"/>
  <c r="AV138" i="6"/>
  <c r="AX138" i="6" s="1"/>
  <c r="AS138" i="6"/>
  <c r="AR138" i="6"/>
  <c r="AO138" i="6"/>
  <c r="AN138" i="6"/>
  <c r="AK138" i="6"/>
  <c r="AJ138" i="6"/>
  <c r="AG138" i="6"/>
  <c r="AF138" i="6"/>
  <c r="AC138" i="6"/>
  <c r="AB138" i="6"/>
  <c r="Y138" i="6"/>
  <c r="X138" i="6"/>
  <c r="U138" i="6"/>
  <c r="W138" i="6" s="1"/>
  <c r="Q138" i="6"/>
  <c r="P138" i="6"/>
  <c r="M138" i="6"/>
  <c r="L138" i="6"/>
  <c r="I138" i="6"/>
  <c r="H138" i="6"/>
  <c r="E138" i="6"/>
  <c r="D138" i="6"/>
  <c r="BP138" i="6" s="1"/>
  <c r="BM137" i="6"/>
  <c r="BN137" i="6"/>
  <c r="BI137" i="6"/>
  <c r="BH137" i="6"/>
  <c r="BJ137" i="6" s="1"/>
  <c r="BE137" i="6"/>
  <c r="BD137" i="6"/>
  <c r="BF137" i="6" s="1"/>
  <c r="BA137" i="6"/>
  <c r="AZ137" i="6"/>
  <c r="BB137" i="6" s="1"/>
  <c r="AV137" i="6"/>
  <c r="AX137" i="6" s="1"/>
  <c r="AS137" i="6"/>
  <c r="AR137" i="6"/>
  <c r="AT137" i="6" s="1"/>
  <c r="AO137" i="6"/>
  <c r="AN137" i="6"/>
  <c r="AK137" i="6"/>
  <c r="AJ137" i="6"/>
  <c r="AG137" i="6"/>
  <c r="AF137" i="6"/>
  <c r="AH137" i="6" s="1"/>
  <c r="AC137" i="6"/>
  <c r="AB137" i="6"/>
  <c r="AD137" i="6" s="1"/>
  <c r="Y137" i="6"/>
  <c r="X137" i="6"/>
  <c r="Z137" i="6" s="1"/>
  <c r="U137" i="6"/>
  <c r="V137" i="6" s="1"/>
  <c r="Q137" i="6"/>
  <c r="P137" i="6"/>
  <c r="R137" i="6" s="1"/>
  <c r="M137" i="6"/>
  <c r="L137" i="6"/>
  <c r="I137" i="6"/>
  <c r="H137" i="6"/>
  <c r="E137" i="6"/>
  <c r="D137" i="6"/>
  <c r="BP137" i="6" s="1"/>
  <c r="BM136" i="6"/>
  <c r="BN136" i="6" s="1"/>
  <c r="BI136" i="6"/>
  <c r="BH136" i="6"/>
  <c r="BE136" i="6"/>
  <c r="BD136" i="6"/>
  <c r="BF136" i="6" s="1"/>
  <c r="BA136" i="6"/>
  <c r="AZ136" i="6"/>
  <c r="BB136" i="6" s="1"/>
  <c r="AV136" i="6"/>
  <c r="AX136" i="6" s="1"/>
  <c r="AS136" i="6"/>
  <c r="AR136" i="6"/>
  <c r="AO136" i="6"/>
  <c r="AN136" i="6"/>
  <c r="AK136" i="6"/>
  <c r="AJ136" i="6"/>
  <c r="AL136" i="6" s="1"/>
  <c r="AG136" i="6"/>
  <c r="AF136" i="6"/>
  <c r="AH136" i="6" s="1"/>
  <c r="AC136" i="6"/>
  <c r="AB136" i="6"/>
  <c r="AD136" i="6" s="1"/>
  <c r="Y136" i="6"/>
  <c r="X136" i="6"/>
  <c r="Z136" i="6" s="1"/>
  <c r="U136" i="6"/>
  <c r="V136" i="6"/>
  <c r="Q136" i="6"/>
  <c r="P136" i="6"/>
  <c r="R136" i="6" s="1"/>
  <c r="M136" i="6"/>
  <c r="L136" i="6"/>
  <c r="I136" i="6"/>
  <c r="H136" i="6"/>
  <c r="E136" i="6"/>
  <c r="D136" i="6"/>
  <c r="BP136" i="6" s="1"/>
  <c r="BM135" i="6"/>
  <c r="BN135" i="6"/>
  <c r="BI135" i="6"/>
  <c r="BH135" i="6"/>
  <c r="BJ135" i="6" s="1"/>
  <c r="BE135" i="6"/>
  <c r="BD135" i="6"/>
  <c r="BF135" i="6" s="1"/>
  <c r="BA135" i="6"/>
  <c r="AZ135" i="6"/>
  <c r="AV135" i="6"/>
  <c r="AX135" i="6" s="1"/>
  <c r="AS135" i="6"/>
  <c r="AU135" i="6" s="1"/>
  <c r="AR135" i="6"/>
  <c r="AO135" i="6"/>
  <c r="AN135" i="6"/>
  <c r="AK135" i="6"/>
  <c r="AJ135" i="6"/>
  <c r="AG135" i="6"/>
  <c r="AF135" i="6"/>
  <c r="AC135" i="6"/>
  <c r="AE135" i="6" s="1"/>
  <c r="AB135" i="6"/>
  <c r="Y135" i="6"/>
  <c r="AA135" i="6" s="1"/>
  <c r="X135" i="6"/>
  <c r="U135" i="6"/>
  <c r="V135" i="6" s="1"/>
  <c r="Q135" i="6"/>
  <c r="P135" i="6"/>
  <c r="M135" i="6"/>
  <c r="L135" i="6"/>
  <c r="I135" i="6"/>
  <c r="H135" i="6"/>
  <c r="E135" i="6"/>
  <c r="D135" i="6"/>
  <c r="BP135" i="6" s="1"/>
  <c r="BM134" i="6"/>
  <c r="BN134" i="6" s="1"/>
  <c r="BI134" i="6"/>
  <c r="BH134" i="6"/>
  <c r="BE134" i="6"/>
  <c r="BD134" i="6"/>
  <c r="BA134" i="6"/>
  <c r="AZ134" i="6"/>
  <c r="AV134" i="6"/>
  <c r="AX134" i="6" s="1"/>
  <c r="AS134" i="6"/>
  <c r="AR134" i="6"/>
  <c r="AO134" i="6"/>
  <c r="AN134" i="6"/>
  <c r="AP134" i="6" s="1"/>
  <c r="AK134" i="6"/>
  <c r="AJ134" i="6"/>
  <c r="AL134" i="6" s="1"/>
  <c r="AG134" i="6"/>
  <c r="AF134" i="6"/>
  <c r="AH134" i="6" s="1"/>
  <c r="AC134" i="6"/>
  <c r="AB134" i="6"/>
  <c r="Y134" i="6"/>
  <c r="X134" i="6"/>
  <c r="U134" i="6"/>
  <c r="V134" i="6" s="1"/>
  <c r="Q134" i="6"/>
  <c r="P134" i="6"/>
  <c r="M134" i="6"/>
  <c r="L134" i="6"/>
  <c r="I134" i="6"/>
  <c r="H134" i="6"/>
  <c r="E134" i="6"/>
  <c r="BQ134" i="6" s="1"/>
  <c r="D134" i="6"/>
  <c r="BP134" i="6" s="1"/>
  <c r="BM133" i="6"/>
  <c r="BN133" i="6" s="1"/>
  <c r="BI133" i="6"/>
  <c r="BH133" i="6"/>
  <c r="BE133" i="6"/>
  <c r="BD133" i="6"/>
  <c r="BA133" i="6"/>
  <c r="AZ133" i="6"/>
  <c r="AV133" i="6"/>
  <c r="AX133" i="6" s="1"/>
  <c r="AS133" i="6"/>
  <c r="AR133" i="6"/>
  <c r="AO133" i="6"/>
  <c r="AN133" i="6"/>
  <c r="AP133" i="6" s="1"/>
  <c r="AK133" i="6"/>
  <c r="AJ133" i="6"/>
  <c r="AL133" i="6" s="1"/>
  <c r="AG133" i="6"/>
  <c r="AF133" i="6"/>
  <c r="AH133" i="6" s="1"/>
  <c r="AC133" i="6"/>
  <c r="AB133" i="6"/>
  <c r="AD133" i="6" s="1"/>
  <c r="Y133" i="6"/>
  <c r="X133" i="6"/>
  <c r="Z133" i="6" s="1"/>
  <c r="U133" i="6"/>
  <c r="V133" i="6"/>
  <c r="Q133" i="6"/>
  <c r="P133" i="6"/>
  <c r="R133" i="6" s="1"/>
  <c r="M133" i="6"/>
  <c r="L133" i="6"/>
  <c r="I133" i="6"/>
  <c r="H133" i="6"/>
  <c r="E133" i="6"/>
  <c r="BQ133" i="6" s="1"/>
  <c r="D133" i="6"/>
  <c r="BP133" i="6" s="1"/>
  <c r="BM132" i="6"/>
  <c r="BN132" i="6" s="1"/>
  <c r="BI132" i="6"/>
  <c r="BH132" i="6"/>
  <c r="BJ132" i="6" s="1"/>
  <c r="BE132" i="6"/>
  <c r="BD132" i="6"/>
  <c r="BF132" i="6" s="1"/>
  <c r="BA132" i="6"/>
  <c r="AZ132" i="6"/>
  <c r="BB132" i="6" s="1"/>
  <c r="AV132" i="6"/>
  <c r="AX132" i="6" s="1"/>
  <c r="AS132" i="6"/>
  <c r="AR132" i="6"/>
  <c r="AT132" i="6" s="1"/>
  <c r="AO132" i="6"/>
  <c r="AN132" i="6"/>
  <c r="AP132" i="6" s="1"/>
  <c r="AK132" i="6"/>
  <c r="AJ132" i="6"/>
  <c r="AG132" i="6"/>
  <c r="AF132" i="6"/>
  <c r="AC132" i="6"/>
  <c r="AB132" i="6"/>
  <c r="Y132" i="6"/>
  <c r="X132" i="6"/>
  <c r="Z132" i="6" s="1"/>
  <c r="U132" i="6"/>
  <c r="V132" i="6" s="1"/>
  <c r="Q132" i="6"/>
  <c r="P132" i="6"/>
  <c r="M132" i="6"/>
  <c r="L132" i="6"/>
  <c r="I132" i="6"/>
  <c r="H132" i="6"/>
  <c r="E132" i="6"/>
  <c r="D132" i="6"/>
  <c r="BP132" i="6" s="1"/>
  <c r="BM131" i="6"/>
  <c r="BN131" i="6" s="1"/>
  <c r="BI131" i="6"/>
  <c r="BH131" i="6"/>
  <c r="BE131" i="6"/>
  <c r="BD131" i="6"/>
  <c r="BA131" i="6"/>
  <c r="AZ131" i="6"/>
  <c r="AV131" i="6"/>
  <c r="AX131" i="6" s="1"/>
  <c r="AS131" i="6"/>
  <c r="AR131" i="6"/>
  <c r="AT131" i="6" s="1"/>
  <c r="AO131" i="6"/>
  <c r="AN131" i="6"/>
  <c r="AK131" i="6"/>
  <c r="AJ131" i="6"/>
  <c r="AL131" i="6" s="1"/>
  <c r="AG131" i="6"/>
  <c r="AF131" i="6"/>
  <c r="AH131" i="6" s="1"/>
  <c r="AC131" i="6"/>
  <c r="AB131" i="6"/>
  <c r="AD131" i="6" s="1"/>
  <c r="Y131" i="6"/>
  <c r="X131" i="6"/>
  <c r="Z131" i="6" s="1"/>
  <c r="U131" i="6"/>
  <c r="V131" i="6" s="1"/>
  <c r="Q131" i="6"/>
  <c r="P131" i="6"/>
  <c r="R131" i="6" s="1"/>
  <c r="M131" i="6"/>
  <c r="L131" i="6"/>
  <c r="I131" i="6"/>
  <c r="H131" i="6"/>
  <c r="E131" i="6"/>
  <c r="G131" i="6" s="1"/>
  <c r="D131" i="6"/>
  <c r="BP131" i="6" s="1"/>
  <c r="BM130" i="6"/>
  <c r="BN130" i="6" s="1"/>
  <c r="BI130" i="6"/>
  <c r="BH130" i="6"/>
  <c r="BE130" i="6"/>
  <c r="BD130" i="6"/>
  <c r="BA130" i="6"/>
  <c r="AZ130" i="6"/>
  <c r="AV130" i="6"/>
  <c r="AX130" i="6" s="1"/>
  <c r="AS130" i="6"/>
  <c r="AR130" i="6"/>
  <c r="AT130" i="6" s="1"/>
  <c r="AO130" i="6"/>
  <c r="AN130" i="6"/>
  <c r="AK130" i="6"/>
  <c r="AJ130" i="6"/>
  <c r="AL130" i="6" s="1"/>
  <c r="AG130" i="6"/>
  <c r="AF130" i="6"/>
  <c r="AH130" i="6" s="1"/>
  <c r="AC130" i="6"/>
  <c r="AB130" i="6"/>
  <c r="AD130" i="6" s="1"/>
  <c r="Y130" i="6"/>
  <c r="AA130" i="6" s="1"/>
  <c r="X130" i="6"/>
  <c r="Z130" i="6" s="1"/>
  <c r="U130" i="6"/>
  <c r="V130" i="6" s="1"/>
  <c r="Q130" i="6"/>
  <c r="P130" i="6"/>
  <c r="M130" i="6"/>
  <c r="L130" i="6"/>
  <c r="I130" i="6"/>
  <c r="K130" i="6" s="1"/>
  <c r="H130" i="6"/>
  <c r="E130" i="6"/>
  <c r="BQ130" i="6" s="1"/>
  <c r="D130" i="6"/>
  <c r="BP130" i="6" s="1"/>
  <c r="BM129" i="6"/>
  <c r="BN129" i="6" s="1"/>
  <c r="BI129" i="6"/>
  <c r="BH129" i="6"/>
  <c r="BE129" i="6"/>
  <c r="BD129" i="6"/>
  <c r="BA129" i="6"/>
  <c r="AZ129" i="6"/>
  <c r="AV129" i="6"/>
  <c r="AX129" i="6" s="1"/>
  <c r="AS129" i="6"/>
  <c r="AR129" i="6"/>
  <c r="AT129" i="6" s="1"/>
  <c r="AO129" i="6"/>
  <c r="AN129" i="6"/>
  <c r="AK129" i="6"/>
  <c r="AJ129" i="6"/>
  <c r="AL129" i="6" s="1"/>
  <c r="AG129" i="6"/>
  <c r="AF129" i="6"/>
  <c r="AH129" i="6" s="1"/>
  <c r="AC129" i="6"/>
  <c r="AB129" i="6"/>
  <c r="AD129" i="6" s="1"/>
  <c r="Y129" i="6"/>
  <c r="X129" i="6"/>
  <c r="Z129" i="6" s="1"/>
  <c r="U129" i="6"/>
  <c r="V129" i="6"/>
  <c r="Q129" i="6"/>
  <c r="P129" i="6"/>
  <c r="R129" i="6" s="1"/>
  <c r="M129" i="6"/>
  <c r="L129" i="6"/>
  <c r="I129" i="6"/>
  <c r="H129" i="6"/>
  <c r="E129" i="6"/>
  <c r="BQ129" i="6" s="1"/>
  <c r="D129" i="6"/>
  <c r="BP129" i="6" s="1"/>
  <c r="BR129" i="6" s="1"/>
  <c r="BM128" i="6"/>
  <c r="BN128" i="6" s="1"/>
  <c r="BI128" i="6"/>
  <c r="BH128" i="6"/>
  <c r="BE128" i="6"/>
  <c r="BD128" i="6"/>
  <c r="BF128" i="6" s="1"/>
  <c r="BA128" i="6"/>
  <c r="AZ128" i="6"/>
  <c r="AV128" i="6"/>
  <c r="AX128" i="6" s="1"/>
  <c r="AS128" i="6"/>
  <c r="AR128" i="6"/>
  <c r="AT128" i="6" s="1"/>
  <c r="AO128" i="6"/>
  <c r="AN128" i="6"/>
  <c r="AK128" i="6"/>
  <c r="AJ128" i="6"/>
  <c r="AG128" i="6"/>
  <c r="AF128" i="6"/>
  <c r="AH128" i="6" s="1"/>
  <c r="AC128" i="6"/>
  <c r="AB128" i="6"/>
  <c r="AD128" i="6" s="1"/>
  <c r="Y128" i="6"/>
  <c r="X128" i="6"/>
  <c r="Z128" i="6" s="1"/>
  <c r="U128" i="6"/>
  <c r="V128" i="6"/>
  <c r="Q128" i="6"/>
  <c r="P128" i="6"/>
  <c r="R128" i="6" s="1"/>
  <c r="M128" i="6"/>
  <c r="L128" i="6"/>
  <c r="I128" i="6"/>
  <c r="H128" i="6"/>
  <c r="E128" i="6"/>
  <c r="D128" i="6"/>
  <c r="BP128" i="6" s="1"/>
  <c r="BM127" i="6"/>
  <c r="BN127" i="6"/>
  <c r="BI127" i="6"/>
  <c r="BH127" i="6"/>
  <c r="BJ127" i="6" s="1"/>
  <c r="BE127" i="6"/>
  <c r="BD127" i="6"/>
  <c r="BF127" i="6" s="1"/>
  <c r="BA127" i="6"/>
  <c r="AZ127" i="6"/>
  <c r="BB127" i="6" s="1"/>
  <c r="AV127" i="6"/>
  <c r="AX127" i="6" s="1"/>
  <c r="AS127" i="6"/>
  <c r="AR127" i="6"/>
  <c r="AT127" i="6" s="1"/>
  <c r="AO127" i="6"/>
  <c r="AN127" i="6"/>
  <c r="AK127" i="6"/>
  <c r="AJ127" i="6"/>
  <c r="AL127" i="6" s="1"/>
  <c r="AG127" i="6"/>
  <c r="AF127" i="6"/>
  <c r="AH127" i="6" s="1"/>
  <c r="AC127" i="6"/>
  <c r="AB127" i="6"/>
  <c r="Y127" i="6"/>
  <c r="X127" i="6"/>
  <c r="Z127" i="6" s="1"/>
  <c r="U127" i="6"/>
  <c r="V127" i="6" s="1"/>
  <c r="Q127" i="6"/>
  <c r="P127" i="6"/>
  <c r="M127" i="6"/>
  <c r="L127" i="6"/>
  <c r="I127" i="6"/>
  <c r="H127" i="6"/>
  <c r="E127" i="6"/>
  <c r="BQ127" i="6" s="1"/>
  <c r="D127" i="6"/>
  <c r="BP127" i="6" s="1"/>
  <c r="BM126" i="6"/>
  <c r="BN126" i="6" s="1"/>
  <c r="BI126" i="6"/>
  <c r="BH126" i="6"/>
  <c r="BE126" i="6"/>
  <c r="BD126" i="6"/>
  <c r="BF126" i="6" s="1"/>
  <c r="BA126" i="6"/>
  <c r="AZ126" i="6"/>
  <c r="BB126" i="6" s="1"/>
  <c r="AV126" i="6"/>
  <c r="AY126" i="6" s="1"/>
  <c r="AS126" i="6"/>
  <c r="AR126" i="6"/>
  <c r="AT126" i="6" s="1"/>
  <c r="AO126" i="6"/>
  <c r="AN126" i="6"/>
  <c r="AP126" i="6" s="1"/>
  <c r="AK126" i="6"/>
  <c r="AJ126" i="6"/>
  <c r="AL126" i="6" s="1"/>
  <c r="AG126" i="6"/>
  <c r="AF126" i="6"/>
  <c r="AH126" i="6" s="1"/>
  <c r="AC126" i="6"/>
  <c r="AB126" i="6"/>
  <c r="AD126" i="6" s="1"/>
  <c r="Y126" i="6"/>
  <c r="X126" i="6"/>
  <c r="Z126" i="6" s="1"/>
  <c r="U126" i="6"/>
  <c r="V126" i="6"/>
  <c r="Q126" i="6"/>
  <c r="P126" i="6"/>
  <c r="R126" i="6" s="1"/>
  <c r="M126" i="6"/>
  <c r="L126" i="6"/>
  <c r="O126" i="6" s="1"/>
  <c r="I126" i="6"/>
  <c r="H126" i="6"/>
  <c r="E126" i="6"/>
  <c r="BQ126" i="6" s="1"/>
  <c r="D126" i="6"/>
  <c r="BP126" i="6" s="1"/>
  <c r="BM125" i="6"/>
  <c r="BN125" i="6" s="1"/>
  <c r="BI125" i="6"/>
  <c r="BH125" i="6"/>
  <c r="BE125" i="6"/>
  <c r="BD125" i="6"/>
  <c r="BA125" i="6"/>
  <c r="AZ125" i="6"/>
  <c r="AV125" i="6"/>
  <c r="AY125" i="6" s="1"/>
  <c r="AS125" i="6"/>
  <c r="AR125" i="6"/>
  <c r="AT125" i="6" s="1"/>
  <c r="AO125" i="6"/>
  <c r="AN125" i="6"/>
  <c r="AP125" i="6" s="1"/>
  <c r="AK125" i="6"/>
  <c r="AJ125" i="6"/>
  <c r="AL125" i="6" s="1"/>
  <c r="AG125" i="6"/>
  <c r="AF125" i="6"/>
  <c r="AH125" i="6" s="1"/>
  <c r="AC125" i="6"/>
  <c r="AB125" i="6"/>
  <c r="AD125" i="6" s="1"/>
  <c r="Y125" i="6"/>
  <c r="X125" i="6"/>
  <c r="Z125" i="6" s="1"/>
  <c r="U125" i="6"/>
  <c r="V125" i="6"/>
  <c r="Q125" i="6"/>
  <c r="P125" i="6"/>
  <c r="R125" i="6" s="1"/>
  <c r="M125" i="6"/>
  <c r="L125" i="6"/>
  <c r="O125" i="6" s="1"/>
  <c r="I125" i="6"/>
  <c r="H125" i="6"/>
  <c r="E125" i="6"/>
  <c r="BQ125" i="6" s="1"/>
  <c r="D125" i="6"/>
  <c r="BP125" i="6" s="1"/>
  <c r="BM124" i="6"/>
  <c r="BN124" i="6" s="1"/>
  <c r="BI124" i="6"/>
  <c r="BH124" i="6"/>
  <c r="BJ124" i="6" s="1"/>
  <c r="BE124" i="6"/>
  <c r="BD124" i="6"/>
  <c r="BF124" i="6" s="1"/>
  <c r="BA124" i="6"/>
  <c r="AZ124" i="6"/>
  <c r="BB124" i="6" s="1"/>
  <c r="AV124" i="6"/>
  <c r="AY124" i="6" s="1"/>
  <c r="AS124" i="6"/>
  <c r="AR124" i="6"/>
  <c r="AT124" i="6" s="1"/>
  <c r="AO124" i="6"/>
  <c r="AN124" i="6"/>
  <c r="AP124" i="6" s="1"/>
  <c r="AK124" i="6"/>
  <c r="AJ124" i="6"/>
  <c r="AL124" i="6" s="1"/>
  <c r="AG124" i="6"/>
  <c r="AF124" i="6"/>
  <c r="AH124" i="6" s="1"/>
  <c r="AC124" i="6"/>
  <c r="AB124" i="6"/>
  <c r="Y124" i="6"/>
  <c r="X124" i="6"/>
  <c r="Z124" i="6" s="1"/>
  <c r="U124" i="6"/>
  <c r="V124" i="6"/>
  <c r="Q124" i="6"/>
  <c r="P124" i="6"/>
  <c r="R124" i="6" s="1"/>
  <c r="M124" i="6"/>
  <c r="L124" i="6"/>
  <c r="O124" i="6" s="1"/>
  <c r="I124" i="6"/>
  <c r="H124" i="6"/>
  <c r="E124" i="6"/>
  <c r="BQ124" i="6" s="1"/>
  <c r="D124" i="6"/>
  <c r="BP124" i="6" s="1"/>
  <c r="BM123" i="6"/>
  <c r="BN123" i="6" s="1"/>
  <c r="BI123" i="6"/>
  <c r="BH123" i="6"/>
  <c r="BE123" i="6"/>
  <c r="BD123" i="6"/>
  <c r="BF123" i="6" s="1"/>
  <c r="BA123" i="6"/>
  <c r="AZ123" i="6"/>
  <c r="BB123" i="6" s="1"/>
  <c r="AV123" i="6"/>
  <c r="AX123" i="6" s="1"/>
  <c r="AS123" i="6"/>
  <c r="AR123" i="6"/>
  <c r="AO123" i="6"/>
  <c r="AN123" i="6"/>
  <c r="AK123" i="6"/>
  <c r="AJ123" i="6"/>
  <c r="AG123" i="6"/>
  <c r="AF123" i="6"/>
  <c r="AH123" i="6" s="1"/>
  <c r="AC123" i="6"/>
  <c r="AB123" i="6"/>
  <c r="AD123" i="6" s="1"/>
  <c r="Y123" i="6"/>
  <c r="X123" i="6"/>
  <c r="Z123" i="6" s="1"/>
  <c r="U123" i="6"/>
  <c r="V123" i="6"/>
  <c r="Q123" i="6"/>
  <c r="P123" i="6"/>
  <c r="R123" i="6" s="1"/>
  <c r="M123" i="6"/>
  <c r="L123" i="6"/>
  <c r="I123" i="6"/>
  <c r="H123" i="6"/>
  <c r="E123" i="6"/>
  <c r="BQ123" i="6" s="1"/>
  <c r="D123" i="6"/>
  <c r="BP123" i="6" s="1"/>
  <c r="BM122" i="6"/>
  <c r="BO122" i="6" s="1"/>
  <c r="BI122" i="6"/>
  <c r="BH122" i="6"/>
  <c r="BE122" i="6"/>
  <c r="BD122" i="6"/>
  <c r="BA122" i="6"/>
  <c r="AZ122" i="6"/>
  <c r="AV122" i="6"/>
  <c r="AX122" i="6" s="1"/>
  <c r="AS122" i="6"/>
  <c r="AR122" i="6"/>
  <c r="AT122" i="6" s="1"/>
  <c r="AO122" i="6"/>
  <c r="AN122" i="6"/>
  <c r="AK122" i="6"/>
  <c r="AJ122" i="6"/>
  <c r="AL122" i="6" s="1"/>
  <c r="AG122" i="6"/>
  <c r="AF122" i="6"/>
  <c r="AH122" i="6" s="1"/>
  <c r="AC122" i="6"/>
  <c r="AB122" i="6"/>
  <c r="AD122" i="6" s="1"/>
  <c r="Y122" i="6"/>
  <c r="X122" i="6"/>
  <c r="Z122" i="6" s="1"/>
  <c r="U122" i="6"/>
  <c r="V122" i="6"/>
  <c r="Q122" i="6"/>
  <c r="P122" i="6"/>
  <c r="R122" i="6" s="1"/>
  <c r="M122" i="6"/>
  <c r="L122" i="6"/>
  <c r="I122" i="6"/>
  <c r="H122" i="6"/>
  <c r="E122" i="6"/>
  <c r="BQ122" i="6" s="1"/>
  <c r="D122" i="6"/>
  <c r="F122" i="6" s="1"/>
  <c r="BM121" i="6"/>
  <c r="BN121" i="6" s="1"/>
  <c r="BI121" i="6"/>
  <c r="BH121" i="6"/>
  <c r="BE121" i="6"/>
  <c r="BD121" i="6"/>
  <c r="BA121" i="6"/>
  <c r="AZ121" i="6"/>
  <c r="BB121" i="6" s="1"/>
  <c r="AV121" i="6"/>
  <c r="AY121" i="6" s="1"/>
  <c r="AS121" i="6"/>
  <c r="AR121" i="6"/>
  <c r="AT121" i="6" s="1"/>
  <c r="AO121" i="6"/>
  <c r="AN121" i="6"/>
  <c r="AK121" i="6"/>
  <c r="AJ121" i="6"/>
  <c r="AL121" i="6" s="1"/>
  <c r="AG121" i="6"/>
  <c r="AF121" i="6"/>
  <c r="AH121" i="6" s="1"/>
  <c r="AC121" i="6"/>
  <c r="AB121" i="6"/>
  <c r="AD121" i="6" s="1"/>
  <c r="Y121" i="6"/>
  <c r="X121" i="6"/>
  <c r="Z121" i="6" s="1"/>
  <c r="U121" i="6"/>
  <c r="V121" i="6"/>
  <c r="Q121" i="6"/>
  <c r="P121" i="6"/>
  <c r="R121" i="6" s="1"/>
  <c r="M121" i="6"/>
  <c r="L121" i="6"/>
  <c r="O121" i="6" s="1"/>
  <c r="I121" i="6"/>
  <c r="H121" i="6"/>
  <c r="E121" i="6"/>
  <c r="BQ121" i="6" s="1"/>
  <c r="D121" i="6"/>
  <c r="BP121" i="6" s="1"/>
  <c r="BM120" i="6"/>
  <c r="BN120" i="6" s="1"/>
  <c r="BI120" i="6"/>
  <c r="BH120" i="6"/>
  <c r="BE120" i="6"/>
  <c r="BD120" i="6"/>
  <c r="BA120" i="6"/>
  <c r="AZ120" i="6"/>
  <c r="AV120" i="6"/>
  <c r="AX120" i="6" s="1"/>
  <c r="AS120" i="6"/>
  <c r="AR120" i="6"/>
  <c r="AT120" i="6" s="1"/>
  <c r="AO120" i="6"/>
  <c r="AN120" i="6"/>
  <c r="AP120" i="6" s="1"/>
  <c r="AK120" i="6"/>
  <c r="AJ120" i="6"/>
  <c r="AL120" i="6" s="1"/>
  <c r="AG120" i="6"/>
  <c r="AF120" i="6"/>
  <c r="AH120" i="6" s="1"/>
  <c r="AC120" i="6"/>
  <c r="AB120" i="6"/>
  <c r="AD120" i="6" s="1"/>
  <c r="Y120" i="6"/>
  <c r="X120" i="6"/>
  <c r="Z120" i="6" s="1"/>
  <c r="U120" i="6"/>
  <c r="V120" i="6"/>
  <c r="Q120" i="6"/>
  <c r="P120" i="6"/>
  <c r="R120" i="6" s="1"/>
  <c r="M120" i="6"/>
  <c r="L120" i="6"/>
  <c r="I120" i="6"/>
  <c r="H120" i="6"/>
  <c r="E120" i="6"/>
  <c r="BQ120" i="6" s="1"/>
  <c r="D120" i="6"/>
  <c r="BP120" i="6" s="1"/>
  <c r="BM119" i="6"/>
  <c r="BN119" i="6" s="1"/>
  <c r="BI119" i="6"/>
  <c r="BH119" i="6"/>
  <c r="BE119" i="6"/>
  <c r="BD119" i="6"/>
  <c r="BA119" i="6"/>
  <c r="AZ119" i="6"/>
  <c r="AV119" i="6"/>
  <c r="AX119" i="6" s="1"/>
  <c r="AS119" i="6"/>
  <c r="AR119" i="6"/>
  <c r="AT119" i="6" s="1"/>
  <c r="AO119" i="6"/>
  <c r="AN119" i="6"/>
  <c r="AK119" i="6"/>
  <c r="AJ119" i="6"/>
  <c r="AL119" i="6" s="1"/>
  <c r="AG119" i="6"/>
  <c r="AF119" i="6"/>
  <c r="AH119" i="6" s="1"/>
  <c r="AC119" i="6"/>
  <c r="AB119" i="6"/>
  <c r="AD119" i="6" s="1"/>
  <c r="Y119" i="6"/>
  <c r="X119" i="6"/>
  <c r="Z119" i="6" s="1"/>
  <c r="U119" i="6"/>
  <c r="V119" i="6"/>
  <c r="Q119" i="6"/>
  <c r="P119" i="6"/>
  <c r="R119" i="6" s="1"/>
  <c r="M119" i="6"/>
  <c r="L119" i="6"/>
  <c r="O119" i="6" s="1"/>
  <c r="I119" i="6"/>
  <c r="H119" i="6"/>
  <c r="E119" i="6"/>
  <c r="D119" i="6"/>
  <c r="BP119" i="6" s="1"/>
  <c r="BO118" i="6"/>
  <c r="BI118" i="6"/>
  <c r="BK118" i="6" s="1"/>
  <c r="BH118" i="6"/>
  <c r="BE118" i="6"/>
  <c r="BD118" i="6"/>
  <c r="BA118" i="6"/>
  <c r="AZ118" i="6"/>
  <c r="AV118" i="6"/>
  <c r="AY118" i="6" s="1"/>
  <c r="AS118" i="6"/>
  <c r="AR118" i="6"/>
  <c r="AT118" i="6" s="1"/>
  <c r="AO118" i="6"/>
  <c r="AN118" i="6"/>
  <c r="AK118" i="6"/>
  <c r="AJ118" i="6"/>
  <c r="AL118" i="6" s="1"/>
  <c r="AG118" i="6"/>
  <c r="AF118" i="6"/>
  <c r="AH118" i="6" s="1"/>
  <c r="AC118" i="6"/>
  <c r="AB118" i="6"/>
  <c r="AD118" i="6" s="1"/>
  <c r="Y118" i="6"/>
  <c r="X118" i="6"/>
  <c r="Z118" i="6" s="1"/>
  <c r="U118" i="6"/>
  <c r="V118" i="6"/>
  <c r="Q118" i="6"/>
  <c r="P118" i="6"/>
  <c r="R118" i="6" s="1"/>
  <c r="M118" i="6"/>
  <c r="L118" i="6"/>
  <c r="I118" i="6"/>
  <c r="H118" i="6"/>
  <c r="E118" i="6"/>
  <c r="BQ118" i="6" s="1"/>
  <c r="D118" i="6"/>
  <c r="BP118" i="6" s="1"/>
  <c r="BM117" i="6"/>
  <c r="BN117" i="6" s="1"/>
  <c r="BI117" i="6"/>
  <c r="BH117" i="6"/>
  <c r="BE117" i="6"/>
  <c r="BD117" i="6"/>
  <c r="BF117" i="6" s="1"/>
  <c r="BA117" i="6"/>
  <c r="AZ117" i="6"/>
  <c r="BB117" i="6" s="1"/>
  <c r="AV117" i="6"/>
  <c r="AX117" i="6" s="1"/>
  <c r="AS117" i="6"/>
  <c r="AR117" i="6"/>
  <c r="AT117" i="6" s="1"/>
  <c r="AO117" i="6"/>
  <c r="AN117" i="6"/>
  <c r="AP117" i="6" s="1"/>
  <c r="AK117" i="6"/>
  <c r="AJ117" i="6"/>
  <c r="AL117" i="6" s="1"/>
  <c r="AG117" i="6"/>
  <c r="AF117" i="6"/>
  <c r="AH117" i="6" s="1"/>
  <c r="AC117" i="6"/>
  <c r="AB117" i="6"/>
  <c r="AD117" i="6" s="1"/>
  <c r="Y117" i="6"/>
  <c r="X117" i="6"/>
  <c r="Z117" i="6" s="1"/>
  <c r="U117" i="6"/>
  <c r="V117" i="6" s="1"/>
  <c r="Q117" i="6"/>
  <c r="P117" i="6"/>
  <c r="R117" i="6" s="1"/>
  <c r="M117" i="6"/>
  <c r="L117" i="6"/>
  <c r="I117" i="6"/>
  <c r="H117" i="6"/>
  <c r="E117" i="6"/>
  <c r="D117" i="6"/>
  <c r="BP117" i="6" s="1"/>
  <c r="BM116" i="6"/>
  <c r="BN116" i="6" s="1"/>
  <c r="BI116" i="6"/>
  <c r="BH116" i="6"/>
  <c r="BE116" i="6"/>
  <c r="BD116" i="6"/>
  <c r="BA116" i="6"/>
  <c r="AZ116" i="6"/>
  <c r="BB116" i="6" s="1"/>
  <c r="AV116" i="6"/>
  <c r="AX116" i="6" s="1"/>
  <c r="AS116" i="6"/>
  <c r="AR116" i="6"/>
  <c r="AO116" i="6"/>
  <c r="AN116" i="6"/>
  <c r="AK116" i="6"/>
  <c r="AJ116" i="6"/>
  <c r="AG116" i="6"/>
  <c r="AF116" i="6"/>
  <c r="AC116" i="6"/>
  <c r="AB116" i="6"/>
  <c r="Y116" i="6"/>
  <c r="X116" i="6"/>
  <c r="U116" i="6"/>
  <c r="W116" i="6" s="1"/>
  <c r="Q116" i="6"/>
  <c r="P116" i="6"/>
  <c r="M116" i="6"/>
  <c r="L116" i="6"/>
  <c r="I116" i="6"/>
  <c r="H116" i="6"/>
  <c r="E116" i="6"/>
  <c r="BQ116" i="6" s="1"/>
  <c r="D116" i="6"/>
  <c r="BM115" i="6"/>
  <c r="BO115" i="6" s="1"/>
  <c r="BI115" i="6"/>
  <c r="BH115" i="6"/>
  <c r="BE115" i="6"/>
  <c r="BD115" i="6"/>
  <c r="BA115" i="6"/>
  <c r="AZ115" i="6"/>
  <c r="AV115" i="6"/>
  <c r="AX115" i="6" s="1"/>
  <c r="AS115" i="6"/>
  <c r="AR115" i="6"/>
  <c r="AT115" i="6" s="1"/>
  <c r="AO115" i="6"/>
  <c r="AN115" i="6"/>
  <c r="AQ115" i="6" s="1"/>
  <c r="AK115" i="6"/>
  <c r="AJ115" i="6"/>
  <c r="AL115" i="6" s="1"/>
  <c r="AG115" i="6"/>
  <c r="AF115" i="6"/>
  <c r="AH115" i="6" s="1"/>
  <c r="AC115" i="6"/>
  <c r="AB115" i="6"/>
  <c r="Y115" i="6"/>
  <c r="X115" i="6"/>
  <c r="Z115" i="6" s="1"/>
  <c r="U115" i="6"/>
  <c r="V115" i="6"/>
  <c r="Q115" i="6"/>
  <c r="P115" i="6"/>
  <c r="R115" i="6" s="1"/>
  <c r="M115" i="6"/>
  <c r="L115" i="6"/>
  <c r="I115" i="6"/>
  <c r="H115" i="6"/>
  <c r="K115" i="6" s="1"/>
  <c r="E115" i="6"/>
  <c r="D115" i="6"/>
  <c r="BP115" i="6" s="1"/>
  <c r="BM114" i="6"/>
  <c r="BN114" i="6" s="1"/>
  <c r="BI114" i="6"/>
  <c r="BH114" i="6"/>
  <c r="BE114" i="6"/>
  <c r="BD114" i="6"/>
  <c r="BF114" i="6" s="1"/>
  <c r="BA114" i="6"/>
  <c r="AZ114" i="6"/>
  <c r="AV114" i="6"/>
  <c r="AX114" i="6" s="1"/>
  <c r="AS114" i="6"/>
  <c r="AR114" i="6"/>
  <c r="AT114" i="6" s="1"/>
  <c r="AO114" i="6"/>
  <c r="AN114" i="6"/>
  <c r="AK114" i="6"/>
  <c r="AJ114" i="6"/>
  <c r="AL114" i="6" s="1"/>
  <c r="AG114" i="6"/>
  <c r="AF114" i="6"/>
  <c r="AH114" i="6" s="1"/>
  <c r="AC114" i="6"/>
  <c r="AB114" i="6"/>
  <c r="AD114" i="6" s="1"/>
  <c r="Y114" i="6"/>
  <c r="X114" i="6"/>
  <c r="Z114" i="6" s="1"/>
  <c r="U114" i="6"/>
  <c r="V114" i="6"/>
  <c r="Q114" i="6"/>
  <c r="P114" i="6"/>
  <c r="R114" i="6" s="1"/>
  <c r="M114" i="6"/>
  <c r="L114" i="6"/>
  <c r="N114" i="6" s="1"/>
  <c r="I114" i="6"/>
  <c r="H114" i="6"/>
  <c r="K114" i="6" s="1"/>
  <c r="E114" i="6"/>
  <c r="BQ114" i="6" s="1"/>
  <c r="D114" i="6"/>
  <c r="BP114" i="6" s="1"/>
  <c r="BR114" i="6" s="1"/>
  <c r="BM113" i="6"/>
  <c r="BN113" i="6" s="1"/>
  <c r="BI113" i="6"/>
  <c r="BH113" i="6"/>
  <c r="BE113" i="6"/>
  <c r="BD113" i="6"/>
  <c r="BA113" i="6"/>
  <c r="AZ113" i="6"/>
  <c r="AV113" i="6"/>
  <c r="AX113" i="6" s="1"/>
  <c r="AS113" i="6"/>
  <c r="AR113" i="6"/>
  <c r="AT113" i="6" s="1"/>
  <c r="AO113" i="6"/>
  <c r="AN113" i="6"/>
  <c r="AK113" i="6"/>
  <c r="AJ113" i="6"/>
  <c r="AL113" i="6" s="1"/>
  <c r="AG113" i="6"/>
  <c r="AF113" i="6"/>
  <c r="AH113" i="6" s="1"/>
  <c r="AC113" i="6"/>
  <c r="AB113" i="6"/>
  <c r="AD113" i="6" s="1"/>
  <c r="Y113" i="6"/>
  <c r="X113" i="6"/>
  <c r="Z113" i="6" s="1"/>
  <c r="U113" i="6"/>
  <c r="V113" i="6" s="1"/>
  <c r="Q113" i="6"/>
  <c r="P113" i="6"/>
  <c r="R113" i="6" s="1"/>
  <c r="M113" i="6"/>
  <c r="L113" i="6"/>
  <c r="O113" i="6" s="1"/>
  <c r="I113" i="6"/>
  <c r="H113" i="6"/>
  <c r="E113" i="6"/>
  <c r="BQ113" i="6" s="1"/>
  <c r="D113" i="6"/>
  <c r="BP113" i="6" s="1"/>
  <c r="BM112" i="6"/>
  <c r="BN112" i="6" s="1"/>
  <c r="BI112" i="6"/>
  <c r="BH112" i="6"/>
  <c r="BE112" i="6"/>
  <c r="BD112" i="6"/>
  <c r="BA112" i="6"/>
  <c r="AZ112" i="6"/>
  <c r="AV112" i="6"/>
  <c r="AX112" i="6" s="1"/>
  <c r="AS112" i="6"/>
  <c r="AR112" i="6"/>
  <c r="AO112" i="6"/>
  <c r="AN112" i="6"/>
  <c r="AK112" i="6"/>
  <c r="AJ112" i="6"/>
  <c r="AG112" i="6"/>
  <c r="AI112" i="6" s="1"/>
  <c r="AF112" i="6"/>
  <c r="AC112" i="6"/>
  <c r="AB112" i="6"/>
  <c r="Y112" i="6"/>
  <c r="AA112" i="6" s="1"/>
  <c r="X112" i="6"/>
  <c r="U112" i="6"/>
  <c r="W112" i="6" s="1"/>
  <c r="Q112" i="6"/>
  <c r="P112" i="6"/>
  <c r="M112" i="6"/>
  <c r="L112" i="6"/>
  <c r="I112" i="6"/>
  <c r="H112" i="6"/>
  <c r="E112" i="6"/>
  <c r="BQ112" i="6" s="1"/>
  <c r="D112" i="6"/>
  <c r="BP112" i="6" s="1"/>
  <c r="BM111" i="6"/>
  <c r="BN111" i="6"/>
  <c r="BI111" i="6"/>
  <c r="BH111" i="6"/>
  <c r="BJ111" i="6" s="1"/>
  <c r="BE111" i="6"/>
  <c r="BD111" i="6"/>
  <c r="BF111" i="6" s="1"/>
  <c r="BA111" i="6"/>
  <c r="AZ111" i="6"/>
  <c r="BB111" i="6" s="1"/>
  <c r="AV111" i="6"/>
  <c r="AX111" i="6" s="1"/>
  <c r="AS111" i="6"/>
  <c r="AR111" i="6"/>
  <c r="AT111" i="6" s="1"/>
  <c r="AO111" i="6"/>
  <c r="AN111" i="6"/>
  <c r="AQ111" i="6" s="1"/>
  <c r="AK111" i="6"/>
  <c r="AJ111" i="6"/>
  <c r="AL111" i="6" s="1"/>
  <c r="AG111" i="6"/>
  <c r="AF111" i="6"/>
  <c r="AH111" i="6" s="1"/>
  <c r="AC111" i="6"/>
  <c r="AB111" i="6"/>
  <c r="AD111" i="6" s="1"/>
  <c r="Y111" i="6"/>
  <c r="X111" i="6"/>
  <c r="Z111" i="6" s="1"/>
  <c r="U111" i="6"/>
  <c r="V111" i="6" s="1"/>
  <c r="Q111" i="6"/>
  <c r="P111" i="6"/>
  <c r="M111" i="6"/>
  <c r="L111" i="6"/>
  <c r="I111" i="6"/>
  <c r="H111" i="6"/>
  <c r="E111" i="6"/>
  <c r="BQ111" i="6" s="1"/>
  <c r="D111" i="6"/>
  <c r="BP111" i="6" s="1"/>
  <c r="BM110" i="6"/>
  <c r="BN110" i="6" s="1"/>
  <c r="BI110" i="6"/>
  <c r="BH110" i="6"/>
  <c r="BE110" i="6"/>
  <c r="BD110" i="6"/>
  <c r="BA110" i="6"/>
  <c r="AZ110" i="6"/>
  <c r="AV110" i="6"/>
  <c r="AX110" i="6" s="1"/>
  <c r="AS110" i="6"/>
  <c r="AR110" i="6"/>
  <c r="AT110" i="6" s="1"/>
  <c r="AO110" i="6"/>
  <c r="AN110" i="6"/>
  <c r="AQ110" i="6" s="1"/>
  <c r="AK110" i="6"/>
  <c r="AJ110" i="6"/>
  <c r="AL110" i="6" s="1"/>
  <c r="AG110" i="6"/>
  <c r="AF110" i="6"/>
  <c r="AH110" i="6" s="1"/>
  <c r="AC110" i="6"/>
  <c r="AB110" i="6"/>
  <c r="AD110" i="6" s="1"/>
  <c r="Y110" i="6"/>
  <c r="X110" i="6"/>
  <c r="Z110" i="6" s="1"/>
  <c r="U110" i="6"/>
  <c r="V110" i="6" s="1"/>
  <c r="Q110" i="6"/>
  <c r="P110" i="6"/>
  <c r="M110" i="6"/>
  <c r="L110" i="6"/>
  <c r="I110" i="6"/>
  <c r="H110" i="6"/>
  <c r="E110" i="6"/>
  <c r="BQ110" i="6" s="1"/>
  <c r="D110" i="6"/>
  <c r="BP110" i="6" s="1"/>
  <c r="BM109" i="6"/>
  <c r="BN109" i="6" s="1"/>
  <c r="BI109" i="6"/>
  <c r="BH109" i="6"/>
  <c r="BE109" i="6"/>
  <c r="BD109" i="6"/>
  <c r="BA109" i="6"/>
  <c r="AZ109" i="6"/>
  <c r="AV109" i="6"/>
  <c r="AY109" i="6" s="1"/>
  <c r="AS109" i="6"/>
  <c r="AR109" i="6"/>
  <c r="AT109" i="6" s="1"/>
  <c r="AO109" i="6"/>
  <c r="AN109" i="6"/>
  <c r="AQ109" i="6" s="1"/>
  <c r="AK109" i="6"/>
  <c r="AJ109" i="6"/>
  <c r="AL109" i="6" s="1"/>
  <c r="AG109" i="6"/>
  <c r="AF109" i="6"/>
  <c r="AH109" i="6" s="1"/>
  <c r="AC109" i="6"/>
  <c r="AB109" i="6"/>
  <c r="AD109" i="6" s="1"/>
  <c r="Y109" i="6"/>
  <c r="X109" i="6"/>
  <c r="Z109" i="6" s="1"/>
  <c r="U109" i="6"/>
  <c r="V109" i="6"/>
  <c r="Q109" i="6"/>
  <c r="P109" i="6"/>
  <c r="R109" i="6" s="1"/>
  <c r="M109" i="6"/>
  <c r="L109" i="6"/>
  <c r="O109" i="6" s="1"/>
  <c r="I109" i="6"/>
  <c r="H109" i="6"/>
  <c r="E109" i="6"/>
  <c r="BQ109" i="6" s="1"/>
  <c r="D109" i="6"/>
  <c r="BP109" i="6" s="1"/>
  <c r="BM108" i="6"/>
  <c r="BN108" i="6" s="1"/>
  <c r="BI108" i="6"/>
  <c r="BH108" i="6"/>
  <c r="BE108" i="6"/>
  <c r="BD108" i="6"/>
  <c r="BA108" i="6"/>
  <c r="AZ108" i="6"/>
  <c r="AV108" i="6"/>
  <c r="AX108" i="6" s="1"/>
  <c r="AS108" i="6"/>
  <c r="AR108" i="6"/>
  <c r="AT108" i="6" s="1"/>
  <c r="AO108" i="6"/>
  <c r="AN108" i="6"/>
  <c r="AP108" i="6" s="1"/>
  <c r="AK108" i="6"/>
  <c r="AJ108" i="6"/>
  <c r="AL108" i="6" s="1"/>
  <c r="AG108" i="6"/>
  <c r="AF108" i="6"/>
  <c r="AH108" i="6" s="1"/>
  <c r="AC108" i="6"/>
  <c r="AB108" i="6"/>
  <c r="AD108" i="6" s="1"/>
  <c r="Y108" i="6"/>
  <c r="X108" i="6"/>
  <c r="Z108" i="6" s="1"/>
  <c r="U108" i="6"/>
  <c r="V108" i="6" s="1"/>
  <c r="Q108" i="6"/>
  <c r="P108" i="6"/>
  <c r="R108" i="6" s="1"/>
  <c r="M108" i="6"/>
  <c r="L108" i="6"/>
  <c r="O108" i="6" s="1"/>
  <c r="I108" i="6"/>
  <c r="H108" i="6"/>
  <c r="E108" i="6"/>
  <c r="BQ108" i="6" s="1"/>
  <c r="D108" i="6"/>
  <c r="BP108" i="6" s="1"/>
  <c r="BR108" i="6" s="1"/>
  <c r="BM107" i="6"/>
  <c r="BN107" i="6" s="1"/>
  <c r="BI107" i="6"/>
  <c r="BH107" i="6"/>
  <c r="BE107" i="6"/>
  <c r="BD107" i="6"/>
  <c r="BF107" i="6" s="1"/>
  <c r="BA107" i="6"/>
  <c r="AZ107" i="6"/>
  <c r="BB107" i="6" s="1"/>
  <c r="AV107" i="6"/>
  <c r="AY107" i="6" s="1"/>
  <c r="AS107" i="6"/>
  <c r="AR107" i="6"/>
  <c r="AT107" i="6" s="1"/>
  <c r="AO107" i="6"/>
  <c r="AN107" i="6"/>
  <c r="AP107" i="6" s="1"/>
  <c r="AK107" i="6"/>
  <c r="AJ107" i="6"/>
  <c r="AL107" i="6" s="1"/>
  <c r="AG107" i="6"/>
  <c r="AF107" i="6"/>
  <c r="AH107" i="6" s="1"/>
  <c r="AC107" i="6"/>
  <c r="AB107" i="6"/>
  <c r="AD107" i="6" s="1"/>
  <c r="Y107" i="6"/>
  <c r="X107" i="6"/>
  <c r="Z107" i="6" s="1"/>
  <c r="U107" i="6"/>
  <c r="V107" i="6"/>
  <c r="Q107" i="6"/>
  <c r="P107" i="6"/>
  <c r="R107" i="6" s="1"/>
  <c r="M107" i="6"/>
  <c r="L107" i="6"/>
  <c r="O107" i="6" s="1"/>
  <c r="I107" i="6"/>
  <c r="H107" i="6"/>
  <c r="E107" i="6"/>
  <c r="BQ107" i="6" s="1"/>
  <c r="D107" i="6"/>
  <c r="BP107" i="6" s="1"/>
  <c r="BM106" i="6"/>
  <c r="BN106" i="6"/>
  <c r="BI106" i="6"/>
  <c r="BH106" i="6"/>
  <c r="BJ106" i="6" s="1"/>
  <c r="BE106" i="6"/>
  <c r="BD106" i="6"/>
  <c r="BF106" i="6" s="1"/>
  <c r="BA106" i="6"/>
  <c r="AZ106" i="6"/>
  <c r="BB106" i="6" s="1"/>
  <c r="AV106" i="6"/>
  <c r="AX106" i="6" s="1"/>
  <c r="AS106" i="6"/>
  <c r="AR106" i="6"/>
  <c r="AO106" i="6"/>
  <c r="AN106" i="6"/>
  <c r="AK106" i="6"/>
  <c r="AJ106" i="6"/>
  <c r="AG106" i="6"/>
  <c r="AF106" i="6"/>
  <c r="AC106" i="6"/>
  <c r="AB106" i="6"/>
  <c r="Y106" i="6"/>
  <c r="AA106" i="6" s="1"/>
  <c r="X106" i="6"/>
  <c r="Z106" i="6" s="1"/>
  <c r="U106" i="6"/>
  <c r="V106" i="6" s="1"/>
  <c r="Q106" i="6"/>
  <c r="P106" i="6"/>
  <c r="M106" i="6"/>
  <c r="L106" i="6"/>
  <c r="I106" i="6"/>
  <c r="K106" i="6" s="1"/>
  <c r="H106" i="6"/>
  <c r="E106" i="6"/>
  <c r="BQ106" i="6" s="1"/>
  <c r="D106" i="6"/>
  <c r="BP106" i="6" s="1"/>
  <c r="BM105" i="6"/>
  <c r="BN105" i="6" s="1"/>
  <c r="BI105" i="6"/>
  <c r="BH105" i="6"/>
  <c r="BE105" i="6"/>
  <c r="BD105" i="6"/>
  <c r="BA105" i="6"/>
  <c r="BC105" i="6" s="1"/>
  <c r="AZ105" i="6"/>
  <c r="AV105" i="6"/>
  <c r="AX105" i="6" s="1"/>
  <c r="AS105" i="6"/>
  <c r="AR105" i="6"/>
  <c r="AT105" i="6" s="1"/>
  <c r="AO105" i="6"/>
  <c r="AN105" i="6"/>
  <c r="AK105" i="6"/>
  <c r="AJ105" i="6"/>
  <c r="AL105" i="6" s="1"/>
  <c r="AG105" i="6"/>
  <c r="AF105" i="6"/>
  <c r="AH105" i="6" s="1"/>
  <c r="AC105" i="6"/>
  <c r="AB105" i="6"/>
  <c r="AD105" i="6" s="1"/>
  <c r="Y105" i="6"/>
  <c r="X105" i="6"/>
  <c r="Z105" i="6" s="1"/>
  <c r="U105" i="6"/>
  <c r="V105" i="6"/>
  <c r="Q105" i="6"/>
  <c r="P105" i="6"/>
  <c r="R105" i="6" s="1"/>
  <c r="M105" i="6"/>
  <c r="L105" i="6"/>
  <c r="N105" i="6" s="1"/>
  <c r="I105" i="6"/>
  <c r="H105" i="6"/>
  <c r="E105" i="6"/>
  <c r="D105" i="6"/>
  <c r="BP105" i="6" s="1"/>
  <c r="BM104" i="6"/>
  <c r="BN104" i="6" s="1"/>
  <c r="BI104" i="6"/>
  <c r="BH104" i="6"/>
  <c r="BJ104" i="6" s="1"/>
  <c r="BE104" i="6"/>
  <c r="BD104" i="6"/>
  <c r="BF104" i="6" s="1"/>
  <c r="BA104" i="6"/>
  <c r="AZ104" i="6"/>
  <c r="AV104" i="6"/>
  <c r="AX104" i="6" s="1"/>
  <c r="AS104" i="6"/>
  <c r="AR104" i="6"/>
  <c r="AT104" i="6" s="1"/>
  <c r="AO104" i="6"/>
  <c r="AN104" i="6"/>
  <c r="AQ104" i="6" s="1"/>
  <c r="AK104" i="6"/>
  <c r="AJ104" i="6"/>
  <c r="AL104" i="6" s="1"/>
  <c r="AG104" i="6"/>
  <c r="AF104" i="6"/>
  <c r="AH104" i="6" s="1"/>
  <c r="AC104" i="6"/>
  <c r="AB104" i="6"/>
  <c r="AD104" i="6" s="1"/>
  <c r="Y104" i="6"/>
  <c r="X104" i="6"/>
  <c r="Z104" i="6" s="1"/>
  <c r="U104" i="6"/>
  <c r="V104" i="6"/>
  <c r="Q104" i="6"/>
  <c r="P104" i="6"/>
  <c r="R104" i="6" s="1"/>
  <c r="M104" i="6"/>
  <c r="L104" i="6"/>
  <c r="O104" i="6" s="1"/>
  <c r="I104" i="6"/>
  <c r="H104" i="6"/>
  <c r="E104" i="6"/>
  <c r="BQ104" i="6" s="1"/>
  <c r="D104" i="6"/>
  <c r="F104" i="6" s="1"/>
  <c r="BM103" i="6"/>
  <c r="BN103" i="6" s="1"/>
  <c r="BI103" i="6"/>
  <c r="BH103" i="6"/>
  <c r="BE103" i="6"/>
  <c r="BD103" i="6"/>
  <c r="BA103" i="6"/>
  <c r="AZ103" i="6"/>
  <c r="AV103" i="6"/>
  <c r="AX103" i="6" s="1"/>
  <c r="AS103" i="6"/>
  <c r="AR103" i="6"/>
  <c r="AT103" i="6" s="1"/>
  <c r="AO103" i="6"/>
  <c r="AN103" i="6"/>
  <c r="AK103" i="6"/>
  <c r="AJ103" i="6"/>
  <c r="AL103" i="6" s="1"/>
  <c r="AG103" i="6"/>
  <c r="AF103" i="6"/>
  <c r="AH103" i="6" s="1"/>
  <c r="AC103" i="6"/>
  <c r="AB103" i="6"/>
  <c r="AD103" i="6" s="1"/>
  <c r="Y103" i="6"/>
  <c r="X103" i="6"/>
  <c r="Z103" i="6" s="1"/>
  <c r="U103" i="6"/>
  <c r="V103" i="6"/>
  <c r="Q103" i="6"/>
  <c r="P103" i="6"/>
  <c r="R103" i="6" s="1"/>
  <c r="M103" i="6"/>
  <c r="L103" i="6"/>
  <c r="I103" i="6"/>
  <c r="H103" i="6"/>
  <c r="E103" i="6"/>
  <c r="D103" i="6"/>
  <c r="BP103" i="6" s="1"/>
  <c r="BM102" i="6"/>
  <c r="BN102" i="6"/>
  <c r="BI102" i="6"/>
  <c r="BH102" i="6"/>
  <c r="BJ102" i="6" s="1"/>
  <c r="BE102" i="6"/>
  <c r="BD102" i="6"/>
  <c r="BF102" i="6" s="1"/>
  <c r="BA102" i="6"/>
  <c r="AZ102" i="6"/>
  <c r="BB102" i="6" s="1"/>
  <c r="AV102" i="6"/>
  <c r="AX102" i="6" s="1"/>
  <c r="AS102" i="6"/>
  <c r="AR102" i="6"/>
  <c r="AO102" i="6"/>
  <c r="AN102" i="6"/>
  <c r="AK102" i="6"/>
  <c r="AJ102" i="6"/>
  <c r="AG102" i="6"/>
  <c r="AI102" i="6" s="1"/>
  <c r="AF102" i="6"/>
  <c r="AC102" i="6"/>
  <c r="AB102" i="6"/>
  <c r="Y102" i="6"/>
  <c r="X102" i="6"/>
  <c r="U102" i="6"/>
  <c r="V102" i="6" s="1"/>
  <c r="Q102" i="6"/>
  <c r="P102" i="6"/>
  <c r="M102" i="6"/>
  <c r="L102" i="6"/>
  <c r="I102" i="6"/>
  <c r="H102" i="6"/>
  <c r="E102" i="6"/>
  <c r="BQ102" i="6" s="1"/>
  <c r="D102" i="6"/>
  <c r="BM101" i="6"/>
  <c r="BO101" i="6" s="1"/>
  <c r="BI101" i="6"/>
  <c r="BK101" i="6" s="1"/>
  <c r="BH101" i="6"/>
  <c r="BE101" i="6"/>
  <c r="BD101" i="6"/>
  <c r="BA101" i="6"/>
  <c r="AZ101" i="6"/>
  <c r="AV101" i="6"/>
  <c r="AY101" i="6" s="1"/>
  <c r="AS101" i="6"/>
  <c r="AR101" i="6"/>
  <c r="AT101" i="6" s="1"/>
  <c r="AO101" i="6"/>
  <c r="AN101" i="6"/>
  <c r="AK101" i="6"/>
  <c r="AJ101" i="6"/>
  <c r="AL101" i="6" s="1"/>
  <c r="AG101" i="6"/>
  <c r="AF101" i="6"/>
  <c r="AH101" i="6" s="1"/>
  <c r="AC101" i="6"/>
  <c r="AB101" i="6"/>
  <c r="AD101" i="6" s="1"/>
  <c r="Y101" i="6"/>
  <c r="X101" i="6"/>
  <c r="Z101" i="6" s="1"/>
  <c r="U101" i="6"/>
  <c r="V101" i="6"/>
  <c r="Q101" i="6"/>
  <c r="P101" i="6"/>
  <c r="R101" i="6" s="1"/>
  <c r="M101" i="6"/>
  <c r="L101" i="6"/>
  <c r="I101" i="6"/>
  <c r="H101" i="6"/>
  <c r="E101" i="6"/>
  <c r="D101" i="6"/>
  <c r="BP101" i="6" s="1"/>
  <c r="BM100" i="6"/>
  <c r="BN100" i="6"/>
  <c r="BI100" i="6"/>
  <c r="BH100" i="6"/>
  <c r="BJ100" i="6" s="1"/>
  <c r="BE100" i="6"/>
  <c r="BD100" i="6"/>
  <c r="BF100" i="6" s="1"/>
  <c r="BA100" i="6"/>
  <c r="AZ100" i="6"/>
  <c r="BB100" i="6" s="1"/>
  <c r="AV100" i="6"/>
  <c r="AX100" i="6" s="1"/>
  <c r="AS100" i="6"/>
  <c r="AR100" i="6"/>
  <c r="AO100" i="6"/>
  <c r="AN100" i="6"/>
  <c r="AK100" i="6"/>
  <c r="AJ100" i="6"/>
  <c r="AG100" i="6"/>
  <c r="AF100" i="6"/>
  <c r="AC100" i="6"/>
  <c r="AB100" i="6"/>
  <c r="Y100" i="6"/>
  <c r="X100" i="6"/>
  <c r="U100" i="6"/>
  <c r="V100" i="6" s="1"/>
  <c r="Q100" i="6"/>
  <c r="P100" i="6"/>
  <c r="M100" i="6"/>
  <c r="L100" i="6"/>
  <c r="I100" i="6"/>
  <c r="H100" i="6"/>
  <c r="E100" i="6"/>
  <c r="BQ100" i="6" s="1"/>
  <c r="D100" i="6"/>
  <c r="BM99" i="6"/>
  <c r="BN99" i="6" s="1"/>
  <c r="BI99" i="6"/>
  <c r="BH99" i="6"/>
  <c r="BE99" i="6"/>
  <c r="BD99" i="6"/>
  <c r="BA99" i="6"/>
  <c r="AZ99" i="6"/>
  <c r="AV99" i="6"/>
  <c r="AX99" i="6" s="1"/>
  <c r="AS99" i="6"/>
  <c r="AR99" i="6"/>
  <c r="AT99" i="6" s="1"/>
  <c r="AO99" i="6"/>
  <c r="AN99" i="6"/>
  <c r="AK99" i="6"/>
  <c r="AJ99" i="6"/>
  <c r="AL99" i="6" s="1"/>
  <c r="AG99" i="6"/>
  <c r="AF99" i="6"/>
  <c r="AH99" i="6" s="1"/>
  <c r="AC99" i="6"/>
  <c r="AB99" i="6"/>
  <c r="AD99" i="6" s="1"/>
  <c r="Y99" i="6"/>
  <c r="X99" i="6"/>
  <c r="Z99" i="6" s="1"/>
  <c r="U99" i="6"/>
  <c r="V99" i="6"/>
  <c r="Q99" i="6"/>
  <c r="P99" i="6"/>
  <c r="R99" i="6" s="1"/>
  <c r="M99" i="6"/>
  <c r="L99" i="6"/>
  <c r="I99" i="6"/>
  <c r="H99" i="6"/>
  <c r="E99" i="6"/>
  <c r="D99" i="6"/>
  <c r="BP99" i="6" s="1"/>
  <c r="BM98" i="6"/>
  <c r="BN98" i="6"/>
  <c r="BI98" i="6"/>
  <c r="BH98" i="6"/>
  <c r="BJ98" i="6" s="1"/>
  <c r="BE98" i="6"/>
  <c r="BD98" i="6"/>
  <c r="BF98" i="6" s="1"/>
  <c r="BA98" i="6"/>
  <c r="AZ98" i="6"/>
  <c r="AV98" i="6"/>
  <c r="AX98" i="6" s="1"/>
  <c r="AS98" i="6"/>
  <c r="AR98" i="6"/>
  <c r="AO98" i="6"/>
  <c r="AN98" i="6"/>
  <c r="AK98" i="6"/>
  <c r="AJ98" i="6"/>
  <c r="AG98" i="6"/>
  <c r="AF98" i="6"/>
  <c r="AC98" i="6"/>
  <c r="AB98" i="6"/>
  <c r="Y98" i="6"/>
  <c r="AA98" i="6" s="1"/>
  <c r="X98" i="6"/>
  <c r="Z98" i="6" s="1"/>
  <c r="U98" i="6"/>
  <c r="V98" i="6" s="1"/>
  <c r="Q98" i="6"/>
  <c r="P98" i="6"/>
  <c r="M98" i="6"/>
  <c r="L98" i="6"/>
  <c r="I98" i="6"/>
  <c r="H98" i="6"/>
  <c r="E98" i="6"/>
  <c r="BQ98" i="6" s="1"/>
  <c r="D98" i="6"/>
  <c r="BM97" i="6"/>
  <c r="BO97" i="6" s="1"/>
  <c r="BI97" i="6"/>
  <c r="BK97" i="6" s="1"/>
  <c r="BH97" i="6"/>
  <c r="BE97" i="6"/>
  <c r="BD97" i="6"/>
  <c r="BA97" i="6"/>
  <c r="BC97" i="6" s="1"/>
  <c r="AZ97" i="6"/>
  <c r="AV97" i="6"/>
  <c r="AX97" i="6" s="1"/>
  <c r="AS97" i="6"/>
  <c r="AR97" i="6"/>
  <c r="AT97" i="6" s="1"/>
  <c r="AO97" i="6"/>
  <c r="AN97" i="6"/>
  <c r="AQ97" i="6" s="1"/>
  <c r="AK97" i="6"/>
  <c r="AJ97" i="6"/>
  <c r="AL97" i="6" s="1"/>
  <c r="AG97" i="6"/>
  <c r="AF97" i="6"/>
  <c r="AH97" i="6" s="1"/>
  <c r="AC97" i="6"/>
  <c r="AB97" i="6"/>
  <c r="AD97" i="6" s="1"/>
  <c r="Y97" i="6"/>
  <c r="X97" i="6"/>
  <c r="Z97" i="6" s="1"/>
  <c r="U97" i="6"/>
  <c r="V97" i="6"/>
  <c r="Q97" i="6"/>
  <c r="P97" i="6"/>
  <c r="R97" i="6" s="1"/>
  <c r="M97" i="6"/>
  <c r="L97" i="6"/>
  <c r="N97" i="6" s="1"/>
  <c r="I97" i="6"/>
  <c r="H97" i="6"/>
  <c r="E97" i="6"/>
  <c r="D97" i="6"/>
  <c r="BP97" i="6" s="1"/>
  <c r="BM96" i="6"/>
  <c r="BN96" i="6"/>
  <c r="BI96" i="6"/>
  <c r="BH96" i="6"/>
  <c r="BJ96" i="6" s="1"/>
  <c r="BE96" i="6"/>
  <c r="BD96" i="6"/>
  <c r="BF96" i="6" s="1"/>
  <c r="BA96" i="6"/>
  <c r="AZ96" i="6"/>
  <c r="AV96" i="6"/>
  <c r="AX96" i="6" s="1"/>
  <c r="AS96" i="6"/>
  <c r="AR96" i="6"/>
  <c r="AO96" i="6"/>
  <c r="AQ96" i="6" s="1"/>
  <c r="AN96" i="6"/>
  <c r="AK96" i="6"/>
  <c r="AJ96" i="6"/>
  <c r="AG96" i="6"/>
  <c r="AI96" i="6" s="1"/>
  <c r="AF96" i="6"/>
  <c r="AC96" i="6"/>
  <c r="AB96" i="6"/>
  <c r="Y96" i="6"/>
  <c r="AA96" i="6" s="1"/>
  <c r="X96" i="6"/>
  <c r="U96" i="6"/>
  <c r="W96" i="6" s="1"/>
  <c r="Q96" i="6"/>
  <c r="P96" i="6"/>
  <c r="M96" i="6"/>
  <c r="L96" i="6"/>
  <c r="I96" i="6"/>
  <c r="H96" i="6"/>
  <c r="E96" i="6"/>
  <c r="BQ96" i="6" s="1"/>
  <c r="D96" i="6"/>
  <c r="BM95" i="6"/>
  <c r="BO95" i="6" s="1"/>
  <c r="BI95" i="6"/>
  <c r="BK95" i="6" s="1"/>
  <c r="BH95" i="6"/>
  <c r="BE95" i="6"/>
  <c r="BD95" i="6"/>
  <c r="BF95" i="6" s="1"/>
  <c r="BA95" i="6"/>
  <c r="AZ95" i="6"/>
  <c r="BB95" i="6" s="1"/>
  <c r="AV95" i="6"/>
  <c r="AX95" i="6" s="1"/>
  <c r="AS95" i="6"/>
  <c r="AR95" i="6"/>
  <c r="AT95" i="6" s="1"/>
  <c r="AO95" i="6"/>
  <c r="AN95" i="6"/>
  <c r="AK95" i="6"/>
  <c r="AJ95" i="6"/>
  <c r="AL95" i="6" s="1"/>
  <c r="AG95" i="6"/>
  <c r="AF95" i="6"/>
  <c r="AH95" i="6" s="1"/>
  <c r="AC95" i="6"/>
  <c r="AB95" i="6"/>
  <c r="AD95" i="6" s="1"/>
  <c r="Y95" i="6"/>
  <c r="X95" i="6"/>
  <c r="Z95" i="6" s="1"/>
  <c r="U95" i="6"/>
  <c r="V95" i="6" s="1"/>
  <c r="Q95" i="6"/>
  <c r="P95" i="6"/>
  <c r="R95" i="6" s="1"/>
  <c r="M95" i="6"/>
  <c r="L95" i="6"/>
  <c r="O95" i="6" s="1"/>
  <c r="I95" i="6"/>
  <c r="H95" i="6"/>
  <c r="E95" i="6"/>
  <c r="D95" i="6"/>
  <c r="BP95" i="6" s="1"/>
  <c r="BM94" i="6"/>
  <c r="BN94" i="6"/>
  <c r="BI94" i="6"/>
  <c r="BH94" i="6"/>
  <c r="BJ94" i="6" s="1"/>
  <c r="BE94" i="6"/>
  <c r="BD94" i="6"/>
  <c r="BF94" i="6" s="1"/>
  <c r="BA94" i="6"/>
  <c r="AZ94" i="6"/>
  <c r="BB94" i="6" s="1"/>
  <c r="AV94" i="6"/>
  <c r="AX94" i="6" s="1"/>
  <c r="AS94" i="6"/>
  <c r="AR94" i="6"/>
  <c r="AO94" i="6"/>
  <c r="AN94" i="6"/>
  <c r="AK94" i="6"/>
  <c r="AJ94" i="6"/>
  <c r="AG94" i="6"/>
  <c r="AF94" i="6"/>
  <c r="AC94" i="6"/>
  <c r="AB94" i="6"/>
  <c r="Y94" i="6"/>
  <c r="X94" i="6"/>
  <c r="U94" i="6"/>
  <c r="V94" i="6" s="1"/>
  <c r="Q94" i="6"/>
  <c r="P94" i="6"/>
  <c r="R94" i="6" s="1"/>
  <c r="M94" i="6"/>
  <c r="L94" i="6"/>
  <c r="O94" i="6" s="1"/>
  <c r="I94" i="6"/>
  <c r="H94" i="6"/>
  <c r="E94" i="6"/>
  <c r="BQ94" i="6" s="1"/>
  <c r="D94" i="6"/>
  <c r="BP94" i="6" s="1"/>
  <c r="BM93" i="6"/>
  <c r="BN93" i="6" s="1"/>
  <c r="BI93" i="6"/>
  <c r="BH93" i="6"/>
  <c r="BE93" i="6"/>
  <c r="BD93" i="6"/>
  <c r="BA93" i="6"/>
  <c r="BC93" i="6" s="1"/>
  <c r="AZ93" i="6"/>
  <c r="AV93" i="6"/>
  <c r="AY93" i="6" s="1"/>
  <c r="AS93" i="6"/>
  <c r="AR93" i="6"/>
  <c r="AT93" i="6" s="1"/>
  <c r="AO93" i="6"/>
  <c r="AN93" i="6"/>
  <c r="AQ93" i="6" s="1"/>
  <c r="AK93" i="6"/>
  <c r="AJ93" i="6"/>
  <c r="AL93" i="6" s="1"/>
  <c r="AG93" i="6"/>
  <c r="AF93" i="6"/>
  <c r="AH93" i="6" s="1"/>
  <c r="AC93" i="6"/>
  <c r="AB93" i="6"/>
  <c r="AD93" i="6" s="1"/>
  <c r="Y93" i="6"/>
  <c r="X93" i="6"/>
  <c r="Z93" i="6" s="1"/>
  <c r="U93" i="6"/>
  <c r="V93" i="6"/>
  <c r="Q93" i="6"/>
  <c r="P93" i="6"/>
  <c r="M93" i="6"/>
  <c r="L93" i="6"/>
  <c r="O93" i="6" s="1"/>
  <c r="I93" i="6"/>
  <c r="H93" i="6"/>
  <c r="E93" i="6"/>
  <c r="BQ93" i="6" s="1"/>
  <c r="D93" i="6"/>
  <c r="BP93" i="6" s="1"/>
  <c r="BM92" i="6"/>
  <c r="BN92" i="6" s="1"/>
  <c r="BI92" i="6"/>
  <c r="BH92" i="6"/>
  <c r="BE92" i="6"/>
  <c r="BD92" i="6"/>
  <c r="BA92" i="6"/>
  <c r="AZ92" i="6"/>
  <c r="AV92" i="6"/>
  <c r="AX92" i="6" s="1"/>
  <c r="AS92" i="6"/>
  <c r="AR92" i="6"/>
  <c r="AT92" i="6" s="1"/>
  <c r="AO92" i="6"/>
  <c r="AN92" i="6"/>
  <c r="AK92" i="6"/>
  <c r="AJ92" i="6"/>
  <c r="AL92" i="6" s="1"/>
  <c r="AG92" i="6"/>
  <c r="AF92" i="6"/>
  <c r="AH92" i="6" s="1"/>
  <c r="AC92" i="6"/>
  <c r="AB92" i="6"/>
  <c r="Y92" i="6"/>
  <c r="X92" i="6"/>
  <c r="Z92" i="6" s="1"/>
  <c r="U92" i="6"/>
  <c r="V92" i="6" s="1"/>
  <c r="Q92" i="6"/>
  <c r="P92" i="6"/>
  <c r="M92" i="6"/>
  <c r="L92" i="6"/>
  <c r="I92" i="6"/>
  <c r="H92" i="6"/>
  <c r="E92" i="6"/>
  <c r="BQ92" i="6" s="1"/>
  <c r="D92" i="6"/>
  <c r="BP92" i="6" s="1"/>
  <c r="BM91" i="6"/>
  <c r="BN91" i="6" s="1"/>
  <c r="BI91" i="6"/>
  <c r="BH91" i="6"/>
  <c r="BE91" i="6"/>
  <c r="BD91" i="6"/>
  <c r="BA91" i="6"/>
  <c r="AZ91" i="6"/>
  <c r="AV91" i="6"/>
  <c r="AX91" i="6" s="1"/>
  <c r="AS91" i="6"/>
  <c r="AR91" i="6"/>
  <c r="AO91" i="6"/>
  <c r="AN91" i="6"/>
  <c r="AP91" i="6" s="1"/>
  <c r="AK91" i="6"/>
  <c r="AJ91" i="6"/>
  <c r="AL91" i="6" s="1"/>
  <c r="AG91" i="6"/>
  <c r="AF91" i="6"/>
  <c r="AH91" i="6" s="1"/>
  <c r="AC91" i="6"/>
  <c r="AB91" i="6"/>
  <c r="AD91" i="6" s="1"/>
  <c r="Y91" i="6"/>
  <c r="X91" i="6"/>
  <c r="Z91" i="6" s="1"/>
  <c r="U91" i="6"/>
  <c r="V91" i="6" s="1"/>
  <c r="Q91" i="6"/>
  <c r="P91" i="6"/>
  <c r="M91" i="6"/>
  <c r="L91" i="6"/>
  <c r="I91" i="6"/>
  <c r="H91" i="6"/>
  <c r="E91" i="6"/>
  <c r="BQ91" i="6" s="1"/>
  <c r="D91" i="6"/>
  <c r="BP91" i="6" s="1"/>
  <c r="BM90" i="6"/>
  <c r="BN90" i="6" s="1"/>
  <c r="BI90" i="6"/>
  <c r="BH90" i="6"/>
  <c r="BE90" i="6"/>
  <c r="BD90" i="6"/>
  <c r="BA90" i="6"/>
  <c r="AZ90" i="6"/>
  <c r="AV90" i="6"/>
  <c r="AX90" i="6" s="1"/>
  <c r="AS90" i="6"/>
  <c r="AR90" i="6"/>
  <c r="AT90" i="6" s="1"/>
  <c r="AO90" i="6"/>
  <c r="AN90" i="6"/>
  <c r="AK90" i="6"/>
  <c r="AJ90" i="6"/>
  <c r="AG90" i="6"/>
  <c r="AF90" i="6"/>
  <c r="AH90" i="6" s="1"/>
  <c r="AC90" i="6"/>
  <c r="AB90" i="6"/>
  <c r="AD90" i="6" s="1"/>
  <c r="Y90" i="6"/>
  <c r="X90" i="6"/>
  <c r="Z90" i="6" s="1"/>
  <c r="U90" i="6"/>
  <c r="V90" i="6" s="1"/>
  <c r="Q90" i="6"/>
  <c r="P90" i="6"/>
  <c r="M90" i="6"/>
  <c r="L90" i="6"/>
  <c r="I90" i="6"/>
  <c r="H90" i="6"/>
  <c r="E90" i="6"/>
  <c r="BQ90" i="6" s="1"/>
  <c r="D90" i="6"/>
  <c r="BP90" i="6" s="1"/>
  <c r="BM89" i="6"/>
  <c r="BN89" i="6" s="1"/>
  <c r="BI89" i="6"/>
  <c r="BH89" i="6"/>
  <c r="BE89" i="6"/>
  <c r="BD89" i="6"/>
  <c r="BA89" i="6"/>
  <c r="AZ89" i="6"/>
  <c r="AV89" i="6"/>
  <c r="AX89" i="6" s="1"/>
  <c r="AS89" i="6"/>
  <c r="AR89" i="6"/>
  <c r="AO89" i="6"/>
  <c r="AN89" i="6"/>
  <c r="AP89" i="6" s="1"/>
  <c r="AK89" i="6"/>
  <c r="AJ89" i="6"/>
  <c r="AG89" i="6"/>
  <c r="AF89" i="6"/>
  <c r="AC89" i="6"/>
  <c r="AB89" i="6"/>
  <c r="Y89" i="6"/>
  <c r="AA89" i="6" s="1"/>
  <c r="X89" i="6"/>
  <c r="Z89" i="6" s="1"/>
  <c r="U89" i="6"/>
  <c r="V89" i="6" s="1"/>
  <c r="Q89" i="6"/>
  <c r="P89" i="6"/>
  <c r="M89" i="6"/>
  <c r="L89" i="6"/>
  <c r="I89" i="6"/>
  <c r="H89" i="6"/>
  <c r="E89" i="6"/>
  <c r="BQ89" i="6" s="1"/>
  <c r="D89" i="6"/>
  <c r="BP89" i="6" s="1"/>
  <c r="BM88" i="6"/>
  <c r="BN88" i="6" s="1"/>
  <c r="BI88" i="6"/>
  <c r="BH88" i="6"/>
  <c r="BE88" i="6"/>
  <c r="BD88" i="6"/>
  <c r="BA88" i="6"/>
  <c r="AZ88" i="6"/>
  <c r="AV88" i="6"/>
  <c r="AX88" i="6" s="1"/>
  <c r="AS88" i="6"/>
  <c r="AR88" i="6"/>
  <c r="AT88" i="6" s="1"/>
  <c r="AO88" i="6"/>
  <c r="AN88" i="6"/>
  <c r="AP88" i="6" s="1"/>
  <c r="AK88" i="6"/>
  <c r="AJ88" i="6"/>
  <c r="AL88" i="6" s="1"/>
  <c r="AG88" i="6"/>
  <c r="AF88" i="6"/>
  <c r="AH88" i="6" s="1"/>
  <c r="AC88" i="6"/>
  <c r="AB88" i="6"/>
  <c r="AD88" i="6" s="1"/>
  <c r="Y88" i="6"/>
  <c r="X88" i="6"/>
  <c r="Z88" i="6" s="1"/>
  <c r="U88" i="6"/>
  <c r="V88" i="6"/>
  <c r="Q88" i="6"/>
  <c r="P88" i="6"/>
  <c r="R88" i="6" s="1"/>
  <c r="M88" i="6"/>
  <c r="L88" i="6"/>
  <c r="O88" i="6" s="1"/>
  <c r="I88" i="6"/>
  <c r="H88" i="6"/>
  <c r="E88" i="6"/>
  <c r="BQ88" i="6" s="1"/>
  <c r="D88" i="6"/>
  <c r="BP88" i="6" s="1"/>
  <c r="BM87" i="6"/>
  <c r="BN87" i="6" s="1"/>
  <c r="BI87" i="6"/>
  <c r="BH87" i="6"/>
  <c r="BE87" i="6"/>
  <c r="BD87" i="6"/>
  <c r="BA87" i="6"/>
  <c r="AZ87" i="6"/>
  <c r="AV87" i="6"/>
  <c r="AX87" i="6" s="1"/>
  <c r="AS87" i="6"/>
  <c r="AR87" i="6"/>
  <c r="AT87" i="6" s="1"/>
  <c r="AO87" i="6"/>
  <c r="AN87" i="6"/>
  <c r="AK87" i="6"/>
  <c r="AJ87" i="6"/>
  <c r="AL87" i="6" s="1"/>
  <c r="AG87" i="6"/>
  <c r="AF87" i="6"/>
  <c r="AH87" i="6" s="1"/>
  <c r="AC87" i="6"/>
  <c r="AB87" i="6"/>
  <c r="AD87" i="6" s="1"/>
  <c r="Y87" i="6"/>
  <c r="X87" i="6"/>
  <c r="Z87" i="6" s="1"/>
  <c r="U87" i="6"/>
  <c r="V87" i="6" s="1"/>
  <c r="Q87" i="6"/>
  <c r="P87" i="6"/>
  <c r="R87" i="6" s="1"/>
  <c r="M87" i="6"/>
  <c r="L87" i="6"/>
  <c r="O87" i="6" s="1"/>
  <c r="I87" i="6"/>
  <c r="H87" i="6"/>
  <c r="E87" i="6"/>
  <c r="BQ87" i="6" s="1"/>
  <c r="D87" i="6"/>
  <c r="BP87" i="6" s="1"/>
  <c r="BM86" i="6"/>
  <c r="BO86" i="6" s="1"/>
  <c r="BI86" i="6"/>
  <c r="BK86" i="6" s="1"/>
  <c r="BH86" i="6"/>
  <c r="BE86" i="6"/>
  <c r="BD86" i="6"/>
  <c r="BA86" i="6"/>
  <c r="AZ86" i="6"/>
  <c r="AV86" i="6"/>
  <c r="AX86" i="6" s="1"/>
  <c r="AS86" i="6"/>
  <c r="AR86" i="6"/>
  <c r="AT86" i="6" s="1"/>
  <c r="AO86" i="6"/>
  <c r="AN86" i="6"/>
  <c r="AK86" i="6"/>
  <c r="AJ86" i="6"/>
  <c r="AL86" i="6" s="1"/>
  <c r="AG86" i="6"/>
  <c r="AF86" i="6"/>
  <c r="AH86" i="6" s="1"/>
  <c r="AC86" i="6"/>
  <c r="AB86" i="6"/>
  <c r="AD86" i="6" s="1"/>
  <c r="Y86" i="6"/>
  <c r="X86" i="6"/>
  <c r="Z86" i="6" s="1"/>
  <c r="U86" i="6"/>
  <c r="V86" i="6"/>
  <c r="Q86" i="6"/>
  <c r="P86" i="6"/>
  <c r="R86" i="6" s="1"/>
  <c r="M86" i="6"/>
  <c r="L86" i="6"/>
  <c r="I86" i="6"/>
  <c r="H86" i="6"/>
  <c r="E86" i="6"/>
  <c r="BQ86" i="6" s="1"/>
  <c r="D86" i="6"/>
  <c r="BP86" i="6" s="1"/>
  <c r="BM85" i="6"/>
  <c r="BN85" i="6"/>
  <c r="BI85" i="6"/>
  <c r="BH85" i="6"/>
  <c r="BJ85" i="6" s="1"/>
  <c r="BE85" i="6"/>
  <c r="BD85" i="6"/>
  <c r="BF85" i="6" s="1"/>
  <c r="BA85" i="6"/>
  <c r="AZ85" i="6"/>
  <c r="AV85" i="6"/>
  <c r="AX85" i="6" s="1"/>
  <c r="AS85" i="6"/>
  <c r="AR85" i="6"/>
  <c r="AO85" i="6"/>
  <c r="AN85" i="6"/>
  <c r="AK85" i="6"/>
  <c r="AJ85" i="6"/>
  <c r="AG85" i="6"/>
  <c r="AF85" i="6"/>
  <c r="AC85" i="6"/>
  <c r="AB85" i="6"/>
  <c r="Y85" i="6"/>
  <c r="AA85" i="6" s="1"/>
  <c r="X85" i="6"/>
  <c r="Z85" i="6" s="1"/>
  <c r="U85" i="6"/>
  <c r="V85" i="6" s="1"/>
  <c r="Q85" i="6"/>
  <c r="P85" i="6"/>
  <c r="M85" i="6"/>
  <c r="L85" i="6"/>
  <c r="I85" i="6"/>
  <c r="H85" i="6"/>
  <c r="E85" i="6"/>
  <c r="BQ85" i="6" s="1"/>
  <c r="D85" i="6"/>
  <c r="BP85" i="6" s="1"/>
  <c r="BM84" i="6"/>
  <c r="BN84" i="6" s="1"/>
  <c r="BI84" i="6"/>
  <c r="BH84" i="6"/>
  <c r="BE84" i="6"/>
  <c r="BD84" i="6"/>
  <c r="BA84" i="6"/>
  <c r="AZ84" i="6"/>
  <c r="AV84" i="6"/>
  <c r="AY84" i="6" s="1"/>
  <c r="AS84" i="6"/>
  <c r="AR84" i="6"/>
  <c r="AT84" i="6" s="1"/>
  <c r="AO84" i="6"/>
  <c r="AN84" i="6"/>
  <c r="AK84" i="6"/>
  <c r="AJ84" i="6"/>
  <c r="AL84" i="6" s="1"/>
  <c r="AG84" i="6"/>
  <c r="AF84" i="6"/>
  <c r="AH84" i="6" s="1"/>
  <c r="AC84" i="6"/>
  <c r="AB84" i="6"/>
  <c r="AD84" i="6" s="1"/>
  <c r="Y84" i="6"/>
  <c r="X84" i="6"/>
  <c r="Z84" i="6" s="1"/>
  <c r="U84" i="6"/>
  <c r="V84" i="6"/>
  <c r="Q84" i="6"/>
  <c r="P84" i="6"/>
  <c r="R84" i="6" s="1"/>
  <c r="M84" i="6"/>
  <c r="L84" i="6"/>
  <c r="I84" i="6"/>
  <c r="H84" i="6"/>
  <c r="E84" i="6"/>
  <c r="BQ84" i="6" s="1"/>
  <c r="D84" i="6"/>
  <c r="BP84" i="6" s="1"/>
  <c r="BM83" i="6"/>
  <c r="BN83" i="6" s="1"/>
  <c r="BI83" i="6"/>
  <c r="BH83" i="6"/>
  <c r="BJ83" i="6" s="1"/>
  <c r="BE83" i="6"/>
  <c r="BD83" i="6"/>
  <c r="BF83" i="6" s="1"/>
  <c r="BA83" i="6"/>
  <c r="AZ83" i="6"/>
  <c r="BB83" i="6" s="1"/>
  <c r="AV83" i="6"/>
  <c r="AX83" i="6" s="1"/>
  <c r="AS83" i="6"/>
  <c r="AR83" i="6"/>
  <c r="AO83" i="6"/>
  <c r="AN83" i="6"/>
  <c r="AP83" i="6" s="1"/>
  <c r="AK83" i="6"/>
  <c r="AJ83" i="6"/>
  <c r="AL83" i="6" s="1"/>
  <c r="AG83" i="6"/>
  <c r="AF83" i="6"/>
  <c r="AH83" i="6" s="1"/>
  <c r="AC83" i="6"/>
  <c r="AB83" i="6"/>
  <c r="AD83" i="6" s="1"/>
  <c r="Y83" i="6"/>
  <c r="X83" i="6"/>
  <c r="Z83" i="6" s="1"/>
  <c r="U83" i="6"/>
  <c r="V83" i="6"/>
  <c r="Q83" i="6"/>
  <c r="P83" i="6"/>
  <c r="R83" i="6" s="1"/>
  <c r="M83" i="6"/>
  <c r="L83" i="6"/>
  <c r="I83" i="6"/>
  <c r="H83" i="6"/>
  <c r="E83" i="6"/>
  <c r="BQ83" i="6" s="1"/>
  <c r="D83" i="6"/>
  <c r="BP83" i="6" s="1"/>
  <c r="BR83" i="6" s="1"/>
  <c r="BM82" i="6"/>
  <c r="BN82" i="6" s="1"/>
  <c r="BI82" i="6"/>
  <c r="BH82" i="6"/>
  <c r="BE82" i="6"/>
  <c r="BD82" i="6"/>
  <c r="BF82" i="6" s="1"/>
  <c r="BA82" i="6"/>
  <c r="AZ82" i="6"/>
  <c r="AV82" i="6"/>
  <c r="AX82" i="6" s="1"/>
  <c r="AS82" i="6"/>
  <c r="AR82" i="6"/>
  <c r="AT82" i="6" s="1"/>
  <c r="AO82" i="6"/>
  <c r="AN82" i="6"/>
  <c r="AK82" i="6"/>
  <c r="AJ82" i="6"/>
  <c r="AL82" i="6" s="1"/>
  <c r="AG82" i="6"/>
  <c r="AF82" i="6"/>
  <c r="AH82" i="6" s="1"/>
  <c r="AC82" i="6"/>
  <c r="AB82" i="6"/>
  <c r="AD82" i="6" s="1"/>
  <c r="Y82" i="6"/>
  <c r="X82" i="6"/>
  <c r="Z82" i="6" s="1"/>
  <c r="U82" i="6"/>
  <c r="V82" i="6"/>
  <c r="Q82" i="6"/>
  <c r="P82" i="6"/>
  <c r="R82" i="6" s="1"/>
  <c r="M82" i="6"/>
  <c r="L82" i="6"/>
  <c r="O82" i="6" s="1"/>
  <c r="I82" i="6"/>
  <c r="H82" i="6"/>
  <c r="E82" i="6"/>
  <c r="BQ82" i="6" s="1"/>
  <c r="D82" i="6"/>
  <c r="BP82" i="6" s="1"/>
  <c r="BM81" i="6"/>
  <c r="BN81" i="6" s="1"/>
  <c r="BI81" i="6"/>
  <c r="BH81" i="6"/>
  <c r="BE81" i="6"/>
  <c r="BD81" i="6"/>
  <c r="BA81" i="6"/>
  <c r="AZ81" i="6"/>
  <c r="BB81" i="6" s="1"/>
  <c r="AV81" i="6"/>
  <c r="AX81" i="6" s="1"/>
  <c r="AS81" i="6"/>
  <c r="AR81" i="6"/>
  <c r="AO81" i="6"/>
  <c r="AN81" i="6"/>
  <c r="AK81" i="6"/>
  <c r="AJ81" i="6"/>
  <c r="AG81" i="6"/>
  <c r="AF81" i="6"/>
  <c r="AC81" i="6"/>
  <c r="AB81" i="6"/>
  <c r="Y81" i="6"/>
  <c r="X81" i="6"/>
  <c r="U81" i="6"/>
  <c r="W81" i="6" s="1"/>
  <c r="Q81" i="6"/>
  <c r="P81" i="6"/>
  <c r="M81" i="6"/>
  <c r="L81" i="6"/>
  <c r="I81" i="6"/>
  <c r="H81" i="6"/>
  <c r="J81" i="6" s="1"/>
  <c r="E81" i="6"/>
  <c r="BQ81" i="6" s="1"/>
  <c r="D81" i="6"/>
  <c r="BP81" i="6" s="1"/>
  <c r="BM80" i="6"/>
  <c r="BN80" i="6" s="1"/>
  <c r="BI80" i="6"/>
  <c r="BH80" i="6"/>
  <c r="BE80" i="6"/>
  <c r="BD80" i="6"/>
  <c r="BA80" i="6"/>
  <c r="AZ80" i="6"/>
  <c r="AV80" i="6"/>
  <c r="AX80" i="6" s="1"/>
  <c r="AS80" i="6"/>
  <c r="AR80" i="6"/>
  <c r="AT80" i="6" s="1"/>
  <c r="AO80" i="6"/>
  <c r="AN80" i="6"/>
  <c r="AQ80" i="6" s="1"/>
  <c r="AK80" i="6"/>
  <c r="AJ80" i="6"/>
  <c r="AL80" i="6" s="1"/>
  <c r="AG80" i="6"/>
  <c r="AF80" i="6"/>
  <c r="AH80" i="6" s="1"/>
  <c r="AC80" i="6"/>
  <c r="AB80" i="6"/>
  <c r="AD80" i="6" s="1"/>
  <c r="Y80" i="6"/>
  <c r="X80" i="6"/>
  <c r="Z80" i="6" s="1"/>
  <c r="U80" i="6"/>
  <c r="V80" i="6"/>
  <c r="Q80" i="6"/>
  <c r="P80" i="6"/>
  <c r="R80" i="6" s="1"/>
  <c r="M80" i="6"/>
  <c r="L80" i="6"/>
  <c r="I80" i="6"/>
  <c r="H80" i="6"/>
  <c r="J80" i="6" s="1"/>
  <c r="E80" i="6"/>
  <c r="BQ80" i="6" s="1"/>
  <c r="D80" i="6"/>
  <c r="F80" i="6" s="1"/>
  <c r="BM79" i="6"/>
  <c r="BN79" i="6" s="1"/>
  <c r="BI79" i="6"/>
  <c r="BH79" i="6"/>
  <c r="BE79" i="6"/>
  <c r="BD79" i="6"/>
  <c r="BA79" i="6"/>
  <c r="AZ79" i="6"/>
  <c r="BB79" i="6" s="1"/>
  <c r="AV79" i="6"/>
  <c r="AX79" i="6" s="1"/>
  <c r="AS79" i="6"/>
  <c r="AR79" i="6"/>
  <c r="AO79" i="6"/>
  <c r="AN79" i="6"/>
  <c r="AP79" i="6" s="1"/>
  <c r="AK79" i="6"/>
  <c r="AJ79" i="6"/>
  <c r="AL79" i="6" s="1"/>
  <c r="AG79" i="6"/>
  <c r="AF79" i="6"/>
  <c r="AH79" i="6" s="1"/>
  <c r="AC79" i="6"/>
  <c r="AB79" i="6"/>
  <c r="AD79" i="6" s="1"/>
  <c r="Y79" i="6"/>
  <c r="X79" i="6"/>
  <c r="Z79" i="6" s="1"/>
  <c r="U79" i="6"/>
  <c r="V79" i="6" s="1"/>
  <c r="Q79" i="6"/>
  <c r="P79" i="6"/>
  <c r="M79" i="6"/>
  <c r="L79" i="6"/>
  <c r="O79" i="6" s="1"/>
  <c r="I79" i="6"/>
  <c r="H79" i="6"/>
  <c r="E79" i="6"/>
  <c r="BQ79" i="6" s="1"/>
  <c r="D79" i="6"/>
  <c r="BP79" i="6" s="1"/>
  <c r="BM78" i="6"/>
  <c r="BN78" i="6" s="1"/>
  <c r="BI78" i="6"/>
  <c r="BH78" i="6"/>
  <c r="BE78" i="6"/>
  <c r="BD78" i="6"/>
  <c r="BA78" i="6"/>
  <c r="AZ78" i="6"/>
  <c r="AV78" i="6"/>
  <c r="AX78" i="6" s="1"/>
  <c r="AS78" i="6"/>
  <c r="AR78" i="6"/>
  <c r="AT78" i="6" s="1"/>
  <c r="AO78" i="6"/>
  <c r="AN78" i="6"/>
  <c r="AP78" i="6" s="1"/>
  <c r="AK78" i="6"/>
  <c r="AJ78" i="6"/>
  <c r="AL78" i="6" s="1"/>
  <c r="AG78" i="6"/>
  <c r="AF78" i="6"/>
  <c r="AH78" i="6" s="1"/>
  <c r="AC78" i="6"/>
  <c r="AB78" i="6"/>
  <c r="AD78" i="6" s="1"/>
  <c r="Y78" i="6"/>
  <c r="X78" i="6"/>
  <c r="Z78" i="6" s="1"/>
  <c r="U78" i="6"/>
  <c r="V78" i="6"/>
  <c r="Q78" i="6"/>
  <c r="P78" i="6"/>
  <c r="R78" i="6" s="1"/>
  <c r="M78" i="6"/>
  <c r="L78" i="6"/>
  <c r="N78" i="6" s="1"/>
  <c r="I78" i="6"/>
  <c r="H78" i="6"/>
  <c r="E78" i="6"/>
  <c r="BQ78" i="6" s="1"/>
  <c r="D78" i="6"/>
  <c r="BP78" i="6" s="1"/>
  <c r="BM77" i="6"/>
  <c r="BN77" i="6"/>
  <c r="BI77" i="6"/>
  <c r="BH77" i="6"/>
  <c r="BK77" i="6" s="1"/>
  <c r="BE77" i="6"/>
  <c r="BD77" i="6"/>
  <c r="BF77" i="6" s="1"/>
  <c r="BA77" i="6"/>
  <c r="AZ77" i="6"/>
  <c r="BC77" i="6" s="1"/>
  <c r="AV77" i="6"/>
  <c r="AX77" i="6" s="1"/>
  <c r="AS77" i="6"/>
  <c r="AR77" i="6"/>
  <c r="AO77" i="6"/>
  <c r="AN77" i="6"/>
  <c r="AK77" i="6"/>
  <c r="AJ77" i="6"/>
  <c r="AG77" i="6"/>
  <c r="AF77" i="6"/>
  <c r="AC77" i="6"/>
  <c r="AB77" i="6"/>
  <c r="Y77" i="6"/>
  <c r="X77" i="6"/>
  <c r="U77" i="6"/>
  <c r="W77" i="6" s="1"/>
  <c r="Q77" i="6"/>
  <c r="P77" i="6"/>
  <c r="M77" i="6"/>
  <c r="L77" i="6"/>
  <c r="I77" i="6"/>
  <c r="H77" i="6"/>
  <c r="E77" i="6"/>
  <c r="D77" i="6"/>
  <c r="BP77" i="6" s="1"/>
  <c r="BM76" i="6"/>
  <c r="BO76" i="6" s="1"/>
  <c r="BI76" i="6"/>
  <c r="BK76" i="6" s="1"/>
  <c r="BH76" i="6"/>
  <c r="BE76" i="6"/>
  <c r="BD76" i="6"/>
  <c r="BA76" i="6"/>
  <c r="BC76" i="6" s="1"/>
  <c r="AZ76" i="6"/>
  <c r="AV76" i="6"/>
  <c r="AX76" i="6" s="1"/>
  <c r="AS76" i="6"/>
  <c r="AR76" i="6"/>
  <c r="AT76" i="6" s="1"/>
  <c r="AO76" i="6"/>
  <c r="AN76" i="6"/>
  <c r="AK76" i="6"/>
  <c r="AJ76" i="6"/>
  <c r="AL76" i="6" s="1"/>
  <c r="AG76" i="6"/>
  <c r="AF76" i="6"/>
  <c r="AH76" i="6" s="1"/>
  <c r="AC76" i="6"/>
  <c r="AB76" i="6"/>
  <c r="AD76" i="6" s="1"/>
  <c r="Y76" i="6"/>
  <c r="X76" i="6"/>
  <c r="Z76" i="6" s="1"/>
  <c r="U76" i="6"/>
  <c r="V76" i="6"/>
  <c r="Q76" i="6"/>
  <c r="P76" i="6"/>
  <c r="R76" i="6" s="1"/>
  <c r="M76" i="6"/>
  <c r="L76" i="6"/>
  <c r="I76" i="6"/>
  <c r="H76" i="6"/>
  <c r="E76" i="6"/>
  <c r="BQ76" i="6" s="1"/>
  <c r="D76" i="6"/>
  <c r="BP76" i="6" s="1"/>
  <c r="BM75" i="6"/>
  <c r="BN75" i="6"/>
  <c r="BI75" i="6"/>
  <c r="BH75" i="6"/>
  <c r="BE75" i="6"/>
  <c r="BD75" i="6"/>
  <c r="BA75" i="6"/>
  <c r="AZ75" i="6"/>
  <c r="BB75" i="6" s="1"/>
  <c r="AV75" i="6"/>
  <c r="AX75" i="6" s="1"/>
  <c r="AS75" i="6"/>
  <c r="AR75" i="6"/>
  <c r="AT75" i="6" s="1"/>
  <c r="AO75" i="6"/>
  <c r="AN75" i="6"/>
  <c r="AK75" i="6"/>
  <c r="AJ75" i="6"/>
  <c r="AL75" i="6" s="1"/>
  <c r="AG75" i="6"/>
  <c r="AF75" i="6"/>
  <c r="AH75" i="6" s="1"/>
  <c r="AC75" i="6"/>
  <c r="AB75" i="6"/>
  <c r="AD75" i="6" s="1"/>
  <c r="Y75" i="6"/>
  <c r="X75" i="6"/>
  <c r="Z75" i="6" s="1"/>
  <c r="U75" i="6"/>
  <c r="T75" i="6"/>
  <c r="V75" i="6" s="1"/>
  <c r="Q75" i="6"/>
  <c r="P75" i="6"/>
  <c r="R75" i="6" s="1"/>
  <c r="M75" i="6"/>
  <c r="L75" i="6"/>
  <c r="I75" i="6"/>
  <c r="H75" i="6"/>
  <c r="E75" i="6"/>
  <c r="BQ75" i="6" s="1"/>
  <c r="D75" i="6"/>
  <c r="F75" i="6" s="1"/>
  <c r="BM74" i="6"/>
  <c r="BN74" i="6"/>
  <c r="BI74" i="6"/>
  <c r="BH74" i="6"/>
  <c r="BJ74" i="6" s="1"/>
  <c r="BE74" i="6"/>
  <c r="BD74" i="6"/>
  <c r="BF74" i="6" s="1"/>
  <c r="BA74" i="6"/>
  <c r="AZ74" i="6"/>
  <c r="BB74" i="6" s="1"/>
  <c r="AV74" i="6"/>
  <c r="AX74" i="6" s="1"/>
  <c r="AS74" i="6"/>
  <c r="AR74" i="6"/>
  <c r="AT74" i="6" s="1"/>
  <c r="AO74" i="6"/>
  <c r="AN74" i="6"/>
  <c r="AK74" i="6"/>
  <c r="AJ74" i="6"/>
  <c r="AL74" i="6" s="1"/>
  <c r="AG74" i="6"/>
  <c r="AF74" i="6"/>
  <c r="AH74" i="6" s="1"/>
  <c r="AC74" i="6"/>
  <c r="AB74" i="6"/>
  <c r="AD74" i="6" s="1"/>
  <c r="Y74" i="6"/>
  <c r="X74" i="6"/>
  <c r="Z74" i="6" s="1"/>
  <c r="U74" i="6"/>
  <c r="T74" i="6"/>
  <c r="V74" i="6" s="1"/>
  <c r="Q74" i="6"/>
  <c r="P74" i="6"/>
  <c r="R74" i="6" s="1"/>
  <c r="M74" i="6"/>
  <c r="L74" i="6"/>
  <c r="N74" i="6" s="1"/>
  <c r="I74" i="6"/>
  <c r="H74" i="6"/>
  <c r="J74" i="6" s="1"/>
  <c r="E74" i="6"/>
  <c r="D74" i="6"/>
  <c r="BP74" i="6" s="1"/>
  <c r="BM73" i="6"/>
  <c r="BN73" i="6"/>
  <c r="BI73" i="6"/>
  <c r="BH73" i="6"/>
  <c r="BJ73" i="6" s="1"/>
  <c r="BE73" i="6"/>
  <c r="BD73" i="6"/>
  <c r="BF73" i="6" s="1"/>
  <c r="BA73" i="6"/>
  <c r="AZ73" i="6"/>
  <c r="BB73" i="6" s="1"/>
  <c r="AV73" i="6"/>
  <c r="AX73" i="6" s="1"/>
  <c r="AS73" i="6"/>
  <c r="AR73" i="6"/>
  <c r="AT73" i="6" s="1"/>
  <c r="AO73" i="6"/>
  <c r="AN73" i="6"/>
  <c r="AK73" i="6"/>
  <c r="AJ73" i="6"/>
  <c r="AL73" i="6" s="1"/>
  <c r="AG73" i="6"/>
  <c r="AF73" i="6"/>
  <c r="AH73" i="6" s="1"/>
  <c r="AC73" i="6"/>
  <c r="AB73" i="6"/>
  <c r="AD73" i="6" s="1"/>
  <c r="Y73" i="6"/>
  <c r="X73" i="6"/>
  <c r="Z73" i="6" s="1"/>
  <c r="U73" i="6"/>
  <c r="T73" i="6"/>
  <c r="V73" i="6" s="1"/>
  <c r="Q73" i="6"/>
  <c r="P73" i="6"/>
  <c r="R73" i="6" s="1"/>
  <c r="M73" i="6"/>
  <c r="L73" i="6"/>
  <c r="I73" i="6"/>
  <c r="H73" i="6"/>
  <c r="J73" i="6" s="1"/>
  <c r="E73" i="6"/>
  <c r="BQ73" i="6" s="1"/>
  <c r="D73" i="6"/>
  <c r="F73" i="6" s="1"/>
  <c r="BM72" i="6"/>
  <c r="BN72" i="6" s="1"/>
  <c r="BI72" i="6"/>
  <c r="BH72" i="6"/>
  <c r="BJ72" i="6" s="1"/>
  <c r="BE72" i="6"/>
  <c r="BD72" i="6"/>
  <c r="BF72" i="6" s="1"/>
  <c r="BA72" i="6"/>
  <c r="AZ72" i="6"/>
  <c r="BB72" i="6" s="1"/>
  <c r="AV72" i="6"/>
  <c r="AX72" i="6" s="1"/>
  <c r="AS72" i="6"/>
  <c r="AR72" i="6"/>
  <c r="AT72" i="6" s="1"/>
  <c r="AO72" i="6"/>
  <c r="AN72" i="6"/>
  <c r="AK72" i="6"/>
  <c r="AJ72" i="6"/>
  <c r="AL72" i="6" s="1"/>
  <c r="AG72" i="6"/>
  <c r="AF72" i="6"/>
  <c r="AH72" i="6" s="1"/>
  <c r="AC72" i="6"/>
  <c r="AB72" i="6"/>
  <c r="AD72" i="6" s="1"/>
  <c r="Y72" i="6"/>
  <c r="X72" i="6"/>
  <c r="Z72" i="6" s="1"/>
  <c r="U72" i="6"/>
  <c r="T72" i="6"/>
  <c r="V72" i="6" s="1"/>
  <c r="Q72" i="6"/>
  <c r="P72" i="6"/>
  <c r="R72" i="6" s="1"/>
  <c r="M72" i="6"/>
  <c r="L72" i="6"/>
  <c r="I72" i="6"/>
  <c r="H72" i="6"/>
  <c r="J72" i="6" s="1"/>
  <c r="E72" i="6"/>
  <c r="D72" i="6"/>
  <c r="BP72" i="6" s="1"/>
  <c r="BM71" i="6"/>
  <c r="BN71" i="6"/>
  <c r="BI71" i="6"/>
  <c r="BH71" i="6"/>
  <c r="BJ71" i="6" s="1"/>
  <c r="BE71" i="6"/>
  <c r="BD71" i="6"/>
  <c r="BF71" i="6" s="1"/>
  <c r="BA71" i="6"/>
  <c r="AZ71" i="6"/>
  <c r="BB71" i="6" s="1"/>
  <c r="AV71" i="6"/>
  <c r="AX71" i="6" s="1"/>
  <c r="AS71" i="6"/>
  <c r="AR71" i="6"/>
  <c r="AO71" i="6"/>
  <c r="AN71" i="6"/>
  <c r="AK71" i="6"/>
  <c r="AJ71" i="6"/>
  <c r="AG71" i="6"/>
  <c r="AF71" i="6"/>
  <c r="AC71" i="6"/>
  <c r="AB71" i="6"/>
  <c r="AD71" i="6" s="1"/>
  <c r="Y71" i="6"/>
  <c r="X71" i="6"/>
  <c r="Z71" i="6" s="1"/>
  <c r="U71" i="6"/>
  <c r="T71" i="6"/>
  <c r="V71" i="6" s="1"/>
  <c r="Q71" i="6"/>
  <c r="P71" i="6"/>
  <c r="R71" i="6" s="1"/>
  <c r="M71" i="6"/>
  <c r="L71" i="6"/>
  <c r="O71" i="6" s="1"/>
  <c r="I71" i="6"/>
  <c r="H71" i="6"/>
  <c r="J71" i="6" s="1"/>
  <c r="E71" i="6"/>
  <c r="BQ71" i="6" s="1"/>
  <c r="D71" i="6"/>
  <c r="F71" i="6" s="1"/>
  <c r="BM70" i="6"/>
  <c r="BN70" i="6" s="1"/>
  <c r="BI70" i="6"/>
  <c r="BH70" i="6"/>
  <c r="BE70" i="6"/>
  <c r="BD70" i="6"/>
  <c r="BA70" i="6"/>
  <c r="AZ70" i="6"/>
  <c r="BB70" i="6" s="1"/>
  <c r="AV70" i="6"/>
  <c r="AX70" i="6" s="1"/>
  <c r="AS70" i="6"/>
  <c r="AR70" i="6"/>
  <c r="AT70" i="6" s="1"/>
  <c r="AO70" i="6"/>
  <c r="AN70" i="6"/>
  <c r="AK70" i="6"/>
  <c r="AJ70" i="6"/>
  <c r="AL70" i="6" s="1"/>
  <c r="AG70" i="6"/>
  <c r="AF70" i="6"/>
  <c r="AH70" i="6" s="1"/>
  <c r="AC70" i="6"/>
  <c r="AB70" i="6"/>
  <c r="AD70" i="6" s="1"/>
  <c r="Y70" i="6"/>
  <c r="X70" i="6"/>
  <c r="Z70" i="6" s="1"/>
  <c r="U70" i="6"/>
  <c r="T70" i="6"/>
  <c r="V70" i="6" s="1"/>
  <c r="Q70" i="6"/>
  <c r="P70" i="6"/>
  <c r="R70" i="6" s="1"/>
  <c r="M70" i="6"/>
  <c r="L70" i="6"/>
  <c r="I70" i="6"/>
  <c r="H70" i="6"/>
  <c r="J70" i="6" s="1"/>
  <c r="E70" i="6"/>
  <c r="D70" i="6"/>
  <c r="BP70" i="6" s="1"/>
  <c r="BM69" i="6"/>
  <c r="BN69" i="6"/>
  <c r="BI69" i="6"/>
  <c r="BH69" i="6"/>
  <c r="BJ69" i="6" s="1"/>
  <c r="BE69" i="6"/>
  <c r="BD69" i="6"/>
  <c r="BF69" i="6" s="1"/>
  <c r="BA69" i="6"/>
  <c r="AZ69" i="6"/>
  <c r="BB69" i="6" s="1"/>
  <c r="AV69" i="6"/>
  <c r="AX69" i="6" s="1"/>
  <c r="AS69" i="6"/>
  <c r="AU69" i="6" s="1"/>
  <c r="AR69" i="6"/>
  <c r="AT69" i="6" s="1"/>
  <c r="AO69" i="6"/>
  <c r="AQ69" i="6" s="1"/>
  <c r="AN69" i="6"/>
  <c r="AK69" i="6"/>
  <c r="AJ69" i="6"/>
  <c r="AG69" i="6"/>
  <c r="AI69" i="6" s="1"/>
  <c r="AF69" i="6"/>
  <c r="AC69" i="6"/>
  <c r="AE69" i="6" s="1"/>
  <c r="AB69" i="6"/>
  <c r="Y69" i="6"/>
  <c r="AA69" i="6" s="1"/>
  <c r="X69" i="6"/>
  <c r="U69" i="6"/>
  <c r="W69" i="6" s="1"/>
  <c r="T69" i="6"/>
  <c r="Q69" i="6"/>
  <c r="P69" i="6"/>
  <c r="M69" i="6"/>
  <c r="L69" i="6"/>
  <c r="I69" i="6"/>
  <c r="K69" i="6" s="1"/>
  <c r="H69" i="6"/>
  <c r="E69" i="6"/>
  <c r="BQ69" i="6" s="1"/>
  <c r="D69" i="6"/>
  <c r="BM68" i="6"/>
  <c r="BO68" i="6" s="1"/>
  <c r="BI68" i="6"/>
  <c r="BH68" i="6"/>
  <c r="BE68" i="6"/>
  <c r="BD68" i="6"/>
  <c r="BA68" i="6"/>
  <c r="AZ68" i="6"/>
  <c r="AV68" i="6"/>
  <c r="AY68" i="6" s="1"/>
  <c r="AS68" i="6"/>
  <c r="AR68" i="6"/>
  <c r="AO68" i="6"/>
  <c r="AQ68" i="6" s="1"/>
  <c r="AN68" i="6"/>
  <c r="AK68" i="6"/>
  <c r="AJ68" i="6"/>
  <c r="AG68" i="6"/>
  <c r="AI68" i="6" s="1"/>
  <c r="AF68" i="6"/>
  <c r="AC68" i="6"/>
  <c r="AE68" i="6" s="1"/>
  <c r="AB68" i="6"/>
  <c r="Y68" i="6"/>
  <c r="AA68" i="6" s="1"/>
  <c r="X68" i="6"/>
  <c r="U68" i="6"/>
  <c r="W68" i="6" s="1"/>
  <c r="T68" i="6"/>
  <c r="Q68" i="6"/>
  <c r="P68" i="6"/>
  <c r="M68" i="6"/>
  <c r="O68" i="6" s="1"/>
  <c r="L68" i="6"/>
  <c r="I68" i="6"/>
  <c r="K68" i="6" s="1"/>
  <c r="H68" i="6"/>
  <c r="E68" i="6"/>
  <c r="G68" i="6" s="1"/>
  <c r="D68" i="6"/>
  <c r="BP68" i="6" s="1"/>
  <c r="BM67" i="6"/>
  <c r="BN67" i="6" s="1"/>
  <c r="BI67" i="6"/>
  <c r="BH67" i="6"/>
  <c r="BE67" i="6"/>
  <c r="BD67" i="6"/>
  <c r="BA67" i="6"/>
  <c r="BC67" i="6" s="1"/>
  <c r="AZ67" i="6"/>
  <c r="AV67" i="6"/>
  <c r="AX67" i="6" s="1"/>
  <c r="AS67" i="6"/>
  <c r="AR67" i="6"/>
  <c r="AT67" i="6" s="1"/>
  <c r="AO67" i="6"/>
  <c r="AN67" i="6"/>
  <c r="AK67" i="6"/>
  <c r="AJ67" i="6"/>
  <c r="AL67" i="6" s="1"/>
  <c r="AG67" i="6"/>
  <c r="AF67" i="6"/>
  <c r="AH67" i="6" s="1"/>
  <c r="AC67" i="6"/>
  <c r="AB67" i="6"/>
  <c r="AD67" i="6" s="1"/>
  <c r="Y67" i="6"/>
  <c r="X67" i="6"/>
  <c r="Z67" i="6" s="1"/>
  <c r="U67" i="6"/>
  <c r="T67" i="6"/>
  <c r="V67" i="6" s="1"/>
  <c r="Q67" i="6"/>
  <c r="P67" i="6"/>
  <c r="R67" i="6" s="1"/>
  <c r="M67" i="6"/>
  <c r="L67" i="6"/>
  <c r="I67" i="6"/>
  <c r="H67" i="6"/>
  <c r="E67" i="6"/>
  <c r="BQ67" i="6" s="1"/>
  <c r="D67" i="6"/>
  <c r="F67" i="6" s="1"/>
  <c r="BM66" i="6"/>
  <c r="BN66" i="6"/>
  <c r="BI66" i="6"/>
  <c r="BH66" i="6"/>
  <c r="BJ66" i="6" s="1"/>
  <c r="BE66" i="6"/>
  <c r="BD66" i="6"/>
  <c r="BF66" i="6" s="1"/>
  <c r="BA66" i="6"/>
  <c r="AZ66" i="6"/>
  <c r="AV66" i="6"/>
  <c r="AX66" i="6" s="1"/>
  <c r="AS66" i="6"/>
  <c r="AR66" i="6"/>
  <c r="AT66" i="6" s="1"/>
  <c r="AO66" i="6"/>
  <c r="AN66" i="6"/>
  <c r="AK66" i="6"/>
  <c r="AJ66" i="6"/>
  <c r="AL66" i="6" s="1"/>
  <c r="AG66" i="6"/>
  <c r="AI66" i="6" s="1"/>
  <c r="AF66" i="6"/>
  <c r="AH66" i="6" s="1"/>
  <c r="AC66" i="6"/>
  <c r="AE66" i="6" s="1"/>
  <c r="AB66" i="6"/>
  <c r="Y66" i="6"/>
  <c r="AA66" i="6" s="1"/>
  <c r="X66" i="6"/>
  <c r="U66" i="6"/>
  <c r="W66" i="6" s="1"/>
  <c r="T66" i="6"/>
  <c r="Q66" i="6"/>
  <c r="P66" i="6"/>
  <c r="M66" i="6"/>
  <c r="O66" i="6" s="1"/>
  <c r="L66" i="6"/>
  <c r="I66" i="6"/>
  <c r="K66" i="6" s="1"/>
  <c r="H66" i="6"/>
  <c r="E66" i="6"/>
  <c r="G66" i="6" s="1"/>
  <c r="D66" i="6"/>
  <c r="BP66" i="6" s="1"/>
  <c r="BM65" i="6"/>
  <c r="BO65" i="6" s="1"/>
  <c r="BI65" i="6"/>
  <c r="BK65" i="6" s="1"/>
  <c r="BH65" i="6"/>
  <c r="BE65" i="6"/>
  <c r="BD65" i="6"/>
  <c r="BA65" i="6"/>
  <c r="AZ65" i="6"/>
  <c r="AV65" i="6"/>
  <c r="AX65" i="6" s="1"/>
  <c r="AS65" i="6"/>
  <c r="AR65" i="6"/>
  <c r="AT65" i="6" s="1"/>
  <c r="AO65" i="6"/>
  <c r="AN65" i="6"/>
  <c r="AP65" i="6" s="1"/>
  <c r="AK65" i="6"/>
  <c r="AJ65" i="6"/>
  <c r="AL65" i="6" s="1"/>
  <c r="AG65" i="6"/>
  <c r="AF65" i="6"/>
  <c r="AH65" i="6" s="1"/>
  <c r="AC65" i="6"/>
  <c r="AB65" i="6"/>
  <c r="AD65" i="6" s="1"/>
  <c r="Y65" i="6"/>
  <c r="X65" i="6"/>
  <c r="Z65" i="6" s="1"/>
  <c r="U65" i="6"/>
  <c r="T65" i="6"/>
  <c r="V65" i="6" s="1"/>
  <c r="Q65" i="6"/>
  <c r="P65" i="6"/>
  <c r="R65" i="6" s="1"/>
  <c r="M65" i="6"/>
  <c r="L65" i="6"/>
  <c r="I65" i="6"/>
  <c r="H65" i="6"/>
  <c r="K65" i="6" s="1"/>
  <c r="E65" i="6"/>
  <c r="D65" i="6"/>
  <c r="BP65" i="6" s="1"/>
  <c r="BM64" i="6"/>
  <c r="BN64" i="6"/>
  <c r="BI64" i="6"/>
  <c r="BH64" i="6"/>
  <c r="BJ64" i="6" s="1"/>
  <c r="BE64" i="6"/>
  <c r="BD64" i="6"/>
  <c r="BF64" i="6" s="1"/>
  <c r="BA64" i="6"/>
  <c r="AZ64" i="6"/>
  <c r="BB64" i="6" s="1"/>
  <c r="AV64" i="6"/>
  <c r="AX64" i="6" s="1"/>
  <c r="AS64" i="6"/>
  <c r="AU64" i="6" s="1"/>
  <c r="AR64" i="6"/>
  <c r="AO64" i="6"/>
  <c r="AN64" i="6"/>
  <c r="AK64" i="6"/>
  <c r="AJ64" i="6"/>
  <c r="AG64" i="6"/>
  <c r="AI64" i="6" s="1"/>
  <c r="AF64" i="6"/>
  <c r="AC64" i="6"/>
  <c r="AE64" i="6" s="1"/>
  <c r="AB64" i="6"/>
  <c r="Y64" i="6"/>
  <c r="AA64" i="6" s="1"/>
  <c r="X64" i="6"/>
  <c r="Z64" i="6" s="1"/>
  <c r="U64" i="6"/>
  <c r="W64" i="6" s="1"/>
  <c r="T64" i="6"/>
  <c r="Q64" i="6"/>
  <c r="P64" i="6"/>
  <c r="M64" i="6"/>
  <c r="L64" i="6"/>
  <c r="I64" i="6"/>
  <c r="K64" i="6" s="1"/>
  <c r="H64" i="6"/>
  <c r="E64" i="6"/>
  <c r="BQ64" i="6" s="1"/>
  <c r="D64" i="6"/>
  <c r="BM63" i="6"/>
  <c r="BO63" i="6" s="1"/>
  <c r="BI63" i="6"/>
  <c r="BH63" i="6"/>
  <c r="BJ63" i="6" s="1"/>
  <c r="BE63" i="6"/>
  <c r="BD63" i="6"/>
  <c r="BF63" i="6" s="1"/>
  <c r="BA63" i="6"/>
  <c r="AZ63" i="6"/>
  <c r="BB63" i="6" s="1"/>
  <c r="AV63" i="6"/>
  <c r="AX63" i="6" s="1"/>
  <c r="AS63" i="6"/>
  <c r="AR63" i="6"/>
  <c r="AT63" i="6" s="1"/>
  <c r="AO63" i="6"/>
  <c r="AN63" i="6"/>
  <c r="AQ63" i="6" s="1"/>
  <c r="AK63" i="6"/>
  <c r="AJ63" i="6"/>
  <c r="AL63" i="6" s="1"/>
  <c r="AG63" i="6"/>
  <c r="AF63" i="6"/>
  <c r="AH63" i="6" s="1"/>
  <c r="AC63" i="6"/>
  <c r="AB63" i="6"/>
  <c r="AD63" i="6" s="1"/>
  <c r="Y63" i="6"/>
  <c r="X63" i="6"/>
  <c r="Z63" i="6" s="1"/>
  <c r="U63" i="6"/>
  <c r="T63" i="6"/>
  <c r="V63" i="6" s="1"/>
  <c r="Q63" i="6"/>
  <c r="P63" i="6"/>
  <c r="R63" i="6" s="1"/>
  <c r="M63" i="6"/>
  <c r="L63" i="6"/>
  <c r="I63" i="6"/>
  <c r="H63" i="6"/>
  <c r="K63" i="6" s="1"/>
  <c r="E63" i="6"/>
  <c r="D63" i="6"/>
  <c r="BP63" i="6" s="1"/>
  <c r="BM62" i="6"/>
  <c r="BN62" i="6"/>
  <c r="BI62" i="6"/>
  <c r="BH62" i="6"/>
  <c r="BJ62" i="6" s="1"/>
  <c r="BE62" i="6"/>
  <c r="BD62" i="6"/>
  <c r="BF62" i="6" s="1"/>
  <c r="BA62" i="6"/>
  <c r="AZ62" i="6"/>
  <c r="BB62" i="6" s="1"/>
  <c r="AV62" i="6"/>
  <c r="AX62" i="6" s="1"/>
  <c r="AS62" i="6"/>
  <c r="AR62" i="6"/>
  <c r="AT62" i="6" s="1"/>
  <c r="AO62" i="6"/>
  <c r="AN62" i="6"/>
  <c r="AK62" i="6"/>
  <c r="AJ62" i="6"/>
  <c r="AL62" i="6" s="1"/>
  <c r="AG62" i="6"/>
  <c r="AF62" i="6"/>
  <c r="AH62" i="6" s="1"/>
  <c r="AC62" i="6"/>
  <c r="AB62" i="6"/>
  <c r="AD62" i="6" s="1"/>
  <c r="Y62" i="6"/>
  <c r="X62" i="6"/>
  <c r="Z62" i="6" s="1"/>
  <c r="U62" i="6"/>
  <c r="T62" i="6"/>
  <c r="V62" i="6" s="1"/>
  <c r="Q62" i="6"/>
  <c r="P62" i="6"/>
  <c r="R62" i="6" s="1"/>
  <c r="M62" i="6"/>
  <c r="L62" i="6"/>
  <c r="O62" i="6" s="1"/>
  <c r="I62" i="6"/>
  <c r="H62" i="6"/>
  <c r="E62" i="6"/>
  <c r="BQ62" i="6" s="1"/>
  <c r="D62" i="6"/>
  <c r="F62" i="6" s="1"/>
  <c r="BM61" i="6"/>
  <c r="BN61" i="6" s="1"/>
  <c r="BI61" i="6"/>
  <c r="BK61" i="6" s="1"/>
  <c r="BH61" i="6"/>
  <c r="BE61" i="6"/>
  <c r="BD61" i="6"/>
  <c r="BA61" i="6"/>
  <c r="AZ61" i="6"/>
  <c r="AV61" i="6"/>
  <c r="AY61" i="6" s="1"/>
  <c r="AS61" i="6"/>
  <c r="AR61" i="6"/>
  <c r="AT61" i="6" s="1"/>
  <c r="AO61" i="6"/>
  <c r="AN61" i="6"/>
  <c r="AQ61" i="6" s="1"/>
  <c r="AK61" i="6"/>
  <c r="AJ61" i="6"/>
  <c r="AL61" i="6" s="1"/>
  <c r="AG61" i="6"/>
  <c r="AF61" i="6"/>
  <c r="AH61" i="6" s="1"/>
  <c r="AC61" i="6"/>
  <c r="AB61" i="6"/>
  <c r="AD61" i="6" s="1"/>
  <c r="Y61" i="6"/>
  <c r="X61" i="6"/>
  <c r="Z61" i="6" s="1"/>
  <c r="U61" i="6"/>
  <c r="T61" i="6"/>
  <c r="V61" i="6" s="1"/>
  <c r="Q61" i="6"/>
  <c r="P61" i="6"/>
  <c r="R61" i="6" s="1"/>
  <c r="M61" i="6"/>
  <c r="L61" i="6"/>
  <c r="I61" i="6"/>
  <c r="H61" i="6"/>
  <c r="K61" i="6" s="1"/>
  <c r="E61" i="6"/>
  <c r="D61" i="6"/>
  <c r="BP61" i="6" s="1"/>
  <c r="BM60" i="6"/>
  <c r="BN60" i="6"/>
  <c r="BI60" i="6"/>
  <c r="BH60" i="6"/>
  <c r="BJ60" i="6" s="1"/>
  <c r="BE60" i="6"/>
  <c r="BD60" i="6"/>
  <c r="BF60" i="6" s="1"/>
  <c r="BA60" i="6"/>
  <c r="AZ60" i="6"/>
  <c r="BB60" i="6" s="1"/>
  <c r="AV60" i="6"/>
  <c r="AX60" i="6" s="1"/>
  <c r="AS60" i="6"/>
  <c r="AU60" i="6" s="1"/>
  <c r="AR60" i="6"/>
  <c r="AO60" i="6"/>
  <c r="AQ60" i="6" s="1"/>
  <c r="AN60" i="6"/>
  <c r="AK60" i="6"/>
  <c r="AJ60" i="6"/>
  <c r="AG60" i="6"/>
  <c r="AI60" i="6" s="1"/>
  <c r="AF60" i="6"/>
  <c r="AC60" i="6"/>
  <c r="AE60" i="6" s="1"/>
  <c r="AB60" i="6"/>
  <c r="Y60" i="6"/>
  <c r="AA60" i="6" s="1"/>
  <c r="X60" i="6"/>
  <c r="U60" i="6"/>
  <c r="W60" i="6" s="1"/>
  <c r="T60" i="6"/>
  <c r="Q60" i="6"/>
  <c r="P60" i="6"/>
  <c r="M60" i="6"/>
  <c r="L60" i="6"/>
  <c r="I60" i="6"/>
  <c r="K60" i="6" s="1"/>
  <c r="H60" i="6"/>
  <c r="E60" i="6"/>
  <c r="BQ60" i="6" s="1"/>
  <c r="D60" i="6"/>
  <c r="F60" i="6" s="1"/>
  <c r="BM59" i="6"/>
  <c r="BN59" i="6" s="1"/>
  <c r="BI59" i="6"/>
  <c r="BH59" i="6"/>
  <c r="BE59" i="6"/>
  <c r="BD59" i="6"/>
  <c r="BA59" i="6"/>
  <c r="AZ59" i="6"/>
  <c r="AV59" i="6"/>
  <c r="AX59" i="6" s="1"/>
  <c r="AS59" i="6"/>
  <c r="AR59" i="6"/>
  <c r="AT59" i="6" s="1"/>
  <c r="AO59" i="6"/>
  <c r="AN59" i="6"/>
  <c r="AQ59" i="6" s="1"/>
  <c r="AK59" i="6"/>
  <c r="AJ59" i="6"/>
  <c r="AL59" i="6" s="1"/>
  <c r="AG59" i="6"/>
  <c r="AF59" i="6"/>
  <c r="AH59" i="6" s="1"/>
  <c r="AC59" i="6"/>
  <c r="AB59" i="6"/>
  <c r="AD59" i="6" s="1"/>
  <c r="Y59" i="6"/>
  <c r="X59" i="6"/>
  <c r="Z59" i="6" s="1"/>
  <c r="U59" i="6"/>
  <c r="T59" i="6"/>
  <c r="V59" i="6" s="1"/>
  <c r="Q59" i="6"/>
  <c r="P59" i="6"/>
  <c r="R59" i="6" s="1"/>
  <c r="M59" i="6"/>
  <c r="L59" i="6"/>
  <c r="N59" i="6" s="1"/>
  <c r="I59" i="6"/>
  <c r="H59" i="6"/>
  <c r="K59" i="6" s="1"/>
  <c r="E59" i="6"/>
  <c r="D59" i="6"/>
  <c r="BP59" i="6" s="1"/>
  <c r="BM58" i="6"/>
  <c r="BN58" i="6"/>
  <c r="BI58" i="6"/>
  <c r="BH58" i="6"/>
  <c r="BJ58" i="6" s="1"/>
  <c r="BE58" i="6"/>
  <c r="BD58" i="6"/>
  <c r="BF58" i="6" s="1"/>
  <c r="BA58" i="6"/>
  <c r="AZ58" i="6"/>
  <c r="BB58" i="6" s="1"/>
  <c r="AV58" i="6"/>
  <c r="AY58" i="6" s="1"/>
  <c r="AS58" i="6"/>
  <c r="AU58" i="6" s="1"/>
  <c r="AR58" i="6"/>
  <c r="AO58" i="6"/>
  <c r="AQ58" i="6" s="1"/>
  <c r="AN58" i="6"/>
  <c r="AK58" i="6"/>
  <c r="AJ58" i="6"/>
  <c r="AG58" i="6"/>
  <c r="AI58" i="6" s="1"/>
  <c r="AF58" i="6"/>
  <c r="AC58" i="6"/>
  <c r="AE58" i="6" s="1"/>
  <c r="AB58" i="6"/>
  <c r="Y58" i="6"/>
  <c r="AA58" i="6" s="1"/>
  <c r="X58" i="6"/>
  <c r="U58" i="6"/>
  <c r="W58" i="6" s="1"/>
  <c r="T58" i="6"/>
  <c r="Q58" i="6"/>
  <c r="P58" i="6"/>
  <c r="M58" i="6"/>
  <c r="L58" i="6"/>
  <c r="I58" i="6"/>
  <c r="H58" i="6"/>
  <c r="E58" i="6"/>
  <c r="BQ58" i="6" s="1"/>
  <c r="D58" i="6"/>
  <c r="BM57" i="6"/>
  <c r="BN57" i="6" s="1"/>
  <c r="BI57" i="6"/>
  <c r="BH57" i="6"/>
  <c r="BE57" i="6"/>
  <c r="BD57" i="6"/>
  <c r="BA57" i="6"/>
  <c r="AZ57" i="6"/>
  <c r="AV57" i="6"/>
  <c r="AX57" i="6" s="1"/>
  <c r="AS57" i="6"/>
  <c r="AR57" i="6"/>
  <c r="AT57" i="6" s="1"/>
  <c r="AO57" i="6"/>
  <c r="AN57" i="6"/>
  <c r="AQ57" i="6" s="1"/>
  <c r="AK57" i="6"/>
  <c r="AJ57" i="6"/>
  <c r="AL57" i="6" s="1"/>
  <c r="AG57" i="6"/>
  <c r="AF57" i="6"/>
  <c r="AH57" i="6" s="1"/>
  <c r="AC57" i="6"/>
  <c r="AB57" i="6"/>
  <c r="AD57" i="6" s="1"/>
  <c r="Y57" i="6"/>
  <c r="X57" i="6"/>
  <c r="Z57" i="6" s="1"/>
  <c r="U57" i="6"/>
  <c r="T57" i="6"/>
  <c r="V57" i="6" s="1"/>
  <c r="Q57" i="6"/>
  <c r="P57" i="6"/>
  <c r="R57" i="6" s="1"/>
  <c r="M57" i="6"/>
  <c r="L57" i="6"/>
  <c r="I57" i="6"/>
  <c r="H57" i="6"/>
  <c r="K57" i="6" s="1"/>
  <c r="E57" i="6"/>
  <c r="D57" i="6"/>
  <c r="BP57" i="6" s="1"/>
  <c r="BM56" i="6"/>
  <c r="BN56" i="6"/>
  <c r="BI56" i="6"/>
  <c r="BH56" i="6"/>
  <c r="BJ56" i="6" s="1"/>
  <c r="BE56" i="6"/>
  <c r="BD56" i="6"/>
  <c r="BF56" i="6" s="1"/>
  <c r="BA56" i="6"/>
  <c r="AZ56" i="6"/>
  <c r="BB56" i="6" s="1"/>
  <c r="AV56" i="6"/>
  <c r="AX56" i="6" s="1"/>
  <c r="AS56" i="6"/>
  <c r="AU56" i="6" s="1"/>
  <c r="AR56" i="6"/>
  <c r="AO56" i="6"/>
  <c r="AQ56" i="6" s="1"/>
  <c r="AN56" i="6"/>
  <c r="AK56" i="6"/>
  <c r="AJ56" i="6"/>
  <c r="AG56" i="6"/>
  <c r="AI56" i="6" s="1"/>
  <c r="AF56" i="6"/>
  <c r="AC56" i="6"/>
  <c r="AE56" i="6" s="1"/>
  <c r="AB56" i="6"/>
  <c r="Y56" i="6"/>
  <c r="AA56" i="6" s="1"/>
  <c r="X56" i="6"/>
  <c r="U56" i="6"/>
  <c r="W56" i="6" s="1"/>
  <c r="T56" i="6"/>
  <c r="Q56" i="6"/>
  <c r="P56" i="6"/>
  <c r="M56" i="6"/>
  <c r="O56" i="6" s="1"/>
  <c r="L56" i="6"/>
  <c r="I56" i="6"/>
  <c r="H56" i="6"/>
  <c r="E56" i="6"/>
  <c r="BQ56" i="6" s="1"/>
  <c r="BT56" i="6" s="1"/>
  <c r="D56" i="6"/>
  <c r="BP56" i="6" s="1"/>
  <c r="BM55" i="6"/>
  <c r="BO55" i="6" s="1"/>
  <c r="BI55" i="6"/>
  <c r="BH55" i="6"/>
  <c r="BE55" i="6"/>
  <c r="BD55" i="6"/>
  <c r="BA55" i="6"/>
  <c r="AZ55" i="6"/>
  <c r="AV55" i="6"/>
  <c r="AX55" i="6" s="1"/>
  <c r="AS55" i="6"/>
  <c r="AR55" i="6"/>
  <c r="AT55" i="6" s="1"/>
  <c r="AO55" i="6"/>
  <c r="AN55" i="6"/>
  <c r="AK55" i="6"/>
  <c r="AJ55" i="6"/>
  <c r="AL55" i="6" s="1"/>
  <c r="AG55" i="6"/>
  <c r="AF55" i="6"/>
  <c r="AH55" i="6" s="1"/>
  <c r="AC55" i="6"/>
  <c r="AB55" i="6"/>
  <c r="AD55" i="6" s="1"/>
  <c r="Y55" i="6"/>
  <c r="X55" i="6"/>
  <c r="Z55" i="6" s="1"/>
  <c r="U55" i="6"/>
  <c r="T55" i="6"/>
  <c r="V55" i="6" s="1"/>
  <c r="Q55" i="6"/>
  <c r="P55" i="6"/>
  <c r="R55" i="6" s="1"/>
  <c r="M55" i="6"/>
  <c r="L55" i="6"/>
  <c r="N55" i="6" s="1"/>
  <c r="I55" i="6"/>
  <c r="H55" i="6"/>
  <c r="E55" i="6"/>
  <c r="BQ55" i="6" s="1"/>
  <c r="D55" i="6"/>
  <c r="F55" i="6" s="1"/>
  <c r="BM54" i="6"/>
  <c r="BO54" i="6" s="1"/>
  <c r="BI54" i="6"/>
  <c r="BK54" i="6" s="1"/>
  <c r="BH54" i="6"/>
  <c r="BJ54" i="6" s="1"/>
  <c r="BE54" i="6"/>
  <c r="BD54" i="6"/>
  <c r="BF54" i="6" s="1"/>
  <c r="BA54" i="6"/>
  <c r="AZ54" i="6"/>
  <c r="AV54" i="6"/>
  <c r="AY54" i="6" s="1"/>
  <c r="AS54" i="6"/>
  <c r="AR54" i="6"/>
  <c r="AT54" i="6" s="1"/>
  <c r="AO54" i="6"/>
  <c r="AN54" i="6"/>
  <c r="AK54" i="6"/>
  <c r="AJ54" i="6"/>
  <c r="AL54" i="6" s="1"/>
  <c r="AG54" i="6"/>
  <c r="AF54" i="6"/>
  <c r="AH54" i="6" s="1"/>
  <c r="AC54" i="6"/>
  <c r="AB54" i="6"/>
  <c r="AD54" i="6" s="1"/>
  <c r="Y54" i="6"/>
  <c r="X54" i="6"/>
  <c r="Z54" i="6" s="1"/>
  <c r="U54" i="6"/>
  <c r="T54" i="6"/>
  <c r="V54" i="6" s="1"/>
  <c r="Q54" i="6"/>
  <c r="P54" i="6"/>
  <c r="R54" i="6" s="1"/>
  <c r="M54" i="6"/>
  <c r="L54" i="6"/>
  <c r="O54" i="6" s="1"/>
  <c r="I54" i="6"/>
  <c r="H54" i="6"/>
  <c r="J54" i="6" s="1"/>
  <c r="E54" i="6"/>
  <c r="D54" i="6"/>
  <c r="BP54" i="6" s="1"/>
  <c r="BM53" i="6"/>
  <c r="BN53" i="6" s="1"/>
  <c r="BI53" i="6"/>
  <c r="BH53" i="6"/>
  <c r="BE53" i="6"/>
  <c r="BD53" i="6"/>
  <c r="BA53" i="6"/>
  <c r="BC53" i="6" s="1"/>
  <c r="AZ53" i="6"/>
  <c r="BB53" i="6" s="1"/>
  <c r="AV53" i="6"/>
  <c r="AY53" i="6" s="1"/>
  <c r="AS53" i="6"/>
  <c r="AR53" i="6"/>
  <c r="AT53" i="6" s="1"/>
  <c r="AO53" i="6"/>
  <c r="AN53" i="6"/>
  <c r="AK53" i="6"/>
  <c r="AJ53" i="6"/>
  <c r="AL53" i="6" s="1"/>
  <c r="AG53" i="6"/>
  <c r="AF53" i="6"/>
  <c r="AH53" i="6" s="1"/>
  <c r="AC53" i="6"/>
  <c r="AB53" i="6"/>
  <c r="AD53" i="6" s="1"/>
  <c r="Y53" i="6"/>
  <c r="X53" i="6"/>
  <c r="Z53" i="6" s="1"/>
  <c r="U53" i="6"/>
  <c r="T53" i="6"/>
  <c r="V53" i="6" s="1"/>
  <c r="Q53" i="6"/>
  <c r="P53" i="6"/>
  <c r="R53" i="6" s="1"/>
  <c r="M53" i="6"/>
  <c r="L53" i="6"/>
  <c r="I53" i="6"/>
  <c r="H53" i="6"/>
  <c r="J53" i="6" s="1"/>
  <c r="E53" i="6"/>
  <c r="BQ53" i="6" s="1"/>
  <c r="D53" i="6"/>
  <c r="F53" i="6" s="1"/>
  <c r="BM52" i="6"/>
  <c r="BN52" i="6" s="1"/>
  <c r="BI52" i="6"/>
  <c r="BH52" i="6"/>
  <c r="BE52" i="6"/>
  <c r="BD52" i="6"/>
  <c r="BA52" i="6"/>
  <c r="AZ52" i="6"/>
  <c r="AV52" i="6"/>
  <c r="AX52" i="6" s="1"/>
  <c r="AS52" i="6"/>
  <c r="AR52" i="6"/>
  <c r="AT52" i="6" s="1"/>
  <c r="AO52" i="6"/>
  <c r="AN52" i="6"/>
  <c r="AK52" i="6"/>
  <c r="AJ52" i="6"/>
  <c r="AL52" i="6" s="1"/>
  <c r="AG52" i="6"/>
  <c r="AF52" i="6"/>
  <c r="AH52" i="6" s="1"/>
  <c r="AC52" i="6"/>
  <c r="AB52" i="6"/>
  <c r="AD52" i="6" s="1"/>
  <c r="Y52" i="6"/>
  <c r="X52" i="6"/>
  <c r="Z52" i="6" s="1"/>
  <c r="U52" i="6"/>
  <c r="T52" i="6"/>
  <c r="V52" i="6" s="1"/>
  <c r="Q52" i="6"/>
  <c r="P52" i="6"/>
  <c r="R52" i="6" s="1"/>
  <c r="M52" i="6"/>
  <c r="L52" i="6"/>
  <c r="O52" i="6" s="1"/>
  <c r="I52" i="6"/>
  <c r="H52" i="6"/>
  <c r="J52" i="6" s="1"/>
  <c r="E52" i="6"/>
  <c r="D52" i="6"/>
  <c r="BP52" i="6" s="1"/>
  <c r="BM51" i="6"/>
  <c r="BN51" i="6"/>
  <c r="BI51" i="6"/>
  <c r="BH51" i="6"/>
  <c r="BJ51" i="6" s="1"/>
  <c r="BE51" i="6"/>
  <c r="BD51" i="6"/>
  <c r="BF51" i="6" s="1"/>
  <c r="BA51" i="6"/>
  <c r="AZ51" i="6"/>
  <c r="BB51" i="6" s="1"/>
  <c r="AV51" i="6"/>
  <c r="AX51" i="6" s="1"/>
  <c r="AS51" i="6"/>
  <c r="AR51" i="6"/>
  <c r="AT51" i="6" s="1"/>
  <c r="AO51" i="6"/>
  <c r="AN51" i="6"/>
  <c r="AP51" i="6" s="1"/>
  <c r="AK51" i="6"/>
  <c r="AJ51" i="6"/>
  <c r="AL51" i="6" s="1"/>
  <c r="AG51" i="6"/>
  <c r="AF51" i="6"/>
  <c r="AH51" i="6" s="1"/>
  <c r="AC51" i="6"/>
  <c r="AB51" i="6"/>
  <c r="AD51" i="6" s="1"/>
  <c r="Y51" i="6"/>
  <c r="X51" i="6"/>
  <c r="Z51" i="6" s="1"/>
  <c r="U51" i="6"/>
  <c r="T51" i="6"/>
  <c r="V51" i="6" s="1"/>
  <c r="Q51" i="6"/>
  <c r="P51" i="6"/>
  <c r="R51" i="6" s="1"/>
  <c r="M51" i="6"/>
  <c r="L51" i="6"/>
  <c r="I51" i="6"/>
  <c r="H51" i="6"/>
  <c r="J51" i="6" s="1"/>
  <c r="E51" i="6"/>
  <c r="BQ51" i="6" s="1"/>
  <c r="D51" i="6"/>
  <c r="F51" i="6" s="1"/>
  <c r="BM50" i="6"/>
  <c r="BN50" i="6" s="1"/>
  <c r="BI50" i="6"/>
  <c r="BH50" i="6"/>
  <c r="BE50" i="6"/>
  <c r="BD50" i="6"/>
  <c r="BF50" i="6" s="1"/>
  <c r="BA50" i="6"/>
  <c r="AZ50" i="6"/>
  <c r="AV50" i="6"/>
  <c r="AX50" i="6" s="1"/>
  <c r="AS50" i="6"/>
  <c r="AR50" i="6"/>
  <c r="AT50" i="6" s="1"/>
  <c r="AO50" i="6"/>
  <c r="AN50" i="6"/>
  <c r="AK50" i="6"/>
  <c r="AJ50" i="6"/>
  <c r="AG50" i="6"/>
  <c r="AF50" i="6"/>
  <c r="AC50" i="6"/>
  <c r="AB50" i="6"/>
  <c r="Y50" i="6"/>
  <c r="X50" i="6"/>
  <c r="U50" i="6"/>
  <c r="T50" i="6"/>
  <c r="Q50" i="6"/>
  <c r="P50" i="6"/>
  <c r="M50" i="6"/>
  <c r="L50" i="6"/>
  <c r="I50" i="6"/>
  <c r="H50" i="6"/>
  <c r="J50" i="6" s="1"/>
  <c r="E50" i="6"/>
  <c r="D50" i="6"/>
  <c r="BP50" i="6" s="1"/>
  <c r="BM49" i="6"/>
  <c r="BN49" i="6"/>
  <c r="BI49" i="6"/>
  <c r="BH49" i="6"/>
  <c r="BJ49" i="6" s="1"/>
  <c r="BE49" i="6"/>
  <c r="BD49" i="6"/>
  <c r="BF49" i="6" s="1"/>
  <c r="BA49" i="6"/>
  <c r="AZ49" i="6"/>
  <c r="BB49" i="6" s="1"/>
  <c r="AV49" i="6"/>
  <c r="AY49" i="6" s="1"/>
  <c r="AS49" i="6"/>
  <c r="AR49" i="6"/>
  <c r="AT49" i="6" s="1"/>
  <c r="AO49" i="6"/>
  <c r="AN49" i="6"/>
  <c r="AK49" i="6"/>
  <c r="AJ49" i="6"/>
  <c r="AL49" i="6" s="1"/>
  <c r="AG49" i="6"/>
  <c r="AF49" i="6"/>
  <c r="AH49" i="6" s="1"/>
  <c r="AC49" i="6"/>
  <c r="AB49" i="6"/>
  <c r="AD49" i="6" s="1"/>
  <c r="Y49" i="6"/>
  <c r="X49" i="6"/>
  <c r="Z49" i="6" s="1"/>
  <c r="U49" i="6"/>
  <c r="T49" i="6"/>
  <c r="V49" i="6" s="1"/>
  <c r="Q49" i="6"/>
  <c r="P49" i="6"/>
  <c r="R49" i="6" s="1"/>
  <c r="M49" i="6"/>
  <c r="L49" i="6"/>
  <c r="I49" i="6"/>
  <c r="H49" i="6"/>
  <c r="J49" i="6" s="1"/>
  <c r="E49" i="6"/>
  <c r="BQ49" i="6" s="1"/>
  <c r="D49" i="6"/>
  <c r="F49" i="6" s="1"/>
  <c r="BM48" i="6"/>
  <c r="BO48" i="6" s="1"/>
  <c r="BN48" i="6"/>
  <c r="BI48" i="6"/>
  <c r="BH48" i="6"/>
  <c r="BJ48" i="6" s="1"/>
  <c r="BE48" i="6"/>
  <c r="BD48" i="6"/>
  <c r="BF48" i="6" s="1"/>
  <c r="BA48" i="6"/>
  <c r="AZ48" i="6"/>
  <c r="BB48" i="6" s="1"/>
  <c r="AV48" i="6"/>
  <c r="AX48" i="6" s="1"/>
  <c r="AS48" i="6"/>
  <c r="AR48" i="6"/>
  <c r="AT48" i="6" s="1"/>
  <c r="AO48" i="6"/>
  <c r="AN48" i="6"/>
  <c r="AK48" i="6"/>
  <c r="AJ48" i="6"/>
  <c r="AL48" i="6" s="1"/>
  <c r="AG48" i="6"/>
  <c r="AF48" i="6"/>
  <c r="AH48" i="6" s="1"/>
  <c r="AC48" i="6"/>
  <c r="AB48" i="6"/>
  <c r="AD48" i="6" s="1"/>
  <c r="Y48" i="6"/>
  <c r="X48" i="6"/>
  <c r="Z48" i="6" s="1"/>
  <c r="U48" i="6"/>
  <c r="T48" i="6"/>
  <c r="V48" i="6" s="1"/>
  <c r="Q48" i="6"/>
  <c r="P48" i="6"/>
  <c r="R48" i="6" s="1"/>
  <c r="M48" i="6"/>
  <c r="L48" i="6"/>
  <c r="N48" i="6" s="1"/>
  <c r="I48" i="6"/>
  <c r="H48" i="6"/>
  <c r="J48" i="6" s="1"/>
  <c r="E48" i="6"/>
  <c r="D48" i="6"/>
  <c r="BP48" i="6" s="1"/>
  <c r="BM47" i="6"/>
  <c r="BN47" i="6"/>
  <c r="BI47" i="6"/>
  <c r="BH47" i="6"/>
  <c r="BJ47" i="6" s="1"/>
  <c r="BE47" i="6"/>
  <c r="BD47" i="6"/>
  <c r="BF47" i="6" s="1"/>
  <c r="BA47" i="6"/>
  <c r="AZ47" i="6"/>
  <c r="BB47" i="6" s="1"/>
  <c r="AV47" i="6"/>
  <c r="AX47" i="6" s="1"/>
  <c r="AS47" i="6"/>
  <c r="AR47" i="6"/>
  <c r="AT47" i="6" s="1"/>
  <c r="AO47" i="6"/>
  <c r="AN47" i="6"/>
  <c r="AP47" i="6" s="1"/>
  <c r="AK47" i="6"/>
  <c r="AJ47" i="6"/>
  <c r="AL47" i="6" s="1"/>
  <c r="AG47" i="6"/>
  <c r="AF47" i="6"/>
  <c r="AH47" i="6" s="1"/>
  <c r="AC47" i="6"/>
  <c r="AB47" i="6"/>
  <c r="AD47" i="6" s="1"/>
  <c r="Y47" i="6"/>
  <c r="X47" i="6"/>
  <c r="Z47" i="6" s="1"/>
  <c r="U47" i="6"/>
  <c r="T47" i="6"/>
  <c r="V47" i="6" s="1"/>
  <c r="Q47" i="6"/>
  <c r="P47" i="6"/>
  <c r="R47" i="6" s="1"/>
  <c r="M47" i="6"/>
  <c r="L47" i="6"/>
  <c r="I47" i="6"/>
  <c r="H47" i="6"/>
  <c r="J47" i="6" s="1"/>
  <c r="E47" i="6"/>
  <c r="BQ47" i="6" s="1"/>
  <c r="D47" i="6"/>
  <c r="F47" i="6" s="1"/>
  <c r="BM46" i="6"/>
  <c r="BN46" i="6" s="1"/>
  <c r="BI46" i="6"/>
  <c r="BH46" i="6"/>
  <c r="BJ46" i="6" s="1"/>
  <c r="BE46" i="6"/>
  <c r="BD46" i="6"/>
  <c r="BF46" i="6" s="1"/>
  <c r="BA46" i="6"/>
  <c r="AZ46" i="6"/>
  <c r="BB46" i="6" s="1"/>
  <c r="AV46" i="6"/>
  <c r="AX46" i="6" s="1"/>
  <c r="AS46" i="6"/>
  <c r="AR46" i="6"/>
  <c r="AT46" i="6" s="1"/>
  <c r="AO46" i="6"/>
  <c r="AQ46" i="6" s="1"/>
  <c r="AN46" i="6"/>
  <c r="AK46" i="6"/>
  <c r="AJ46" i="6"/>
  <c r="AG46" i="6"/>
  <c r="AI46" i="6" s="1"/>
  <c r="AF46" i="6"/>
  <c r="AC46" i="6"/>
  <c r="AE46" i="6" s="1"/>
  <c r="AB46" i="6"/>
  <c r="Y46" i="6"/>
  <c r="AA46" i="6" s="1"/>
  <c r="X46" i="6"/>
  <c r="U46" i="6"/>
  <c r="W46" i="6" s="1"/>
  <c r="T46" i="6"/>
  <c r="Q46" i="6"/>
  <c r="P46" i="6"/>
  <c r="R46" i="6" s="1"/>
  <c r="M46" i="6"/>
  <c r="O46" i="6" s="1"/>
  <c r="L46" i="6"/>
  <c r="I46" i="6"/>
  <c r="K46" i="6" s="1"/>
  <c r="H46" i="6"/>
  <c r="J46" i="6" s="1"/>
  <c r="E46" i="6"/>
  <c r="G46" i="6" s="1"/>
  <c r="D46" i="6"/>
  <c r="BP46" i="6" s="1"/>
  <c r="BM45" i="6"/>
  <c r="BN45" i="6" s="1"/>
  <c r="BI45" i="6"/>
  <c r="BH45" i="6"/>
  <c r="BE45" i="6"/>
  <c r="BD45" i="6"/>
  <c r="BA45" i="6"/>
  <c r="AZ45" i="6"/>
  <c r="AV45" i="6"/>
  <c r="AX45" i="6" s="1"/>
  <c r="AS45" i="6"/>
  <c r="AR45" i="6"/>
  <c r="AT45" i="6" s="1"/>
  <c r="AO45" i="6"/>
  <c r="AN45" i="6"/>
  <c r="AK45" i="6"/>
  <c r="AJ45" i="6"/>
  <c r="AL45" i="6" s="1"/>
  <c r="AG45" i="6"/>
  <c r="AF45" i="6"/>
  <c r="AH45" i="6" s="1"/>
  <c r="AC45" i="6"/>
  <c r="AB45" i="6"/>
  <c r="Y45" i="6"/>
  <c r="AA45" i="6" s="1"/>
  <c r="X45" i="6"/>
  <c r="U45" i="6"/>
  <c r="W45" i="6" s="1"/>
  <c r="T45" i="6"/>
  <c r="Q45" i="6"/>
  <c r="P45" i="6"/>
  <c r="R45" i="6" s="1"/>
  <c r="M45" i="6"/>
  <c r="L45" i="6"/>
  <c r="I45" i="6"/>
  <c r="H45" i="6"/>
  <c r="E45" i="6"/>
  <c r="BQ45" i="6" s="1"/>
  <c r="D45" i="6"/>
  <c r="BM44" i="6"/>
  <c r="BO44" i="6" s="1"/>
  <c r="BI44" i="6"/>
  <c r="BH44" i="6"/>
  <c r="BE44" i="6"/>
  <c r="BD44" i="6"/>
  <c r="BA44" i="6"/>
  <c r="AZ44" i="6"/>
  <c r="BB44" i="6" s="1"/>
  <c r="AV44" i="6"/>
  <c r="AX44" i="6" s="1"/>
  <c r="AS44" i="6"/>
  <c r="AR44" i="6"/>
  <c r="AT44" i="6" s="1"/>
  <c r="AO44" i="6"/>
  <c r="AN44" i="6"/>
  <c r="AK44" i="6"/>
  <c r="AJ44" i="6"/>
  <c r="AL44" i="6" s="1"/>
  <c r="AG44" i="6"/>
  <c r="AF44" i="6"/>
  <c r="AH44" i="6" s="1"/>
  <c r="AC44" i="6"/>
  <c r="AB44" i="6"/>
  <c r="AD44" i="6" s="1"/>
  <c r="Y44" i="6"/>
  <c r="X44" i="6"/>
  <c r="Z44" i="6" s="1"/>
  <c r="U44" i="6"/>
  <c r="T44" i="6"/>
  <c r="V44" i="6" s="1"/>
  <c r="Q44" i="6"/>
  <c r="P44" i="6"/>
  <c r="R44" i="6" s="1"/>
  <c r="M44" i="6"/>
  <c r="L44" i="6"/>
  <c r="N44" i="6" s="1"/>
  <c r="I44" i="6"/>
  <c r="H44" i="6"/>
  <c r="J44" i="6" s="1"/>
  <c r="E44" i="6"/>
  <c r="D44" i="6"/>
  <c r="BP44" i="6" s="1"/>
  <c r="BM43" i="6"/>
  <c r="BN43" i="6"/>
  <c r="BI43" i="6"/>
  <c r="BH43" i="6"/>
  <c r="BJ43" i="6" s="1"/>
  <c r="BE43" i="6"/>
  <c r="BD43" i="6"/>
  <c r="BF43" i="6" s="1"/>
  <c r="BA43" i="6"/>
  <c r="AZ43" i="6"/>
  <c r="BB43" i="6" s="1"/>
  <c r="AV43" i="6"/>
  <c r="AY43" i="6" s="1"/>
  <c r="AS43" i="6"/>
  <c r="AR43" i="6"/>
  <c r="AO43" i="6"/>
  <c r="AN43" i="6"/>
  <c r="AK43" i="6"/>
  <c r="AJ43" i="6"/>
  <c r="AG43" i="6"/>
  <c r="AI43" i="6" s="1"/>
  <c r="AF43" i="6"/>
  <c r="AH43" i="6" s="1"/>
  <c r="AC43" i="6"/>
  <c r="AE43" i="6" s="1"/>
  <c r="AB43" i="6"/>
  <c r="Y43" i="6"/>
  <c r="AA43" i="6" s="1"/>
  <c r="X43" i="6"/>
  <c r="U43" i="6"/>
  <c r="W43" i="6" s="1"/>
  <c r="T43" i="6"/>
  <c r="Q43" i="6"/>
  <c r="P43" i="6"/>
  <c r="M43" i="6"/>
  <c r="O43" i="6" s="1"/>
  <c r="L43" i="6"/>
  <c r="I43" i="6"/>
  <c r="K43" i="6" s="1"/>
  <c r="H43" i="6"/>
  <c r="E43" i="6"/>
  <c r="BQ43" i="6" s="1"/>
  <c r="D43" i="6"/>
  <c r="BM42" i="6"/>
  <c r="BO42" i="6" s="1"/>
  <c r="BI42" i="6"/>
  <c r="BH42" i="6"/>
  <c r="BE42" i="6"/>
  <c r="BD42" i="6"/>
  <c r="BA42" i="6"/>
  <c r="BC42" i="6" s="1"/>
  <c r="AZ42" i="6"/>
  <c r="AV42" i="6"/>
  <c r="AX42" i="6" s="1"/>
  <c r="AS42" i="6"/>
  <c r="AR42" i="6"/>
  <c r="AT42" i="6" s="1"/>
  <c r="AO42" i="6"/>
  <c r="AN42" i="6"/>
  <c r="AK42" i="6"/>
  <c r="AJ42" i="6"/>
  <c r="AL42" i="6" s="1"/>
  <c r="AG42" i="6"/>
  <c r="AF42" i="6"/>
  <c r="AH42" i="6" s="1"/>
  <c r="AC42" i="6"/>
  <c r="AB42" i="6"/>
  <c r="AD42" i="6" s="1"/>
  <c r="Y42" i="6"/>
  <c r="X42" i="6"/>
  <c r="Z42" i="6" s="1"/>
  <c r="U42" i="6"/>
  <c r="T42" i="6"/>
  <c r="V42" i="6" s="1"/>
  <c r="Q42" i="6"/>
  <c r="P42" i="6"/>
  <c r="R42" i="6" s="1"/>
  <c r="M42" i="6"/>
  <c r="L42" i="6"/>
  <c r="N42" i="6" s="1"/>
  <c r="I42" i="6"/>
  <c r="H42" i="6"/>
  <c r="J42" i="6" s="1"/>
  <c r="E42" i="6"/>
  <c r="D42" i="6"/>
  <c r="BP42" i="6" s="1"/>
  <c r="BM41" i="6"/>
  <c r="BN41" i="6"/>
  <c r="BI41" i="6"/>
  <c r="BH41" i="6"/>
  <c r="BJ41" i="6" s="1"/>
  <c r="BE41" i="6"/>
  <c r="BD41" i="6"/>
  <c r="BF41" i="6" s="1"/>
  <c r="BA41" i="6"/>
  <c r="AZ41" i="6"/>
  <c r="BB41" i="6" s="1"/>
  <c r="AV41" i="6"/>
  <c r="AX41" i="6" s="1"/>
  <c r="AS41" i="6"/>
  <c r="AU41" i="6" s="1"/>
  <c r="AR41" i="6"/>
  <c r="AO41" i="6"/>
  <c r="AQ41" i="6" s="1"/>
  <c r="AN41" i="6"/>
  <c r="AK41" i="6"/>
  <c r="AJ41" i="6"/>
  <c r="AG41" i="6"/>
  <c r="AI41" i="6" s="1"/>
  <c r="AF41" i="6"/>
  <c r="AC41" i="6"/>
  <c r="AE41" i="6" s="1"/>
  <c r="AB41" i="6"/>
  <c r="Y41" i="6"/>
  <c r="AA41" i="6" s="1"/>
  <c r="X41" i="6"/>
  <c r="U41" i="6"/>
  <c r="W41" i="6" s="1"/>
  <c r="T41" i="6"/>
  <c r="Q41" i="6"/>
  <c r="P41" i="6"/>
  <c r="M41" i="6"/>
  <c r="O41" i="6" s="1"/>
  <c r="L41" i="6"/>
  <c r="I41" i="6"/>
  <c r="K41" i="6" s="1"/>
  <c r="H41" i="6"/>
  <c r="E41" i="6"/>
  <c r="BQ41" i="6" s="1"/>
  <c r="D41" i="6"/>
  <c r="BM40" i="6"/>
  <c r="BO40" i="6" s="1"/>
  <c r="BI40" i="6"/>
  <c r="BH40" i="6"/>
  <c r="BE40" i="6"/>
  <c r="BD40" i="6"/>
  <c r="BF40" i="6" s="1"/>
  <c r="BA40" i="6"/>
  <c r="AZ40" i="6"/>
  <c r="BB40" i="6" s="1"/>
  <c r="AV40" i="6"/>
  <c r="AX40" i="6" s="1"/>
  <c r="AS40" i="6"/>
  <c r="AR40" i="6"/>
  <c r="AO40" i="6"/>
  <c r="AN40" i="6"/>
  <c r="AK40" i="6"/>
  <c r="AJ40" i="6"/>
  <c r="AG40" i="6"/>
  <c r="AF40" i="6"/>
  <c r="AC40" i="6"/>
  <c r="AB40" i="6"/>
  <c r="Y40" i="6"/>
  <c r="X40" i="6"/>
  <c r="U40" i="6"/>
  <c r="T40" i="6"/>
  <c r="V40" i="6" s="1"/>
  <c r="Q40" i="6"/>
  <c r="P40" i="6"/>
  <c r="R40" i="6" s="1"/>
  <c r="M40" i="6"/>
  <c r="L40" i="6"/>
  <c r="O40" i="6" s="1"/>
  <c r="I40" i="6"/>
  <c r="H40" i="6"/>
  <c r="E40" i="6"/>
  <c r="D40" i="6"/>
  <c r="BP40" i="6" s="1"/>
  <c r="BM39" i="6"/>
  <c r="BN39" i="6" s="1"/>
  <c r="BI39" i="6"/>
  <c r="BH39" i="6"/>
  <c r="BJ39" i="6" s="1"/>
  <c r="BE39" i="6"/>
  <c r="BD39" i="6"/>
  <c r="BF39" i="6" s="1"/>
  <c r="BA39" i="6"/>
  <c r="AZ39" i="6"/>
  <c r="BB39" i="6" s="1"/>
  <c r="AV39" i="6"/>
  <c r="AX39" i="6" s="1"/>
  <c r="AS39" i="6"/>
  <c r="AR39" i="6"/>
  <c r="AO39" i="6"/>
  <c r="AN39" i="6"/>
  <c r="AK39" i="6"/>
  <c r="AJ39" i="6"/>
  <c r="AG39" i="6"/>
  <c r="AF39" i="6"/>
  <c r="AC39" i="6"/>
  <c r="AE39" i="6" s="1"/>
  <c r="AB39" i="6"/>
  <c r="Y39" i="6"/>
  <c r="AA39" i="6" s="1"/>
  <c r="X39" i="6"/>
  <c r="Z39" i="6" s="1"/>
  <c r="U39" i="6"/>
  <c r="W39" i="6" s="1"/>
  <c r="T39" i="6"/>
  <c r="V39" i="6" s="1"/>
  <c r="Q39" i="6"/>
  <c r="P39" i="6"/>
  <c r="R39" i="6" s="1"/>
  <c r="M39" i="6"/>
  <c r="L39" i="6"/>
  <c r="I39" i="6"/>
  <c r="K39" i="6" s="1"/>
  <c r="H39" i="6"/>
  <c r="E39" i="6"/>
  <c r="BQ39" i="6" s="1"/>
  <c r="D39" i="6"/>
  <c r="BM38" i="6"/>
  <c r="BO38" i="6" s="1"/>
  <c r="BI38" i="6"/>
  <c r="BH38" i="6"/>
  <c r="BE38" i="6"/>
  <c r="BD38" i="6"/>
  <c r="BA38" i="6"/>
  <c r="AZ38" i="6"/>
  <c r="BB38" i="6" s="1"/>
  <c r="AV38" i="6"/>
  <c r="AY38" i="6" s="1"/>
  <c r="AS38" i="6"/>
  <c r="AR38" i="6"/>
  <c r="AT38" i="6" s="1"/>
  <c r="AO38" i="6"/>
  <c r="AN38" i="6"/>
  <c r="AK38" i="6"/>
  <c r="AJ38" i="6"/>
  <c r="AL38" i="6" s="1"/>
  <c r="AG38" i="6"/>
  <c r="AF38" i="6"/>
  <c r="AH38" i="6" s="1"/>
  <c r="AC38" i="6"/>
  <c r="AB38" i="6"/>
  <c r="AD38" i="6" s="1"/>
  <c r="Y38" i="6"/>
  <c r="X38" i="6"/>
  <c r="Z38" i="6" s="1"/>
  <c r="U38" i="6"/>
  <c r="T38" i="6"/>
  <c r="V38" i="6" s="1"/>
  <c r="Q38" i="6"/>
  <c r="P38" i="6"/>
  <c r="R38" i="6" s="1"/>
  <c r="M38" i="6"/>
  <c r="L38" i="6"/>
  <c r="I38" i="6"/>
  <c r="H38" i="6"/>
  <c r="E38" i="6"/>
  <c r="D38" i="6"/>
  <c r="BP38" i="6" s="1"/>
  <c r="BM37" i="6"/>
  <c r="BN37" i="6" s="1"/>
  <c r="BI37" i="6"/>
  <c r="BH37" i="6"/>
  <c r="BJ37" i="6" s="1"/>
  <c r="BE37" i="6"/>
  <c r="BD37" i="6"/>
  <c r="BF37" i="6" s="1"/>
  <c r="BA37" i="6"/>
  <c r="AZ37" i="6"/>
  <c r="BB37" i="6" s="1"/>
  <c r="AV37" i="6"/>
  <c r="AX37" i="6" s="1"/>
  <c r="AS37" i="6"/>
  <c r="AR37" i="6"/>
  <c r="AT37" i="6" s="1"/>
  <c r="AO37" i="6"/>
  <c r="AN37" i="6"/>
  <c r="AP37" i="6" s="1"/>
  <c r="AK37" i="6"/>
  <c r="AJ37" i="6"/>
  <c r="AL37" i="6" s="1"/>
  <c r="AG37" i="6"/>
  <c r="AF37" i="6"/>
  <c r="AH37" i="6" s="1"/>
  <c r="AC37" i="6"/>
  <c r="AB37" i="6"/>
  <c r="AD37" i="6" s="1"/>
  <c r="Y37" i="6"/>
  <c r="X37" i="6"/>
  <c r="Z37" i="6" s="1"/>
  <c r="U37" i="6"/>
  <c r="T37" i="6"/>
  <c r="V37" i="6" s="1"/>
  <c r="Q37" i="6"/>
  <c r="P37" i="6"/>
  <c r="R37" i="6" s="1"/>
  <c r="M37" i="6"/>
  <c r="L37" i="6"/>
  <c r="N37" i="6" s="1"/>
  <c r="I37" i="6"/>
  <c r="H37" i="6"/>
  <c r="J37" i="6" s="1"/>
  <c r="E37" i="6"/>
  <c r="BQ37" i="6" s="1"/>
  <c r="D37" i="6"/>
  <c r="F37" i="6" s="1"/>
  <c r="BM36" i="6"/>
  <c r="BN36" i="6" s="1"/>
  <c r="BI36" i="6"/>
  <c r="BH36" i="6"/>
  <c r="BE36" i="6"/>
  <c r="BD36" i="6"/>
  <c r="BF36" i="6" s="1"/>
  <c r="BA36" i="6"/>
  <c r="AZ36" i="6"/>
  <c r="BB36" i="6" s="1"/>
  <c r="AV36" i="6"/>
  <c r="AX36" i="6" s="1"/>
  <c r="AS36" i="6"/>
  <c r="AR36" i="6"/>
  <c r="AT36" i="6" s="1"/>
  <c r="AO36" i="6"/>
  <c r="AN36" i="6"/>
  <c r="AK36" i="6"/>
  <c r="AJ36" i="6"/>
  <c r="AL36" i="6" s="1"/>
  <c r="AG36" i="6"/>
  <c r="AF36" i="6"/>
  <c r="AH36" i="6" s="1"/>
  <c r="AC36" i="6"/>
  <c r="AB36" i="6"/>
  <c r="AD36" i="6" s="1"/>
  <c r="Y36" i="6"/>
  <c r="X36" i="6"/>
  <c r="Z36" i="6" s="1"/>
  <c r="U36" i="6"/>
  <c r="T36" i="6"/>
  <c r="V36" i="6" s="1"/>
  <c r="Q36" i="6"/>
  <c r="P36" i="6"/>
  <c r="R36" i="6" s="1"/>
  <c r="M36" i="6"/>
  <c r="L36" i="6"/>
  <c r="N36" i="6" s="1"/>
  <c r="I36" i="6"/>
  <c r="H36" i="6"/>
  <c r="E36" i="6"/>
  <c r="BQ36" i="6" s="1"/>
  <c r="D36" i="6"/>
  <c r="BP36" i="6" s="1"/>
  <c r="BM35" i="6"/>
  <c r="BN35" i="6"/>
  <c r="BI35" i="6"/>
  <c r="BH35" i="6"/>
  <c r="BJ35" i="6" s="1"/>
  <c r="BE35" i="6"/>
  <c r="BD35" i="6"/>
  <c r="BF35" i="6" s="1"/>
  <c r="BA35" i="6"/>
  <c r="AZ35" i="6"/>
  <c r="BB35" i="6" s="1"/>
  <c r="AV35" i="6"/>
  <c r="AX35" i="6" s="1"/>
  <c r="AS35" i="6"/>
  <c r="AU35" i="6" s="1"/>
  <c r="AR35" i="6"/>
  <c r="AO35" i="6"/>
  <c r="AN35" i="6"/>
  <c r="AP35" i="6" s="1"/>
  <c r="AK35" i="6"/>
  <c r="AJ35" i="6"/>
  <c r="AG35" i="6"/>
  <c r="AF35" i="6"/>
  <c r="AH35" i="6" s="1"/>
  <c r="AC35" i="6"/>
  <c r="AB35" i="6"/>
  <c r="AD35" i="6" s="1"/>
  <c r="Y35" i="6"/>
  <c r="X35" i="6"/>
  <c r="U35" i="6"/>
  <c r="T35" i="6"/>
  <c r="Q35" i="6"/>
  <c r="P35" i="6"/>
  <c r="R35" i="6" s="1"/>
  <c r="M35" i="6"/>
  <c r="L35" i="6"/>
  <c r="I35" i="6"/>
  <c r="H35" i="6"/>
  <c r="E35" i="6"/>
  <c r="G35" i="6" s="1"/>
  <c r="D35" i="6"/>
  <c r="BP35" i="6" s="1"/>
  <c r="BM34" i="6"/>
  <c r="BO34" i="6" s="1"/>
  <c r="BI34" i="6"/>
  <c r="BH34" i="6"/>
  <c r="BE34" i="6"/>
  <c r="BD34" i="6"/>
  <c r="BA34" i="6"/>
  <c r="AZ34" i="6"/>
  <c r="AV34" i="6"/>
  <c r="AX34" i="6" s="1"/>
  <c r="AS34" i="6"/>
  <c r="AR34" i="6"/>
  <c r="AT34" i="6" s="1"/>
  <c r="AO34" i="6"/>
  <c r="AN34" i="6"/>
  <c r="AQ34" i="6" s="1"/>
  <c r="AK34" i="6"/>
  <c r="AJ34" i="6"/>
  <c r="AL34" i="6" s="1"/>
  <c r="AG34" i="6"/>
  <c r="AF34" i="6"/>
  <c r="AH34" i="6" s="1"/>
  <c r="AC34" i="6"/>
  <c r="AB34" i="6"/>
  <c r="AD34" i="6" s="1"/>
  <c r="Y34" i="6"/>
  <c r="X34" i="6"/>
  <c r="Z34" i="6" s="1"/>
  <c r="U34" i="6"/>
  <c r="T34" i="6"/>
  <c r="V34" i="6" s="1"/>
  <c r="Q34" i="6"/>
  <c r="P34" i="6"/>
  <c r="R34" i="6" s="1"/>
  <c r="M34" i="6"/>
  <c r="L34" i="6"/>
  <c r="N34" i="6" s="1"/>
  <c r="I34" i="6"/>
  <c r="H34" i="6"/>
  <c r="E34" i="6"/>
  <c r="BQ34" i="6" s="1"/>
  <c r="D34" i="6"/>
  <c r="F34" i="6" s="1"/>
  <c r="BM33" i="6"/>
  <c r="BN33" i="6"/>
  <c r="BI33" i="6"/>
  <c r="BH33" i="6"/>
  <c r="BJ33" i="6" s="1"/>
  <c r="BE33" i="6"/>
  <c r="BD33" i="6"/>
  <c r="BF33" i="6" s="1"/>
  <c r="BA33" i="6"/>
  <c r="AZ33" i="6"/>
  <c r="BB33" i="6" s="1"/>
  <c r="AV33" i="6"/>
  <c r="AX33" i="6" s="1"/>
  <c r="AS33" i="6"/>
  <c r="AR33" i="6"/>
  <c r="AO33" i="6"/>
  <c r="AN33" i="6"/>
  <c r="AK33" i="6"/>
  <c r="AJ33" i="6"/>
  <c r="AL33" i="6" s="1"/>
  <c r="AG33" i="6"/>
  <c r="AI33" i="6" s="1"/>
  <c r="AF33" i="6"/>
  <c r="AH33" i="6" s="1"/>
  <c r="AC33" i="6"/>
  <c r="AB33" i="6"/>
  <c r="Y33" i="6"/>
  <c r="X33" i="6"/>
  <c r="U33" i="6"/>
  <c r="W33" i="6" s="1"/>
  <c r="T33" i="6"/>
  <c r="Q33" i="6"/>
  <c r="P33" i="6"/>
  <c r="M33" i="6"/>
  <c r="L33" i="6"/>
  <c r="I33" i="6"/>
  <c r="H33" i="6"/>
  <c r="E33" i="6"/>
  <c r="BQ33" i="6" s="1"/>
  <c r="D33" i="6"/>
  <c r="BP33" i="6" s="1"/>
  <c r="BM32" i="6"/>
  <c r="BO32" i="6" s="1"/>
  <c r="BI32" i="6"/>
  <c r="BK32" i="6" s="1"/>
  <c r="BH32" i="6"/>
  <c r="BE32" i="6"/>
  <c r="BD32" i="6"/>
  <c r="BA32" i="6"/>
  <c r="AZ32" i="6"/>
  <c r="AV32" i="6"/>
  <c r="AX32" i="6" s="1"/>
  <c r="AS32" i="6"/>
  <c r="AR32" i="6"/>
  <c r="AT32" i="6" s="1"/>
  <c r="AO32" i="6"/>
  <c r="AN32" i="6"/>
  <c r="AP32" i="6" s="1"/>
  <c r="AK32" i="6"/>
  <c r="AJ32" i="6"/>
  <c r="AL32" i="6" s="1"/>
  <c r="AG32" i="6"/>
  <c r="AF32" i="6"/>
  <c r="AH32" i="6" s="1"/>
  <c r="AC32" i="6"/>
  <c r="AB32" i="6"/>
  <c r="AD32" i="6" s="1"/>
  <c r="Y32" i="6"/>
  <c r="X32" i="6"/>
  <c r="Z32" i="6" s="1"/>
  <c r="U32" i="6"/>
  <c r="T32" i="6"/>
  <c r="V32" i="6" s="1"/>
  <c r="Q32" i="6"/>
  <c r="P32" i="6"/>
  <c r="R32" i="6" s="1"/>
  <c r="M32" i="6"/>
  <c r="L32" i="6"/>
  <c r="I32" i="6"/>
  <c r="H32" i="6"/>
  <c r="E32" i="6"/>
  <c r="D32" i="6"/>
  <c r="BP32" i="6" s="1"/>
  <c r="BM31" i="6"/>
  <c r="BN31" i="6"/>
  <c r="BI31" i="6"/>
  <c r="BH31" i="6"/>
  <c r="BJ31" i="6" s="1"/>
  <c r="BE31" i="6"/>
  <c r="BD31" i="6"/>
  <c r="BF31" i="6" s="1"/>
  <c r="BA31" i="6"/>
  <c r="AZ31" i="6"/>
  <c r="BB31" i="6" s="1"/>
  <c r="AV31" i="6"/>
  <c r="AX31" i="6" s="1"/>
  <c r="AS31" i="6"/>
  <c r="AU31" i="6" s="1"/>
  <c r="AR31" i="6"/>
  <c r="AO31" i="6"/>
  <c r="AQ31" i="6" s="1"/>
  <c r="AN31" i="6"/>
  <c r="AK31" i="6"/>
  <c r="AJ31" i="6"/>
  <c r="AG31" i="6"/>
  <c r="AI31" i="6" s="1"/>
  <c r="AF31" i="6"/>
  <c r="AC31" i="6"/>
  <c r="AE31" i="6" s="1"/>
  <c r="AB31" i="6"/>
  <c r="Y31" i="6"/>
  <c r="AA31" i="6" s="1"/>
  <c r="X31" i="6"/>
  <c r="U31" i="6"/>
  <c r="W31" i="6" s="1"/>
  <c r="T31" i="6"/>
  <c r="Q31" i="6"/>
  <c r="P31" i="6"/>
  <c r="M31" i="6"/>
  <c r="L31" i="6"/>
  <c r="I31" i="6"/>
  <c r="H31" i="6"/>
  <c r="E31" i="6"/>
  <c r="BQ31" i="6" s="1"/>
  <c r="D31" i="6"/>
  <c r="BM30" i="6"/>
  <c r="BN30" i="6" s="1"/>
  <c r="BI30" i="6"/>
  <c r="BK30" i="6" s="1"/>
  <c r="BH30" i="6"/>
  <c r="BE30" i="6"/>
  <c r="BD30" i="6"/>
  <c r="BF30" i="6" s="1"/>
  <c r="BA30" i="6"/>
  <c r="AZ30" i="6"/>
  <c r="BB30" i="6" s="1"/>
  <c r="AV30" i="6"/>
  <c r="AX30" i="6" s="1"/>
  <c r="AS30" i="6"/>
  <c r="AR30" i="6"/>
  <c r="AT30" i="6" s="1"/>
  <c r="AO30" i="6"/>
  <c r="AN30" i="6"/>
  <c r="AK30" i="6"/>
  <c r="AJ30" i="6"/>
  <c r="AL30" i="6" s="1"/>
  <c r="AG30" i="6"/>
  <c r="AF30" i="6"/>
  <c r="AH30" i="6" s="1"/>
  <c r="AC30" i="6"/>
  <c r="AB30" i="6"/>
  <c r="AD30" i="6" s="1"/>
  <c r="Y30" i="6"/>
  <c r="X30" i="6"/>
  <c r="Z30" i="6" s="1"/>
  <c r="U30" i="6"/>
  <c r="T30" i="6"/>
  <c r="V30" i="6" s="1"/>
  <c r="Q30" i="6"/>
  <c r="P30" i="6"/>
  <c r="R30" i="6" s="1"/>
  <c r="M30" i="6"/>
  <c r="L30" i="6"/>
  <c r="O30" i="6" s="1"/>
  <c r="I30" i="6"/>
  <c r="H30" i="6"/>
  <c r="E30" i="6"/>
  <c r="D30" i="6"/>
  <c r="BP30" i="6" s="1"/>
  <c r="BM29" i="6"/>
  <c r="BN29" i="6"/>
  <c r="BI29" i="6"/>
  <c r="BH29" i="6"/>
  <c r="BJ29" i="6" s="1"/>
  <c r="BE29" i="6"/>
  <c r="BD29" i="6"/>
  <c r="BF29" i="6" s="1"/>
  <c r="BA29" i="6"/>
  <c r="AZ29" i="6"/>
  <c r="BB29" i="6" s="1"/>
  <c r="AV29" i="6"/>
  <c r="AX29" i="6" s="1"/>
  <c r="AS29" i="6"/>
  <c r="AU29" i="6" s="1"/>
  <c r="AR29" i="6"/>
  <c r="AO29" i="6"/>
  <c r="AQ29" i="6" s="1"/>
  <c r="AN29" i="6"/>
  <c r="AK29" i="6"/>
  <c r="AJ29" i="6"/>
  <c r="AG29" i="6"/>
  <c r="AI29" i="6" s="1"/>
  <c r="AF29" i="6"/>
  <c r="AC29" i="6"/>
  <c r="AE29" i="6" s="1"/>
  <c r="AB29" i="6"/>
  <c r="Y29" i="6"/>
  <c r="AA29" i="6" s="1"/>
  <c r="X29" i="6"/>
  <c r="U29" i="6"/>
  <c r="W29" i="6" s="1"/>
  <c r="T29" i="6"/>
  <c r="Q29" i="6"/>
  <c r="P29" i="6"/>
  <c r="M29" i="6"/>
  <c r="L29" i="6"/>
  <c r="I29" i="6"/>
  <c r="K29" i="6" s="1"/>
  <c r="H29" i="6"/>
  <c r="E29" i="6"/>
  <c r="BQ29" i="6" s="1"/>
  <c r="D29" i="6"/>
  <c r="BM28" i="6"/>
  <c r="BO28" i="6" s="1"/>
  <c r="BI28" i="6"/>
  <c r="BH28" i="6"/>
  <c r="BE28" i="6"/>
  <c r="BD28" i="6"/>
  <c r="BF28" i="6" s="1"/>
  <c r="BA28" i="6"/>
  <c r="AZ28" i="6"/>
  <c r="BB28" i="6" s="1"/>
  <c r="AV28" i="6"/>
  <c r="AX28" i="6" s="1"/>
  <c r="AS28" i="6"/>
  <c r="AR28" i="6"/>
  <c r="AO28" i="6"/>
  <c r="AN28" i="6"/>
  <c r="AK28" i="6"/>
  <c r="AJ28" i="6"/>
  <c r="AG28" i="6"/>
  <c r="AF28" i="6"/>
  <c r="AC28" i="6"/>
  <c r="AB28" i="6"/>
  <c r="Y28" i="6"/>
  <c r="X28" i="6"/>
  <c r="U28" i="6"/>
  <c r="T28" i="6"/>
  <c r="Q28" i="6"/>
  <c r="P28" i="6"/>
  <c r="M28" i="6"/>
  <c r="L28" i="6"/>
  <c r="O28" i="6" s="1"/>
  <c r="I28" i="6"/>
  <c r="H28" i="6"/>
  <c r="E28" i="6"/>
  <c r="D28" i="6"/>
  <c r="BP28" i="6" s="1"/>
  <c r="BM27" i="6"/>
  <c r="BN27" i="6"/>
  <c r="BI27" i="6"/>
  <c r="BH27" i="6"/>
  <c r="BJ27" i="6" s="1"/>
  <c r="BE27" i="6"/>
  <c r="BD27" i="6"/>
  <c r="BF27" i="6" s="1"/>
  <c r="BA27" i="6"/>
  <c r="AZ27" i="6"/>
  <c r="BB27" i="6" s="1"/>
  <c r="AV27" i="6"/>
  <c r="AX27" i="6" s="1"/>
  <c r="AS27" i="6"/>
  <c r="AR27" i="6"/>
  <c r="AT27" i="6" s="1"/>
  <c r="AO27" i="6"/>
  <c r="AN27" i="6"/>
  <c r="AK27" i="6"/>
  <c r="AJ27" i="6"/>
  <c r="AL27" i="6" s="1"/>
  <c r="AG27" i="6"/>
  <c r="AF27" i="6"/>
  <c r="AH27" i="6" s="1"/>
  <c r="AC27" i="6"/>
  <c r="AB27" i="6"/>
  <c r="AD27" i="6" s="1"/>
  <c r="Y27" i="6"/>
  <c r="X27" i="6"/>
  <c r="Z27" i="6" s="1"/>
  <c r="U27" i="6"/>
  <c r="T27" i="6"/>
  <c r="V27" i="6" s="1"/>
  <c r="Q27" i="6"/>
  <c r="P27" i="6"/>
  <c r="R27" i="6" s="1"/>
  <c r="M27" i="6"/>
  <c r="L27" i="6"/>
  <c r="N27" i="6" s="1"/>
  <c r="I27" i="6"/>
  <c r="H27" i="6"/>
  <c r="E27" i="6"/>
  <c r="BQ27" i="6" s="1"/>
  <c r="D27" i="6"/>
  <c r="F27" i="6" s="1"/>
  <c r="BM26" i="6"/>
  <c r="BN26" i="6"/>
  <c r="BI26" i="6"/>
  <c r="BH26" i="6"/>
  <c r="BJ26" i="6" s="1"/>
  <c r="BE26" i="6"/>
  <c r="BD26" i="6"/>
  <c r="BF26" i="6" s="1"/>
  <c r="BA26" i="6"/>
  <c r="AZ26" i="6"/>
  <c r="BB26" i="6" s="1"/>
  <c r="AV26" i="6"/>
  <c r="AX26" i="6" s="1"/>
  <c r="AS26" i="6"/>
  <c r="AR26" i="6"/>
  <c r="AT26" i="6" s="1"/>
  <c r="AO26" i="6"/>
  <c r="AN26" i="6"/>
  <c r="AK26" i="6"/>
  <c r="AJ26" i="6"/>
  <c r="AL26" i="6" s="1"/>
  <c r="AG26" i="6"/>
  <c r="AF26" i="6"/>
  <c r="AH26" i="6" s="1"/>
  <c r="AC26" i="6"/>
  <c r="AB26" i="6"/>
  <c r="AD26" i="6" s="1"/>
  <c r="Y26" i="6"/>
  <c r="X26" i="6"/>
  <c r="Z26" i="6" s="1"/>
  <c r="U26" i="6"/>
  <c r="T26" i="6"/>
  <c r="V26" i="6" s="1"/>
  <c r="Q26" i="6"/>
  <c r="P26" i="6"/>
  <c r="R26" i="6" s="1"/>
  <c r="M26" i="6"/>
  <c r="L26" i="6"/>
  <c r="O26" i="6" s="1"/>
  <c r="I26" i="6"/>
  <c r="H26" i="6"/>
  <c r="E26" i="6"/>
  <c r="D26" i="6"/>
  <c r="BP26" i="6" s="1"/>
  <c r="BM25" i="6"/>
  <c r="BN25" i="6"/>
  <c r="BI25" i="6"/>
  <c r="BH25" i="6"/>
  <c r="BJ25" i="6" s="1"/>
  <c r="BE25" i="6"/>
  <c r="BD25" i="6"/>
  <c r="BF25" i="6" s="1"/>
  <c r="BA25" i="6"/>
  <c r="AZ25" i="6"/>
  <c r="BB25" i="6" s="1"/>
  <c r="AV25" i="6"/>
  <c r="AX25" i="6" s="1"/>
  <c r="AS25" i="6"/>
  <c r="AU25" i="6" s="1"/>
  <c r="AR25" i="6"/>
  <c r="AO25" i="6"/>
  <c r="AQ25" i="6" s="1"/>
  <c r="AN25" i="6"/>
  <c r="AK25" i="6"/>
  <c r="AJ25" i="6"/>
  <c r="AG25" i="6"/>
  <c r="AI25" i="6" s="1"/>
  <c r="AF25" i="6"/>
  <c r="AC25" i="6"/>
  <c r="AE25" i="6" s="1"/>
  <c r="AB25" i="6"/>
  <c r="Y25" i="6"/>
  <c r="AA25" i="6" s="1"/>
  <c r="X25" i="6"/>
  <c r="U25" i="6"/>
  <c r="W25" i="6" s="1"/>
  <c r="T25" i="6"/>
  <c r="Q25" i="6"/>
  <c r="P25" i="6"/>
  <c r="M25" i="6"/>
  <c r="O25" i="6" s="1"/>
  <c r="L25" i="6"/>
  <c r="I25" i="6"/>
  <c r="K25" i="6" s="1"/>
  <c r="H25" i="6"/>
  <c r="E25" i="6"/>
  <c r="BQ25" i="6" s="1"/>
  <c r="D25" i="6"/>
  <c r="BM24" i="6"/>
  <c r="BO24" i="6" s="1"/>
  <c r="BI24" i="6"/>
  <c r="BH24" i="6"/>
  <c r="BE24" i="6"/>
  <c r="BD24" i="6"/>
  <c r="BA24" i="6"/>
  <c r="AZ24" i="6"/>
  <c r="AV24" i="6"/>
  <c r="AX24" i="6" s="1"/>
  <c r="AS24" i="6"/>
  <c r="AR24" i="6"/>
  <c r="AO24" i="6"/>
  <c r="AN24" i="6"/>
  <c r="AK24" i="6"/>
  <c r="AJ24" i="6"/>
  <c r="AL24" i="6" s="1"/>
  <c r="AG24" i="6"/>
  <c r="AF24" i="6"/>
  <c r="AH24" i="6" s="1"/>
  <c r="AC24" i="6"/>
  <c r="AB24" i="6"/>
  <c r="AD24" i="6" s="1"/>
  <c r="Y24" i="6"/>
  <c r="X24" i="6"/>
  <c r="Z24" i="6" s="1"/>
  <c r="U24" i="6"/>
  <c r="T24" i="6"/>
  <c r="V24" i="6" s="1"/>
  <c r="Q24" i="6"/>
  <c r="P24" i="6"/>
  <c r="R24" i="6" s="1"/>
  <c r="M24" i="6"/>
  <c r="L24" i="6"/>
  <c r="I24" i="6"/>
  <c r="H24" i="6"/>
  <c r="E24" i="6"/>
  <c r="D24" i="6"/>
  <c r="BP24" i="6" s="1"/>
  <c r="BM23" i="6"/>
  <c r="BN23" i="6"/>
  <c r="BI23" i="6"/>
  <c r="BH23" i="6"/>
  <c r="BJ23" i="6" s="1"/>
  <c r="BE23" i="6"/>
  <c r="BD23" i="6"/>
  <c r="BF23" i="6" s="1"/>
  <c r="BA23" i="6"/>
  <c r="AZ23" i="6"/>
  <c r="BB23" i="6" s="1"/>
  <c r="AV23" i="6"/>
  <c r="AX23" i="6" s="1"/>
  <c r="AS23" i="6"/>
  <c r="AR23" i="6"/>
  <c r="AO23" i="6"/>
  <c r="AQ23" i="6" s="1"/>
  <c r="AN23" i="6"/>
  <c r="AK23" i="6"/>
  <c r="AJ23" i="6"/>
  <c r="AG23" i="6"/>
  <c r="AI23" i="6" s="1"/>
  <c r="AF23" i="6"/>
  <c r="AH23" i="6" s="1"/>
  <c r="AC23" i="6"/>
  <c r="AE23" i="6" s="1"/>
  <c r="AB23" i="6"/>
  <c r="Y23" i="6"/>
  <c r="AA23" i="6" s="1"/>
  <c r="X23" i="6"/>
  <c r="U23" i="6"/>
  <c r="W23" i="6" s="1"/>
  <c r="T23" i="6"/>
  <c r="Q23" i="6"/>
  <c r="P23" i="6"/>
  <c r="M23" i="6"/>
  <c r="O23" i="6" s="1"/>
  <c r="L23" i="6"/>
  <c r="I23" i="6"/>
  <c r="K23" i="6" s="1"/>
  <c r="H23" i="6"/>
  <c r="E23" i="6"/>
  <c r="BQ23" i="6" s="1"/>
  <c r="D23" i="6"/>
  <c r="BM22" i="6"/>
  <c r="BO22" i="6" s="1"/>
  <c r="BI22" i="6"/>
  <c r="BH22" i="6"/>
  <c r="BE22" i="6"/>
  <c r="BD22" i="6"/>
  <c r="BA22" i="6"/>
  <c r="AZ22" i="6"/>
  <c r="AV22" i="6"/>
  <c r="AX22" i="6" s="1"/>
  <c r="AS22" i="6"/>
  <c r="AR22" i="6"/>
  <c r="AO22" i="6"/>
  <c r="AN22" i="6"/>
  <c r="AK22" i="6"/>
  <c r="AJ22" i="6"/>
  <c r="AL22" i="6" s="1"/>
  <c r="AG22" i="6"/>
  <c r="AF22" i="6"/>
  <c r="AH22" i="6" s="1"/>
  <c r="AC22" i="6"/>
  <c r="AB22" i="6"/>
  <c r="Y22" i="6"/>
  <c r="X22" i="6"/>
  <c r="U22" i="6"/>
  <c r="W22" i="6" s="1"/>
  <c r="T22" i="6"/>
  <c r="Q22" i="6"/>
  <c r="P22" i="6"/>
  <c r="R22" i="6" s="1"/>
  <c r="M22" i="6"/>
  <c r="L22" i="6"/>
  <c r="N22" i="6" s="1"/>
  <c r="I22" i="6"/>
  <c r="H22" i="6"/>
  <c r="E22" i="6"/>
  <c r="BQ22" i="6" s="1"/>
  <c r="D22" i="6"/>
  <c r="BP22" i="6" s="1"/>
  <c r="BM21" i="6"/>
  <c r="BN21" i="6" s="1"/>
  <c r="BI21" i="6"/>
  <c r="BH21" i="6"/>
  <c r="BE21" i="6"/>
  <c r="BD21" i="6"/>
  <c r="BA21" i="6"/>
  <c r="AZ21" i="6"/>
  <c r="AV21" i="6"/>
  <c r="AX21" i="6" s="1"/>
  <c r="AS21" i="6"/>
  <c r="AR21" i="6"/>
  <c r="AT21" i="6" s="1"/>
  <c r="AO21" i="6"/>
  <c r="AN21" i="6"/>
  <c r="AP21" i="6" s="1"/>
  <c r="AK21" i="6"/>
  <c r="AJ21" i="6"/>
  <c r="AL21" i="6" s="1"/>
  <c r="AG21" i="6"/>
  <c r="AF21" i="6"/>
  <c r="AC21" i="6"/>
  <c r="AB21" i="6"/>
  <c r="AD21" i="6" s="1"/>
  <c r="Y21" i="6"/>
  <c r="X21" i="6"/>
  <c r="Z21" i="6" s="1"/>
  <c r="U21" i="6"/>
  <c r="T21" i="6"/>
  <c r="V21" i="6" s="1"/>
  <c r="Q21" i="6"/>
  <c r="P21" i="6"/>
  <c r="M21" i="6"/>
  <c r="L21" i="6"/>
  <c r="I21" i="6"/>
  <c r="K21" i="6" s="1"/>
  <c r="H21" i="6"/>
  <c r="E21" i="6"/>
  <c r="G21" i="6" s="1"/>
  <c r="D21" i="6"/>
  <c r="BP21" i="6" s="1"/>
  <c r="BM20" i="6"/>
  <c r="BN20" i="6" s="1"/>
  <c r="BI20" i="6"/>
  <c r="BH20" i="6"/>
  <c r="BE20" i="6"/>
  <c r="BD20" i="6"/>
  <c r="BA20" i="6"/>
  <c r="AZ20" i="6"/>
  <c r="AV20" i="6"/>
  <c r="AX20" i="6" s="1"/>
  <c r="AS20" i="6"/>
  <c r="AR20" i="6"/>
  <c r="AT20" i="6" s="1"/>
  <c r="AO20" i="6"/>
  <c r="AN20" i="6"/>
  <c r="AK20" i="6"/>
  <c r="AJ20" i="6"/>
  <c r="AL20" i="6" s="1"/>
  <c r="AG20" i="6"/>
  <c r="AF20" i="6"/>
  <c r="AH20" i="6" s="1"/>
  <c r="AC20" i="6"/>
  <c r="AB20" i="6"/>
  <c r="AD20" i="6" s="1"/>
  <c r="Y20" i="6"/>
  <c r="X20" i="6"/>
  <c r="Z20" i="6" s="1"/>
  <c r="U20" i="6"/>
  <c r="T20" i="6"/>
  <c r="V20" i="6" s="1"/>
  <c r="Q20" i="6"/>
  <c r="P20" i="6"/>
  <c r="R20" i="6" s="1"/>
  <c r="M20" i="6"/>
  <c r="L20" i="6"/>
  <c r="N20" i="6" s="1"/>
  <c r="I20" i="6"/>
  <c r="H20" i="6"/>
  <c r="J20" i="6" s="1"/>
  <c r="E20" i="6"/>
  <c r="BQ20" i="6" s="1"/>
  <c r="D20" i="6"/>
  <c r="F20" i="6" s="1"/>
  <c r="BM19" i="6"/>
  <c r="BN19" i="6" s="1"/>
  <c r="BI19" i="6"/>
  <c r="BH19" i="6"/>
  <c r="BE19" i="6"/>
  <c r="BD19" i="6"/>
  <c r="BA19" i="6"/>
  <c r="AZ19" i="6"/>
  <c r="AV19" i="6"/>
  <c r="AX19" i="6" s="1"/>
  <c r="AS19" i="6"/>
  <c r="AR19" i="6"/>
  <c r="AT19" i="6" s="1"/>
  <c r="AO19" i="6"/>
  <c r="AN19" i="6"/>
  <c r="AK19" i="6"/>
  <c r="AJ19" i="6"/>
  <c r="AL19" i="6" s="1"/>
  <c r="AG19" i="6"/>
  <c r="AF19" i="6"/>
  <c r="AH19" i="6" s="1"/>
  <c r="AC19" i="6"/>
  <c r="AB19" i="6"/>
  <c r="Y19" i="6"/>
  <c r="X19" i="6"/>
  <c r="Z19" i="6" s="1"/>
  <c r="U19" i="6"/>
  <c r="T19" i="6"/>
  <c r="Q19" i="6"/>
  <c r="P19" i="6"/>
  <c r="M19" i="6"/>
  <c r="L19" i="6"/>
  <c r="I19" i="6"/>
  <c r="H19" i="6"/>
  <c r="E19" i="6"/>
  <c r="BQ19" i="6" s="1"/>
  <c r="D19" i="6"/>
  <c r="BP19" i="6" s="1"/>
  <c r="BM18" i="6"/>
  <c r="BN18" i="6" s="1"/>
  <c r="BI18" i="6"/>
  <c r="BH18" i="6"/>
  <c r="BE18" i="6"/>
  <c r="BD18" i="6"/>
  <c r="BA18" i="6"/>
  <c r="AZ18" i="6"/>
  <c r="BB18" i="6" s="1"/>
  <c r="AV18" i="6"/>
  <c r="AX18" i="6" s="1"/>
  <c r="AS18" i="6"/>
  <c r="AR18" i="6"/>
  <c r="AT18" i="6" s="1"/>
  <c r="AO18" i="6"/>
  <c r="AN18" i="6"/>
  <c r="AK18" i="6"/>
  <c r="AJ18" i="6"/>
  <c r="AL18" i="6" s="1"/>
  <c r="AG18" i="6"/>
  <c r="AF18" i="6"/>
  <c r="AH18" i="6" s="1"/>
  <c r="AC18" i="6"/>
  <c r="AB18" i="6"/>
  <c r="AD18" i="6" s="1"/>
  <c r="Y18" i="6"/>
  <c r="X18" i="6"/>
  <c r="Z18" i="6" s="1"/>
  <c r="U18" i="6"/>
  <c r="T18" i="6"/>
  <c r="V18" i="6" s="1"/>
  <c r="Q18" i="6"/>
  <c r="P18" i="6"/>
  <c r="R18" i="6" s="1"/>
  <c r="M18" i="6"/>
  <c r="L18" i="6"/>
  <c r="I18" i="6"/>
  <c r="H18" i="6"/>
  <c r="J18" i="6" s="1"/>
  <c r="E18" i="6"/>
  <c r="D18" i="6"/>
  <c r="BP18" i="6" s="1"/>
  <c r="BM17" i="6"/>
  <c r="BN17" i="6"/>
  <c r="BI17" i="6"/>
  <c r="BH17" i="6"/>
  <c r="BJ17" i="6" s="1"/>
  <c r="BE17" i="6"/>
  <c r="BD17" i="6"/>
  <c r="BF17" i="6" s="1"/>
  <c r="BA17" i="6"/>
  <c r="AZ17" i="6"/>
  <c r="BB17" i="6" s="1"/>
  <c r="AV17" i="6"/>
  <c r="AX17" i="6" s="1"/>
  <c r="AS17" i="6"/>
  <c r="AR17" i="6"/>
  <c r="AT17" i="6" s="1"/>
  <c r="AO17" i="6"/>
  <c r="AN17" i="6"/>
  <c r="AK17" i="6"/>
  <c r="AJ17" i="6"/>
  <c r="AL17" i="6" s="1"/>
  <c r="AG17" i="6"/>
  <c r="AF17" i="6"/>
  <c r="AH17" i="6" s="1"/>
  <c r="AC17" i="6"/>
  <c r="AB17" i="6"/>
  <c r="AD17" i="6" s="1"/>
  <c r="Y17" i="6"/>
  <c r="X17" i="6"/>
  <c r="Z17" i="6" s="1"/>
  <c r="U17" i="6"/>
  <c r="T17" i="6"/>
  <c r="V17" i="6" s="1"/>
  <c r="Q17" i="6"/>
  <c r="P17" i="6"/>
  <c r="R17" i="6" s="1"/>
  <c r="M17" i="6"/>
  <c r="L17" i="6"/>
  <c r="O17" i="6" s="1"/>
  <c r="I17" i="6"/>
  <c r="H17" i="6"/>
  <c r="J17" i="6" s="1"/>
  <c r="E17" i="6"/>
  <c r="BQ17" i="6" s="1"/>
  <c r="D17" i="6"/>
  <c r="F17" i="6" s="1"/>
  <c r="BM16" i="6"/>
  <c r="BN16" i="6"/>
  <c r="BI16" i="6"/>
  <c r="BH16" i="6"/>
  <c r="BJ16" i="6" s="1"/>
  <c r="BE16" i="6"/>
  <c r="BD16" i="6"/>
  <c r="BF16" i="6" s="1"/>
  <c r="BA16" i="6"/>
  <c r="AZ16" i="6"/>
  <c r="BB16" i="6" s="1"/>
  <c r="AV16" i="6"/>
  <c r="AX16" i="6" s="1"/>
  <c r="AS16" i="6"/>
  <c r="AR16" i="6"/>
  <c r="AO16" i="6"/>
  <c r="AN16" i="6"/>
  <c r="AK16" i="6"/>
  <c r="AJ16" i="6"/>
  <c r="AG16" i="6"/>
  <c r="AF16" i="6"/>
  <c r="AH16" i="6" s="1"/>
  <c r="AC16" i="6"/>
  <c r="AB16" i="6"/>
  <c r="AD16" i="6" s="1"/>
  <c r="Y16" i="6"/>
  <c r="X16" i="6"/>
  <c r="Z16" i="6" s="1"/>
  <c r="U16" i="6"/>
  <c r="T16" i="6"/>
  <c r="V16" i="6" s="1"/>
  <c r="Q16" i="6"/>
  <c r="P16" i="6"/>
  <c r="R16" i="6" s="1"/>
  <c r="M16" i="6"/>
  <c r="L16" i="6"/>
  <c r="I16" i="6"/>
  <c r="H16" i="6"/>
  <c r="J16" i="6" s="1"/>
  <c r="E16" i="6"/>
  <c r="D16" i="6"/>
  <c r="BP16" i="6" s="1"/>
  <c r="BM15" i="6"/>
  <c r="BN15" i="6" s="1"/>
  <c r="BI15" i="6"/>
  <c r="BH15" i="6"/>
  <c r="BJ15" i="6" s="1"/>
  <c r="BE15" i="6"/>
  <c r="BD15" i="6"/>
  <c r="BA15" i="6"/>
  <c r="AZ15" i="6"/>
  <c r="BB15" i="6" s="1"/>
  <c r="AV15" i="6"/>
  <c r="AX15" i="6" s="1"/>
  <c r="AS15" i="6"/>
  <c r="AR15" i="6"/>
  <c r="AT15" i="6" s="1"/>
  <c r="AO15" i="6"/>
  <c r="AN15" i="6"/>
  <c r="AK15" i="6"/>
  <c r="AJ15" i="6"/>
  <c r="AL15" i="6" s="1"/>
  <c r="AG15" i="6"/>
  <c r="AF15" i="6"/>
  <c r="AH15" i="6" s="1"/>
  <c r="AC15" i="6"/>
  <c r="AB15" i="6"/>
  <c r="AD15" i="6" s="1"/>
  <c r="Y15" i="6"/>
  <c r="X15" i="6"/>
  <c r="Z15" i="6" s="1"/>
  <c r="U15" i="6"/>
  <c r="T15" i="6"/>
  <c r="V15" i="6" s="1"/>
  <c r="Q15" i="6"/>
  <c r="P15" i="6"/>
  <c r="R15" i="6" s="1"/>
  <c r="M15" i="6"/>
  <c r="L15" i="6"/>
  <c r="O15" i="6" s="1"/>
  <c r="I15" i="6"/>
  <c r="H15" i="6"/>
  <c r="J15" i="6" s="1"/>
  <c r="E15" i="6"/>
  <c r="BQ15" i="6" s="1"/>
  <c r="D15" i="6"/>
  <c r="F15" i="6" s="1"/>
  <c r="BM14" i="6"/>
  <c r="BN14" i="6"/>
  <c r="BI14" i="6"/>
  <c r="BH14" i="6"/>
  <c r="BJ14" i="6" s="1"/>
  <c r="BE14" i="6"/>
  <c r="BD14" i="6"/>
  <c r="BF14" i="6" s="1"/>
  <c r="BA14" i="6"/>
  <c r="AZ14" i="6"/>
  <c r="BB14" i="6" s="1"/>
  <c r="AV14" i="6"/>
  <c r="AX14" i="6" s="1"/>
  <c r="AS14" i="6"/>
  <c r="AR14" i="6"/>
  <c r="AT14" i="6" s="1"/>
  <c r="AO14" i="6"/>
  <c r="AN14" i="6"/>
  <c r="AK14" i="6"/>
  <c r="AJ14" i="6"/>
  <c r="AL14" i="6" s="1"/>
  <c r="AG14" i="6"/>
  <c r="AF14" i="6"/>
  <c r="AH14" i="6" s="1"/>
  <c r="AC14" i="6"/>
  <c r="AB14" i="6"/>
  <c r="Y14" i="6"/>
  <c r="X14" i="6"/>
  <c r="Z14" i="6" s="1"/>
  <c r="U14" i="6"/>
  <c r="T14" i="6"/>
  <c r="V14" i="6" s="1"/>
  <c r="Q14" i="6"/>
  <c r="P14" i="6"/>
  <c r="R14" i="6" s="1"/>
  <c r="M14" i="6"/>
  <c r="L14" i="6"/>
  <c r="N14" i="6" s="1"/>
  <c r="I14" i="6"/>
  <c r="K14" i="6" s="1"/>
  <c r="H14" i="6"/>
  <c r="J14" i="6" s="1"/>
  <c r="E14" i="6"/>
  <c r="BQ14" i="6" s="1"/>
  <c r="D14" i="6"/>
  <c r="BP14" i="6" s="1"/>
  <c r="BM13" i="6"/>
  <c r="BN13" i="6" s="1"/>
  <c r="BI13" i="6"/>
  <c r="BH13" i="6"/>
  <c r="BE13" i="6"/>
  <c r="BD13" i="6"/>
  <c r="BA13" i="6"/>
  <c r="AZ13" i="6"/>
  <c r="AV13" i="6"/>
  <c r="AX13" i="6" s="1"/>
  <c r="AS13" i="6"/>
  <c r="AR13" i="6"/>
  <c r="AT13" i="6" s="1"/>
  <c r="AO13" i="6"/>
  <c r="AN13" i="6"/>
  <c r="AP13" i="6" s="1"/>
  <c r="AK13" i="6"/>
  <c r="AJ13" i="6"/>
  <c r="AL13" i="6" s="1"/>
  <c r="AG13" i="6"/>
  <c r="AF13" i="6"/>
  <c r="AH13" i="6" s="1"/>
  <c r="AC13" i="6"/>
  <c r="AB13" i="6"/>
  <c r="AD13" i="6" s="1"/>
  <c r="Y13" i="6"/>
  <c r="X13" i="6"/>
  <c r="Z13" i="6" s="1"/>
  <c r="U13" i="6"/>
  <c r="T13" i="6"/>
  <c r="V13" i="6" s="1"/>
  <c r="Q13" i="6"/>
  <c r="P13" i="6"/>
  <c r="R13" i="6" s="1"/>
  <c r="M13" i="6"/>
  <c r="L13" i="6"/>
  <c r="O13" i="6" s="1"/>
  <c r="I13" i="6"/>
  <c r="H13" i="6"/>
  <c r="E13" i="6"/>
  <c r="D13" i="6"/>
  <c r="BP13" i="6" s="1"/>
  <c r="BM12" i="6"/>
  <c r="BN12" i="6"/>
  <c r="BI12" i="6"/>
  <c r="BH12" i="6"/>
  <c r="BJ12" i="6" s="1"/>
  <c r="BE12" i="6"/>
  <c r="BD12" i="6"/>
  <c r="BF12" i="6" s="1"/>
  <c r="BA12" i="6"/>
  <c r="AZ12" i="6"/>
  <c r="BB12" i="6" s="1"/>
  <c r="AV12" i="6"/>
  <c r="AX12" i="6" s="1"/>
  <c r="AS12" i="6"/>
  <c r="AU12" i="6" s="1"/>
  <c r="AR12" i="6"/>
  <c r="AO12" i="6"/>
  <c r="AQ12" i="6" s="1"/>
  <c r="AN12" i="6"/>
  <c r="AK12" i="6"/>
  <c r="AJ12" i="6"/>
  <c r="AG12" i="6"/>
  <c r="AF12" i="6"/>
  <c r="AC12" i="6"/>
  <c r="AB12" i="6"/>
  <c r="Y12" i="6"/>
  <c r="AA12" i="6" s="1"/>
  <c r="X12" i="6"/>
  <c r="U12" i="6"/>
  <c r="W12" i="6" s="1"/>
  <c r="T12" i="6"/>
  <c r="Q12" i="6"/>
  <c r="P12" i="6"/>
  <c r="M12" i="6"/>
  <c r="L12" i="6"/>
  <c r="I12" i="6"/>
  <c r="H12" i="6"/>
  <c r="E12" i="6"/>
  <c r="BQ12" i="6" s="1"/>
  <c r="D12" i="6"/>
  <c r="BM11" i="6"/>
  <c r="BO11" i="6" s="1"/>
  <c r="BI11" i="6"/>
  <c r="BH11" i="6"/>
  <c r="BE11" i="6"/>
  <c r="BD11" i="6"/>
  <c r="BA11" i="6"/>
  <c r="AZ11" i="6"/>
  <c r="AV11" i="6"/>
  <c r="AX11" i="6" s="1"/>
  <c r="AS11" i="6"/>
  <c r="AR11" i="6"/>
  <c r="AT11" i="6" s="1"/>
  <c r="AO11" i="6"/>
  <c r="AN11" i="6"/>
  <c r="AK11" i="6"/>
  <c r="AJ11" i="6"/>
  <c r="AL11" i="6" s="1"/>
  <c r="AG11" i="6"/>
  <c r="AF11" i="6"/>
  <c r="AH11" i="6" s="1"/>
  <c r="AC11" i="6"/>
  <c r="AB11" i="6"/>
  <c r="AD11" i="6" s="1"/>
  <c r="Y11" i="6"/>
  <c r="X11" i="6"/>
  <c r="Z11" i="6" s="1"/>
  <c r="U11" i="6"/>
  <c r="T11" i="6"/>
  <c r="V11" i="6" s="1"/>
  <c r="Q11" i="6"/>
  <c r="P11" i="6"/>
  <c r="R11" i="6" s="1"/>
  <c r="M11" i="6"/>
  <c r="L11" i="6"/>
  <c r="O11" i="6" s="1"/>
  <c r="I11" i="6"/>
  <c r="H11" i="6"/>
  <c r="J11" i="6" s="1"/>
  <c r="E11" i="6"/>
  <c r="D11" i="6"/>
  <c r="BP11" i="6" s="1"/>
  <c r="BM10" i="6"/>
  <c r="BN10" i="6"/>
  <c r="BI10" i="6"/>
  <c r="BH10" i="6"/>
  <c r="BJ10" i="6" s="1"/>
  <c r="BE10" i="6"/>
  <c r="BD10" i="6"/>
  <c r="BF10" i="6" s="1"/>
  <c r="BA10" i="6"/>
  <c r="AZ10" i="6"/>
  <c r="BB10" i="6" s="1"/>
  <c r="AV10" i="6"/>
  <c r="AX10" i="6" s="1"/>
  <c r="AS10" i="6"/>
  <c r="AU10" i="6" s="1"/>
  <c r="AR10" i="6"/>
  <c r="AO10" i="6"/>
  <c r="AQ10" i="6" s="1"/>
  <c r="AN10" i="6"/>
  <c r="AK10" i="6"/>
  <c r="AJ10" i="6"/>
  <c r="AG10" i="6"/>
  <c r="AI10" i="6" s="1"/>
  <c r="AF10" i="6"/>
  <c r="AC10" i="6"/>
  <c r="AB10" i="6"/>
  <c r="Y10" i="6"/>
  <c r="X10" i="6"/>
  <c r="U10" i="6"/>
  <c r="W10" i="6" s="1"/>
  <c r="T10" i="6"/>
  <c r="Q10" i="6"/>
  <c r="P10" i="6"/>
  <c r="M10" i="6"/>
  <c r="L10" i="6"/>
  <c r="I10" i="6"/>
  <c r="H10" i="6"/>
  <c r="E10" i="6"/>
  <c r="BQ10" i="6" s="1"/>
  <c r="D10" i="6"/>
  <c r="BM9" i="6"/>
  <c r="BN9" i="6" s="1"/>
  <c r="BI9" i="6"/>
  <c r="BH9" i="6"/>
  <c r="BE9" i="6"/>
  <c r="BD9" i="6"/>
  <c r="BA9" i="6"/>
  <c r="AZ9" i="6"/>
  <c r="AV9" i="6"/>
  <c r="AX9" i="6" s="1"/>
  <c r="AS9" i="6"/>
  <c r="AR9" i="6"/>
  <c r="AO9" i="6"/>
  <c r="AN9" i="6"/>
  <c r="AK9" i="6"/>
  <c r="AJ9" i="6"/>
  <c r="AG9" i="6"/>
  <c r="AF9" i="6"/>
  <c r="AC9" i="6"/>
  <c r="AB9" i="6"/>
  <c r="Y9" i="6"/>
  <c r="X9" i="6"/>
  <c r="U9" i="6"/>
  <c r="T9" i="6"/>
  <c r="Q9" i="6"/>
  <c r="P9" i="6"/>
  <c r="M9" i="6"/>
  <c r="L9" i="6"/>
  <c r="I9" i="6"/>
  <c r="H9" i="6"/>
  <c r="E9" i="6"/>
  <c r="D9" i="6"/>
  <c r="BP9" i="6" s="1"/>
  <c r="BM8" i="6"/>
  <c r="BO8" i="6" s="1"/>
  <c r="BI8" i="6"/>
  <c r="BK8" i="6" s="1"/>
  <c r="BH8" i="6"/>
  <c r="BE8" i="6"/>
  <c r="BD8" i="6"/>
  <c r="BA8" i="6"/>
  <c r="AZ8" i="6"/>
  <c r="AV8" i="6"/>
  <c r="AY8" i="6" s="1"/>
  <c r="AY274" i="6" s="1"/>
  <c r="AS8" i="6"/>
  <c r="AR8" i="6"/>
  <c r="AT8" i="6" s="1"/>
  <c r="AO8" i="6"/>
  <c r="AN8" i="6"/>
  <c r="AK8" i="6"/>
  <c r="AJ8" i="6"/>
  <c r="AL8" i="6" s="1"/>
  <c r="AG8" i="6"/>
  <c r="AF8" i="6"/>
  <c r="AH8" i="6" s="1"/>
  <c r="AC8" i="6"/>
  <c r="AB8" i="6"/>
  <c r="AD8" i="6" s="1"/>
  <c r="Y8" i="6"/>
  <c r="X8" i="6"/>
  <c r="Z8" i="6" s="1"/>
  <c r="U8" i="6"/>
  <c r="T8" i="6"/>
  <c r="V8" i="6" s="1"/>
  <c r="Q8" i="6"/>
  <c r="P8" i="6"/>
  <c r="R8" i="6" s="1"/>
  <c r="M8" i="6"/>
  <c r="L8" i="6"/>
  <c r="O8" i="6" s="1"/>
  <c r="I8" i="6"/>
  <c r="H8" i="6"/>
  <c r="E8" i="6"/>
  <c r="BQ8" i="6" s="1"/>
  <c r="D8" i="6"/>
  <c r="F8" i="6" s="1"/>
  <c r="BM7" i="6"/>
  <c r="BN7" i="6"/>
  <c r="BI7" i="6"/>
  <c r="BH7" i="6"/>
  <c r="BJ7" i="6" s="1"/>
  <c r="BE7" i="6"/>
  <c r="BD7" i="6"/>
  <c r="BF7" i="6" s="1"/>
  <c r="BA7" i="6"/>
  <c r="AZ7" i="6"/>
  <c r="BB7" i="6" s="1"/>
  <c r="AV7" i="6"/>
  <c r="AX7" i="6" s="1"/>
  <c r="AS7" i="6"/>
  <c r="AU7" i="6" s="1"/>
  <c r="AR7" i="6"/>
  <c r="AO7" i="6"/>
  <c r="AQ7" i="6" s="1"/>
  <c r="AN7" i="6"/>
  <c r="AK7" i="6"/>
  <c r="AJ7" i="6"/>
  <c r="AG7" i="6"/>
  <c r="AI7" i="6" s="1"/>
  <c r="AF7" i="6"/>
  <c r="AC7" i="6"/>
  <c r="AE7" i="6" s="1"/>
  <c r="AB7" i="6"/>
  <c r="Y7" i="6"/>
  <c r="AA7" i="6" s="1"/>
  <c r="X7" i="6"/>
  <c r="U7" i="6"/>
  <c r="W7" i="6" s="1"/>
  <c r="T7" i="6"/>
  <c r="Q7" i="6"/>
  <c r="P7" i="6"/>
  <c r="M7" i="6"/>
  <c r="L7" i="6"/>
  <c r="I7" i="6"/>
  <c r="K7" i="6" s="1"/>
  <c r="H7" i="6"/>
  <c r="E7" i="6"/>
  <c r="G7" i="6" s="1"/>
  <c r="D7" i="6"/>
  <c r="BP7" i="6" s="1"/>
  <c r="BM6" i="6"/>
  <c r="BM274" i="6" s="1"/>
  <c r="BL274" i="6"/>
  <c r="BI6" i="6"/>
  <c r="BI274" i="6" s="1"/>
  <c r="BH6" i="6"/>
  <c r="BH274" i="6" s="1"/>
  <c r="BE6" i="6"/>
  <c r="BE274" i="6" s="1"/>
  <c r="BD6" i="6"/>
  <c r="BD274" i="6" s="1"/>
  <c r="BA6" i="6"/>
  <c r="BA274" i="6" s="1"/>
  <c r="AZ6" i="6"/>
  <c r="AZ274" i="6" s="1"/>
  <c r="AV6" i="6"/>
  <c r="AS6" i="6"/>
  <c r="AS274" i="6" s="1"/>
  <c r="AR6" i="6"/>
  <c r="AR274" i="6" s="1"/>
  <c r="AO6" i="6"/>
  <c r="AO274" i="6" s="1"/>
  <c r="AN6" i="6"/>
  <c r="AN274" i="6" s="1"/>
  <c r="AK6" i="6"/>
  <c r="AK274" i="6" s="1"/>
  <c r="AJ6" i="6"/>
  <c r="AJ274" i="6" s="1"/>
  <c r="AG6" i="6"/>
  <c r="AG274" i="6" s="1"/>
  <c r="AF6" i="6"/>
  <c r="AF274" i="6" s="1"/>
  <c r="AC6" i="6"/>
  <c r="AC274" i="6" s="1"/>
  <c r="AB6" i="6"/>
  <c r="AB274" i="6" s="1"/>
  <c r="Y6" i="6"/>
  <c r="Y274" i="6" s="1"/>
  <c r="X6" i="6"/>
  <c r="X274" i="6" s="1"/>
  <c r="U6" i="6"/>
  <c r="U274" i="6" s="1"/>
  <c r="T6" i="6"/>
  <c r="T274" i="6" s="1"/>
  <c r="Q6" i="6"/>
  <c r="Q274" i="6" s="1"/>
  <c r="P6" i="6"/>
  <c r="P274" i="6" s="1"/>
  <c r="M6" i="6"/>
  <c r="M274" i="6" s="1"/>
  <c r="L6" i="6"/>
  <c r="L274" i="6" s="1"/>
  <c r="I6" i="6"/>
  <c r="I274" i="6" s="1"/>
  <c r="H6" i="6"/>
  <c r="H274" i="6" s="1"/>
  <c r="E6" i="6"/>
  <c r="E274" i="6" s="1"/>
  <c r="D6" i="6"/>
  <c r="D274" i="6" s="1"/>
  <c r="BR189" i="6" l="1"/>
  <c r="BR201" i="6"/>
  <c r="BR203" i="6"/>
  <c r="BR206" i="6"/>
  <c r="BR217" i="6"/>
  <c r="BR231" i="6"/>
  <c r="BR186" i="6"/>
  <c r="BR216" i="6"/>
  <c r="BR153" i="6"/>
  <c r="BR162" i="6"/>
  <c r="BR164" i="6"/>
  <c r="BR192" i="6"/>
  <c r="BR237" i="6"/>
  <c r="BT242" i="6"/>
  <c r="BR253" i="6"/>
  <c r="BR267" i="6"/>
  <c r="BN8" i="6"/>
  <c r="W18" i="6"/>
  <c r="BJ18" i="6"/>
  <c r="AE20" i="6"/>
  <c r="BB20" i="6"/>
  <c r="BF20" i="6"/>
  <c r="BJ20" i="6"/>
  <c r="AE22" i="6"/>
  <c r="AI22" i="6"/>
  <c r="AU23" i="6"/>
  <c r="AT24" i="6"/>
  <c r="BK24" i="6"/>
  <c r="AA33" i="6"/>
  <c r="AE33" i="6"/>
  <c r="K35" i="6"/>
  <c r="W35" i="6"/>
  <c r="AA35" i="6"/>
  <c r="AE35" i="6"/>
  <c r="BK38" i="6"/>
  <c r="BC44" i="6"/>
  <c r="BK44" i="6"/>
  <c r="V45" i="6"/>
  <c r="G50" i="6"/>
  <c r="K50" i="6"/>
  <c r="W50" i="6"/>
  <c r="G9" i="6"/>
  <c r="K9" i="6"/>
  <c r="W9" i="6"/>
  <c r="AA9" i="6"/>
  <c r="AE9" i="6"/>
  <c r="AI9" i="6"/>
  <c r="AU9" i="6"/>
  <c r="BB9" i="6"/>
  <c r="BF9" i="6"/>
  <c r="BJ9" i="6"/>
  <c r="F10" i="6"/>
  <c r="J10" i="6"/>
  <c r="N10" i="6"/>
  <c r="R10" i="6"/>
  <c r="Z10" i="6"/>
  <c r="AD10" i="6"/>
  <c r="AH10" i="6"/>
  <c r="BB11" i="6"/>
  <c r="BF11" i="6"/>
  <c r="BJ11" i="6"/>
  <c r="BN11" i="6"/>
  <c r="F12" i="6"/>
  <c r="O12" i="6"/>
  <c r="R12" i="6"/>
  <c r="V12" i="6"/>
  <c r="Z12" i="6"/>
  <c r="AD12" i="6"/>
  <c r="AH12" i="6"/>
  <c r="AL12" i="6"/>
  <c r="BB13" i="6"/>
  <c r="BF13" i="6"/>
  <c r="BJ13" i="6"/>
  <c r="BF15" i="6"/>
  <c r="AL16" i="6"/>
  <c r="AT16" i="6"/>
  <c r="K19" i="6"/>
  <c r="O19" i="6"/>
  <c r="W19" i="6"/>
  <c r="AA19" i="6"/>
  <c r="BB19" i="6"/>
  <c r="BF19" i="6"/>
  <c r="BJ19" i="6"/>
  <c r="O21" i="6"/>
  <c r="AA21" i="6"/>
  <c r="AE21" i="6"/>
  <c r="AI21" i="6"/>
  <c r="BB21" i="6"/>
  <c r="BF21" i="6"/>
  <c r="BJ21" i="6"/>
  <c r="V22" i="6"/>
  <c r="Z22" i="6"/>
  <c r="AT22" i="6"/>
  <c r="BC22" i="6"/>
  <c r="BK22" i="6"/>
  <c r="R23" i="6"/>
  <c r="AD23" i="6"/>
  <c r="R28" i="6"/>
  <c r="V28" i="6"/>
  <c r="Z28" i="6"/>
  <c r="AD28" i="6"/>
  <c r="AH28" i="6"/>
  <c r="AL28" i="6"/>
  <c r="AT28" i="6"/>
  <c r="BK28" i="6"/>
  <c r="BJ30" i="6"/>
  <c r="R31" i="6"/>
  <c r="V31" i="6"/>
  <c r="Z31" i="6"/>
  <c r="AT31" i="6"/>
  <c r="BB32" i="6"/>
  <c r="BF32" i="6"/>
  <c r="BJ32" i="6"/>
  <c r="BN32" i="6"/>
  <c r="AT33" i="6"/>
  <c r="BB34" i="6"/>
  <c r="BF34" i="6"/>
  <c r="BJ34" i="6"/>
  <c r="BN34" i="6"/>
  <c r="BJ36" i="6"/>
  <c r="G38" i="6"/>
  <c r="K38" i="6"/>
  <c r="AI39" i="6"/>
  <c r="AQ39" i="6"/>
  <c r="AU39" i="6"/>
  <c r="Z40" i="6"/>
  <c r="AD40" i="6"/>
  <c r="AH40" i="6"/>
  <c r="AL40" i="6"/>
  <c r="AT40" i="6"/>
  <c r="BK40" i="6"/>
  <c r="V41" i="6"/>
  <c r="Z41" i="6"/>
  <c r="BB42" i="6"/>
  <c r="BJ42" i="6"/>
  <c r="BN42" i="6"/>
  <c r="AT43" i="6"/>
  <c r="K45" i="6"/>
  <c r="O45" i="6"/>
  <c r="AE45" i="6"/>
  <c r="AI45" i="6"/>
  <c r="BB45" i="6"/>
  <c r="BF45" i="6"/>
  <c r="BJ45" i="6"/>
  <c r="V46" i="6"/>
  <c r="Z46" i="6"/>
  <c r="AU47" i="6"/>
  <c r="BJ53" i="6"/>
  <c r="BB55" i="6"/>
  <c r="BF55" i="6"/>
  <c r="BJ55" i="6"/>
  <c r="BN55" i="6"/>
  <c r="AH56" i="6"/>
  <c r="BB57" i="6"/>
  <c r="BF57" i="6"/>
  <c r="BJ57" i="6"/>
  <c r="F58" i="6"/>
  <c r="BB59" i="6"/>
  <c r="BF59" i="6"/>
  <c r="BJ59" i="6"/>
  <c r="BF61" i="6"/>
  <c r="BJ61" i="6"/>
  <c r="BF75" i="6"/>
  <c r="AA77" i="6"/>
  <c r="BF79" i="6"/>
  <c r="BJ79" i="6"/>
  <c r="BJ84" i="6"/>
  <c r="R85" i="6"/>
  <c r="BN86" i="6"/>
  <c r="BB88" i="6"/>
  <c r="BF88" i="6"/>
  <c r="BJ88" i="6"/>
  <c r="R89" i="6"/>
  <c r="AH89" i="6"/>
  <c r="AI90" i="6"/>
  <c r="BF90" i="6"/>
  <c r="BJ90" i="6"/>
  <c r="O91" i="6"/>
  <c r="R91" i="6"/>
  <c r="BF92" i="6"/>
  <c r="AA94" i="6"/>
  <c r="AI94" i="6"/>
  <c r="AI98" i="6"/>
  <c r="AQ98" i="6"/>
  <c r="AI106" i="6"/>
  <c r="AA108" i="6"/>
  <c r="BB108" i="6"/>
  <c r="BF108" i="6"/>
  <c r="BK108" i="6"/>
  <c r="AA110" i="6"/>
  <c r="AI110" i="6"/>
  <c r="BF110" i="6"/>
  <c r="O111" i="6"/>
  <c r="R111" i="6"/>
  <c r="K112" i="6"/>
  <c r="BB113" i="6"/>
  <c r="BF113" i="6"/>
  <c r="BJ113" i="6"/>
  <c r="K116" i="6"/>
  <c r="BB120" i="6"/>
  <c r="BF120" i="6"/>
  <c r="BB122" i="6"/>
  <c r="BF122" i="6"/>
  <c r="BN122" i="6"/>
  <c r="BR123" i="6"/>
  <c r="R127" i="6"/>
  <c r="G128" i="6"/>
  <c r="AQ128" i="6"/>
  <c r="BB130" i="6"/>
  <c r="BF130" i="6"/>
  <c r="AA132" i="6"/>
  <c r="AA134" i="6"/>
  <c r="AU134" i="6"/>
  <c r="BB134" i="6"/>
  <c r="BF134" i="6"/>
  <c r="BJ134" i="6"/>
  <c r="O135" i="6"/>
  <c r="R135" i="6"/>
  <c r="BJ136" i="6"/>
  <c r="G138" i="6"/>
  <c r="K138" i="6"/>
  <c r="O138" i="6"/>
  <c r="AA50" i="6"/>
  <c r="AE50" i="6"/>
  <c r="AI50" i="6"/>
  <c r="BB50" i="6"/>
  <c r="BJ50" i="6"/>
  <c r="BC51" i="6"/>
  <c r="BB52" i="6"/>
  <c r="BF52" i="6"/>
  <c r="BJ52" i="6"/>
  <c r="G54" i="6"/>
  <c r="BB54" i="6"/>
  <c r="BN54" i="6"/>
  <c r="AQ62" i="6"/>
  <c r="BK63" i="6"/>
  <c r="F64" i="6"/>
  <c r="O64" i="6"/>
  <c r="V64" i="6"/>
  <c r="AD64" i="6"/>
  <c r="AH64" i="6"/>
  <c r="BB65" i="6"/>
  <c r="BF65" i="6"/>
  <c r="BJ65" i="6"/>
  <c r="BN65" i="6"/>
  <c r="BF67" i="6"/>
  <c r="BJ67" i="6"/>
  <c r="V68" i="6"/>
  <c r="AD68" i="6"/>
  <c r="AT68" i="6"/>
  <c r="BK68" i="6"/>
  <c r="BF70" i="6"/>
  <c r="BJ70" i="6"/>
  <c r="AH71" i="6"/>
  <c r="AL71" i="6"/>
  <c r="AT71" i="6"/>
  <c r="BN76" i="6"/>
  <c r="K77" i="6"/>
  <c r="N77" i="6"/>
  <c r="V77" i="6"/>
  <c r="BC78" i="6"/>
  <c r="BF78" i="6"/>
  <c r="BJ78" i="6"/>
  <c r="R79" i="6"/>
  <c r="BB80" i="6"/>
  <c r="BF80" i="6"/>
  <c r="BJ80" i="6"/>
  <c r="BR81" i="6"/>
  <c r="AA81" i="6"/>
  <c r="AE81" i="6"/>
  <c r="AI81" i="6"/>
  <c r="AQ81" i="6"/>
  <c r="BF81" i="6"/>
  <c r="BJ81" i="6"/>
  <c r="AI85" i="6"/>
  <c r="AQ85" i="6"/>
  <c r="AI87" i="6"/>
  <c r="BB87" i="6"/>
  <c r="BF87" i="6"/>
  <c r="BJ87" i="6"/>
  <c r="BB89" i="6"/>
  <c r="BF89" i="6"/>
  <c r="R90" i="6"/>
  <c r="BB91" i="6"/>
  <c r="BF91" i="6"/>
  <c r="BJ91" i="6"/>
  <c r="O92" i="6"/>
  <c r="R92" i="6"/>
  <c r="BF93" i="6"/>
  <c r="BJ93" i="6"/>
  <c r="K96" i="6"/>
  <c r="BF97" i="6"/>
  <c r="BJ97" i="6"/>
  <c r="BN97" i="6"/>
  <c r="F98" i="6"/>
  <c r="O98" i="6"/>
  <c r="R98" i="6"/>
  <c r="BB99" i="6"/>
  <c r="BF99" i="6"/>
  <c r="BJ99" i="6"/>
  <c r="F100" i="6"/>
  <c r="O100" i="6"/>
  <c r="R100" i="6"/>
  <c r="Z100" i="6"/>
  <c r="AD100" i="6"/>
  <c r="AH100" i="6"/>
  <c r="BF101" i="6"/>
  <c r="BJ101" i="6"/>
  <c r="BN101" i="6"/>
  <c r="F102" i="6"/>
  <c r="O102" i="6"/>
  <c r="R102" i="6"/>
  <c r="Z102" i="6"/>
  <c r="AD102" i="6"/>
  <c r="AH102" i="6"/>
  <c r="BF103" i="6"/>
  <c r="BJ103" i="6"/>
  <c r="BJ105" i="6"/>
  <c r="BR106" i="6"/>
  <c r="R106" i="6"/>
  <c r="BJ107" i="6"/>
  <c r="BC109" i="6"/>
  <c r="BF109" i="6"/>
  <c r="BJ109" i="6"/>
  <c r="O110" i="6"/>
  <c r="R110" i="6"/>
  <c r="AQ112" i="6"/>
  <c r="BB112" i="6"/>
  <c r="BF112" i="6"/>
  <c r="BJ112" i="6"/>
  <c r="BR113" i="6"/>
  <c r="AA116" i="6"/>
  <c r="BF116" i="6"/>
  <c r="BJ116" i="6"/>
  <c r="BB118" i="6"/>
  <c r="BF119" i="6"/>
  <c r="BF121" i="6"/>
  <c r="BB125" i="6"/>
  <c r="BF125" i="6"/>
  <c r="K127" i="6"/>
  <c r="BB129" i="6"/>
  <c r="BF129" i="6"/>
  <c r="BJ129" i="6"/>
  <c r="R130" i="6"/>
  <c r="AI131" i="6"/>
  <c r="BF131" i="6"/>
  <c r="BB133" i="6"/>
  <c r="BF133" i="6"/>
  <c r="R134" i="6"/>
  <c r="AA138" i="6"/>
  <c r="AA140" i="6"/>
  <c r="AM140" i="6"/>
  <c r="AQ140" i="6"/>
  <c r="AU140" i="6"/>
  <c r="G142" i="6"/>
  <c r="K142" i="6"/>
  <c r="O142" i="6"/>
  <c r="BB143" i="6"/>
  <c r="BF143" i="6"/>
  <c r="BJ143" i="6"/>
  <c r="N144" i="6"/>
  <c r="O148" i="6"/>
  <c r="BJ149" i="6"/>
  <c r="AM154" i="6"/>
  <c r="BB154" i="6"/>
  <c r="BF154" i="6"/>
  <c r="BJ154" i="6"/>
  <c r="BR155" i="6"/>
  <c r="R155" i="6"/>
  <c r="BB156" i="6"/>
  <c r="BF156" i="6"/>
  <c r="BJ156" i="6"/>
  <c r="BF160" i="6"/>
  <c r="BJ160" i="6"/>
  <c r="AA163" i="6"/>
  <c r="AQ163" i="6"/>
  <c r="BB169" i="6"/>
  <c r="BF169" i="6"/>
  <c r="BK169" i="6"/>
  <c r="AA171" i="6"/>
  <c r="AE171" i="6"/>
  <c r="AM171" i="6"/>
  <c r="BF171" i="6"/>
  <c r="BJ171" i="6"/>
  <c r="AA173" i="6"/>
  <c r="AA175" i="6"/>
  <c r="BB175" i="6"/>
  <c r="BF175" i="6"/>
  <c r="BJ175" i="6"/>
  <c r="AA177" i="6"/>
  <c r="AQ177" i="6"/>
  <c r="BB179" i="6"/>
  <c r="BF179" i="6"/>
  <c r="BJ179" i="6"/>
  <c r="R180" i="6"/>
  <c r="V180" i="6"/>
  <c r="BB187" i="6"/>
  <c r="BF187" i="6"/>
  <c r="BJ187" i="6"/>
  <c r="BF189" i="6"/>
  <c r="BJ189" i="6"/>
  <c r="BN189" i="6"/>
  <c r="AQ191" i="6"/>
  <c r="BB196" i="6"/>
  <c r="BF196" i="6"/>
  <c r="BJ198" i="6"/>
  <c r="BB200" i="6"/>
  <c r="BF200" i="6"/>
  <c r="BJ200" i="6"/>
  <c r="BF141" i="6"/>
  <c r="BJ141" i="6"/>
  <c r="BN141" i="6"/>
  <c r="AQ142" i="6"/>
  <c r="AU142" i="6"/>
  <c r="AA144" i="6"/>
  <c r="BB144" i="6"/>
  <c r="BF144" i="6"/>
  <c r="R145" i="6"/>
  <c r="G146" i="6"/>
  <c r="O146" i="6"/>
  <c r="BB147" i="6"/>
  <c r="BF147" i="6"/>
  <c r="AA148" i="6"/>
  <c r="BB148" i="6"/>
  <c r="BF148" i="6"/>
  <c r="BJ148" i="6"/>
  <c r="K150" i="6"/>
  <c r="O150" i="6"/>
  <c r="BB151" i="6"/>
  <c r="BF151" i="6"/>
  <c r="BJ151" i="6"/>
  <c r="R152" i="6"/>
  <c r="BB153" i="6"/>
  <c r="BF153" i="6"/>
  <c r="BJ153" i="6"/>
  <c r="BN153" i="6"/>
  <c r="R154" i="6"/>
  <c r="AD154" i="6"/>
  <c r="BB155" i="6"/>
  <c r="BF155" i="6"/>
  <c r="BJ155" i="6"/>
  <c r="O156" i="6"/>
  <c r="V156" i="6"/>
  <c r="BB157" i="6"/>
  <c r="BF157" i="6"/>
  <c r="BJ157" i="6"/>
  <c r="O158" i="6"/>
  <c r="R158" i="6"/>
  <c r="BB159" i="6"/>
  <c r="BF159" i="6"/>
  <c r="BJ159" i="6"/>
  <c r="AQ161" i="6"/>
  <c r="BJ161" i="6"/>
  <c r="R163" i="6"/>
  <c r="BB164" i="6"/>
  <c r="BF164" i="6"/>
  <c r="BJ164" i="6"/>
  <c r="BN164" i="6"/>
  <c r="BR165" i="6"/>
  <c r="O165" i="6"/>
  <c r="R165" i="6"/>
  <c r="BB166" i="6"/>
  <c r="BF166" i="6"/>
  <c r="BJ166" i="6"/>
  <c r="BR167" i="6"/>
  <c r="K167" i="6"/>
  <c r="R167" i="6"/>
  <c r="BB168" i="6"/>
  <c r="BF168" i="6"/>
  <c r="BJ168" i="6"/>
  <c r="O171" i="6"/>
  <c r="BB172" i="6"/>
  <c r="BF172" i="6"/>
  <c r="BJ172" i="6"/>
  <c r="R173" i="6"/>
  <c r="BB174" i="6"/>
  <c r="R175" i="6"/>
  <c r="BB176" i="6"/>
  <c r="BF176" i="6"/>
  <c r="BJ176" i="6"/>
  <c r="BR177" i="6"/>
  <c r="O177" i="6"/>
  <c r="R177" i="6"/>
  <c r="BB178" i="6"/>
  <c r="BF178" i="6"/>
  <c r="BR179" i="6"/>
  <c r="R179" i="6"/>
  <c r="AA180" i="6"/>
  <c r="AM180" i="6"/>
  <c r="BB180" i="6"/>
  <c r="BF180" i="6"/>
  <c r="BJ180" i="6"/>
  <c r="BN182" i="6"/>
  <c r="BJ184" i="6"/>
  <c r="BB186" i="6"/>
  <c r="BF186" i="6"/>
  <c r="BJ186" i="6"/>
  <c r="AM188" i="6"/>
  <c r="AQ188" i="6"/>
  <c r="BB188" i="6"/>
  <c r="BF188" i="6"/>
  <c r="BJ188" i="6"/>
  <c r="AQ190" i="6"/>
  <c r="BB190" i="6"/>
  <c r="BF190" i="6"/>
  <c r="O191" i="6"/>
  <c r="R191" i="6"/>
  <c r="BB192" i="6"/>
  <c r="BF192" i="6"/>
  <c r="BN192" i="6"/>
  <c r="AA193" i="6"/>
  <c r="BB193" i="6"/>
  <c r="BF193" i="6"/>
  <c r="BJ195" i="6"/>
  <c r="BB197" i="6"/>
  <c r="BF197" i="6"/>
  <c r="BJ197" i="6"/>
  <c r="O198" i="6"/>
  <c r="R198" i="6"/>
  <c r="AA199" i="6"/>
  <c r="BB199" i="6"/>
  <c r="BF199" i="6"/>
  <c r="BJ199" i="6"/>
  <c r="R200" i="6"/>
  <c r="BB201" i="6"/>
  <c r="BF201" i="6"/>
  <c r="BR202" i="6"/>
  <c r="R202" i="6"/>
  <c r="O204" i="6"/>
  <c r="BB205" i="6"/>
  <c r="K209" i="6"/>
  <c r="O209" i="6"/>
  <c r="BB210" i="6"/>
  <c r="BF210" i="6"/>
  <c r="BJ210" i="6"/>
  <c r="BF212" i="6"/>
  <c r="AH213" i="6"/>
  <c r="AL213" i="6"/>
  <c r="AP213" i="6"/>
  <c r="BJ214" i="6"/>
  <c r="BR215" i="6"/>
  <c r="AP215" i="6"/>
  <c r="AD217" i="6"/>
  <c r="AH217" i="6"/>
  <c r="AL217" i="6"/>
  <c r="AH223" i="6"/>
  <c r="O242" i="6"/>
  <c r="K244" i="6"/>
  <c r="O244" i="6"/>
  <c r="AQ246" i="6"/>
  <c r="G250" i="6"/>
  <c r="BF256" i="6"/>
  <c r="AQ258" i="6"/>
  <c r="AU258" i="6"/>
  <c r="BR259" i="6"/>
  <c r="V259" i="6"/>
  <c r="Z259" i="6"/>
  <c r="AD259" i="6"/>
  <c r="AH259" i="6"/>
  <c r="AL259" i="6"/>
  <c r="AL261" i="6"/>
  <c r="AH265" i="6"/>
  <c r="AL265" i="6"/>
  <c r="AT265" i="6"/>
  <c r="AH267" i="6"/>
  <c r="G270" i="6"/>
  <c r="BB272" i="6"/>
  <c r="BN272" i="6"/>
  <c r="V273" i="6"/>
  <c r="BF203" i="6"/>
  <c r="BJ203" i="6"/>
  <c r="AA204" i="6"/>
  <c r="AM204" i="6"/>
  <c r="BF204" i="6"/>
  <c r="BJ204" i="6"/>
  <c r="BR207" i="6"/>
  <c r="R207" i="6"/>
  <c r="BB208" i="6"/>
  <c r="BF208" i="6"/>
  <c r="BJ208" i="6"/>
  <c r="BN208" i="6"/>
  <c r="AA209" i="6"/>
  <c r="AU209" i="6"/>
  <c r="BF209" i="6"/>
  <c r="BJ209" i="6"/>
  <c r="BB211" i="6"/>
  <c r="BF211" i="6"/>
  <c r="BJ211" i="6"/>
  <c r="BT219" i="6"/>
  <c r="K219" i="6"/>
  <c r="BR220" i="6"/>
  <c r="AT224" i="6"/>
  <c r="BF227" i="6"/>
  <c r="K228" i="6"/>
  <c r="R228" i="6"/>
  <c r="V228" i="6"/>
  <c r="AA228" i="6"/>
  <c r="BB229" i="6"/>
  <c r="AH230" i="6"/>
  <c r="AL230" i="6"/>
  <c r="AP230" i="6"/>
  <c r="AT230" i="6"/>
  <c r="K232" i="6"/>
  <c r="R232" i="6"/>
  <c r="V232" i="6"/>
  <c r="BJ233" i="6"/>
  <c r="BN233" i="6"/>
  <c r="AD234" i="6"/>
  <c r="AH234" i="6"/>
  <c r="BN235" i="6"/>
  <c r="AH236" i="6"/>
  <c r="AL236" i="6"/>
  <c r="AP236" i="6"/>
  <c r="BN237" i="6"/>
  <c r="R238" i="6"/>
  <c r="V238" i="6"/>
  <c r="BB239" i="6"/>
  <c r="R240" i="6"/>
  <c r="Z242" i="6"/>
  <c r="AL242" i="6"/>
  <c r="AP242" i="6"/>
  <c r="AT242" i="6"/>
  <c r="BK244" i="6"/>
  <c r="AA245" i="6"/>
  <c r="AL246" i="6"/>
  <c r="AL250" i="6"/>
  <c r="BO252" i="6"/>
  <c r="V258" i="6"/>
  <c r="Z258" i="6"/>
  <c r="AD258" i="6"/>
  <c r="K261" i="6"/>
  <c r="K263" i="6"/>
  <c r="BC264" i="6"/>
  <c r="BK264" i="6"/>
  <c r="AP266" i="6"/>
  <c r="AT266" i="6"/>
  <c r="K268" i="6"/>
  <c r="R268" i="6"/>
  <c r="V268" i="6"/>
  <c r="Z268" i="6"/>
  <c r="AD268" i="6"/>
  <c r="AH268" i="6"/>
  <c r="AL268" i="6"/>
  <c r="AP268" i="6"/>
  <c r="AT268" i="6"/>
  <c r="O273" i="6"/>
  <c r="AA273" i="6"/>
  <c r="BJ273" i="6"/>
  <c r="BT112" i="6"/>
  <c r="BT183" i="6"/>
  <c r="BT163" i="6"/>
  <c r="V10" i="6"/>
  <c r="AL10" i="6"/>
  <c r="AT10" i="6"/>
  <c r="BC10" i="6"/>
  <c r="BK10" i="6"/>
  <c r="BO10" i="6"/>
  <c r="G11" i="6"/>
  <c r="K11" i="6"/>
  <c r="W11" i="6"/>
  <c r="AA11" i="6"/>
  <c r="AE11" i="6"/>
  <c r="AI11" i="6"/>
  <c r="AQ11" i="6"/>
  <c r="AU11" i="6"/>
  <c r="AT12" i="6"/>
  <c r="BK12" i="6"/>
  <c r="BO12" i="6"/>
  <c r="G13" i="6"/>
  <c r="K13" i="6"/>
  <c r="W13" i="6"/>
  <c r="AA13" i="6"/>
  <c r="AE13" i="6"/>
  <c r="AI13" i="6"/>
  <c r="AU13" i="6"/>
  <c r="BC14" i="6"/>
  <c r="BK14" i="6"/>
  <c r="BO14" i="6"/>
  <c r="K15" i="6"/>
  <c r="W15" i="6"/>
  <c r="AA15" i="6"/>
  <c r="AE15" i="6"/>
  <c r="AI15" i="6"/>
  <c r="AQ15" i="6"/>
  <c r="AU15" i="6"/>
  <c r="BC16" i="6"/>
  <c r="BK16" i="6"/>
  <c r="BO16" i="6"/>
  <c r="K17" i="6"/>
  <c r="W17" i="6"/>
  <c r="AA17" i="6"/>
  <c r="AE17" i="6"/>
  <c r="AI17" i="6"/>
  <c r="AQ17" i="6"/>
  <c r="AU17" i="6"/>
  <c r="BC18" i="6"/>
  <c r="BK18" i="6"/>
  <c r="BO18" i="6"/>
  <c r="AE19" i="6"/>
  <c r="AI19" i="6"/>
  <c r="AQ19" i="6"/>
  <c r="AU19" i="6"/>
  <c r="BC20" i="6"/>
  <c r="BK20" i="6"/>
  <c r="BO20" i="6"/>
  <c r="W21" i="6"/>
  <c r="AU21" i="6"/>
  <c r="AD22" i="6"/>
  <c r="BK26" i="6"/>
  <c r="BO26" i="6"/>
  <c r="K27" i="6"/>
  <c r="W27" i="6"/>
  <c r="AA27" i="6"/>
  <c r="AE27" i="6"/>
  <c r="AI27" i="6"/>
  <c r="AQ27" i="6"/>
  <c r="AU27" i="6"/>
  <c r="BO30" i="6"/>
  <c r="K31" i="6"/>
  <c r="K33" i="6"/>
  <c r="AQ33" i="6"/>
  <c r="AU33" i="6"/>
  <c r="BK34" i="6"/>
  <c r="AI35" i="6"/>
  <c r="BC36" i="6"/>
  <c r="BK36" i="6"/>
  <c r="BO36" i="6"/>
  <c r="K37" i="6"/>
  <c r="W37" i="6"/>
  <c r="AA37" i="6"/>
  <c r="AE37" i="6"/>
  <c r="AI37" i="6"/>
  <c r="AU37" i="6"/>
  <c r="BK42" i="6"/>
  <c r="AU43" i="6"/>
  <c r="AQ45" i="6"/>
  <c r="AU45" i="6"/>
  <c r="AD46" i="6"/>
  <c r="AH46" i="6"/>
  <c r="AL46" i="6"/>
  <c r="BC46" i="6"/>
  <c r="BK46" i="6"/>
  <c r="BO46" i="6"/>
  <c r="K47" i="6"/>
  <c r="O47" i="6"/>
  <c r="W47" i="6"/>
  <c r="AA47" i="6"/>
  <c r="AE47" i="6"/>
  <c r="AI47" i="6"/>
  <c r="BC48" i="6"/>
  <c r="BK48" i="6"/>
  <c r="K49" i="6"/>
  <c r="O49" i="6"/>
  <c r="W49" i="6"/>
  <c r="AA49" i="6"/>
  <c r="AE49" i="6"/>
  <c r="AI49" i="6"/>
  <c r="AQ49" i="6"/>
  <c r="AU49" i="6"/>
  <c r="O50" i="6"/>
  <c r="R50" i="6"/>
  <c r="V50" i="6"/>
  <c r="Z50" i="6"/>
  <c r="AD50" i="6"/>
  <c r="AH50" i="6"/>
  <c r="AL50" i="6"/>
  <c r="J7" i="6"/>
  <c r="O7" i="6"/>
  <c r="R7" i="6"/>
  <c r="V7" i="6"/>
  <c r="Z7" i="6"/>
  <c r="AD7" i="6"/>
  <c r="AH7" i="6"/>
  <c r="AL7" i="6"/>
  <c r="AT7" i="6"/>
  <c r="BC7" i="6"/>
  <c r="BK7" i="6"/>
  <c r="BO7" i="6"/>
  <c r="K8" i="6"/>
  <c r="W8" i="6"/>
  <c r="AA8" i="6"/>
  <c r="AE8" i="6"/>
  <c r="AI8" i="6"/>
  <c r="AQ8" i="6"/>
  <c r="AU8" i="6"/>
  <c r="BB8" i="6"/>
  <c r="BF8" i="6"/>
  <c r="BJ8" i="6"/>
  <c r="J9" i="6"/>
  <c r="O9" i="6"/>
  <c r="R9" i="6"/>
  <c r="V9" i="6"/>
  <c r="Z9" i="6"/>
  <c r="AD9" i="6"/>
  <c r="AH9" i="6"/>
  <c r="AL9" i="6"/>
  <c r="AP9" i="6"/>
  <c r="AT9" i="6"/>
  <c r="BC9" i="6"/>
  <c r="BK9" i="6"/>
  <c r="BO9" i="6"/>
  <c r="K10" i="6"/>
  <c r="AA10" i="6"/>
  <c r="AE10" i="6"/>
  <c r="BC11" i="6"/>
  <c r="BK11" i="6"/>
  <c r="K12" i="6"/>
  <c r="AE12" i="6"/>
  <c r="AI12" i="6"/>
  <c r="BK13" i="6"/>
  <c r="BO13" i="6"/>
  <c r="W14" i="6"/>
  <c r="AA14" i="6"/>
  <c r="AE14" i="6"/>
  <c r="AI14" i="6"/>
  <c r="AQ14" i="6"/>
  <c r="AU14" i="6"/>
  <c r="BC15" i="6"/>
  <c r="BK15" i="6"/>
  <c r="BO15" i="6"/>
  <c r="G16" i="6"/>
  <c r="K16" i="6"/>
  <c r="O16" i="6"/>
  <c r="W16" i="6"/>
  <c r="AA16" i="6"/>
  <c r="AE16" i="6"/>
  <c r="AI16" i="6"/>
  <c r="AQ16" i="6"/>
  <c r="AU16" i="6"/>
  <c r="BC17" i="6"/>
  <c r="BK17" i="6"/>
  <c r="BO17" i="6"/>
  <c r="G18" i="6"/>
  <c r="K18" i="6"/>
  <c r="O18" i="6"/>
  <c r="AA18" i="6"/>
  <c r="AE18" i="6"/>
  <c r="AI18" i="6"/>
  <c r="AQ18" i="6"/>
  <c r="AU18" i="6"/>
  <c r="BF18" i="6"/>
  <c r="J19" i="6"/>
  <c r="R19" i="6"/>
  <c r="V19" i="6"/>
  <c r="BC19" i="6"/>
  <c r="BK19" i="6"/>
  <c r="BO19" i="6"/>
  <c r="K20" i="6"/>
  <c r="W20" i="6"/>
  <c r="AA20" i="6"/>
  <c r="AI20" i="6"/>
  <c r="AQ20" i="6"/>
  <c r="AU20" i="6"/>
  <c r="J21" i="6"/>
  <c r="R21" i="6"/>
  <c r="AH21" i="6"/>
  <c r="BC21" i="6"/>
  <c r="BK21" i="6"/>
  <c r="BO21" i="6"/>
  <c r="K22" i="6"/>
  <c r="AA22" i="6"/>
  <c r="AQ22" i="6"/>
  <c r="AU22" i="6"/>
  <c r="BB22" i="6"/>
  <c r="BF22" i="6"/>
  <c r="BJ22" i="6"/>
  <c r="BN22" i="6"/>
  <c r="F23" i="6"/>
  <c r="V23" i="6"/>
  <c r="Z23" i="6"/>
  <c r="AL23" i="6"/>
  <c r="AT23" i="6"/>
  <c r="BK23" i="6"/>
  <c r="BO23" i="6"/>
  <c r="G24" i="6"/>
  <c r="K24" i="6"/>
  <c r="O24" i="6"/>
  <c r="W24" i="6"/>
  <c r="AA24" i="6"/>
  <c r="AE24" i="6"/>
  <c r="AI24" i="6"/>
  <c r="AQ24" i="6"/>
  <c r="AU24" i="6"/>
  <c r="BB24" i="6"/>
  <c r="BF24" i="6"/>
  <c r="BJ24" i="6"/>
  <c r="BN24" i="6"/>
  <c r="F25" i="6"/>
  <c r="R25" i="6"/>
  <c r="V25" i="6"/>
  <c r="Z25" i="6"/>
  <c r="AD25" i="6"/>
  <c r="AH25" i="6"/>
  <c r="AL25" i="6"/>
  <c r="AT25" i="6"/>
  <c r="BK25" i="6"/>
  <c r="BO25" i="6"/>
  <c r="G26" i="6"/>
  <c r="K26" i="6"/>
  <c r="W26" i="6"/>
  <c r="AA26" i="6"/>
  <c r="AE26" i="6"/>
  <c r="AI26" i="6"/>
  <c r="AQ26" i="6"/>
  <c r="AU26" i="6"/>
  <c r="BK27" i="6"/>
  <c r="BO27" i="6"/>
  <c r="G28" i="6"/>
  <c r="K28" i="6"/>
  <c r="W28" i="6"/>
  <c r="AA28" i="6"/>
  <c r="AE28" i="6"/>
  <c r="AI28" i="6"/>
  <c r="AQ28" i="6"/>
  <c r="AU28" i="6"/>
  <c r="BJ28" i="6"/>
  <c r="BN28" i="6"/>
  <c r="F29" i="6"/>
  <c r="N29" i="6"/>
  <c r="R29" i="6"/>
  <c r="V29" i="6"/>
  <c r="Z29" i="6"/>
  <c r="AD29" i="6"/>
  <c r="AH29" i="6"/>
  <c r="AL29" i="6"/>
  <c r="AT29" i="6"/>
  <c r="BK29" i="6"/>
  <c r="BO29" i="6"/>
  <c r="G30" i="6"/>
  <c r="K30" i="6"/>
  <c r="W30" i="6"/>
  <c r="AA30" i="6"/>
  <c r="AE30" i="6"/>
  <c r="AI30" i="6"/>
  <c r="AQ30" i="6"/>
  <c r="AU30" i="6"/>
  <c r="F31" i="6"/>
  <c r="N31" i="6"/>
  <c r="AD31" i="6"/>
  <c r="AH31" i="6"/>
  <c r="AL31" i="6"/>
  <c r="BK31" i="6"/>
  <c r="BO31" i="6"/>
  <c r="G32" i="6"/>
  <c r="K32" i="6"/>
  <c r="O32" i="6"/>
  <c r="W32" i="6"/>
  <c r="AA32" i="6"/>
  <c r="AE32" i="6"/>
  <c r="AI32" i="6"/>
  <c r="AU32" i="6"/>
  <c r="N33" i="6"/>
  <c r="R33" i="6"/>
  <c r="V33" i="6"/>
  <c r="Z33" i="6"/>
  <c r="BK33" i="6"/>
  <c r="BO33" i="6"/>
  <c r="K34" i="6"/>
  <c r="W34" i="6"/>
  <c r="AA34" i="6"/>
  <c r="AI34" i="6"/>
  <c r="N35" i="6"/>
  <c r="V35" i="6"/>
  <c r="Z35" i="6"/>
  <c r="AL35" i="6"/>
  <c r="AT35" i="6"/>
  <c r="BK35" i="6"/>
  <c r="BO35" i="6"/>
  <c r="K36" i="6"/>
  <c r="W36" i="6"/>
  <c r="AA36" i="6"/>
  <c r="AE36" i="6"/>
  <c r="AI36" i="6"/>
  <c r="AQ36" i="6"/>
  <c r="AU36" i="6"/>
  <c r="BC37" i="6"/>
  <c r="BK37" i="6"/>
  <c r="BO37" i="6"/>
  <c r="O38" i="6"/>
  <c r="W38" i="6"/>
  <c r="AA38" i="6"/>
  <c r="AE38" i="6"/>
  <c r="AI38" i="6"/>
  <c r="AQ38" i="6"/>
  <c r="AU38" i="6"/>
  <c r="BF38" i="6"/>
  <c r="BJ38" i="6"/>
  <c r="BN38" i="6"/>
  <c r="F39" i="6"/>
  <c r="N39" i="6"/>
  <c r="AD39" i="6"/>
  <c r="AH39" i="6"/>
  <c r="AL39" i="6"/>
  <c r="AT39" i="6"/>
  <c r="BK39" i="6"/>
  <c r="BO39" i="6"/>
  <c r="G40" i="6"/>
  <c r="K40" i="6"/>
  <c r="W40" i="6"/>
  <c r="AA40" i="6"/>
  <c r="AE40" i="6"/>
  <c r="AI40" i="6"/>
  <c r="AQ40" i="6"/>
  <c r="AU40" i="6"/>
  <c r="BJ40" i="6"/>
  <c r="BN40" i="6"/>
  <c r="F41" i="6"/>
  <c r="J41" i="6"/>
  <c r="R41" i="6"/>
  <c r="AD41" i="6"/>
  <c r="AH41" i="6"/>
  <c r="AL41" i="6"/>
  <c r="AT41" i="6"/>
  <c r="BC41" i="6"/>
  <c r="BK41" i="6"/>
  <c r="BO41" i="6"/>
  <c r="G42" i="6"/>
  <c r="K42" i="6"/>
  <c r="W42" i="6"/>
  <c r="AA42" i="6"/>
  <c r="AE42" i="6"/>
  <c r="AI42" i="6"/>
  <c r="AQ42" i="6"/>
  <c r="AU42" i="6"/>
  <c r="BF42" i="6"/>
  <c r="F43" i="6"/>
  <c r="J43" i="6"/>
  <c r="R43" i="6"/>
  <c r="V43" i="6"/>
  <c r="Z43" i="6"/>
  <c r="AD43" i="6"/>
  <c r="AL43" i="6"/>
  <c r="AP43" i="6"/>
  <c r="BC43" i="6"/>
  <c r="BK43" i="6"/>
  <c r="BO43" i="6"/>
  <c r="G44" i="6"/>
  <c r="K44" i="6"/>
  <c r="W44" i="6"/>
  <c r="AA44" i="6"/>
  <c r="AE44" i="6"/>
  <c r="AI44" i="6"/>
  <c r="AQ44" i="6"/>
  <c r="AU44" i="6"/>
  <c r="BF44" i="6"/>
  <c r="BJ44" i="6"/>
  <c r="BN44" i="6"/>
  <c r="F45" i="6"/>
  <c r="J45" i="6"/>
  <c r="Z45" i="6"/>
  <c r="AD45" i="6"/>
  <c r="BC45" i="6"/>
  <c r="BK45" i="6"/>
  <c r="BO45" i="6"/>
  <c r="AU46" i="6"/>
  <c r="BC47" i="6"/>
  <c r="BK47" i="6"/>
  <c r="BO47" i="6"/>
  <c r="G48" i="6"/>
  <c r="K48" i="6"/>
  <c r="W48" i="6"/>
  <c r="AA48" i="6"/>
  <c r="AE48" i="6"/>
  <c r="AI48" i="6"/>
  <c r="AQ48" i="6"/>
  <c r="AU48" i="6"/>
  <c r="BC49" i="6"/>
  <c r="BK49" i="6"/>
  <c r="BO49" i="6"/>
  <c r="AQ50" i="6"/>
  <c r="AU50" i="6"/>
  <c r="BK51" i="6"/>
  <c r="BO51" i="6"/>
  <c r="G52" i="6"/>
  <c r="K52" i="6"/>
  <c r="W52" i="6"/>
  <c r="AA52" i="6"/>
  <c r="AE52" i="6"/>
  <c r="AI52" i="6"/>
  <c r="AQ52" i="6"/>
  <c r="AU52" i="6"/>
  <c r="BK53" i="6"/>
  <c r="BO53" i="6"/>
  <c r="K54" i="6"/>
  <c r="W54" i="6"/>
  <c r="AA54" i="6"/>
  <c r="AE54" i="6"/>
  <c r="AI54" i="6"/>
  <c r="AQ54" i="6"/>
  <c r="AU54" i="6"/>
  <c r="BK55" i="6"/>
  <c r="O58" i="6"/>
  <c r="R58" i="6"/>
  <c r="V58" i="6"/>
  <c r="Z58" i="6"/>
  <c r="AD58" i="6"/>
  <c r="AH58" i="6"/>
  <c r="AL58" i="6"/>
  <c r="AT58" i="6"/>
  <c r="BK58" i="6"/>
  <c r="BO58" i="6"/>
  <c r="G59" i="6"/>
  <c r="W59" i="6"/>
  <c r="AA59" i="6"/>
  <c r="AE59" i="6"/>
  <c r="AI59" i="6"/>
  <c r="AU59" i="6"/>
  <c r="BK59" i="6"/>
  <c r="BO59" i="6"/>
  <c r="BB61" i="6"/>
  <c r="BK62" i="6"/>
  <c r="BO62" i="6"/>
  <c r="G63" i="6"/>
  <c r="O63" i="6"/>
  <c r="W63" i="6"/>
  <c r="AA63" i="6"/>
  <c r="AE63" i="6"/>
  <c r="AI63" i="6"/>
  <c r="AU63" i="6"/>
  <c r="AQ66" i="6"/>
  <c r="AU66" i="6"/>
  <c r="BK67" i="6"/>
  <c r="BO67" i="6"/>
  <c r="AU68" i="6"/>
  <c r="BB68" i="6"/>
  <c r="BF68" i="6"/>
  <c r="BJ68" i="6"/>
  <c r="BN68" i="6"/>
  <c r="F69" i="6"/>
  <c r="O69" i="6"/>
  <c r="R69" i="6"/>
  <c r="V69" i="6"/>
  <c r="Z69" i="6"/>
  <c r="AD69" i="6"/>
  <c r="AH69" i="6"/>
  <c r="AL69" i="6"/>
  <c r="BK69" i="6"/>
  <c r="BO69" i="6"/>
  <c r="G70" i="6"/>
  <c r="K70" i="6"/>
  <c r="O70" i="6"/>
  <c r="W70" i="6"/>
  <c r="AA70" i="6"/>
  <c r="AI70" i="6"/>
  <c r="AQ70" i="6"/>
  <c r="BC71" i="6"/>
  <c r="BK71" i="6"/>
  <c r="BO71" i="6"/>
  <c r="G72" i="6"/>
  <c r="K72" i="6"/>
  <c r="O72" i="6"/>
  <c r="W72" i="6"/>
  <c r="AA72" i="6"/>
  <c r="AI72" i="6"/>
  <c r="AQ72" i="6"/>
  <c r="BC73" i="6"/>
  <c r="BK73" i="6"/>
  <c r="BO73" i="6"/>
  <c r="G74" i="6"/>
  <c r="K74" i="6"/>
  <c r="W74" i="6"/>
  <c r="AA74" i="6"/>
  <c r="AE74" i="6"/>
  <c r="AI74" i="6"/>
  <c r="AQ74" i="6"/>
  <c r="AU74" i="6"/>
  <c r="BK75" i="6"/>
  <c r="BO75" i="6"/>
  <c r="BT76" i="6"/>
  <c r="K76" i="6"/>
  <c r="O76" i="6"/>
  <c r="W76" i="6"/>
  <c r="AA76" i="6"/>
  <c r="AI76" i="6"/>
  <c r="AQ76" i="6"/>
  <c r="G77" i="6"/>
  <c r="BO78" i="6"/>
  <c r="BT79" i="6"/>
  <c r="K79" i="6"/>
  <c r="W79" i="6"/>
  <c r="AA79" i="6"/>
  <c r="AI79" i="6"/>
  <c r="BC80" i="6"/>
  <c r="BO80" i="6"/>
  <c r="K81" i="6"/>
  <c r="BC82" i="6"/>
  <c r="BK82" i="6"/>
  <c r="BO82" i="6"/>
  <c r="K83" i="6"/>
  <c r="O83" i="6"/>
  <c r="W83" i="6"/>
  <c r="AA83" i="6"/>
  <c r="AI83" i="6"/>
  <c r="BC84" i="6"/>
  <c r="BO84" i="6"/>
  <c r="BT85" i="6"/>
  <c r="K85" i="6"/>
  <c r="O85" i="6"/>
  <c r="W85" i="6"/>
  <c r="BT87" i="6"/>
  <c r="K87" i="6"/>
  <c r="W87" i="6"/>
  <c r="AA87" i="6"/>
  <c r="AQ87" i="6"/>
  <c r="BO88" i="6"/>
  <c r="BT89" i="6"/>
  <c r="K89" i="6"/>
  <c r="O89" i="6"/>
  <c r="W89" i="6"/>
  <c r="AI89" i="6"/>
  <c r="AL90" i="6"/>
  <c r="BC90" i="6"/>
  <c r="BO90" i="6"/>
  <c r="BT91" i="6"/>
  <c r="K91" i="6"/>
  <c r="W91" i="6"/>
  <c r="AA91" i="6"/>
  <c r="AI91" i="6"/>
  <c r="BC92" i="6"/>
  <c r="BK92" i="6"/>
  <c r="BO92" i="6"/>
  <c r="K93" i="6"/>
  <c r="S93" i="6"/>
  <c r="W93" i="6"/>
  <c r="AA93" i="6"/>
  <c r="AI93" i="6"/>
  <c r="Z94" i="6"/>
  <c r="AD94" i="6"/>
  <c r="AH94" i="6"/>
  <c r="AL94" i="6"/>
  <c r="AP94" i="6"/>
  <c r="AT94" i="6"/>
  <c r="BO94" i="6"/>
  <c r="G95" i="6"/>
  <c r="K95" i="6"/>
  <c r="W95" i="6"/>
  <c r="BC50" i="6"/>
  <c r="BK50" i="6"/>
  <c r="BO50" i="6"/>
  <c r="K51" i="6"/>
  <c r="O51" i="6"/>
  <c r="W51" i="6"/>
  <c r="AA51" i="6"/>
  <c r="AE51" i="6"/>
  <c r="AI51" i="6"/>
  <c r="AU51" i="6"/>
  <c r="BC52" i="6"/>
  <c r="BK52" i="6"/>
  <c r="BO52" i="6"/>
  <c r="K53" i="6"/>
  <c r="O53" i="6"/>
  <c r="W53" i="6"/>
  <c r="AA53" i="6"/>
  <c r="AE53" i="6"/>
  <c r="AI53" i="6"/>
  <c r="AQ53" i="6"/>
  <c r="AU53" i="6"/>
  <c r="BF53" i="6"/>
  <c r="BC54" i="6"/>
  <c r="K55" i="6"/>
  <c r="W55" i="6"/>
  <c r="AA55" i="6"/>
  <c r="AE55" i="6"/>
  <c r="AI55" i="6"/>
  <c r="AQ55" i="6"/>
  <c r="AU55" i="6"/>
  <c r="K56" i="6"/>
  <c r="R56" i="6"/>
  <c r="V56" i="6"/>
  <c r="Z56" i="6"/>
  <c r="AL56" i="6"/>
  <c r="AT56" i="6"/>
  <c r="BK56" i="6"/>
  <c r="BO56" i="6"/>
  <c r="G57" i="6"/>
  <c r="O57" i="6"/>
  <c r="W57" i="6"/>
  <c r="AA57" i="6"/>
  <c r="AE57" i="6"/>
  <c r="AI57" i="6"/>
  <c r="AU57" i="6"/>
  <c r="BK57" i="6"/>
  <c r="BO57" i="6"/>
  <c r="K58" i="6"/>
  <c r="O60" i="6"/>
  <c r="R60" i="6"/>
  <c r="V60" i="6"/>
  <c r="Z60" i="6"/>
  <c r="AD60" i="6"/>
  <c r="AH60" i="6"/>
  <c r="AL60" i="6"/>
  <c r="AT60" i="6"/>
  <c r="BK60" i="6"/>
  <c r="BO60" i="6"/>
  <c r="G61" i="6"/>
  <c r="O61" i="6"/>
  <c r="W61" i="6"/>
  <c r="AA61" i="6"/>
  <c r="AE61" i="6"/>
  <c r="AI61" i="6"/>
  <c r="AU61" i="6"/>
  <c r="BO61" i="6"/>
  <c r="K62" i="6"/>
  <c r="W62" i="6"/>
  <c r="AA62" i="6"/>
  <c r="AE62" i="6"/>
  <c r="AI62" i="6"/>
  <c r="AU62" i="6"/>
  <c r="BN63" i="6"/>
  <c r="R64" i="6"/>
  <c r="AL64" i="6"/>
  <c r="AP64" i="6"/>
  <c r="AT64" i="6"/>
  <c r="BK64" i="6"/>
  <c r="BO64" i="6"/>
  <c r="O65" i="6"/>
  <c r="W65" i="6"/>
  <c r="AA65" i="6"/>
  <c r="AE65" i="6"/>
  <c r="AI65" i="6"/>
  <c r="AU65" i="6"/>
  <c r="R66" i="6"/>
  <c r="V66" i="6"/>
  <c r="Z66" i="6"/>
  <c r="AD66" i="6"/>
  <c r="BC66" i="6"/>
  <c r="BK66" i="6"/>
  <c r="BO66" i="6"/>
  <c r="K67" i="6"/>
  <c r="O67" i="6"/>
  <c r="W67" i="6"/>
  <c r="AA67" i="6"/>
  <c r="AE67" i="6"/>
  <c r="AI67" i="6"/>
  <c r="AQ67" i="6"/>
  <c r="AU67" i="6"/>
  <c r="R68" i="6"/>
  <c r="Z68" i="6"/>
  <c r="AH68" i="6"/>
  <c r="AL68" i="6"/>
  <c r="BC70" i="6"/>
  <c r="BK70" i="6"/>
  <c r="BO70" i="6"/>
  <c r="K71" i="6"/>
  <c r="W71" i="6"/>
  <c r="AA71" i="6"/>
  <c r="AI71" i="6"/>
  <c r="AQ71" i="6"/>
  <c r="BC72" i="6"/>
  <c r="BK72" i="6"/>
  <c r="BO72" i="6"/>
  <c r="K73" i="6"/>
  <c r="O73" i="6"/>
  <c r="W73" i="6"/>
  <c r="AA73" i="6"/>
  <c r="AE73" i="6"/>
  <c r="AI73" i="6"/>
  <c r="AQ73" i="6"/>
  <c r="AU73" i="6"/>
  <c r="BC74" i="6"/>
  <c r="BK74" i="6"/>
  <c r="BO74" i="6"/>
  <c r="K75" i="6"/>
  <c r="O75" i="6"/>
  <c r="W75" i="6"/>
  <c r="AA75" i="6"/>
  <c r="AQ75" i="6"/>
  <c r="BF76" i="6"/>
  <c r="R77" i="6"/>
  <c r="Z77" i="6"/>
  <c r="AD77" i="6"/>
  <c r="AH77" i="6"/>
  <c r="AL77" i="6"/>
  <c r="AP77" i="6"/>
  <c r="AT77" i="6"/>
  <c r="BO77" i="6"/>
  <c r="K78" i="6"/>
  <c r="W78" i="6"/>
  <c r="AA78" i="6"/>
  <c r="AI78" i="6"/>
  <c r="AT79" i="6"/>
  <c r="BO79" i="6"/>
  <c r="K80" i="6"/>
  <c r="O80" i="6"/>
  <c r="W80" i="6"/>
  <c r="AA80" i="6"/>
  <c r="N81" i="6"/>
  <c r="R81" i="6"/>
  <c r="V81" i="6"/>
  <c r="Z81" i="6"/>
  <c r="AH81" i="6"/>
  <c r="AL81" i="6"/>
  <c r="AT81" i="6"/>
  <c r="BC81" i="6"/>
  <c r="BO81" i="6"/>
  <c r="K82" i="6"/>
  <c r="W82" i="6"/>
  <c r="AA82" i="6"/>
  <c r="AI82" i="6"/>
  <c r="AQ82" i="6"/>
  <c r="AT83" i="6"/>
  <c r="BO83" i="6"/>
  <c r="K84" i="6"/>
  <c r="O84" i="6"/>
  <c r="W84" i="6"/>
  <c r="AA84" i="6"/>
  <c r="AI84" i="6"/>
  <c r="AQ84" i="6"/>
  <c r="BF84" i="6"/>
  <c r="AD85" i="6"/>
  <c r="AH85" i="6"/>
  <c r="AL85" i="6"/>
  <c r="AT85" i="6"/>
  <c r="BC85" i="6"/>
  <c r="BO85" i="6"/>
  <c r="BT86" i="6"/>
  <c r="K86" i="6"/>
  <c r="O86" i="6"/>
  <c r="W86" i="6"/>
  <c r="AA86" i="6"/>
  <c r="AI86" i="6"/>
  <c r="AQ86" i="6"/>
  <c r="BB86" i="6"/>
  <c r="BF86" i="6"/>
  <c r="BO87" i="6"/>
  <c r="K88" i="6"/>
  <c r="W88" i="6"/>
  <c r="AA88" i="6"/>
  <c r="AI88" i="6"/>
  <c r="AD89" i="6"/>
  <c r="AL89" i="6"/>
  <c r="AT89" i="6"/>
  <c r="BK89" i="6"/>
  <c r="BO89" i="6"/>
  <c r="K90" i="6"/>
  <c r="O90" i="6"/>
  <c r="W90" i="6"/>
  <c r="AA90" i="6"/>
  <c r="AQ90" i="6"/>
  <c r="AT91" i="6"/>
  <c r="BO91" i="6"/>
  <c r="K92" i="6"/>
  <c r="W92" i="6"/>
  <c r="AA92" i="6"/>
  <c r="AE92" i="6"/>
  <c r="AI92" i="6"/>
  <c r="AQ92" i="6"/>
  <c r="BO93" i="6"/>
  <c r="BT94" i="6"/>
  <c r="K94" i="6"/>
  <c r="W94" i="6"/>
  <c r="K98" i="6"/>
  <c r="W98" i="6"/>
  <c r="BK99" i="6"/>
  <c r="BO99" i="6"/>
  <c r="K100" i="6"/>
  <c r="W100" i="6"/>
  <c r="AA100" i="6"/>
  <c r="AI100" i="6"/>
  <c r="AL102" i="6"/>
  <c r="AQ102" i="6"/>
  <c r="AT102" i="6"/>
  <c r="BK102" i="6"/>
  <c r="BO102" i="6"/>
  <c r="G103" i="6"/>
  <c r="K103" i="6"/>
  <c r="O103" i="6"/>
  <c r="W103" i="6"/>
  <c r="AA103" i="6"/>
  <c r="AI103" i="6"/>
  <c r="AQ103" i="6"/>
  <c r="BC103" i="6"/>
  <c r="BK103" i="6"/>
  <c r="BO103" i="6"/>
  <c r="K104" i="6"/>
  <c r="W104" i="6"/>
  <c r="AA104" i="6"/>
  <c r="AI104" i="6"/>
  <c r="BK105" i="6"/>
  <c r="BO105" i="6"/>
  <c r="O106" i="6"/>
  <c r="W106" i="6"/>
  <c r="BO107" i="6"/>
  <c r="K108" i="6"/>
  <c r="W108" i="6"/>
  <c r="AI108" i="6"/>
  <c r="BO109" i="6"/>
  <c r="K110" i="6"/>
  <c r="W110" i="6"/>
  <c r="BO111" i="6"/>
  <c r="BK117" i="6"/>
  <c r="BO117" i="6"/>
  <c r="K118" i="6"/>
  <c r="O118" i="6"/>
  <c r="W118" i="6"/>
  <c r="AA118" i="6"/>
  <c r="AQ118" i="6"/>
  <c r="BF118" i="6"/>
  <c r="G119" i="6"/>
  <c r="K119" i="6"/>
  <c r="W119" i="6"/>
  <c r="AA119" i="6"/>
  <c r="AQ119" i="6"/>
  <c r="BK121" i="6"/>
  <c r="BO121" i="6"/>
  <c r="K122" i="6"/>
  <c r="O122" i="6"/>
  <c r="W122" i="6"/>
  <c r="AA122" i="6"/>
  <c r="AI122" i="6"/>
  <c r="AQ122" i="6"/>
  <c r="AL123" i="6"/>
  <c r="AP123" i="6"/>
  <c r="AT123" i="6"/>
  <c r="BK123" i="6"/>
  <c r="BO123" i="6"/>
  <c r="K124" i="6"/>
  <c r="W124" i="6"/>
  <c r="AA124" i="6"/>
  <c r="AE124" i="6"/>
  <c r="AI124" i="6"/>
  <c r="BO124" i="6"/>
  <c r="BT125" i="6"/>
  <c r="K125" i="6"/>
  <c r="W125" i="6"/>
  <c r="AA125" i="6"/>
  <c r="BK125" i="6"/>
  <c r="BO125" i="6"/>
  <c r="K126" i="6"/>
  <c r="W126" i="6"/>
  <c r="AA126" i="6"/>
  <c r="AI126" i="6"/>
  <c r="BO127" i="6"/>
  <c r="K128" i="6"/>
  <c r="O128" i="6"/>
  <c r="W128" i="6"/>
  <c r="AA128" i="6"/>
  <c r="BO129" i="6"/>
  <c r="BT130" i="6"/>
  <c r="O130" i="6"/>
  <c r="W130" i="6"/>
  <c r="AI130" i="6"/>
  <c r="AQ130" i="6"/>
  <c r="BC131" i="6"/>
  <c r="BK131" i="6"/>
  <c r="BO131" i="6"/>
  <c r="G132" i="6"/>
  <c r="K132" i="6"/>
  <c r="O132" i="6"/>
  <c r="S132" i="6"/>
  <c r="W132" i="6"/>
  <c r="BK133" i="6"/>
  <c r="BO133" i="6"/>
  <c r="K134" i="6"/>
  <c r="O134" i="6"/>
  <c r="W134" i="6"/>
  <c r="AE134" i="6"/>
  <c r="Z135" i="6"/>
  <c r="AH135" i="6"/>
  <c r="AL135" i="6"/>
  <c r="AP135" i="6"/>
  <c r="BC135" i="6"/>
  <c r="BO135" i="6"/>
  <c r="G136" i="6"/>
  <c r="K136" i="6"/>
  <c r="O136" i="6"/>
  <c r="W136" i="6"/>
  <c r="AA136" i="6"/>
  <c r="AU136" i="6"/>
  <c r="BO137" i="6"/>
  <c r="BO139" i="6"/>
  <c r="G140" i="6"/>
  <c r="K140" i="6"/>
  <c r="O140" i="6"/>
  <c r="W140" i="6"/>
  <c r="BO143" i="6"/>
  <c r="G144" i="6"/>
  <c r="K144" i="6"/>
  <c r="S144" i="6"/>
  <c r="W144" i="6"/>
  <c r="BK145" i="6"/>
  <c r="BO145" i="6"/>
  <c r="BK147" i="6"/>
  <c r="BO147" i="6"/>
  <c r="BO149" i="6"/>
  <c r="BO151" i="6"/>
  <c r="BT152" i="6"/>
  <c r="K152" i="6"/>
  <c r="O152" i="6"/>
  <c r="W152" i="6"/>
  <c r="K154" i="6"/>
  <c r="O154" i="6"/>
  <c r="W154" i="6"/>
  <c r="AA154" i="6"/>
  <c r="BO155" i="6"/>
  <c r="BT156" i="6"/>
  <c r="BO157" i="6"/>
  <c r="BT158" i="6"/>
  <c r="K158" i="6"/>
  <c r="W158" i="6"/>
  <c r="AA158" i="6"/>
  <c r="BO159" i="6"/>
  <c r="K160" i="6"/>
  <c r="O160" i="6"/>
  <c r="W160" i="6"/>
  <c r="AA160" i="6"/>
  <c r="AM160" i="6"/>
  <c r="AD161" i="6"/>
  <c r="AH161" i="6"/>
  <c r="AL161" i="6"/>
  <c r="AT161" i="6"/>
  <c r="BO161" i="6"/>
  <c r="K162" i="6"/>
  <c r="O162" i="6"/>
  <c r="W162" i="6"/>
  <c r="AA162" i="6"/>
  <c r="BN162" i="6"/>
  <c r="AA95" i="6"/>
  <c r="AI95" i="6"/>
  <c r="AQ95" i="6"/>
  <c r="BJ95" i="6"/>
  <c r="BN95" i="6"/>
  <c r="F96" i="6"/>
  <c r="N96" i="6"/>
  <c r="R96" i="6"/>
  <c r="V96" i="6"/>
  <c r="Z96" i="6"/>
  <c r="AD96" i="6"/>
  <c r="AH96" i="6"/>
  <c r="AL96" i="6"/>
  <c r="AT96" i="6"/>
  <c r="BC96" i="6"/>
  <c r="BK96" i="6"/>
  <c r="BO96" i="6"/>
  <c r="G97" i="6"/>
  <c r="K97" i="6"/>
  <c r="W97" i="6"/>
  <c r="AA97" i="6"/>
  <c r="AI97" i="6"/>
  <c r="AD98" i="6"/>
  <c r="AH98" i="6"/>
  <c r="AL98" i="6"/>
  <c r="AT98" i="6"/>
  <c r="BC98" i="6"/>
  <c r="BK98" i="6"/>
  <c r="BO98" i="6"/>
  <c r="G99" i="6"/>
  <c r="K99" i="6"/>
  <c r="O99" i="6"/>
  <c r="W99" i="6"/>
  <c r="AA99" i="6"/>
  <c r="AI99" i="6"/>
  <c r="AQ99" i="6"/>
  <c r="AL100" i="6"/>
  <c r="AQ100" i="6"/>
  <c r="AT100" i="6"/>
  <c r="BK100" i="6"/>
  <c r="BO100" i="6"/>
  <c r="G101" i="6"/>
  <c r="K101" i="6"/>
  <c r="O101" i="6"/>
  <c r="W101" i="6"/>
  <c r="AA101" i="6"/>
  <c r="AI101" i="6"/>
  <c r="AQ101" i="6"/>
  <c r="BC101" i="6"/>
  <c r="K102" i="6"/>
  <c r="W102" i="6"/>
  <c r="AA102" i="6"/>
  <c r="BC104" i="6"/>
  <c r="BK104" i="6"/>
  <c r="BO104" i="6"/>
  <c r="G105" i="6"/>
  <c r="K105" i="6"/>
  <c r="W105" i="6"/>
  <c r="AA105" i="6"/>
  <c r="AI105" i="6"/>
  <c r="AQ105" i="6"/>
  <c r="BF105" i="6"/>
  <c r="AD106" i="6"/>
  <c r="AH106" i="6"/>
  <c r="AL106" i="6"/>
  <c r="AP106" i="6"/>
  <c r="AT106" i="6"/>
  <c r="BO106" i="6"/>
  <c r="K107" i="6"/>
  <c r="W107" i="6"/>
  <c r="AA107" i="6"/>
  <c r="AI107" i="6"/>
  <c r="BO108" i="6"/>
  <c r="K109" i="6"/>
  <c r="W109" i="6"/>
  <c r="AA109" i="6"/>
  <c r="AI109" i="6"/>
  <c r="BC110" i="6"/>
  <c r="BK110" i="6"/>
  <c r="BO110" i="6"/>
  <c r="BT111" i="6"/>
  <c r="K111" i="6"/>
  <c r="W111" i="6"/>
  <c r="AA111" i="6"/>
  <c r="AI111" i="6"/>
  <c r="O112" i="6"/>
  <c r="R112" i="6"/>
  <c r="V112" i="6"/>
  <c r="Z112" i="6"/>
  <c r="AD112" i="6"/>
  <c r="AH112" i="6"/>
  <c r="AL112" i="6"/>
  <c r="AT112" i="6"/>
  <c r="BO112" i="6"/>
  <c r="K113" i="6"/>
  <c r="W113" i="6"/>
  <c r="AA113" i="6"/>
  <c r="AI113" i="6"/>
  <c r="AQ113" i="6"/>
  <c r="BO113" i="6"/>
  <c r="W114" i="6"/>
  <c r="AA114" i="6"/>
  <c r="AI114" i="6"/>
  <c r="AQ114" i="6"/>
  <c r="BK114" i="6"/>
  <c r="BO114" i="6"/>
  <c r="G115" i="6"/>
  <c r="O115" i="6"/>
  <c r="W115" i="6"/>
  <c r="AA115" i="6"/>
  <c r="AE115" i="6"/>
  <c r="BB115" i="6"/>
  <c r="BF115" i="6"/>
  <c r="BJ115" i="6"/>
  <c r="BN115" i="6"/>
  <c r="F116" i="6"/>
  <c r="O116" i="6"/>
  <c r="R116" i="6"/>
  <c r="V116" i="6"/>
  <c r="Z116" i="6"/>
  <c r="AD116" i="6"/>
  <c r="AH116" i="6"/>
  <c r="AL116" i="6"/>
  <c r="AP116" i="6"/>
  <c r="AT116" i="6"/>
  <c r="BO116" i="6"/>
  <c r="G117" i="6"/>
  <c r="K117" i="6"/>
  <c r="O117" i="6"/>
  <c r="W117" i="6"/>
  <c r="AA117" i="6"/>
  <c r="BC119" i="6"/>
  <c r="BK119" i="6"/>
  <c r="BO119" i="6"/>
  <c r="BT120" i="6"/>
  <c r="K120" i="6"/>
  <c r="O120" i="6"/>
  <c r="W120" i="6"/>
  <c r="AA120" i="6"/>
  <c r="AI120" i="6"/>
  <c r="BK120" i="6"/>
  <c r="BO120" i="6"/>
  <c r="K121" i="6"/>
  <c r="W121" i="6"/>
  <c r="AA121" i="6"/>
  <c r="AI121" i="6"/>
  <c r="AQ121" i="6"/>
  <c r="BK122" i="6"/>
  <c r="K123" i="6"/>
  <c r="O123" i="6"/>
  <c r="W123" i="6"/>
  <c r="AA123" i="6"/>
  <c r="AI123" i="6"/>
  <c r="BK126" i="6"/>
  <c r="BO126" i="6"/>
  <c r="O127" i="6"/>
  <c r="W127" i="6"/>
  <c r="AA127" i="6"/>
  <c r="AE127" i="6"/>
  <c r="AQ127" i="6"/>
  <c r="AL128" i="6"/>
  <c r="BC128" i="6"/>
  <c r="BK128" i="6"/>
  <c r="BO128" i="6"/>
  <c r="K129" i="6"/>
  <c r="O129" i="6"/>
  <c r="W129" i="6"/>
  <c r="AA129" i="6"/>
  <c r="AI129" i="6"/>
  <c r="AQ129" i="6"/>
  <c r="BK130" i="6"/>
  <c r="BO130" i="6"/>
  <c r="K131" i="6"/>
  <c r="O131" i="6"/>
  <c r="W131" i="6"/>
  <c r="AA131" i="6"/>
  <c r="AD132" i="6"/>
  <c r="AH132" i="6"/>
  <c r="AL132" i="6"/>
  <c r="BO132" i="6"/>
  <c r="BT133" i="6"/>
  <c r="K133" i="6"/>
  <c r="O133" i="6"/>
  <c r="W133" i="6"/>
  <c r="AA133" i="6"/>
  <c r="AU133" i="6"/>
  <c r="Z134" i="6"/>
  <c r="BO134" i="6"/>
  <c r="G135" i="6"/>
  <c r="K135" i="6"/>
  <c r="W135" i="6"/>
  <c r="AQ136" i="6"/>
  <c r="BO136" i="6"/>
  <c r="G137" i="6"/>
  <c r="K137" i="6"/>
  <c r="O137" i="6"/>
  <c r="W137" i="6"/>
  <c r="AA137" i="6"/>
  <c r="AM137" i="6"/>
  <c r="AQ137" i="6"/>
  <c r="R138" i="6"/>
  <c r="V138" i="6"/>
  <c r="Z138" i="6"/>
  <c r="AD138" i="6"/>
  <c r="AH138" i="6"/>
  <c r="AL138" i="6"/>
  <c r="AP138" i="6"/>
  <c r="AT138" i="6"/>
  <c r="BO138" i="6"/>
  <c r="G139" i="6"/>
  <c r="K139" i="6"/>
  <c r="O139" i="6"/>
  <c r="W139" i="6"/>
  <c r="AA139" i="6"/>
  <c r="AE139" i="6"/>
  <c r="AM139" i="6"/>
  <c r="AQ139" i="6"/>
  <c r="Z140" i="6"/>
  <c r="AD140" i="6"/>
  <c r="AH140" i="6"/>
  <c r="BK140" i="6"/>
  <c r="BO140" i="6"/>
  <c r="G141" i="6"/>
  <c r="K141" i="6"/>
  <c r="O141" i="6"/>
  <c r="W141" i="6"/>
  <c r="AA141" i="6"/>
  <c r="AM141" i="6"/>
  <c r="AU141" i="6"/>
  <c r="R142" i="6"/>
  <c r="V142" i="6"/>
  <c r="Z142" i="6"/>
  <c r="AD142" i="6"/>
  <c r="AH142" i="6"/>
  <c r="AL142" i="6"/>
  <c r="BO142" i="6"/>
  <c r="G143" i="6"/>
  <c r="K143" i="6"/>
  <c r="O143" i="6"/>
  <c r="W143" i="6"/>
  <c r="AA143" i="6"/>
  <c r="AQ143" i="6"/>
  <c r="AD144" i="6"/>
  <c r="AH144" i="6"/>
  <c r="AL144" i="6"/>
  <c r="AP144" i="6"/>
  <c r="AT144" i="6"/>
  <c r="BK144" i="6"/>
  <c r="BO144" i="6"/>
  <c r="G145" i="6"/>
  <c r="K145" i="6"/>
  <c r="O145" i="6"/>
  <c r="W145" i="6"/>
  <c r="AA145" i="6"/>
  <c r="AQ145" i="6"/>
  <c r="K146" i="6"/>
  <c r="R146" i="6"/>
  <c r="V146" i="6"/>
  <c r="Z146" i="6"/>
  <c r="AD146" i="6"/>
  <c r="AH146" i="6"/>
  <c r="AL146" i="6"/>
  <c r="AP146" i="6"/>
  <c r="AT146" i="6"/>
  <c r="BO146" i="6"/>
  <c r="G147" i="6"/>
  <c r="K147" i="6"/>
  <c r="O147" i="6"/>
  <c r="W147" i="6"/>
  <c r="AA147" i="6"/>
  <c r="V148" i="6"/>
  <c r="Z148" i="6"/>
  <c r="AD148" i="6"/>
  <c r="AH148" i="6"/>
  <c r="AL148" i="6"/>
  <c r="AP148" i="6"/>
  <c r="AT148" i="6"/>
  <c r="BO148" i="6"/>
  <c r="K149" i="6"/>
  <c r="W149" i="6"/>
  <c r="AA149" i="6"/>
  <c r="AM149" i="6"/>
  <c r="V150" i="6"/>
  <c r="Z150" i="6"/>
  <c r="AD150" i="6"/>
  <c r="AH150" i="6"/>
  <c r="AL150" i="6"/>
  <c r="AP150" i="6"/>
  <c r="AT150" i="6"/>
  <c r="BO150" i="6"/>
  <c r="K151" i="6"/>
  <c r="O151" i="6"/>
  <c r="W151" i="6"/>
  <c r="AA151" i="6"/>
  <c r="AD152" i="6"/>
  <c r="AH152" i="6"/>
  <c r="AL152" i="6"/>
  <c r="AT152" i="6"/>
  <c r="BO152" i="6"/>
  <c r="K153" i="6"/>
  <c r="W153" i="6"/>
  <c r="AA153" i="6"/>
  <c r="AQ153" i="6"/>
  <c r="AP154" i="6"/>
  <c r="AT154" i="6"/>
  <c r="BO154" i="6"/>
  <c r="K155" i="6"/>
  <c r="O155" i="6"/>
  <c r="W155" i="6"/>
  <c r="AA155" i="6"/>
  <c r="AQ155" i="6"/>
  <c r="R156" i="6"/>
  <c r="Z156" i="6"/>
  <c r="AD156" i="6"/>
  <c r="AH156" i="6"/>
  <c r="AT156" i="6"/>
  <c r="BO156" i="6"/>
  <c r="K157" i="6"/>
  <c r="O157" i="6"/>
  <c r="W157" i="6"/>
  <c r="AA157" i="6"/>
  <c r="AU157" i="6"/>
  <c r="AL158" i="6"/>
  <c r="AP158" i="6"/>
  <c r="AT158" i="6"/>
  <c r="BO158" i="6"/>
  <c r="BT159" i="6"/>
  <c r="K159" i="6"/>
  <c r="O159" i="6"/>
  <c r="W159" i="6"/>
  <c r="AA159" i="6"/>
  <c r="BO160" i="6"/>
  <c r="BT161" i="6"/>
  <c r="K161" i="6"/>
  <c r="O161" i="6"/>
  <c r="W161" i="6"/>
  <c r="AA161" i="6"/>
  <c r="K163" i="6"/>
  <c r="O163" i="6"/>
  <c r="W163" i="6"/>
  <c r="K165" i="6"/>
  <c r="W165" i="6"/>
  <c r="AA165" i="6"/>
  <c r="AP166" i="6"/>
  <c r="AT166" i="6"/>
  <c r="BO166" i="6"/>
  <c r="O167" i="6"/>
  <c r="W167" i="6"/>
  <c r="AA167" i="6"/>
  <c r="BO168" i="6"/>
  <c r="O169" i="6"/>
  <c r="W169" i="6"/>
  <c r="AA169" i="6"/>
  <c r="BO170" i="6"/>
  <c r="BT171" i="6"/>
  <c r="BO172" i="6"/>
  <c r="K173" i="6"/>
  <c r="O173" i="6"/>
  <c r="W173" i="6"/>
  <c r="BO174" i="6"/>
  <c r="K175" i="6"/>
  <c r="O175" i="6"/>
  <c r="W175" i="6"/>
  <c r="AQ175" i="6"/>
  <c r="BO176" i="6"/>
  <c r="K177" i="6"/>
  <c r="W177" i="6"/>
  <c r="BK178" i="6"/>
  <c r="BO178" i="6"/>
  <c r="K179" i="6"/>
  <c r="O179" i="6"/>
  <c r="W179" i="6"/>
  <c r="AA179" i="6"/>
  <c r="AM179" i="6"/>
  <c r="Z180" i="6"/>
  <c r="AD180" i="6"/>
  <c r="AH180" i="6"/>
  <c r="AP180" i="6"/>
  <c r="AT180" i="6"/>
  <c r="BO180" i="6"/>
  <c r="K181" i="6"/>
  <c r="O181" i="6"/>
  <c r="W181" i="6"/>
  <c r="AA181" i="6"/>
  <c r="AM181" i="6"/>
  <c r="BK182" i="6"/>
  <c r="K183" i="6"/>
  <c r="O183" i="6"/>
  <c r="W183" i="6"/>
  <c r="AA183" i="6"/>
  <c r="AQ183" i="6"/>
  <c r="BO184" i="6"/>
  <c r="BT185" i="6"/>
  <c r="K185" i="6"/>
  <c r="W185" i="6"/>
  <c r="AA185" i="6"/>
  <c r="AM185" i="6"/>
  <c r="AQ185" i="6"/>
  <c r="BO185" i="6"/>
  <c r="K186" i="6"/>
  <c r="O186" i="6"/>
  <c r="W186" i="6"/>
  <c r="AA186" i="6"/>
  <c r="AQ186" i="6"/>
  <c r="BO187" i="6"/>
  <c r="K188" i="6"/>
  <c r="W188" i="6"/>
  <c r="AA188" i="6"/>
  <c r="K190" i="6"/>
  <c r="O190" i="6"/>
  <c r="W190" i="6"/>
  <c r="AA190" i="6"/>
  <c r="AL191" i="6"/>
  <c r="BK191" i="6"/>
  <c r="BO191" i="6"/>
  <c r="K192" i="6"/>
  <c r="W192" i="6"/>
  <c r="AA192" i="6"/>
  <c r="AQ192" i="6"/>
  <c r="AH199" i="6"/>
  <c r="AD163" i="6"/>
  <c r="AH163" i="6"/>
  <c r="AL163" i="6"/>
  <c r="AT163" i="6"/>
  <c r="BO163" i="6"/>
  <c r="K164" i="6"/>
  <c r="O164" i="6"/>
  <c r="W164" i="6"/>
  <c r="AA164" i="6"/>
  <c r="AH165" i="6"/>
  <c r="AL165" i="6"/>
  <c r="AP165" i="6"/>
  <c r="AT165" i="6"/>
  <c r="BO165" i="6"/>
  <c r="K166" i="6"/>
  <c r="O166" i="6"/>
  <c r="W166" i="6"/>
  <c r="AA166" i="6"/>
  <c r="AQ167" i="6"/>
  <c r="AT167" i="6"/>
  <c r="BO167" i="6"/>
  <c r="O168" i="6"/>
  <c r="W168" i="6"/>
  <c r="AA168" i="6"/>
  <c r="AE168" i="6"/>
  <c r="BO169" i="6"/>
  <c r="O170" i="6"/>
  <c r="W170" i="6"/>
  <c r="AA170" i="6"/>
  <c r="V171" i="6"/>
  <c r="Z171" i="6"/>
  <c r="AH171" i="6"/>
  <c r="AP171" i="6"/>
  <c r="AT171" i="6"/>
  <c r="BO171" i="6"/>
  <c r="K172" i="6"/>
  <c r="O172" i="6"/>
  <c r="W172" i="6"/>
  <c r="AA172" i="6"/>
  <c r="AQ172" i="6"/>
  <c r="AH173" i="6"/>
  <c r="AL173" i="6"/>
  <c r="AQ173" i="6"/>
  <c r="AT173" i="6"/>
  <c r="BO173" i="6"/>
  <c r="K174" i="6"/>
  <c r="O174" i="6"/>
  <c r="W174" i="6"/>
  <c r="AA174" i="6"/>
  <c r="AQ174" i="6"/>
  <c r="BF174" i="6"/>
  <c r="BO175" i="6"/>
  <c r="BT176" i="6"/>
  <c r="K176" i="6"/>
  <c r="O176" i="6"/>
  <c r="W176" i="6"/>
  <c r="AA176" i="6"/>
  <c r="AQ176" i="6"/>
  <c r="AD177" i="6"/>
  <c r="AT177" i="6"/>
  <c r="BO177" i="6"/>
  <c r="BT178" i="6"/>
  <c r="K178" i="6"/>
  <c r="O178" i="6"/>
  <c r="W178" i="6"/>
  <c r="AA178" i="6"/>
  <c r="AQ178" i="6"/>
  <c r="AH179" i="6"/>
  <c r="BO179" i="6"/>
  <c r="BT180" i="6"/>
  <c r="K180" i="6"/>
  <c r="O180" i="6"/>
  <c r="BO181" i="6"/>
  <c r="K182" i="6"/>
  <c r="O182" i="6"/>
  <c r="W182" i="6"/>
  <c r="AA182" i="6"/>
  <c r="BB182" i="6"/>
  <c r="BF182" i="6"/>
  <c r="BK183" i="6"/>
  <c r="BO183" i="6"/>
  <c r="K184" i="6"/>
  <c r="O184" i="6"/>
  <c r="W184" i="6"/>
  <c r="AA184" i="6"/>
  <c r="AE184" i="6"/>
  <c r="BB185" i="6"/>
  <c r="BF185" i="6"/>
  <c r="AT186" i="6"/>
  <c r="BO186" i="6"/>
  <c r="BT187" i="6"/>
  <c r="K187" i="6"/>
  <c r="W187" i="6"/>
  <c r="AA187" i="6"/>
  <c r="AT188" i="6"/>
  <c r="BO188" i="6"/>
  <c r="K189" i="6"/>
  <c r="W189" i="6"/>
  <c r="AA189" i="6"/>
  <c r="AQ189" i="6"/>
  <c r="AT190" i="6"/>
  <c r="BK190" i="6"/>
  <c r="BO190" i="6"/>
  <c r="K191" i="6"/>
  <c r="W191" i="6"/>
  <c r="AA191" i="6"/>
  <c r="BJ192" i="6"/>
  <c r="BR193" i="6"/>
  <c r="O193" i="6"/>
  <c r="R193" i="6"/>
  <c r="V193" i="6"/>
  <c r="Z193" i="6"/>
  <c r="AD193" i="6"/>
  <c r="AH193" i="6"/>
  <c r="AL193" i="6"/>
  <c r="AP193" i="6"/>
  <c r="AT193" i="6"/>
  <c r="BK193" i="6"/>
  <c r="BO193" i="6"/>
  <c r="K194" i="6"/>
  <c r="W194" i="6"/>
  <c r="AA194" i="6"/>
  <c r="AQ194" i="6"/>
  <c r="BO194" i="6"/>
  <c r="K195" i="6"/>
  <c r="W195" i="6"/>
  <c r="AA195" i="6"/>
  <c r="BO195" i="6"/>
  <c r="K196" i="6"/>
  <c r="W196" i="6"/>
  <c r="AA196" i="6"/>
  <c r="AQ196" i="6"/>
  <c r="BK196" i="6"/>
  <c r="BO196" i="6"/>
  <c r="K197" i="6"/>
  <c r="W197" i="6"/>
  <c r="AA197" i="6"/>
  <c r="AQ197" i="6"/>
  <c r="BO197" i="6"/>
  <c r="K198" i="6"/>
  <c r="W198" i="6"/>
  <c r="AA198" i="6"/>
  <c r="AQ198" i="6"/>
  <c r="K199" i="6"/>
  <c r="O199" i="6"/>
  <c r="W199" i="6"/>
  <c r="AQ199" i="6"/>
  <c r="AP200" i="6"/>
  <c r="AT200" i="6"/>
  <c r="BO200" i="6"/>
  <c r="K201" i="6"/>
  <c r="O201" i="6"/>
  <c r="W201" i="6"/>
  <c r="AA201" i="6"/>
  <c r="AQ201" i="6"/>
  <c r="BK201" i="6"/>
  <c r="BO201" i="6"/>
  <c r="K202" i="6"/>
  <c r="O202" i="6"/>
  <c r="W202" i="6"/>
  <c r="AA202" i="6"/>
  <c r="BO203" i="6"/>
  <c r="BO206" i="6"/>
  <c r="K207" i="6"/>
  <c r="O207" i="6"/>
  <c r="W207" i="6"/>
  <c r="AA207" i="6"/>
  <c r="BK213" i="6"/>
  <c r="K214" i="6"/>
  <c r="AA214" i="6"/>
  <c r="AQ214" i="6"/>
  <c r="V215" i="6"/>
  <c r="Z215" i="6"/>
  <c r="AD215" i="6"/>
  <c r="AH215" i="6"/>
  <c r="BK215" i="6"/>
  <c r="K216" i="6"/>
  <c r="O216" i="6"/>
  <c r="AP217" i="6"/>
  <c r="BK217" i="6"/>
  <c r="BT218" i="6"/>
  <c r="K218" i="6"/>
  <c r="O218" i="6"/>
  <c r="AA218" i="6"/>
  <c r="AQ218" i="6"/>
  <c r="AU218" i="6"/>
  <c r="BN218" i="6"/>
  <c r="BC219" i="6"/>
  <c r="BK219" i="6"/>
  <c r="K220" i="6"/>
  <c r="O220" i="6"/>
  <c r="AA220" i="6"/>
  <c r="AQ220" i="6"/>
  <c r="AQ222" i="6"/>
  <c r="AL223" i="6"/>
  <c r="K230" i="6"/>
  <c r="O230" i="6"/>
  <c r="BK231" i="6"/>
  <c r="BC233" i="6"/>
  <c r="BC235" i="6"/>
  <c r="BK235" i="6"/>
  <c r="K236" i="6"/>
  <c r="O236" i="6"/>
  <c r="O240" i="6"/>
  <c r="AA242" i="6"/>
  <c r="BO199" i="6"/>
  <c r="BT200" i="6"/>
  <c r="K200" i="6"/>
  <c r="O200" i="6"/>
  <c r="W200" i="6"/>
  <c r="AA200" i="6"/>
  <c r="BK202" i="6"/>
  <c r="BO202" i="6"/>
  <c r="K203" i="6"/>
  <c r="O203" i="6"/>
  <c r="W203" i="6"/>
  <c r="AA203" i="6"/>
  <c r="R204" i="6"/>
  <c r="V204" i="6"/>
  <c r="Z204" i="6"/>
  <c r="AD204" i="6"/>
  <c r="AH204" i="6"/>
  <c r="AP204" i="6"/>
  <c r="AT204" i="6"/>
  <c r="BC204" i="6"/>
  <c r="BO204" i="6"/>
  <c r="K205" i="6"/>
  <c r="W205" i="6"/>
  <c r="AA205" i="6"/>
  <c r="BO205" i="6"/>
  <c r="K206" i="6"/>
  <c r="W206" i="6"/>
  <c r="AA206" i="6"/>
  <c r="BJ206" i="6"/>
  <c r="BO207" i="6"/>
  <c r="K208" i="6"/>
  <c r="O208" i="6"/>
  <c r="W208" i="6"/>
  <c r="AA208" i="6"/>
  <c r="BR209" i="6"/>
  <c r="R209" i="6"/>
  <c r="V209" i="6"/>
  <c r="Z209" i="6"/>
  <c r="AD209" i="6"/>
  <c r="AH209" i="6"/>
  <c r="AL209" i="6"/>
  <c r="AP209" i="6"/>
  <c r="BO209" i="6"/>
  <c r="BT210" i="6"/>
  <c r="K210" i="6"/>
  <c r="W210" i="6"/>
  <c r="AA210" i="6"/>
  <c r="AQ210" i="6"/>
  <c r="BO210" i="6"/>
  <c r="BT211" i="6"/>
  <c r="K211" i="6"/>
  <c r="W211" i="6"/>
  <c r="AA211" i="6"/>
  <c r="AQ211" i="6"/>
  <c r="BO211" i="6"/>
  <c r="BT212" i="6"/>
  <c r="K212" i="6"/>
  <c r="W212" i="6"/>
  <c r="AA212" i="6"/>
  <c r="BK212" i="6"/>
  <c r="BO212" i="6"/>
  <c r="BT213" i="6"/>
  <c r="K213" i="6"/>
  <c r="AA213" i="6"/>
  <c r="AM215" i="6"/>
  <c r="AU215" i="6"/>
  <c r="K217" i="6"/>
  <c r="O217" i="6"/>
  <c r="AU217" i="6"/>
  <c r="BC218" i="6"/>
  <c r="O219" i="6"/>
  <c r="AU219" i="6"/>
  <c r="K221" i="6"/>
  <c r="O221" i="6"/>
  <c r="AA221" i="6"/>
  <c r="AQ221" i="6"/>
  <c r="BB221" i="6"/>
  <c r="BF221" i="6"/>
  <c r="BN221" i="6"/>
  <c r="R222" i="6"/>
  <c r="V222" i="6"/>
  <c r="AH222" i="6"/>
  <c r="BO222" i="6"/>
  <c r="G223" i="6"/>
  <c r="K223" i="6"/>
  <c r="AA223" i="6"/>
  <c r="BK223" i="6"/>
  <c r="G224" i="6"/>
  <c r="O224" i="6"/>
  <c r="AA224" i="6"/>
  <c r="AQ224" i="6"/>
  <c r="BT225" i="6"/>
  <c r="O225" i="6"/>
  <c r="BB225" i="6"/>
  <c r="BF225" i="6"/>
  <c r="BJ225" i="6"/>
  <c r="BN225" i="6"/>
  <c r="BR226" i="6"/>
  <c r="O226" i="6"/>
  <c r="R226" i="6"/>
  <c r="V226" i="6"/>
  <c r="Z226" i="6"/>
  <c r="AD226" i="6"/>
  <c r="AH226" i="6"/>
  <c r="AL226" i="6"/>
  <c r="AQ226" i="6"/>
  <c r="AT226" i="6"/>
  <c r="K227" i="6"/>
  <c r="AA227" i="6"/>
  <c r="BJ227" i="6"/>
  <c r="AD228" i="6"/>
  <c r="AH228" i="6"/>
  <c r="AL228" i="6"/>
  <c r="AQ228" i="6"/>
  <c r="AT228" i="6"/>
  <c r="K229" i="6"/>
  <c r="AQ229" i="6"/>
  <c r="BK230" i="6"/>
  <c r="AA231" i="6"/>
  <c r="AA232" i="6"/>
  <c r="AD232" i="6"/>
  <c r="AH232" i="6"/>
  <c r="AQ232" i="6"/>
  <c r="AT232" i="6"/>
  <c r="K233" i="6"/>
  <c r="O233" i="6"/>
  <c r="AA233" i="6"/>
  <c r="AQ233" i="6"/>
  <c r="R234" i="6"/>
  <c r="V234" i="6"/>
  <c r="Z234" i="6"/>
  <c r="AL234" i="6"/>
  <c r="AT234" i="6"/>
  <c r="G235" i="6"/>
  <c r="K235" i="6"/>
  <c r="AA235" i="6"/>
  <c r="AQ235" i="6"/>
  <c r="AT236" i="6"/>
  <c r="BK236" i="6"/>
  <c r="K237" i="6"/>
  <c r="O237" i="6"/>
  <c r="AA237" i="6"/>
  <c r="AQ237" i="6"/>
  <c r="BF237" i="6"/>
  <c r="BR238" i="6"/>
  <c r="AD238" i="6"/>
  <c r="AH238" i="6"/>
  <c r="AL238" i="6"/>
  <c r="AT238" i="6"/>
  <c r="BC238" i="6"/>
  <c r="BK238" i="6"/>
  <c r="BO238" i="6"/>
  <c r="K239" i="6"/>
  <c r="O239" i="6"/>
  <c r="AA239" i="6"/>
  <c r="AH240" i="6"/>
  <c r="AL240" i="6"/>
  <c r="AP240" i="6"/>
  <c r="AT240" i="6"/>
  <c r="K241" i="6"/>
  <c r="O241" i="6"/>
  <c r="AA241" i="6"/>
  <c r="BF241" i="6"/>
  <c r="BN241" i="6"/>
  <c r="AA244" i="6"/>
  <c r="O245" i="6"/>
  <c r="V246" i="6"/>
  <c r="BC246" i="6"/>
  <c r="BT247" i="6"/>
  <c r="K247" i="6"/>
  <c r="O247" i="6"/>
  <c r="AA247" i="6"/>
  <c r="AQ247" i="6"/>
  <c r="BK247" i="6"/>
  <c r="G248" i="6"/>
  <c r="O248" i="6"/>
  <c r="AM248" i="6"/>
  <c r="K250" i="6"/>
  <c r="AA250" i="6"/>
  <c r="BK251" i="6"/>
  <c r="K252" i="6"/>
  <c r="O252" i="6"/>
  <c r="AQ252" i="6"/>
  <c r="BJ252" i="6"/>
  <c r="BK254" i="6"/>
  <c r="G255" i="6"/>
  <c r="K255" i="6"/>
  <c r="O255" i="6"/>
  <c r="AA255" i="6"/>
  <c r="AQ255" i="6"/>
  <c r="BF255" i="6"/>
  <c r="BN255" i="6"/>
  <c r="O257" i="6"/>
  <c r="AQ257" i="6"/>
  <c r="AH258" i="6"/>
  <c r="AL258" i="6"/>
  <c r="BC258" i="6"/>
  <c r="K259" i="6"/>
  <c r="AQ259" i="6"/>
  <c r="AU259" i="6"/>
  <c r="K260" i="6"/>
  <c r="AA260" i="6"/>
  <c r="O263" i="6"/>
  <c r="AE263" i="6"/>
  <c r="BT265" i="6"/>
  <c r="K265" i="6"/>
  <c r="O265" i="6"/>
  <c r="AA265" i="6"/>
  <c r="BO266" i="6"/>
  <c r="K267" i="6"/>
  <c r="AA267" i="6"/>
  <c r="BK269" i="6"/>
  <c r="K270" i="6"/>
  <c r="AA270" i="6"/>
  <c r="BF272" i="6"/>
  <c r="BR273" i="6"/>
  <c r="K243" i="6"/>
  <c r="AA243" i="6"/>
  <c r="BF243" i="6"/>
  <c r="BJ243" i="6"/>
  <c r="BR244" i="6"/>
  <c r="R244" i="6"/>
  <c r="BB244" i="6"/>
  <c r="BF244" i="6"/>
  <c r="BN244" i="6"/>
  <c r="Z245" i="6"/>
  <c r="AH245" i="6"/>
  <c r="AL245" i="6"/>
  <c r="K246" i="6"/>
  <c r="O246" i="6"/>
  <c r="O249" i="6"/>
  <c r="AM249" i="6"/>
  <c r="AQ249" i="6"/>
  <c r="AP250" i="6"/>
  <c r="AT250" i="6"/>
  <c r="K251" i="6"/>
  <c r="AA251" i="6"/>
  <c r="K253" i="6"/>
  <c r="O253" i="6"/>
  <c r="AE253" i="6"/>
  <c r="AQ253" i="6"/>
  <c r="BC253" i="6"/>
  <c r="BK253" i="6"/>
  <c r="BT254" i="6"/>
  <c r="K254" i="6"/>
  <c r="O254" i="6"/>
  <c r="K256" i="6"/>
  <c r="O256" i="6"/>
  <c r="AA256" i="6"/>
  <c r="AQ256" i="6"/>
  <c r="F257" i="6"/>
  <c r="K258" i="6"/>
  <c r="AA258" i="6"/>
  <c r="AH261" i="6"/>
  <c r="AP261" i="6"/>
  <c r="AT261" i="6"/>
  <c r="BK261" i="6"/>
  <c r="G262" i="6"/>
  <c r="K262" i="6"/>
  <c r="O262" i="6"/>
  <c r="AA262" i="6"/>
  <c r="AM262" i="6"/>
  <c r="AQ262" i="6"/>
  <c r="AU262" i="6"/>
  <c r="V263" i="6"/>
  <c r="AH263" i="6"/>
  <c r="AL263" i="6"/>
  <c r="BT264" i="6"/>
  <c r="K264" i="6"/>
  <c r="O264" i="6"/>
  <c r="AA264" i="6"/>
  <c r="BF264" i="6"/>
  <c r="O266" i="6"/>
  <c r="AE266" i="6"/>
  <c r="AL267" i="6"/>
  <c r="AP267" i="6"/>
  <c r="AT267" i="6"/>
  <c r="G268" i="6"/>
  <c r="O268" i="6"/>
  <c r="AA268" i="6"/>
  <c r="BK268" i="6"/>
  <c r="O269" i="6"/>
  <c r="AA269" i="6"/>
  <c r="AQ269" i="6"/>
  <c r="AT270" i="6"/>
  <c r="BC270" i="6"/>
  <c r="BK270" i="6"/>
  <c r="K271" i="6"/>
  <c r="O271" i="6"/>
  <c r="AA271" i="6"/>
  <c r="AM271" i="6"/>
  <c r="BK271" i="6"/>
  <c r="O272" i="6"/>
  <c r="AA272" i="6"/>
  <c r="AQ272" i="6"/>
  <c r="W273" i="6"/>
  <c r="AI273" i="6"/>
  <c r="BS14" i="6"/>
  <c r="BT14" i="6"/>
  <c r="BS19" i="6"/>
  <c r="BT19" i="6"/>
  <c r="BS33" i="6"/>
  <c r="BT33" i="6"/>
  <c r="BS36" i="6"/>
  <c r="BT36" i="6"/>
  <c r="AE274" i="6"/>
  <c r="BS22" i="6"/>
  <c r="BT22" i="6"/>
  <c r="BR56" i="6"/>
  <c r="G6" i="6"/>
  <c r="K6" i="6"/>
  <c r="R6" i="6"/>
  <c r="W6" i="6"/>
  <c r="AA6" i="6"/>
  <c r="AH6" i="6"/>
  <c r="AL6" i="6"/>
  <c r="AT6" i="6"/>
  <c r="AX6" i="6"/>
  <c r="AX274" i="6" s="1"/>
  <c r="BC6" i="6"/>
  <c r="BJ6" i="6"/>
  <c r="BN6" i="6"/>
  <c r="BP6" i="6"/>
  <c r="F7" i="6"/>
  <c r="BQ7" i="6"/>
  <c r="BT7" i="6" s="1"/>
  <c r="G8" i="6"/>
  <c r="BP8" i="6"/>
  <c r="BT8" i="6" s="1"/>
  <c r="F9" i="6"/>
  <c r="BQ9" i="6"/>
  <c r="BT9" i="6" s="1"/>
  <c r="G10" i="6"/>
  <c r="BP10" i="6"/>
  <c r="BT10" i="6" s="1"/>
  <c r="F11" i="6"/>
  <c r="BQ11" i="6"/>
  <c r="G12" i="6"/>
  <c r="BP12" i="6"/>
  <c r="BT12" i="6" s="1"/>
  <c r="F13" i="6"/>
  <c r="BQ13" i="6"/>
  <c r="BT13" i="6" s="1"/>
  <c r="G14" i="6"/>
  <c r="G15" i="6"/>
  <c r="BP15" i="6"/>
  <c r="BR15" i="6" s="1"/>
  <c r="F16" i="6"/>
  <c r="BQ16" i="6"/>
  <c r="G17" i="6"/>
  <c r="BP17" i="6"/>
  <c r="BS17" i="6" s="1"/>
  <c r="F18" i="6"/>
  <c r="BQ18" i="6"/>
  <c r="G19" i="6"/>
  <c r="G20" i="6"/>
  <c r="BP20" i="6"/>
  <c r="BS20" i="6" s="1"/>
  <c r="F21" i="6"/>
  <c r="BQ21" i="6"/>
  <c r="BT21" i="6" s="1"/>
  <c r="G22" i="6"/>
  <c r="G23" i="6"/>
  <c r="BP23" i="6"/>
  <c r="BS23" i="6" s="1"/>
  <c r="F24" i="6"/>
  <c r="BQ24" i="6"/>
  <c r="G25" i="6"/>
  <c r="BP25" i="6"/>
  <c r="BS25" i="6" s="1"/>
  <c r="F26" i="6"/>
  <c r="BQ26" i="6"/>
  <c r="G27" i="6"/>
  <c r="BP27" i="6"/>
  <c r="BS27" i="6" s="1"/>
  <c r="F28" i="6"/>
  <c r="BQ28" i="6"/>
  <c r="G29" i="6"/>
  <c r="BP29" i="6"/>
  <c r="BS29" i="6" s="1"/>
  <c r="F30" i="6"/>
  <c r="BQ30" i="6"/>
  <c r="G31" i="6"/>
  <c r="BP31" i="6"/>
  <c r="BS31" i="6" s="1"/>
  <c r="F32" i="6"/>
  <c r="BQ32" i="6"/>
  <c r="G33" i="6"/>
  <c r="G34" i="6"/>
  <c r="BP34" i="6"/>
  <c r="BS34" i="6" s="1"/>
  <c r="F35" i="6"/>
  <c r="BQ35" i="6"/>
  <c r="BT35" i="6" s="1"/>
  <c r="G36" i="6"/>
  <c r="G37" i="6"/>
  <c r="BP37" i="6"/>
  <c r="BR37" i="6" s="1"/>
  <c r="F38" i="6"/>
  <c r="BQ38" i="6"/>
  <c r="G39" i="6"/>
  <c r="BP39" i="6"/>
  <c r="BS39" i="6" s="1"/>
  <c r="F40" i="6"/>
  <c r="BQ40" i="6"/>
  <c r="G41" i="6"/>
  <c r="BP41" i="6"/>
  <c r="BS41" i="6" s="1"/>
  <c r="F42" i="6"/>
  <c r="BQ42" i="6"/>
  <c r="BT42" i="6" s="1"/>
  <c r="G43" i="6"/>
  <c r="BP43" i="6"/>
  <c r="BT43" i="6" s="1"/>
  <c r="F44" i="6"/>
  <c r="BQ44" i="6"/>
  <c r="BT44" i="6" s="1"/>
  <c r="G45" i="6"/>
  <c r="BP45" i="6"/>
  <c r="BT45" i="6" s="1"/>
  <c r="F46" i="6"/>
  <c r="BQ46" i="6"/>
  <c r="G47" i="6"/>
  <c r="BP47" i="6"/>
  <c r="BR47" i="6" s="1"/>
  <c r="F48" i="6"/>
  <c r="BQ48" i="6"/>
  <c r="BT48" i="6" s="1"/>
  <c r="G49" i="6"/>
  <c r="BP49" i="6"/>
  <c r="BS49" i="6" s="1"/>
  <c r="F50" i="6"/>
  <c r="BQ50" i="6"/>
  <c r="G51" i="6"/>
  <c r="BP51" i="6"/>
  <c r="BR51" i="6" s="1"/>
  <c r="F52" i="6"/>
  <c r="BQ52" i="6"/>
  <c r="BT52" i="6" s="1"/>
  <c r="G53" i="6"/>
  <c r="BP53" i="6"/>
  <c r="BS53" i="6" s="1"/>
  <c r="F54" i="6"/>
  <c r="BQ54" i="6"/>
  <c r="G55" i="6"/>
  <c r="BP55" i="6"/>
  <c r="BS55" i="6" s="1"/>
  <c r="F56" i="6"/>
  <c r="F57" i="6"/>
  <c r="BQ57" i="6"/>
  <c r="G58" i="6"/>
  <c r="BP58" i="6"/>
  <c r="BS58" i="6" s="1"/>
  <c r="F59" i="6"/>
  <c r="BQ59" i="6"/>
  <c r="G60" i="6"/>
  <c r="BP60" i="6"/>
  <c r="BR60" i="6" s="1"/>
  <c r="F61" i="6"/>
  <c r="BQ61" i="6"/>
  <c r="G62" i="6"/>
  <c r="BP62" i="6"/>
  <c r="BT62" i="6" s="1"/>
  <c r="F63" i="6"/>
  <c r="BQ63" i="6"/>
  <c r="BT63" i="6" s="1"/>
  <c r="G64" i="6"/>
  <c r="BP64" i="6"/>
  <c r="BR64" i="6" s="1"/>
  <c r="F65" i="6"/>
  <c r="BS78" i="6"/>
  <c r="BT78" i="6"/>
  <c r="BT88" i="6"/>
  <c r="BS88" i="6"/>
  <c r="BT90" i="6"/>
  <c r="BS90" i="6"/>
  <c r="BT92" i="6"/>
  <c r="BS92" i="6"/>
  <c r="BT93" i="6"/>
  <c r="BS93" i="6"/>
  <c r="BR111" i="6"/>
  <c r="BR112" i="6"/>
  <c r="F6" i="6"/>
  <c r="J6" i="6"/>
  <c r="J274" i="6" s="1"/>
  <c r="O6" i="6"/>
  <c r="O274" i="6" s="1"/>
  <c r="V6" i="6"/>
  <c r="Z6" i="6"/>
  <c r="Z274" i="6" s="1"/>
  <c r="AD6" i="6"/>
  <c r="AI6" i="6"/>
  <c r="AI274" i="6" s="1"/>
  <c r="AQ6" i="6"/>
  <c r="BB6" i="6"/>
  <c r="BF6" i="6"/>
  <c r="BK6" i="6"/>
  <c r="BK274" i="6" s="1"/>
  <c r="BO6" i="6"/>
  <c r="BQ6" i="6"/>
  <c r="F14" i="6"/>
  <c r="F19" i="6"/>
  <c r="F22" i="6"/>
  <c r="F33" i="6"/>
  <c r="F36" i="6"/>
  <c r="G56" i="6"/>
  <c r="BQ65" i="6"/>
  <c r="BT65" i="6" s="1"/>
  <c r="G65" i="6"/>
  <c r="BR76" i="6"/>
  <c r="BR79" i="6"/>
  <c r="BT81" i="6"/>
  <c r="BT82" i="6"/>
  <c r="BS82" i="6"/>
  <c r="BT83" i="6"/>
  <c r="BT84" i="6"/>
  <c r="BS84" i="6"/>
  <c r="BR85" i="6"/>
  <c r="BR86" i="6"/>
  <c r="BR87" i="6"/>
  <c r="BR89" i="6"/>
  <c r="BR91" i="6"/>
  <c r="BR94" i="6"/>
  <c r="BT106" i="6"/>
  <c r="BS107" i="6"/>
  <c r="BT107" i="6"/>
  <c r="BT108" i="6"/>
  <c r="BS109" i="6"/>
  <c r="BT109" i="6"/>
  <c r="BS110" i="6"/>
  <c r="BT110" i="6"/>
  <c r="BT113" i="6"/>
  <c r="F66" i="6"/>
  <c r="BQ66" i="6"/>
  <c r="G67" i="6"/>
  <c r="BP67" i="6"/>
  <c r="BS67" i="6" s="1"/>
  <c r="F68" i="6"/>
  <c r="BQ68" i="6"/>
  <c r="G69" i="6"/>
  <c r="BP69" i="6"/>
  <c r="BR69" i="6" s="1"/>
  <c r="F70" i="6"/>
  <c r="BQ70" i="6"/>
  <c r="G71" i="6"/>
  <c r="BP71" i="6"/>
  <c r="BR71" i="6" s="1"/>
  <c r="F72" i="6"/>
  <c r="BQ72" i="6"/>
  <c r="BT72" i="6" s="1"/>
  <c r="G73" i="6"/>
  <c r="BP73" i="6"/>
  <c r="BR73" i="6" s="1"/>
  <c r="F74" i="6"/>
  <c r="BQ74" i="6"/>
  <c r="G75" i="6"/>
  <c r="BP75" i="6"/>
  <c r="BR75" i="6" s="1"/>
  <c r="F76" i="6"/>
  <c r="F77" i="6"/>
  <c r="BQ77" i="6"/>
  <c r="G78" i="6"/>
  <c r="G79" i="6"/>
  <c r="G80" i="6"/>
  <c r="BP80" i="6"/>
  <c r="BR80" i="6" s="1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BQ95" i="6"/>
  <c r="BT95" i="6" s="1"/>
  <c r="G96" i="6"/>
  <c r="BP96" i="6"/>
  <c r="BR96" i="6" s="1"/>
  <c r="F97" i="6"/>
  <c r="BQ97" i="6"/>
  <c r="BT97" i="6" s="1"/>
  <c r="G98" i="6"/>
  <c r="BP98" i="6"/>
  <c r="BR98" i="6" s="1"/>
  <c r="F99" i="6"/>
  <c r="BQ99" i="6"/>
  <c r="BT99" i="6" s="1"/>
  <c r="G100" i="6"/>
  <c r="BP100" i="6"/>
  <c r="BR100" i="6" s="1"/>
  <c r="F101" i="6"/>
  <c r="BQ101" i="6"/>
  <c r="G102" i="6"/>
  <c r="BP102" i="6"/>
  <c r="BR102" i="6" s="1"/>
  <c r="F103" i="6"/>
  <c r="BQ103" i="6"/>
  <c r="BT103" i="6" s="1"/>
  <c r="G104" i="6"/>
  <c r="BP104" i="6"/>
  <c r="BR104" i="6" s="1"/>
  <c r="F105" i="6"/>
  <c r="BQ105" i="6"/>
  <c r="BT105" i="6" s="1"/>
  <c r="G106" i="6"/>
  <c r="G107" i="6"/>
  <c r="G108" i="6"/>
  <c r="G109" i="6"/>
  <c r="G110" i="6"/>
  <c r="G111" i="6"/>
  <c r="G112" i="6"/>
  <c r="G113" i="6"/>
  <c r="BT114" i="6"/>
  <c r="G114" i="6"/>
  <c r="BB114" i="6"/>
  <c r="BR120" i="6"/>
  <c r="BT123" i="6"/>
  <c r="BR125" i="6"/>
  <c r="BT129" i="6"/>
  <c r="BR130" i="6"/>
  <c r="BR133" i="6"/>
  <c r="BS134" i="6"/>
  <c r="BT134" i="6"/>
  <c r="BT150" i="6"/>
  <c r="BS150" i="6"/>
  <c r="BT160" i="6"/>
  <c r="BS160" i="6"/>
  <c r="G76" i="6"/>
  <c r="F78" i="6"/>
  <c r="F79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F106" i="6"/>
  <c r="F107" i="6"/>
  <c r="F108" i="6"/>
  <c r="F109" i="6"/>
  <c r="F110" i="6"/>
  <c r="F111" i="6"/>
  <c r="F112" i="6"/>
  <c r="F113" i="6"/>
  <c r="F114" i="6"/>
  <c r="BS118" i="6"/>
  <c r="BT118" i="6"/>
  <c r="BS121" i="6"/>
  <c r="BT121" i="6"/>
  <c r="BT124" i="6"/>
  <c r="BS124" i="6"/>
  <c r="BS126" i="6"/>
  <c r="BT126" i="6"/>
  <c r="BS127" i="6"/>
  <c r="BT127" i="6"/>
  <c r="BT149" i="6"/>
  <c r="BS149" i="6"/>
  <c r="BT151" i="6"/>
  <c r="BR152" i="6"/>
  <c r="BT153" i="6"/>
  <c r="BT154" i="6"/>
  <c r="BS154" i="6"/>
  <c r="BT155" i="6"/>
  <c r="BR156" i="6"/>
  <c r="BT157" i="6"/>
  <c r="BR158" i="6"/>
  <c r="BR159" i="6"/>
  <c r="BR161" i="6"/>
  <c r="BT162" i="6"/>
  <c r="BR163" i="6"/>
  <c r="BT164" i="6"/>
  <c r="BT165" i="6"/>
  <c r="BT166" i="6"/>
  <c r="BT167" i="6"/>
  <c r="BT168" i="6"/>
  <c r="BT169" i="6"/>
  <c r="BS169" i="6"/>
  <c r="F115" i="6"/>
  <c r="BQ115" i="6"/>
  <c r="BT115" i="6" s="1"/>
  <c r="G116" i="6"/>
  <c r="BP116" i="6"/>
  <c r="BR116" i="6" s="1"/>
  <c r="F117" i="6"/>
  <c r="BQ117" i="6"/>
  <c r="BT117" i="6" s="1"/>
  <c r="BQ119" i="6"/>
  <c r="G121" i="6"/>
  <c r="BP122" i="6"/>
  <c r="BR122" i="6" s="1"/>
  <c r="G123" i="6"/>
  <c r="F125" i="6"/>
  <c r="G126" i="6"/>
  <c r="BQ128" i="6"/>
  <c r="BT128" i="6" s="1"/>
  <c r="G130" i="6"/>
  <c r="BQ131" i="6"/>
  <c r="BT131" i="6" s="1"/>
  <c r="BQ132" i="6"/>
  <c r="BT132" i="6" s="1"/>
  <c r="BQ135" i="6"/>
  <c r="BT135" i="6" s="1"/>
  <c r="BQ136" i="6"/>
  <c r="BT136" i="6" s="1"/>
  <c r="BQ137" i="6"/>
  <c r="BT137" i="6" s="1"/>
  <c r="BQ138" i="6"/>
  <c r="BT138" i="6" s="1"/>
  <c r="BQ139" i="6"/>
  <c r="BQ140" i="6"/>
  <c r="BQ141" i="6"/>
  <c r="BQ142" i="6"/>
  <c r="BT142" i="6" s="1"/>
  <c r="BQ143" i="6"/>
  <c r="BQ144" i="6"/>
  <c r="BT144" i="6" s="1"/>
  <c r="BQ145" i="6"/>
  <c r="BT145" i="6" s="1"/>
  <c r="BQ146" i="6"/>
  <c r="BT146" i="6" s="1"/>
  <c r="BQ147" i="6"/>
  <c r="BT147" i="6" s="1"/>
  <c r="BQ148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F165" i="6"/>
  <c r="F166" i="6"/>
  <c r="F167" i="6"/>
  <c r="G168" i="6"/>
  <c r="F169" i="6"/>
  <c r="BP170" i="6"/>
  <c r="BR170" i="6" s="1"/>
  <c r="F170" i="6"/>
  <c r="BN170" i="6"/>
  <c r="BR171" i="6"/>
  <c r="BT173" i="6"/>
  <c r="BS173" i="6"/>
  <c r="BT174" i="6"/>
  <c r="BS174" i="6"/>
  <c r="BT175" i="6"/>
  <c r="BS175" i="6"/>
  <c r="BR176" i="6"/>
  <c r="BT177" i="6"/>
  <c r="BR178" i="6"/>
  <c r="BT179" i="6"/>
  <c r="BR180" i="6"/>
  <c r="BT181" i="6"/>
  <c r="BS181" i="6"/>
  <c r="BT182" i="6"/>
  <c r="BR183" i="6"/>
  <c r="BT184" i="6"/>
  <c r="BS184" i="6"/>
  <c r="BR185" i="6"/>
  <c r="BT186" i="6"/>
  <c r="BR187" i="6"/>
  <c r="BT189" i="6"/>
  <c r="BT190" i="6"/>
  <c r="BS190" i="6"/>
  <c r="BT192" i="6"/>
  <c r="BT193" i="6"/>
  <c r="BT194" i="6"/>
  <c r="BS194" i="6"/>
  <c r="BT195" i="6"/>
  <c r="BT196" i="6"/>
  <c r="BT197" i="6"/>
  <c r="F118" i="6"/>
  <c r="G120" i="6"/>
  <c r="G124" i="6"/>
  <c r="F127" i="6"/>
  <c r="G129" i="6"/>
  <c r="F133" i="6"/>
  <c r="F134" i="6"/>
  <c r="BT172" i="6"/>
  <c r="BS172" i="6"/>
  <c r="BT188" i="6"/>
  <c r="BS188" i="6"/>
  <c r="BT191" i="6"/>
  <c r="BS191" i="6"/>
  <c r="F171" i="6"/>
  <c r="G172" i="6"/>
  <c r="G173" i="6"/>
  <c r="G174" i="6"/>
  <c r="G175" i="6"/>
  <c r="G176" i="6"/>
  <c r="G177" i="6"/>
  <c r="F178" i="6"/>
  <c r="G179" i="6"/>
  <c r="G180" i="6"/>
  <c r="G181" i="6"/>
  <c r="F182" i="6"/>
  <c r="F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BO198" i="6"/>
  <c r="BT204" i="6"/>
  <c r="BS204" i="6"/>
  <c r="BT208" i="6"/>
  <c r="BS208" i="6"/>
  <c r="BS227" i="6"/>
  <c r="BT227" i="6"/>
  <c r="BQ198" i="6"/>
  <c r="BT199" i="6"/>
  <c r="BR200" i="6"/>
  <c r="BT201" i="6"/>
  <c r="BT202" i="6"/>
  <c r="BT203" i="6"/>
  <c r="BT205" i="6"/>
  <c r="BS205" i="6"/>
  <c r="BT206" i="6"/>
  <c r="BT207" i="6"/>
  <c r="BT209" i="6"/>
  <c r="BR210" i="6"/>
  <c r="BR211" i="6"/>
  <c r="BR212" i="6"/>
  <c r="BR213" i="6"/>
  <c r="BT214" i="6"/>
  <c r="BS214" i="6"/>
  <c r="BT215" i="6"/>
  <c r="BT216" i="6"/>
  <c r="BT217" i="6"/>
  <c r="BR218" i="6"/>
  <c r="BR219" i="6"/>
  <c r="BT220" i="6"/>
  <c r="BS222" i="6"/>
  <c r="BT222" i="6"/>
  <c r="BR225" i="6"/>
  <c r="BT226" i="6"/>
  <c r="G199" i="6"/>
  <c r="F200" i="6"/>
  <c r="F201" i="6"/>
  <c r="G202" i="6"/>
  <c r="G203" i="6"/>
  <c r="G204" i="6"/>
  <c r="G205" i="6"/>
  <c r="F206" i="6"/>
  <c r="F207" i="6"/>
  <c r="G208" i="6"/>
  <c r="F209" i="6"/>
  <c r="G210" i="6"/>
  <c r="G211" i="6"/>
  <c r="G212" i="6"/>
  <c r="G213" i="6"/>
  <c r="G214" i="6"/>
  <c r="F215" i="6"/>
  <c r="F216" i="6"/>
  <c r="G218" i="6"/>
  <c r="G219" i="6"/>
  <c r="F220" i="6"/>
  <c r="BP221" i="6"/>
  <c r="BR221" i="6" s="1"/>
  <c r="F222" i="6"/>
  <c r="BQ223" i="6"/>
  <c r="BQ224" i="6"/>
  <c r="F226" i="6"/>
  <c r="F227" i="6"/>
  <c r="BP228" i="6"/>
  <c r="BR228" i="6" s="1"/>
  <c r="G229" i="6"/>
  <c r="G217" i="6"/>
  <c r="G225" i="6"/>
  <c r="BQ229" i="6"/>
  <c r="BT229" i="6" s="1"/>
  <c r="BT230" i="6"/>
  <c r="BS230" i="6"/>
  <c r="BT231" i="6"/>
  <c r="BS233" i="6"/>
  <c r="BT233" i="6"/>
  <c r="BT236" i="6"/>
  <c r="BS236" i="6"/>
  <c r="BT237" i="6"/>
  <c r="BT238" i="6"/>
  <c r="BS239" i="6"/>
  <c r="BT239" i="6"/>
  <c r="BS240" i="6"/>
  <c r="BT240" i="6"/>
  <c r="BT241" i="6"/>
  <c r="BS241" i="6"/>
  <c r="BR242" i="6"/>
  <c r="BS243" i="6"/>
  <c r="BT243" i="6"/>
  <c r="BT244" i="6"/>
  <c r="F231" i="6"/>
  <c r="BP232" i="6"/>
  <c r="BR232" i="6" s="1"/>
  <c r="G233" i="6"/>
  <c r="BQ234" i="6"/>
  <c r="BT234" i="6" s="1"/>
  <c r="BQ235" i="6"/>
  <c r="BT235" i="6" s="1"/>
  <c r="F237" i="6"/>
  <c r="G238" i="6"/>
  <c r="F242" i="6"/>
  <c r="F243" i="6"/>
  <c r="BS256" i="6"/>
  <c r="BT256" i="6"/>
  <c r="BT259" i="6"/>
  <c r="BT260" i="6"/>
  <c r="G230" i="6"/>
  <c r="G236" i="6"/>
  <c r="F239" i="6"/>
  <c r="F240" i="6"/>
  <c r="G241" i="6"/>
  <c r="F244" i="6"/>
  <c r="BP245" i="6"/>
  <c r="BR245" i="6" s="1"/>
  <c r="F245" i="6"/>
  <c r="BR247" i="6"/>
  <c r="BS249" i="6"/>
  <c r="BT249" i="6"/>
  <c r="BT251" i="6"/>
  <c r="BS251" i="6"/>
  <c r="BS252" i="6"/>
  <c r="BT252" i="6"/>
  <c r="BT253" i="6"/>
  <c r="BR254" i="6"/>
  <c r="BT258" i="6"/>
  <c r="BS258" i="6"/>
  <c r="BQ246" i="6"/>
  <c r="BQ248" i="6"/>
  <c r="BT248" i="6" s="1"/>
  <c r="BQ250" i="6"/>
  <c r="BT250" i="6" s="1"/>
  <c r="F252" i="6"/>
  <c r="G254" i="6"/>
  <c r="BQ255" i="6"/>
  <c r="BP257" i="6"/>
  <c r="BR257" i="6" s="1"/>
  <c r="G258" i="6"/>
  <c r="F259" i="6"/>
  <c r="F260" i="6"/>
  <c r="G261" i="6"/>
  <c r="BT266" i="6"/>
  <c r="BS266" i="6"/>
  <c r="F247" i="6"/>
  <c r="F249" i="6"/>
  <c r="G251" i="6"/>
  <c r="G253" i="6"/>
  <c r="F256" i="6"/>
  <c r="BQ261" i="6"/>
  <c r="BT261" i="6" s="1"/>
  <c r="AD261" i="6"/>
  <c r="BR264" i="6"/>
  <c r="BR265" i="6"/>
  <c r="BT267" i="6"/>
  <c r="BQ262" i="6"/>
  <c r="BT262" i="6" s="1"/>
  <c r="BQ263" i="6"/>
  <c r="F265" i="6"/>
  <c r="G267" i="6"/>
  <c r="BQ268" i="6"/>
  <c r="BT268" i="6" s="1"/>
  <c r="BS272" i="6"/>
  <c r="BT272" i="6"/>
  <c r="G264" i="6"/>
  <c r="G266" i="6"/>
  <c r="BP269" i="6"/>
  <c r="BR269" i="6" s="1"/>
  <c r="F269" i="6"/>
  <c r="BT271" i="6"/>
  <c r="BT273" i="6"/>
  <c r="BQ270" i="6"/>
  <c r="F271" i="6"/>
  <c r="F272" i="6"/>
  <c r="F273" i="6"/>
  <c r="AP274" i="6" l="1"/>
  <c r="BF274" i="6"/>
  <c r="AQ274" i="6"/>
  <c r="V274" i="6"/>
  <c r="AU274" i="6"/>
  <c r="BJ274" i="6"/>
  <c r="AL274" i="6"/>
  <c r="AA274" i="6"/>
  <c r="R274" i="6"/>
  <c r="BR261" i="6"/>
  <c r="BR248" i="6"/>
  <c r="BC274" i="6"/>
  <c r="AT274" i="6"/>
  <c r="AH274" i="6"/>
  <c r="W274" i="6"/>
  <c r="K274" i="6"/>
  <c r="N274" i="6"/>
  <c r="BO274" i="6"/>
  <c r="BN274" i="6"/>
  <c r="BT232" i="6"/>
  <c r="AM274" i="6"/>
  <c r="S274" i="6"/>
  <c r="BS270" i="6"/>
  <c r="BT270" i="6"/>
  <c r="BR262" i="6"/>
  <c r="BS223" i="6"/>
  <c r="BT223" i="6"/>
  <c r="BT221" i="6"/>
  <c r="BT228" i="6"/>
  <c r="BS143" i="6"/>
  <c r="BT143" i="6"/>
  <c r="BS141" i="6"/>
  <c r="BT141" i="6"/>
  <c r="BS139" i="6"/>
  <c r="BT139" i="6"/>
  <c r="BS119" i="6"/>
  <c r="BT119" i="6"/>
  <c r="BR144" i="6"/>
  <c r="BR117" i="6"/>
  <c r="BR147" i="6"/>
  <c r="BR145" i="6"/>
  <c r="BR138" i="6"/>
  <c r="BR136" i="6"/>
  <c r="BR131" i="6"/>
  <c r="BS74" i="6"/>
  <c r="BT74" i="6"/>
  <c r="BS70" i="6"/>
  <c r="BT70" i="6"/>
  <c r="BS68" i="6"/>
  <c r="BT68" i="6"/>
  <c r="BS66" i="6"/>
  <c r="BT66" i="6"/>
  <c r="BR99" i="6"/>
  <c r="BR95" i="6"/>
  <c r="BT71" i="6"/>
  <c r="BQ274" i="6"/>
  <c r="BT6" i="6"/>
  <c r="BB274" i="6"/>
  <c r="F274" i="6"/>
  <c r="BT104" i="6"/>
  <c r="BT102" i="6"/>
  <c r="BT98" i="6"/>
  <c r="BT80" i="6"/>
  <c r="BT73" i="6"/>
  <c r="BT67" i="6"/>
  <c r="BR65" i="6"/>
  <c r="BS54" i="6"/>
  <c r="BT54" i="6"/>
  <c r="BS50" i="6"/>
  <c r="BT50" i="6"/>
  <c r="BS46" i="6"/>
  <c r="BT46" i="6"/>
  <c r="BS40" i="6"/>
  <c r="BT40" i="6"/>
  <c r="BS38" i="6"/>
  <c r="BT38" i="6"/>
  <c r="BS32" i="6"/>
  <c r="BT32" i="6"/>
  <c r="BS30" i="6"/>
  <c r="BT30" i="6"/>
  <c r="BS28" i="6"/>
  <c r="BT28" i="6"/>
  <c r="BS26" i="6"/>
  <c r="BT26" i="6"/>
  <c r="BS24" i="6"/>
  <c r="BT24" i="6"/>
  <c r="BS18" i="6"/>
  <c r="BT18" i="6"/>
  <c r="BS16" i="6"/>
  <c r="BT16" i="6"/>
  <c r="BT55" i="6"/>
  <c r="BT51" i="6"/>
  <c r="BS45" i="6"/>
  <c r="BS43" i="6"/>
  <c r="BR42" i="6"/>
  <c r="BR35" i="6"/>
  <c r="BT23" i="6"/>
  <c r="BT20" i="6"/>
  <c r="BT17" i="6"/>
  <c r="BS12" i="6"/>
  <c r="BS8" i="6"/>
  <c r="BS10" i="6"/>
  <c r="BT64" i="6"/>
  <c r="BS62" i="6"/>
  <c r="BT60" i="6"/>
  <c r="BT58" i="6"/>
  <c r="BT53" i="6"/>
  <c r="BT49" i="6"/>
  <c r="BR44" i="6"/>
  <c r="BT41" i="6"/>
  <c r="BT39" i="6"/>
  <c r="BT34" i="6"/>
  <c r="BT31" i="6"/>
  <c r="BT29" i="6"/>
  <c r="BT27" i="6"/>
  <c r="BT25" i="6"/>
  <c r="BR13" i="6"/>
  <c r="BS246" i="6"/>
  <c r="BT246" i="6"/>
  <c r="BT269" i="6"/>
  <c r="BS263" i="6"/>
  <c r="BT263" i="6"/>
  <c r="BR268" i="6"/>
  <c r="BS255" i="6"/>
  <c r="BT255" i="6"/>
  <c r="BR250" i="6"/>
  <c r="BT257" i="6"/>
  <c r="BT245" i="6"/>
  <c r="BR234" i="6"/>
  <c r="BR235" i="6"/>
  <c r="BR229" i="6"/>
  <c r="BS224" i="6"/>
  <c r="BT224" i="6"/>
  <c r="BT198" i="6"/>
  <c r="BS198" i="6"/>
  <c r="BS148" i="6"/>
  <c r="BT148" i="6"/>
  <c r="BS140" i="6"/>
  <c r="BT140" i="6"/>
  <c r="BT170" i="6"/>
  <c r="BR128" i="6"/>
  <c r="BT116" i="6"/>
  <c r="BR146" i="6"/>
  <c r="BR142" i="6"/>
  <c r="BR137" i="6"/>
  <c r="BR135" i="6"/>
  <c r="BR132" i="6"/>
  <c r="BT122" i="6"/>
  <c r="BR115" i="6"/>
  <c r="BS101" i="6"/>
  <c r="BT101" i="6"/>
  <c r="BS77" i="6"/>
  <c r="BT77" i="6"/>
  <c r="BR105" i="6"/>
  <c r="BR97" i="6"/>
  <c r="BR72" i="6"/>
  <c r="BT69" i="6"/>
  <c r="AD274" i="6"/>
  <c r="BR103" i="6"/>
  <c r="BT100" i="6"/>
  <c r="BT96" i="6"/>
  <c r="BT75" i="6"/>
  <c r="BS61" i="6"/>
  <c r="BT61" i="6"/>
  <c r="BS59" i="6"/>
  <c r="BT59" i="6"/>
  <c r="BS57" i="6"/>
  <c r="BT57" i="6"/>
  <c r="BS11" i="6"/>
  <c r="BT11" i="6"/>
  <c r="BP274" i="6"/>
  <c r="BR6" i="6"/>
  <c r="G274" i="6"/>
  <c r="BR52" i="6"/>
  <c r="BR48" i="6"/>
  <c r="BT37" i="6"/>
  <c r="BT15" i="6"/>
  <c r="BR9" i="6"/>
  <c r="BR63" i="6"/>
  <c r="BT47" i="6"/>
  <c r="BR21" i="6"/>
  <c r="BR7" i="6"/>
  <c r="BS274" i="6" l="1"/>
  <c r="BR274" i="6"/>
  <c r="BT274" i="6"/>
  <c r="Y165" i="4" l="1"/>
  <c r="N250" i="4" l="1"/>
  <c r="N143" i="4"/>
  <c r="F143" i="4"/>
  <c r="F139" i="4"/>
  <c r="F135" i="4"/>
  <c r="F133" i="4"/>
  <c r="F129" i="4"/>
  <c r="N86" i="4"/>
  <c r="N89" i="4"/>
  <c r="N95" i="4"/>
  <c r="F99" i="4"/>
  <c r="F103" i="4"/>
  <c r="N121" i="4"/>
  <c r="N130" i="4"/>
  <c r="F138" i="4"/>
  <c r="N144" i="4"/>
  <c r="Y148" i="4"/>
  <c r="N148" i="4"/>
  <c r="F154" i="4"/>
  <c r="N152" i="4"/>
  <c r="J172" i="4"/>
  <c r="N175" i="4"/>
  <c r="F173" i="4"/>
  <c r="F169" i="4"/>
  <c r="F167" i="4"/>
  <c r="F151" i="4"/>
  <c r="F149" i="4"/>
  <c r="F157" i="4"/>
  <c r="N159" i="4"/>
  <c r="F159" i="4"/>
  <c r="F163" i="4"/>
  <c r="Y160" i="4"/>
  <c r="H160" i="4"/>
  <c r="F160" i="4"/>
  <c r="N123" i="4"/>
  <c r="J125" i="4"/>
  <c r="K120" i="4"/>
  <c r="J120" i="4"/>
  <c r="F179" i="4"/>
  <c r="H181" i="4"/>
  <c r="N181" i="4"/>
  <c r="F184" i="4"/>
  <c r="Q219" i="4"/>
  <c r="J234" i="4"/>
  <c r="N236" i="4"/>
  <c r="F227" i="4"/>
  <c r="F218" i="4"/>
  <c r="H212" i="4"/>
  <c r="F210" i="4"/>
  <c r="N206" i="4"/>
  <c r="F203" i="4"/>
  <c r="F201" i="4"/>
  <c r="Y188" i="4"/>
  <c r="J185" i="4"/>
  <c r="Q200" i="4"/>
  <c r="Y209" i="4"/>
  <c r="Y237" i="4"/>
  <c r="J248" i="4" l="1"/>
  <c r="Q264" i="4" l="1"/>
  <c r="F267" i="4"/>
  <c r="N266" i="4"/>
  <c r="P270" i="4"/>
  <c r="AB270" i="4" s="1"/>
  <c r="AA247" i="4"/>
  <c r="N84" i="4"/>
  <c r="N81" i="4"/>
  <c r="F78" i="4"/>
  <c r="F275" i="4" s="1"/>
  <c r="P70" i="4"/>
  <c r="P60" i="4"/>
  <c r="P57" i="4"/>
  <c r="P56" i="4"/>
  <c r="I38" i="4"/>
  <c r="H38" i="4"/>
  <c r="P38" i="4" s="1"/>
  <c r="I31" i="4"/>
  <c r="H31" i="4"/>
  <c r="P31" i="4" s="1"/>
  <c r="AB31" i="4" s="1"/>
  <c r="N275" i="4" l="1"/>
  <c r="H275" i="4"/>
  <c r="Y275" i="4" l="1"/>
  <c r="X275" i="4"/>
  <c r="W275" i="4"/>
  <c r="U275" i="4"/>
  <c r="T275" i="4"/>
  <c r="S275" i="4"/>
  <c r="Q275" i="4"/>
  <c r="K275" i="4"/>
  <c r="J275" i="4"/>
  <c r="I275" i="4"/>
  <c r="AA274" i="4"/>
  <c r="E274" i="4"/>
  <c r="AA273" i="4"/>
  <c r="AB273" i="4" s="1"/>
  <c r="E273" i="4"/>
  <c r="AA272" i="4"/>
  <c r="P272" i="4"/>
  <c r="E272" i="4"/>
  <c r="AA271" i="4"/>
  <c r="P271" i="4"/>
  <c r="E271" i="4"/>
  <c r="E270" i="4"/>
  <c r="AA269" i="4"/>
  <c r="P269" i="4"/>
  <c r="E269" i="4"/>
  <c r="AA268" i="4"/>
  <c r="P268" i="4"/>
  <c r="E268" i="4"/>
  <c r="AA267" i="4"/>
  <c r="P267" i="4"/>
  <c r="E267" i="4"/>
  <c r="AA266" i="4"/>
  <c r="P266" i="4"/>
  <c r="E266" i="4"/>
  <c r="AA265" i="4"/>
  <c r="P265" i="4"/>
  <c r="E265" i="4"/>
  <c r="AA264" i="4"/>
  <c r="P264" i="4"/>
  <c r="E264" i="4"/>
  <c r="AA263" i="4"/>
  <c r="P263" i="4"/>
  <c r="E263" i="4"/>
  <c r="AA262" i="4"/>
  <c r="P262" i="4"/>
  <c r="E262" i="4"/>
  <c r="AA261" i="4"/>
  <c r="P261" i="4"/>
  <c r="E261" i="4"/>
  <c r="AA260" i="4"/>
  <c r="P260" i="4"/>
  <c r="E260" i="4"/>
  <c r="AA259" i="4"/>
  <c r="P259" i="4"/>
  <c r="E259" i="4"/>
  <c r="AA258" i="4"/>
  <c r="P258" i="4"/>
  <c r="E258" i="4"/>
  <c r="AA257" i="4"/>
  <c r="P257" i="4"/>
  <c r="E257" i="4"/>
  <c r="AA256" i="4"/>
  <c r="P256" i="4"/>
  <c r="E256" i="4"/>
  <c r="AA255" i="4"/>
  <c r="P255" i="4"/>
  <c r="E255" i="4"/>
  <c r="AA254" i="4"/>
  <c r="P254" i="4"/>
  <c r="E254" i="4"/>
  <c r="AA253" i="4"/>
  <c r="P253" i="4"/>
  <c r="E253" i="4"/>
  <c r="AA252" i="4"/>
  <c r="P252" i="4"/>
  <c r="E252" i="4"/>
  <c r="AA251" i="4"/>
  <c r="P251" i="4"/>
  <c r="AA250" i="4"/>
  <c r="P250" i="4"/>
  <c r="E250" i="4"/>
  <c r="AA249" i="4"/>
  <c r="P249" i="4"/>
  <c r="E249" i="4"/>
  <c r="AA248" i="4"/>
  <c r="P248" i="4"/>
  <c r="E248" i="4"/>
  <c r="P247" i="4"/>
  <c r="AB247" i="4" s="1"/>
  <c r="E247" i="4"/>
  <c r="AA246" i="4"/>
  <c r="P246" i="4"/>
  <c r="E246" i="4"/>
  <c r="AA245" i="4"/>
  <c r="P245" i="4"/>
  <c r="E245" i="4"/>
  <c r="AA244" i="4"/>
  <c r="P244" i="4"/>
  <c r="E244" i="4"/>
  <c r="AA243" i="4"/>
  <c r="P243" i="4"/>
  <c r="E243" i="4"/>
  <c r="AA242" i="4"/>
  <c r="P242" i="4"/>
  <c r="E242" i="4"/>
  <c r="AA241" i="4"/>
  <c r="P241" i="4"/>
  <c r="E241" i="4"/>
  <c r="AA240" i="4"/>
  <c r="P240" i="4"/>
  <c r="E240" i="4"/>
  <c r="AA239" i="4"/>
  <c r="P239" i="4"/>
  <c r="E239" i="4"/>
  <c r="AA238" i="4"/>
  <c r="P238" i="4"/>
  <c r="E238" i="4"/>
  <c r="AA237" i="4"/>
  <c r="P237" i="4"/>
  <c r="E237" i="4"/>
  <c r="AA236" i="4"/>
  <c r="P236" i="4"/>
  <c r="E236" i="4"/>
  <c r="AA235" i="4"/>
  <c r="P235" i="4"/>
  <c r="E235" i="4"/>
  <c r="AA234" i="4"/>
  <c r="P234" i="4"/>
  <c r="E234" i="4"/>
  <c r="AA233" i="4"/>
  <c r="P233" i="4"/>
  <c r="E233" i="4"/>
  <c r="AA232" i="4"/>
  <c r="P232" i="4"/>
  <c r="E232" i="4"/>
  <c r="AA231" i="4"/>
  <c r="P231" i="4"/>
  <c r="E231" i="4"/>
  <c r="AA230" i="4"/>
  <c r="P230" i="4"/>
  <c r="E230" i="4"/>
  <c r="AA229" i="4"/>
  <c r="P229" i="4"/>
  <c r="E229" i="4"/>
  <c r="AA228" i="4"/>
  <c r="P228" i="4"/>
  <c r="E228" i="4"/>
  <c r="AA227" i="4"/>
  <c r="P227" i="4"/>
  <c r="E227" i="4"/>
  <c r="AA226" i="4"/>
  <c r="P226" i="4"/>
  <c r="E226" i="4"/>
  <c r="AA225" i="4"/>
  <c r="P225" i="4"/>
  <c r="E225" i="4"/>
  <c r="AA224" i="4"/>
  <c r="P224" i="4"/>
  <c r="E224" i="4"/>
  <c r="AA223" i="4"/>
  <c r="P223" i="4"/>
  <c r="E223" i="4"/>
  <c r="AA222" i="4"/>
  <c r="P222" i="4"/>
  <c r="E222" i="4"/>
  <c r="AA221" i="4"/>
  <c r="P221" i="4"/>
  <c r="E221" i="4"/>
  <c r="AA220" i="4"/>
  <c r="P220" i="4"/>
  <c r="E220" i="4"/>
  <c r="AA219" i="4"/>
  <c r="P219" i="4"/>
  <c r="E219" i="4"/>
  <c r="AA218" i="4"/>
  <c r="P218" i="4"/>
  <c r="E218" i="4"/>
  <c r="AA217" i="4"/>
  <c r="P217" i="4"/>
  <c r="E217" i="4"/>
  <c r="AA216" i="4"/>
  <c r="P216" i="4"/>
  <c r="E216" i="4"/>
  <c r="AA215" i="4"/>
  <c r="P215" i="4"/>
  <c r="E215" i="4"/>
  <c r="AA214" i="4"/>
  <c r="P214" i="4"/>
  <c r="E214" i="4"/>
  <c r="AA213" i="4"/>
  <c r="P213" i="4"/>
  <c r="E213" i="4"/>
  <c r="AA212" i="4"/>
  <c r="P212" i="4"/>
  <c r="E212" i="4"/>
  <c r="AA211" i="4"/>
  <c r="P211" i="4"/>
  <c r="E211" i="4"/>
  <c r="AA210" i="4"/>
  <c r="P210" i="4"/>
  <c r="E210" i="4"/>
  <c r="AA209" i="4"/>
  <c r="P209" i="4"/>
  <c r="E209" i="4"/>
  <c r="AA208" i="4"/>
  <c r="P208" i="4"/>
  <c r="E208" i="4"/>
  <c r="AA207" i="4"/>
  <c r="P207" i="4"/>
  <c r="E207" i="4"/>
  <c r="AA206" i="4"/>
  <c r="P206" i="4"/>
  <c r="E206" i="4"/>
  <c r="AA205" i="4"/>
  <c r="P205" i="4"/>
  <c r="E205" i="4"/>
  <c r="AA204" i="4"/>
  <c r="P204" i="4"/>
  <c r="E204" i="4"/>
  <c r="AA203" i="4"/>
  <c r="P203" i="4"/>
  <c r="E203" i="4"/>
  <c r="AA202" i="4"/>
  <c r="P202" i="4"/>
  <c r="E202" i="4"/>
  <c r="AA201" i="4"/>
  <c r="P201" i="4"/>
  <c r="E201" i="4"/>
  <c r="AA200" i="4"/>
  <c r="P200" i="4"/>
  <c r="E200" i="4"/>
  <c r="AA199" i="4"/>
  <c r="P199" i="4"/>
  <c r="E199" i="4"/>
  <c r="AA198" i="4"/>
  <c r="P198" i="4"/>
  <c r="E198" i="4"/>
  <c r="AA197" i="4"/>
  <c r="P197" i="4"/>
  <c r="E197" i="4"/>
  <c r="AA196" i="4"/>
  <c r="P196" i="4"/>
  <c r="E196" i="4"/>
  <c r="AA195" i="4"/>
  <c r="P195" i="4"/>
  <c r="E195" i="4"/>
  <c r="AA194" i="4"/>
  <c r="P194" i="4"/>
  <c r="E194" i="4"/>
  <c r="AA193" i="4"/>
  <c r="P193" i="4"/>
  <c r="E193" i="4"/>
  <c r="AA192" i="4"/>
  <c r="P192" i="4"/>
  <c r="E192" i="4"/>
  <c r="AA191" i="4"/>
  <c r="P191" i="4"/>
  <c r="E191" i="4"/>
  <c r="AA190" i="4"/>
  <c r="P190" i="4"/>
  <c r="E190" i="4"/>
  <c r="AA189" i="4"/>
  <c r="P189" i="4"/>
  <c r="E189" i="4"/>
  <c r="AA188" i="4"/>
  <c r="P188" i="4"/>
  <c r="E188" i="4"/>
  <c r="AA187" i="4"/>
  <c r="P187" i="4"/>
  <c r="E187" i="4"/>
  <c r="AA186" i="4"/>
  <c r="P186" i="4"/>
  <c r="E186" i="4"/>
  <c r="AA185" i="4"/>
  <c r="P185" i="4"/>
  <c r="E185" i="4"/>
  <c r="AA184" i="4"/>
  <c r="P184" i="4"/>
  <c r="E184" i="4"/>
  <c r="AA183" i="4"/>
  <c r="P183" i="4"/>
  <c r="E183" i="4"/>
  <c r="AA182" i="4"/>
  <c r="P182" i="4"/>
  <c r="E182" i="4"/>
  <c r="AA181" i="4"/>
  <c r="P181" i="4"/>
  <c r="E181" i="4"/>
  <c r="AA180" i="4"/>
  <c r="P180" i="4"/>
  <c r="E180" i="4"/>
  <c r="AA179" i="4"/>
  <c r="P179" i="4"/>
  <c r="E179" i="4"/>
  <c r="AA178" i="4"/>
  <c r="P178" i="4"/>
  <c r="E178" i="4"/>
  <c r="AA177" i="4"/>
  <c r="P177" i="4"/>
  <c r="E177" i="4"/>
  <c r="AA176" i="4"/>
  <c r="P176" i="4"/>
  <c r="E176" i="4"/>
  <c r="AA175" i="4"/>
  <c r="P175" i="4"/>
  <c r="E175" i="4"/>
  <c r="AA174" i="4"/>
  <c r="P174" i="4"/>
  <c r="E174" i="4"/>
  <c r="AA173" i="4"/>
  <c r="P173" i="4"/>
  <c r="E173" i="4"/>
  <c r="AA172" i="4"/>
  <c r="P172" i="4"/>
  <c r="E172" i="4"/>
  <c r="AA171" i="4"/>
  <c r="P171" i="4"/>
  <c r="E171" i="4"/>
  <c r="AA170" i="4"/>
  <c r="P170" i="4"/>
  <c r="E170" i="4"/>
  <c r="AA169" i="4"/>
  <c r="P169" i="4"/>
  <c r="E169" i="4"/>
  <c r="AA168" i="4"/>
  <c r="P168" i="4"/>
  <c r="E168" i="4"/>
  <c r="AA167" i="4"/>
  <c r="P167" i="4"/>
  <c r="E167" i="4"/>
  <c r="AA166" i="4"/>
  <c r="P166" i="4"/>
  <c r="E166" i="4"/>
  <c r="AA165" i="4"/>
  <c r="P165" i="4"/>
  <c r="E165" i="4"/>
  <c r="AA164" i="4"/>
  <c r="P164" i="4"/>
  <c r="E164" i="4"/>
  <c r="AA163" i="4"/>
  <c r="P163" i="4"/>
  <c r="E163" i="4"/>
  <c r="AA162" i="4"/>
  <c r="P162" i="4"/>
  <c r="E162" i="4"/>
  <c r="AA161" i="4"/>
  <c r="P161" i="4"/>
  <c r="E161" i="4"/>
  <c r="AA160" i="4"/>
  <c r="P160" i="4"/>
  <c r="E160" i="4"/>
  <c r="AA159" i="4"/>
  <c r="P159" i="4"/>
  <c r="E159" i="4"/>
  <c r="AA158" i="4"/>
  <c r="P158" i="4"/>
  <c r="E158" i="4"/>
  <c r="AA157" i="4"/>
  <c r="P157" i="4"/>
  <c r="E157" i="4"/>
  <c r="AA156" i="4"/>
  <c r="P156" i="4"/>
  <c r="E156" i="4"/>
  <c r="AA155" i="4"/>
  <c r="P155" i="4"/>
  <c r="E155" i="4"/>
  <c r="AA154" i="4"/>
  <c r="P154" i="4"/>
  <c r="E154" i="4"/>
  <c r="AA153" i="4"/>
  <c r="P153" i="4"/>
  <c r="E153" i="4"/>
  <c r="AA152" i="4"/>
  <c r="P152" i="4"/>
  <c r="E152" i="4"/>
  <c r="AA151" i="4"/>
  <c r="P151" i="4"/>
  <c r="E151" i="4"/>
  <c r="AA150" i="4"/>
  <c r="P150" i="4"/>
  <c r="E150" i="4"/>
  <c r="AA149" i="4"/>
  <c r="P149" i="4"/>
  <c r="E149" i="4"/>
  <c r="AA148" i="4"/>
  <c r="P148" i="4"/>
  <c r="E148" i="4"/>
  <c r="AA147" i="4"/>
  <c r="P147" i="4"/>
  <c r="E147" i="4"/>
  <c r="AA146" i="4"/>
  <c r="P146" i="4"/>
  <c r="E146" i="4"/>
  <c r="AA145" i="4"/>
  <c r="P145" i="4"/>
  <c r="E145" i="4"/>
  <c r="AA144" i="4"/>
  <c r="P144" i="4"/>
  <c r="E144" i="4"/>
  <c r="AA143" i="4"/>
  <c r="P143" i="4"/>
  <c r="E143" i="4"/>
  <c r="AA142" i="4"/>
  <c r="P142" i="4"/>
  <c r="E142" i="4"/>
  <c r="AA141" i="4"/>
  <c r="P141" i="4"/>
  <c r="E141" i="4"/>
  <c r="AA140" i="4"/>
  <c r="P140" i="4"/>
  <c r="E140" i="4"/>
  <c r="AA139" i="4"/>
  <c r="P139" i="4"/>
  <c r="E139" i="4"/>
  <c r="AA138" i="4"/>
  <c r="P138" i="4"/>
  <c r="E138" i="4"/>
  <c r="AA137" i="4"/>
  <c r="P137" i="4"/>
  <c r="E137" i="4"/>
  <c r="AA136" i="4"/>
  <c r="P136" i="4"/>
  <c r="E136" i="4"/>
  <c r="AA135" i="4"/>
  <c r="P135" i="4"/>
  <c r="E135" i="4"/>
  <c r="AA134" i="4"/>
  <c r="P134" i="4"/>
  <c r="E134" i="4"/>
  <c r="AA133" i="4"/>
  <c r="P133" i="4"/>
  <c r="E133" i="4"/>
  <c r="AA132" i="4"/>
  <c r="P132" i="4"/>
  <c r="E132" i="4"/>
  <c r="AA131" i="4"/>
  <c r="P131" i="4"/>
  <c r="E131" i="4"/>
  <c r="AA130" i="4"/>
  <c r="P130" i="4"/>
  <c r="E130" i="4"/>
  <c r="AA129" i="4"/>
  <c r="P129" i="4"/>
  <c r="E129" i="4"/>
  <c r="AA128" i="4"/>
  <c r="P128" i="4"/>
  <c r="E128" i="4"/>
  <c r="AA127" i="4"/>
  <c r="P127" i="4"/>
  <c r="E127" i="4"/>
  <c r="AA126" i="4"/>
  <c r="P126" i="4"/>
  <c r="E126" i="4"/>
  <c r="AA125" i="4"/>
  <c r="P125" i="4"/>
  <c r="E125" i="4"/>
  <c r="AA124" i="4"/>
  <c r="P124" i="4"/>
  <c r="E124" i="4"/>
  <c r="AA123" i="4"/>
  <c r="E123" i="4"/>
  <c r="AA122" i="4"/>
  <c r="P122" i="4"/>
  <c r="E122" i="4"/>
  <c r="AA121" i="4"/>
  <c r="P121" i="4"/>
  <c r="E121" i="4"/>
  <c r="AA120" i="4"/>
  <c r="P120" i="4"/>
  <c r="E120" i="4"/>
  <c r="AA119" i="4"/>
  <c r="P119" i="4"/>
  <c r="E119" i="4"/>
  <c r="AA118" i="4"/>
  <c r="P118" i="4"/>
  <c r="E118" i="4"/>
  <c r="AA117" i="4"/>
  <c r="P117" i="4"/>
  <c r="E117" i="4"/>
  <c r="AA116" i="4"/>
  <c r="P116" i="4"/>
  <c r="E116" i="4"/>
  <c r="AA115" i="4"/>
  <c r="P115" i="4"/>
  <c r="E115" i="4"/>
  <c r="AA114" i="4"/>
  <c r="P114" i="4"/>
  <c r="E114" i="4"/>
  <c r="AA113" i="4"/>
  <c r="P113" i="4"/>
  <c r="E113" i="4"/>
  <c r="AA112" i="4"/>
  <c r="P112" i="4"/>
  <c r="E112" i="4"/>
  <c r="AA111" i="4"/>
  <c r="P111" i="4"/>
  <c r="E111" i="4"/>
  <c r="AA110" i="4"/>
  <c r="P110" i="4"/>
  <c r="E110" i="4"/>
  <c r="AA109" i="4"/>
  <c r="P109" i="4"/>
  <c r="E109" i="4"/>
  <c r="AA108" i="4"/>
  <c r="P108" i="4"/>
  <c r="E108" i="4"/>
  <c r="AA107" i="4"/>
  <c r="P107" i="4"/>
  <c r="E107" i="4"/>
  <c r="AA106" i="4"/>
  <c r="P106" i="4"/>
  <c r="E106" i="4"/>
  <c r="AA105" i="4"/>
  <c r="P105" i="4"/>
  <c r="E105" i="4"/>
  <c r="AA104" i="4"/>
  <c r="P104" i="4"/>
  <c r="E104" i="4"/>
  <c r="AA103" i="4"/>
  <c r="P103" i="4"/>
  <c r="E103" i="4"/>
  <c r="AA102" i="4"/>
  <c r="P102" i="4"/>
  <c r="E102" i="4"/>
  <c r="AA101" i="4"/>
  <c r="P101" i="4"/>
  <c r="E101" i="4"/>
  <c r="AA100" i="4"/>
  <c r="P100" i="4"/>
  <c r="E100" i="4"/>
  <c r="AA99" i="4"/>
  <c r="P99" i="4"/>
  <c r="E99" i="4"/>
  <c r="AA98" i="4"/>
  <c r="P98" i="4"/>
  <c r="E98" i="4"/>
  <c r="AA97" i="4"/>
  <c r="P97" i="4"/>
  <c r="E97" i="4"/>
  <c r="AA96" i="4"/>
  <c r="P96" i="4"/>
  <c r="E96" i="4"/>
  <c r="AA95" i="4"/>
  <c r="P95" i="4"/>
  <c r="E95" i="4"/>
  <c r="AA94" i="4"/>
  <c r="P94" i="4"/>
  <c r="E94" i="4"/>
  <c r="AA93" i="4"/>
  <c r="P93" i="4"/>
  <c r="E93" i="4"/>
  <c r="AA92" i="4"/>
  <c r="P92" i="4"/>
  <c r="E92" i="4"/>
  <c r="AA91" i="4"/>
  <c r="P91" i="4"/>
  <c r="E91" i="4"/>
  <c r="AA90" i="4"/>
  <c r="P90" i="4"/>
  <c r="E90" i="4"/>
  <c r="AA89" i="4"/>
  <c r="P89" i="4"/>
  <c r="E89" i="4"/>
  <c r="AA88" i="4"/>
  <c r="P88" i="4"/>
  <c r="E88" i="4"/>
  <c r="AA87" i="4"/>
  <c r="P87" i="4"/>
  <c r="E87" i="4"/>
  <c r="AA86" i="4"/>
  <c r="P86" i="4"/>
  <c r="E86" i="4"/>
  <c r="AA85" i="4"/>
  <c r="P85" i="4"/>
  <c r="E85" i="4"/>
  <c r="AA84" i="4"/>
  <c r="P84" i="4"/>
  <c r="E84" i="4"/>
  <c r="AA83" i="4"/>
  <c r="P83" i="4"/>
  <c r="E83" i="4"/>
  <c r="AA82" i="4"/>
  <c r="P82" i="4"/>
  <c r="E82" i="4"/>
  <c r="AA81" i="4"/>
  <c r="P81" i="4"/>
  <c r="E81" i="4"/>
  <c r="AA80" i="4"/>
  <c r="P80" i="4"/>
  <c r="E80" i="4"/>
  <c r="AA79" i="4"/>
  <c r="P79" i="4"/>
  <c r="E79" i="4"/>
  <c r="AA78" i="4"/>
  <c r="P78" i="4"/>
  <c r="E78" i="4"/>
  <c r="AA77" i="4"/>
  <c r="P77" i="4"/>
  <c r="E77" i="4"/>
  <c r="AA76" i="4"/>
  <c r="P76" i="4"/>
  <c r="E76" i="4"/>
  <c r="AA75" i="4"/>
  <c r="P75" i="4"/>
  <c r="E75" i="4"/>
  <c r="AA74" i="4"/>
  <c r="P74" i="4"/>
  <c r="E74" i="4"/>
  <c r="AA73" i="4"/>
  <c r="P73" i="4"/>
  <c r="E73" i="4"/>
  <c r="AA72" i="4"/>
  <c r="P72" i="4"/>
  <c r="E72" i="4"/>
  <c r="AA71" i="4"/>
  <c r="P71" i="4"/>
  <c r="E71" i="4"/>
  <c r="AA70" i="4"/>
  <c r="AB70" i="4" s="1"/>
  <c r="E70" i="4"/>
  <c r="AA69" i="4"/>
  <c r="P69" i="4"/>
  <c r="E69" i="4"/>
  <c r="AA68" i="4"/>
  <c r="P68" i="4"/>
  <c r="E68" i="4"/>
  <c r="AA67" i="4"/>
  <c r="P67" i="4"/>
  <c r="E67" i="4"/>
  <c r="AA66" i="4"/>
  <c r="P66" i="4"/>
  <c r="E66" i="4"/>
  <c r="AA65" i="4"/>
  <c r="P65" i="4"/>
  <c r="E65" i="4"/>
  <c r="AA64" i="4"/>
  <c r="P64" i="4"/>
  <c r="E64" i="4"/>
  <c r="AA63" i="4"/>
  <c r="P63" i="4"/>
  <c r="E63" i="4"/>
  <c r="AA62" i="4"/>
  <c r="P62" i="4"/>
  <c r="E62" i="4"/>
  <c r="AA61" i="4"/>
  <c r="P61" i="4"/>
  <c r="E61" i="4"/>
  <c r="AA60" i="4"/>
  <c r="AB60" i="4" s="1"/>
  <c r="E60" i="4"/>
  <c r="AA59" i="4"/>
  <c r="P59" i="4"/>
  <c r="E59" i="4"/>
  <c r="AA58" i="4"/>
  <c r="P58" i="4"/>
  <c r="E58" i="4"/>
  <c r="AA57" i="4"/>
  <c r="AB57" i="4" s="1"/>
  <c r="E57" i="4"/>
  <c r="AA56" i="4"/>
  <c r="AB56" i="4" s="1"/>
  <c r="E56" i="4"/>
  <c r="AA55" i="4"/>
  <c r="P55" i="4"/>
  <c r="E55" i="4"/>
  <c r="AA54" i="4"/>
  <c r="P54" i="4"/>
  <c r="E54" i="4"/>
  <c r="AA53" i="4"/>
  <c r="P53" i="4"/>
  <c r="E53" i="4"/>
  <c r="AA52" i="4"/>
  <c r="P52" i="4"/>
  <c r="E52" i="4"/>
  <c r="AA51" i="4"/>
  <c r="P51" i="4"/>
  <c r="E51" i="4"/>
  <c r="AA50" i="4"/>
  <c r="P50" i="4"/>
  <c r="E50" i="4"/>
  <c r="AA49" i="4"/>
  <c r="P49" i="4"/>
  <c r="E49" i="4"/>
  <c r="AA48" i="4"/>
  <c r="P48" i="4"/>
  <c r="E48" i="4"/>
  <c r="AA47" i="4"/>
  <c r="P47" i="4"/>
  <c r="E47" i="4"/>
  <c r="AA46" i="4"/>
  <c r="P46" i="4"/>
  <c r="E46" i="4"/>
  <c r="AA45" i="4"/>
  <c r="P45" i="4"/>
  <c r="E45" i="4"/>
  <c r="AA44" i="4"/>
  <c r="P44" i="4"/>
  <c r="E44" i="4"/>
  <c r="AA43" i="4"/>
  <c r="P43" i="4"/>
  <c r="E43" i="4"/>
  <c r="AA42" i="4"/>
  <c r="P42" i="4"/>
  <c r="E42" i="4"/>
  <c r="AA41" i="4"/>
  <c r="P41" i="4"/>
  <c r="E41" i="4"/>
  <c r="AA40" i="4"/>
  <c r="P40" i="4"/>
  <c r="E40" i="4"/>
  <c r="AA39" i="4"/>
  <c r="P39" i="4"/>
  <c r="E39" i="4"/>
  <c r="AA38" i="4"/>
  <c r="AB38" i="4" s="1"/>
  <c r="E38" i="4"/>
  <c r="AA37" i="4"/>
  <c r="P37" i="4"/>
  <c r="E37" i="4"/>
  <c r="AA36" i="4"/>
  <c r="P36" i="4"/>
  <c r="E36" i="4"/>
  <c r="AA35" i="4"/>
  <c r="P35" i="4"/>
  <c r="E35" i="4"/>
  <c r="AA34" i="4"/>
  <c r="P34" i="4"/>
  <c r="E34" i="4"/>
  <c r="AA33" i="4"/>
  <c r="P33" i="4"/>
  <c r="E33" i="4"/>
  <c r="AA32" i="4"/>
  <c r="P32" i="4"/>
  <c r="E32" i="4"/>
  <c r="E31" i="4"/>
  <c r="AA30" i="4"/>
  <c r="P30" i="4"/>
  <c r="E30" i="4"/>
  <c r="AA29" i="4"/>
  <c r="P29" i="4"/>
  <c r="E29" i="4"/>
  <c r="AA28" i="4"/>
  <c r="P28" i="4"/>
  <c r="E28" i="4"/>
  <c r="AA27" i="4"/>
  <c r="P27" i="4"/>
  <c r="E27" i="4"/>
  <c r="AA26" i="4"/>
  <c r="P26" i="4"/>
  <c r="E26" i="4"/>
  <c r="AA25" i="4"/>
  <c r="P25" i="4"/>
  <c r="E25" i="4"/>
  <c r="AA24" i="4"/>
  <c r="P24" i="4"/>
  <c r="E24" i="4"/>
  <c r="AA23" i="4"/>
  <c r="P23" i="4"/>
  <c r="E23" i="4"/>
  <c r="AA22" i="4"/>
  <c r="P22" i="4"/>
  <c r="E22" i="4"/>
  <c r="AA21" i="4"/>
  <c r="P21" i="4"/>
  <c r="E21" i="4"/>
  <c r="AA20" i="4"/>
  <c r="P20" i="4"/>
  <c r="E20" i="4"/>
  <c r="AA19" i="4"/>
  <c r="P19" i="4"/>
  <c r="E19" i="4"/>
  <c r="AA18" i="4"/>
  <c r="P18" i="4"/>
  <c r="E18" i="4"/>
  <c r="AA17" i="4"/>
  <c r="P17" i="4"/>
  <c r="E17" i="4"/>
  <c r="E275" i="4" s="1"/>
  <c r="AA16" i="4"/>
  <c r="AB16" i="4" s="1"/>
  <c r="AA15" i="4"/>
  <c r="AB15" i="4" s="1"/>
  <c r="AA14" i="4"/>
  <c r="AB14" i="4" s="1"/>
  <c r="AA13" i="4"/>
  <c r="AB13" i="4" s="1"/>
  <c r="AA12" i="4"/>
  <c r="AB12" i="4" s="1"/>
  <c r="AA11" i="4"/>
  <c r="AB11" i="4" s="1"/>
  <c r="AA10" i="4"/>
  <c r="AB10" i="4" s="1"/>
  <c r="AA9" i="4"/>
  <c r="AB9" i="4" s="1"/>
  <c r="AA8" i="4"/>
  <c r="AB8" i="4" s="1"/>
  <c r="AB17" i="4" l="1"/>
  <c r="AB19" i="4"/>
  <c r="AB21" i="4"/>
  <c r="AB23" i="4"/>
  <c r="AB25" i="4"/>
  <c r="AB27" i="4"/>
  <c r="AB29" i="4"/>
  <c r="AB33" i="4"/>
  <c r="AB35" i="4"/>
  <c r="AB37" i="4"/>
  <c r="AB40" i="4"/>
  <c r="AB42" i="4"/>
  <c r="AB44" i="4"/>
  <c r="AB46" i="4"/>
  <c r="AB48" i="4"/>
  <c r="AB50" i="4"/>
  <c r="AB52" i="4"/>
  <c r="AB54" i="4"/>
  <c r="AB58" i="4"/>
  <c r="AB61" i="4"/>
  <c r="AB63" i="4"/>
  <c r="AB65" i="4"/>
  <c r="AB67" i="4"/>
  <c r="AB69" i="4"/>
  <c r="AB72" i="4"/>
  <c r="AB74" i="4"/>
  <c r="AB76" i="4"/>
  <c r="AB78" i="4"/>
  <c r="AB80" i="4"/>
  <c r="AB82" i="4"/>
  <c r="AB84" i="4"/>
  <c r="AB86" i="4"/>
  <c r="AB88" i="4"/>
  <c r="AB90" i="4"/>
  <c r="AB92" i="4"/>
  <c r="AB94" i="4"/>
  <c r="AB96" i="4"/>
  <c r="AB98" i="4"/>
  <c r="AB100" i="4"/>
  <c r="AB102" i="4"/>
  <c r="AB104" i="4"/>
  <c r="AB106" i="4"/>
  <c r="AB108" i="4"/>
  <c r="AB110" i="4"/>
  <c r="AB112" i="4"/>
  <c r="AB114" i="4"/>
  <c r="AB116" i="4"/>
  <c r="AB118" i="4"/>
  <c r="AB120" i="4"/>
  <c r="AB122" i="4"/>
  <c r="AB237" i="4"/>
  <c r="AB239" i="4"/>
  <c r="AB241" i="4"/>
  <c r="AB243" i="4"/>
  <c r="AB245" i="4"/>
  <c r="AB248" i="4"/>
  <c r="AB250" i="4"/>
  <c r="AB252" i="4"/>
  <c r="AB254" i="4"/>
  <c r="AB256" i="4"/>
  <c r="AB258" i="4"/>
  <c r="AB260" i="4"/>
  <c r="AB124" i="4"/>
  <c r="AB126" i="4"/>
  <c r="AB128" i="4"/>
  <c r="AB130" i="4"/>
  <c r="AB132" i="4"/>
  <c r="AB134" i="4"/>
  <c r="AB136" i="4"/>
  <c r="AB138" i="4"/>
  <c r="AB140" i="4"/>
  <c r="AB142" i="4"/>
  <c r="AB144" i="4"/>
  <c r="AB146" i="4"/>
  <c r="AB148" i="4"/>
  <c r="AB150" i="4"/>
  <c r="AB152" i="4"/>
  <c r="AB154" i="4"/>
  <c r="AB156" i="4"/>
  <c r="AB158" i="4"/>
  <c r="AB160" i="4"/>
  <c r="AB162" i="4"/>
  <c r="AB164" i="4"/>
  <c r="AB166" i="4"/>
  <c r="AB168" i="4"/>
  <c r="AB170" i="4"/>
  <c r="AB172" i="4"/>
  <c r="AB174" i="4"/>
  <c r="AB176" i="4"/>
  <c r="AB178" i="4"/>
  <c r="AB180" i="4"/>
  <c r="AB182" i="4"/>
  <c r="AB184" i="4"/>
  <c r="AB186" i="4"/>
  <c r="AB188" i="4"/>
  <c r="AB190" i="4"/>
  <c r="AB192" i="4"/>
  <c r="AB194" i="4"/>
  <c r="AB196" i="4"/>
  <c r="AB198" i="4"/>
  <c r="AB200" i="4"/>
  <c r="AB202" i="4"/>
  <c r="AB204" i="4"/>
  <c r="AB206" i="4"/>
  <c r="AB208" i="4"/>
  <c r="AB210" i="4"/>
  <c r="AB212" i="4"/>
  <c r="AB214" i="4"/>
  <c r="AB216" i="4"/>
  <c r="AB218" i="4"/>
  <c r="AB220" i="4"/>
  <c r="AB222" i="4"/>
  <c r="AB224" i="4"/>
  <c r="AB226" i="4"/>
  <c r="AB228" i="4"/>
  <c r="AB230" i="4"/>
  <c r="AB232" i="4"/>
  <c r="AB234" i="4"/>
  <c r="AB261" i="4"/>
  <c r="AB263" i="4"/>
  <c r="AB265" i="4"/>
  <c r="AB267" i="4"/>
  <c r="AB269" i="4"/>
  <c r="AB271" i="4"/>
  <c r="AB236" i="4"/>
  <c r="AB238" i="4"/>
  <c r="AB240" i="4"/>
  <c r="AB242" i="4"/>
  <c r="AB244" i="4"/>
  <c r="AB246" i="4"/>
  <c r="AB249" i="4"/>
  <c r="AB251" i="4"/>
  <c r="AB253" i="4"/>
  <c r="AB255" i="4"/>
  <c r="AB257" i="4"/>
  <c r="AB259" i="4"/>
  <c r="AB18" i="4"/>
  <c r="AB20" i="4"/>
  <c r="AB22" i="4"/>
  <c r="AB24" i="4"/>
  <c r="AB26" i="4"/>
  <c r="AB28" i="4"/>
  <c r="AB30" i="4"/>
  <c r="AB32" i="4"/>
  <c r="AB34" i="4"/>
  <c r="AB36" i="4"/>
  <c r="AB39" i="4"/>
  <c r="AB41" i="4"/>
  <c r="AB43" i="4"/>
  <c r="AB45" i="4"/>
  <c r="AB47" i="4"/>
  <c r="AB49" i="4"/>
  <c r="AB51" i="4"/>
  <c r="AB53" i="4"/>
  <c r="AB55" i="4"/>
  <c r="AB59" i="4"/>
  <c r="AB62" i="4"/>
  <c r="AB64" i="4"/>
  <c r="AB66" i="4"/>
  <c r="AB68" i="4"/>
  <c r="AB71" i="4"/>
  <c r="AB73" i="4"/>
  <c r="AB75" i="4"/>
  <c r="AB77" i="4"/>
  <c r="AB79" i="4"/>
  <c r="AB81" i="4"/>
  <c r="AB83" i="4"/>
  <c r="AB85" i="4"/>
  <c r="AB87" i="4"/>
  <c r="AB89" i="4"/>
  <c r="AB91" i="4"/>
  <c r="AB93" i="4"/>
  <c r="AB95" i="4"/>
  <c r="AB97" i="4"/>
  <c r="AB99" i="4"/>
  <c r="AB101" i="4"/>
  <c r="AB103" i="4"/>
  <c r="AB105" i="4"/>
  <c r="AB107" i="4"/>
  <c r="AB109" i="4"/>
  <c r="AB111" i="4"/>
  <c r="AB113" i="4"/>
  <c r="AB115" i="4"/>
  <c r="AB117" i="4"/>
  <c r="AB119" i="4"/>
  <c r="AB121" i="4"/>
  <c r="AB125" i="4"/>
  <c r="AB127" i="4"/>
  <c r="AB129" i="4"/>
  <c r="AB131" i="4"/>
  <c r="AB133" i="4"/>
  <c r="AB135" i="4"/>
  <c r="AB137" i="4"/>
  <c r="AB139" i="4"/>
  <c r="AB141" i="4"/>
  <c r="AB143" i="4"/>
  <c r="AB145" i="4"/>
  <c r="AB147" i="4"/>
  <c r="AB149" i="4"/>
  <c r="AB151" i="4"/>
  <c r="AB153" i="4"/>
  <c r="AB155" i="4"/>
  <c r="AB157" i="4"/>
  <c r="AB159" i="4"/>
  <c r="AB161" i="4"/>
  <c r="AB163" i="4"/>
  <c r="AB165" i="4"/>
  <c r="AB167" i="4"/>
  <c r="AB169" i="4"/>
  <c r="AB171" i="4"/>
  <c r="AB173" i="4"/>
  <c r="AB175" i="4"/>
  <c r="AB177" i="4"/>
  <c r="AB179" i="4"/>
  <c r="AB181" i="4"/>
  <c r="AB183" i="4"/>
  <c r="AB185" i="4"/>
  <c r="AB187" i="4"/>
  <c r="AB189" i="4"/>
  <c r="AB191" i="4"/>
  <c r="AB193" i="4"/>
  <c r="AB195" i="4"/>
  <c r="AB197" i="4"/>
  <c r="AB199" i="4"/>
  <c r="AB201" i="4"/>
  <c r="AB203" i="4"/>
  <c r="AB205" i="4"/>
  <c r="AB207" i="4"/>
  <c r="AB209" i="4"/>
  <c r="AB211" i="4"/>
  <c r="AB213" i="4"/>
  <c r="AB215" i="4"/>
  <c r="AB217" i="4"/>
  <c r="AB219" i="4"/>
  <c r="AB221" i="4"/>
  <c r="AB223" i="4"/>
  <c r="AB225" i="4"/>
  <c r="AB227" i="4"/>
  <c r="AB229" i="4"/>
  <c r="AB231" i="4"/>
  <c r="AB233" i="4"/>
  <c r="AB235" i="4"/>
  <c r="AB262" i="4"/>
  <c r="AB264" i="4"/>
  <c r="AB266" i="4"/>
  <c r="AB268" i="4"/>
  <c r="AB272" i="4"/>
  <c r="AB274" i="4"/>
  <c r="AA275" i="4"/>
  <c r="P123" i="4"/>
  <c r="AB123" i="4" s="1"/>
  <c r="AB275" i="4" l="1"/>
  <c r="P275" i="4"/>
</calcChain>
</file>

<file path=xl/comments1.xml><?xml version="1.0" encoding="utf-8"?>
<comments xmlns="http://schemas.openxmlformats.org/spreadsheetml/2006/main">
  <authors>
    <author>Admin</author>
  </authors>
  <commentList>
    <comment ref="L3" authorId="0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з червня місяця виведен з тарифу</t>
        </r>
      </text>
    </comment>
  </commentList>
</comments>
</file>

<file path=xl/sharedStrings.xml><?xml version="1.0" encoding="utf-8"?>
<sst xmlns="http://schemas.openxmlformats.org/spreadsheetml/2006/main" count="1163" uniqueCount="730">
  <si>
    <t>№ п/п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</si>
  <si>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</si>
  <si>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</si>
  <si>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</si>
  <si>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</si>
  <si>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</si>
  <si>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</si>
  <si>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</si>
  <si>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</si>
  <si>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Обслуговування систем диспетчеризації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</si>
  <si>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</si>
  <si>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</si>
  <si>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</si>
  <si>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</si>
  <si>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</si>
  <si>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</si>
  <si>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</si>
  <si>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</si>
  <si>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</si>
  <si>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ВСЬОГО з ПДВ</t>
  </si>
  <si>
    <t>Адреса будинку</t>
  </si>
  <si>
    <t>№ будинку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</si>
  <si>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</si>
  <si>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Разом з ПДВ</t>
  </si>
  <si>
    <t>21-го Вересня, ВУЛ</t>
  </si>
  <si>
    <t>Веренi, ВУЛ</t>
  </si>
  <si>
    <t xml:space="preserve">20а   </t>
  </si>
  <si>
    <t>Волковича, ВУЛ</t>
  </si>
  <si>
    <t>Гагарiна, ВУЛ</t>
  </si>
  <si>
    <t>Геологiчна, ВУЛ</t>
  </si>
  <si>
    <t xml:space="preserve">34б   </t>
  </si>
  <si>
    <t>Гомельський. 1-й провулок, ПРОВ</t>
  </si>
  <si>
    <t xml:space="preserve">17а   </t>
  </si>
  <si>
    <t>Дмитра Дорошенка, ВУЛ</t>
  </si>
  <si>
    <t xml:space="preserve">1в    </t>
  </si>
  <si>
    <t>Житомирська, ВУЛ</t>
  </si>
  <si>
    <t xml:space="preserve">42а   </t>
  </si>
  <si>
    <t xml:space="preserve">42б   </t>
  </si>
  <si>
    <t xml:space="preserve">42в   </t>
  </si>
  <si>
    <t xml:space="preserve">42г   </t>
  </si>
  <si>
    <t>Кримська, ВУЛ</t>
  </si>
  <si>
    <t xml:space="preserve">2б    </t>
  </si>
  <si>
    <t>Максима Загривного, ВУЛ</t>
  </si>
  <si>
    <t>Миру, ВУЛ</t>
  </si>
  <si>
    <t xml:space="preserve">10а   </t>
  </si>
  <si>
    <t xml:space="preserve">11а   </t>
  </si>
  <si>
    <t>Миру. проспект, ПР</t>
  </si>
  <si>
    <t xml:space="preserve">149а  </t>
  </si>
  <si>
    <t xml:space="preserve">196в  </t>
  </si>
  <si>
    <t xml:space="preserve">196г  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</si>
  <si>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</si>
  <si>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</si>
  <si>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</si>
  <si>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</si>
  <si>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</si>
  <si>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 xml:space="preserve">1а    </t>
  </si>
  <si>
    <t xml:space="preserve">1б    </t>
  </si>
  <si>
    <t xml:space="preserve">3а    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</si>
  <si>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</si>
  <si>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</si>
  <si>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</si>
  <si>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</si>
  <si>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</si>
  <si>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</si>
  <si>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</si>
  <si>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</si>
  <si>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</si>
  <si>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 xml:space="preserve">17б   </t>
  </si>
  <si>
    <t>Гребiнки, ВУЛ</t>
  </si>
  <si>
    <t>Забарiвська, ВУЛ</t>
  </si>
  <si>
    <t>Льотна, ВУЛ</t>
  </si>
  <si>
    <t xml:space="preserve">6а    </t>
  </si>
  <si>
    <t xml:space="preserve">196д  </t>
  </si>
  <si>
    <t>Нафтовикiв, ВУЛ</t>
  </si>
  <si>
    <t xml:space="preserve">4а    </t>
  </si>
  <si>
    <t xml:space="preserve">38а   </t>
  </si>
  <si>
    <t>Красносiльського, ВУЛ</t>
  </si>
  <si>
    <t xml:space="preserve">74а   </t>
  </si>
  <si>
    <t>2-й кiлометр, ВУЛ</t>
  </si>
  <si>
    <t xml:space="preserve">196б  </t>
  </si>
  <si>
    <t>Авiаторiв, ВУЛ</t>
  </si>
  <si>
    <t xml:space="preserve">2а    </t>
  </si>
  <si>
    <t xml:space="preserve">9а    </t>
  </si>
  <si>
    <t>Елеваторна, ВУЛ</t>
  </si>
  <si>
    <t xml:space="preserve">8а    </t>
  </si>
  <si>
    <t xml:space="preserve">25а   </t>
  </si>
  <si>
    <t xml:space="preserve">27а   </t>
  </si>
  <si>
    <t xml:space="preserve">157а  </t>
  </si>
  <si>
    <t xml:space="preserve">157б  </t>
  </si>
  <si>
    <t xml:space="preserve">197а  </t>
  </si>
  <si>
    <t xml:space="preserve">199а  </t>
  </si>
  <si>
    <t xml:space="preserve">201а  </t>
  </si>
  <si>
    <t xml:space="preserve">203а  </t>
  </si>
  <si>
    <t xml:space="preserve">211а  </t>
  </si>
  <si>
    <t xml:space="preserve">130а  </t>
  </si>
  <si>
    <t>Партизанська, ВУЛ</t>
  </si>
  <si>
    <t>Стрiлецька, ВУЛ</t>
  </si>
  <si>
    <t xml:space="preserve">1к27  </t>
  </si>
  <si>
    <t>Незалежностi, ВУЛ</t>
  </si>
  <si>
    <t>Героїв Чорнобиля, ВУЛ</t>
  </si>
  <si>
    <t>Курсаната Єськова, ВУЛ</t>
  </si>
  <si>
    <t xml:space="preserve">10к1  </t>
  </si>
  <si>
    <t xml:space="preserve">155а  </t>
  </si>
  <si>
    <t xml:space="preserve">213а  </t>
  </si>
  <si>
    <t xml:space="preserve">255а  </t>
  </si>
  <si>
    <t xml:space="preserve">271а  </t>
  </si>
  <si>
    <t>Юрія Мезенцева, ВУЛ</t>
  </si>
  <si>
    <t xml:space="preserve">4б    </t>
  </si>
  <si>
    <t xml:space="preserve">10к2  </t>
  </si>
  <si>
    <t xml:space="preserve">10к3  </t>
  </si>
  <si>
    <t xml:space="preserve">3б    </t>
  </si>
  <si>
    <t xml:space="preserve">3в    </t>
  </si>
  <si>
    <t xml:space="preserve">5а    </t>
  </si>
  <si>
    <t xml:space="preserve">5б    </t>
  </si>
  <si>
    <t xml:space="preserve">180а  </t>
  </si>
  <si>
    <t xml:space="preserve">14/1  </t>
  </si>
  <si>
    <t>Х</t>
  </si>
  <si>
    <t>у тому числі за видами послуг</t>
  </si>
  <si>
    <t>Прибирання підвалів, технічних поверхів та покрівлі</t>
  </si>
  <si>
    <t>Інструментальна</t>
  </si>
  <si>
    <t>24а</t>
  </si>
  <si>
    <t>% виконання тарифу</t>
  </si>
  <si>
    <t>Начальник                                               О.Г. Рогова</t>
  </si>
  <si>
    <t>№ з/п</t>
  </si>
  <si>
    <t>Адреса житлового будинку</t>
  </si>
  <si>
    <t>Нарахування згідно тарифу по поточному ремонту</t>
  </si>
  <si>
    <t>Фактично виконано власними силами, грн.</t>
  </si>
  <si>
    <t>Фактично виконано підрядними організаціями, грн.</t>
  </si>
  <si>
    <t>Внутрішньо будинкові системи</t>
  </si>
  <si>
    <t>Покрівля</t>
  </si>
  <si>
    <t>Під'їзди</t>
  </si>
  <si>
    <t>Стикі та панелі</t>
  </si>
  <si>
    <t>інші</t>
  </si>
  <si>
    <t>Всього</t>
  </si>
  <si>
    <t xml:space="preserve">Вартість робіт (грн) </t>
  </si>
  <si>
    <t xml:space="preserve">місяць до 01.06. 2018 </t>
  </si>
  <si>
    <t>місяць з 01.06. 2018</t>
  </si>
  <si>
    <t>рік (грн.)</t>
  </si>
  <si>
    <t>грн.</t>
  </si>
  <si>
    <t>обсяг</t>
  </si>
  <si>
    <t>21 вересня, 3</t>
  </si>
  <si>
    <t>Геологічна, 24</t>
  </si>
  <si>
    <t>Геологічна, 34б</t>
  </si>
  <si>
    <t>Житомирська, 42</t>
  </si>
  <si>
    <t>Житомирська, 42а</t>
  </si>
  <si>
    <t>Житомирська, 42б</t>
  </si>
  <si>
    <t>Житомирська, 42в</t>
  </si>
  <si>
    <t>Житомирська, 42г</t>
  </si>
  <si>
    <t>Кримська, 2б</t>
  </si>
  <si>
    <t>Л. Чайкіної, 12</t>
  </si>
  <si>
    <t>Миру, 1</t>
  </si>
  <si>
    <t>Миру, 10а</t>
  </si>
  <si>
    <t>Миру, 11</t>
  </si>
  <si>
    <t>Миру, 11а</t>
  </si>
  <si>
    <t>Миру, 2</t>
  </si>
  <si>
    <t>Миру, 4</t>
  </si>
  <si>
    <t>Миру, 6</t>
  </si>
  <si>
    <t>Миру, 8</t>
  </si>
  <si>
    <t>Миру, 9</t>
  </si>
  <si>
    <t>Н. Левицького, 12</t>
  </si>
  <si>
    <t>О. Верені, 20а</t>
  </si>
  <si>
    <t>Орловська,52</t>
  </si>
  <si>
    <t>Перемоги, 1а</t>
  </si>
  <si>
    <t>Перемоги, 1б</t>
  </si>
  <si>
    <t>Перемоги, 3а</t>
  </si>
  <si>
    <t>пров. Транспортний, 13</t>
  </si>
  <si>
    <t>Д. Дорошенка, 1</t>
  </si>
  <si>
    <t>Д. Дорошенка, 1в</t>
  </si>
  <si>
    <t>Танкістів, 1</t>
  </si>
  <si>
    <t>Танкістів, 7</t>
  </si>
  <si>
    <t>Танкістів, 9</t>
  </si>
  <si>
    <t>Танкістів, 11</t>
  </si>
  <si>
    <t>Тургенєва, 4</t>
  </si>
  <si>
    <t>Тургенєва, 6</t>
  </si>
  <si>
    <t>Тургенєва, 8</t>
  </si>
  <si>
    <t>Тургенєва, 9</t>
  </si>
  <si>
    <t>Тургенєва, 10</t>
  </si>
  <si>
    <t>1шт</t>
  </si>
  <si>
    <t>Тургенєва, 11</t>
  </si>
  <si>
    <t>Тургенєва, 12</t>
  </si>
  <si>
    <t>Тургенєва, 13</t>
  </si>
  <si>
    <t>2шт, 24,5м</t>
  </si>
  <si>
    <t>Тургенєва, 14</t>
  </si>
  <si>
    <t>Тургенєва, 15</t>
  </si>
  <si>
    <t>Тургенєва, 16</t>
  </si>
  <si>
    <t>Тургенєва, 17</t>
  </si>
  <si>
    <t>Тургенєва, 18</t>
  </si>
  <si>
    <t>Тургенєва, 20</t>
  </si>
  <si>
    <t>Тургенєва, 22</t>
  </si>
  <si>
    <t>Цимбаліста, 10</t>
  </si>
  <si>
    <t>Волковича, 14/1</t>
  </si>
  <si>
    <t>О. Кошового, 14</t>
  </si>
  <si>
    <t>О. Кошового, 16</t>
  </si>
  <si>
    <t>О. Кошового, 23</t>
  </si>
  <si>
    <t>пр. Миру, 196в</t>
  </si>
  <si>
    <t>Пр. Миру, 196г</t>
  </si>
  <si>
    <t>Пр. Миру, 198</t>
  </si>
  <si>
    <t>Ремзаводська, 1</t>
  </si>
  <si>
    <t>Ремзаводська, 5</t>
  </si>
  <si>
    <t>Ремзаводська, 9</t>
  </si>
  <si>
    <t>М. Загривного, 39</t>
  </si>
  <si>
    <t>пров. Тюленіна, 3</t>
  </si>
  <si>
    <t>пров. Тюленіна, 6</t>
  </si>
  <si>
    <t>пров. Тюленіна, 8</t>
  </si>
  <si>
    <t>1 пров. Гомельський, 7</t>
  </si>
  <si>
    <t>2шт</t>
  </si>
  <si>
    <t>1 пров. Гомельський, 17а</t>
  </si>
  <si>
    <t>Смирнова, 32</t>
  </si>
  <si>
    <t>Смирнова, 40</t>
  </si>
  <si>
    <t>3м</t>
  </si>
  <si>
    <t>пр. Миру, 149а</t>
  </si>
  <si>
    <t>Мстиславська, 136</t>
  </si>
  <si>
    <t>Гагаріна, 26</t>
  </si>
  <si>
    <t>Гагаріна, 7</t>
  </si>
  <si>
    <t>0,008т</t>
  </si>
  <si>
    <t>Гагаріна, 9</t>
  </si>
  <si>
    <t>Гребінки, 89</t>
  </si>
  <si>
    <t>26м2</t>
  </si>
  <si>
    <t>Забарівська, 22</t>
  </si>
  <si>
    <t>5м2</t>
  </si>
  <si>
    <t>Миру, 12</t>
  </si>
  <si>
    <t>Миру, 6а</t>
  </si>
  <si>
    <t>Нафтовиків, 10</t>
  </si>
  <si>
    <t>Нафтовиків, 11</t>
  </si>
  <si>
    <t>2шт,16,4м</t>
  </si>
  <si>
    <t>3,7м2</t>
  </si>
  <si>
    <t>Нафтовиків, 12</t>
  </si>
  <si>
    <t>3м,1шт</t>
  </si>
  <si>
    <t>Нафтовиків, 13</t>
  </si>
  <si>
    <t>8м2</t>
  </si>
  <si>
    <t>Нафтовиків, 14</t>
  </si>
  <si>
    <t>Нафтовиків, 16</t>
  </si>
  <si>
    <t>Нафтовиків, 17</t>
  </si>
  <si>
    <t>Нафтовиків, 6</t>
  </si>
  <si>
    <t>Нафтовиків, 7</t>
  </si>
  <si>
    <t>Нафтовиків, 8</t>
  </si>
  <si>
    <t>Нафтовиків, 9</t>
  </si>
  <si>
    <t>О. Кошового, 4</t>
  </si>
  <si>
    <t>О. Кошового, 4а</t>
  </si>
  <si>
    <t>О. Кошового, 18</t>
  </si>
  <si>
    <t>О. Кошового, 20</t>
  </si>
  <si>
    <t>3шт</t>
  </si>
  <si>
    <t>21м2, 1 шт</t>
  </si>
  <si>
    <t>О. Кошового, 22</t>
  </si>
  <si>
    <t>Льотна, 7</t>
  </si>
  <si>
    <t>1,2м2</t>
  </si>
  <si>
    <t>Льотна, 18</t>
  </si>
  <si>
    <t>Льотна, 20</t>
  </si>
  <si>
    <t>пр. Миру, 188</t>
  </si>
  <si>
    <t>пр. Миру, 201</t>
  </si>
  <si>
    <t>6м</t>
  </si>
  <si>
    <t>4м</t>
  </si>
  <si>
    <t>2м</t>
  </si>
  <si>
    <t>пр. Миру,  196д</t>
  </si>
  <si>
    <t>пр. Миру,  197</t>
  </si>
  <si>
    <t>пр. Миру,  199</t>
  </si>
  <si>
    <t>59м2</t>
  </si>
  <si>
    <t>пр. Миру,  147</t>
  </si>
  <si>
    <t>пр. Миру,  149</t>
  </si>
  <si>
    <t>6м2</t>
  </si>
  <si>
    <t>Ремзаводська, 10</t>
  </si>
  <si>
    <t>Ремзаводська, 12</t>
  </si>
  <si>
    <t>Ремзаводська, 14</t>
  </si>
  <si>
    <t>Ремзаводська, 16</t>
  </si>
  <si>
    <t>М. Загривного, 5</t>
  </si>
  <si>
    <t>3,4м2</t>
  </si>
  <si>
    <t>18,7м</t>
  </si>
  <si>
    <t>Є. Онацького, 39</t>
  </si>
  <si>
    <t>1 пров. Гомельский, 17б</t>
  </si>
  <si>
    <t>Смирнова, 38</t>
  </si>
  <si>
    <t>Смирнова, 38а</t>
  </si>
  <si>
    <t>Смирнова, 37</t>
  </si>
  <si>
    <t>пр. Миру, 143</t>
  </si>
  <si>
    <t>72м</t>
  </si>
  <si>
    <t>пр. Миру, 151</t>
  </si>
  <si>
    <t>пр. Миру, 153</t>
  </si>
  <si>
    <t>пр. Миру, 155</t>
  </si>
  <si>
    <t>пр. Миру, 157</t>
  </si>
  <si>
    <t>пр. Миру, 159</t>
  </si>
  <si>
    <t>пр. Миру, 161</t>
  </si>
  <si>
    <t>2м2</t>
  </si>
  <si>
    <t>15м, 12шт</t>
  </si>
  <si>
    <t>М. Загривного, 74а</t>
  </si>
  <si>
    <t>2,2м2</t>
  </si>
  <si>
    <t>Смирнова, 36</t>
  </si>
  <si>
    <t>Орловська, 4</t>
  </si>
  <si>
    <t>4шт</t>
  </si>
  <si>
    <t>2-й км, 6</t>
  </si>
  <si>
    <t>12шт</t>
  </si>
  <si>
    <t>Льотна, 4</t>
  </si>
  <si>
    <t>Льотна, 6</t>
  </si>
  <si>
    <t>пр. Миру, 196б</t>
  </si>
  <si>
    <t>Гагаріна, 11</t>
  </si>
  <si>
    <t>7шт</t>
  </si>
  <si>
    <t>Гагаріна, 2</t>
  </si>
  <si>
    <t>6шт</t>
  </si>
  <si>
    <t>Гагаріна, 2а</t>
  </si>
  <si>
    <t>Гагаріна, 4</t>
  </si>
  <si>
    <t>5шт</t>
  </si>
  <si>
    <t>Гагаріна, 5</t>
  </si>
  <si>
    <t>3шт, 5м</t>
  </si>
  <si>
    <t>7м2</t>
  </si>
  <si>
    <t>Гагаріна, 6</t>
  </si>
  <si>
    <t>Гагаріна, 9а</t>
  </si>
  <si>
    <t>69,7 м</t>
  </si>
  <si>
    <t>Елеваторна, 2</t>
  </si>
  <si>
    <t>21м2</t>
  </si>
  <si>
    <t>11шт</t>
  </si>
  <si>
    <t>Елеваторна, 8а</t>
  </si>
  <si>
    <t>1 шт</t>
  </si>
  <si>
    <t>Нафтовиків, 1</t>
  </si>
  <si>
    <t>10,5м2</t>
  </si>
  <si>
    <t>Нафтовиків, 15</t>
  </si>
  <si>
    <t>Нафтовиків, 19</t>
  </si>
  <si>
    <t>Красносільського, 73</t>
  </si>
  <si>
    <t>8шт</t>
  </si>
  <si>
    <t>20,5м</t>
  </si>
  <si>
    <t>2м2, 1шт</t>
  </si>
  <si>
    <t>Авіаторів, 19</t>
  </si>
  <si>
    <t>14м2</t>
  </si>
  <si>
    <t>Волковича, 3</t>
  </si>
  <si>
    <t>10шт</t>
  </si>
  <si>
    <t>Волковича, 5</t>
  </si>
  <si>
    <t>3,5м</t>
  </si>
  <si>
    <t>15,2м</t>
  </si>
  <si>
    <t>Волковича, 7</t>
  </si>
  <si>
    <t>12м2</t>
  </si>
  <si>
    <t>Волковича, 9</t>
  </si>
  <si>
    <t>13м2</t>
  </si>
  <si>
    <t>16шт</t>
  </si>
  <si>
    <t>Волковича, 12</t>
  </si>
  <si>
    <t>Волковича, 15</t>
  </si>
  <si>
    <t>Волковича,17</t>
  </si>
  <si>
    <t>4м2</t>
  </si>
  <si>
    <t>Волковича, 19</t>
  </si>
  <si>
    <t>15м2</t>
  </si>
  <si>
    <t>Волковича, 21</t>
  </si>
  <si>
    <t>5м, 1шт</t>
  </si>
  <si>
    <t>Волковича, 23</t>
  </si>
  <si>
    <t>24шт</t>
  </si>
  <si>
    <t>О. Кошового, 3</t>
  </si>
  <si>
    <t>О. Кошового, 24</t>
  </si>
  <si>
    <t>О. Кошового, 25</t>
  </si>
  <si>
    <t>О. Кошового, 27</t>
  </si>
  <si>
    <t>5,8м2</t>
  </si>
  <si>
    <t>О. Кошового, 29</t>
  </si>
  <si>
    <t>1,8м3</t>
  </si>
  <si>
    <t>13,8м2</t>
  </si>
  <si>
    <t>О. Кошового, 31</t>
  </si>
  <si>
    <t>О. Кошового, 33</t>
  </si>
  <si>
    <t>Стрілецька, 1 к. 27</t>
  </si>
  <si>
    <t>Льотна,1</t>
  </si>
  <si>
    <t>Льотна, 3</t>
  </si>
  <si>
    <t>Льотна, 9</t>
  </si>
  <si>
    <t>20м2</t>
  </si>
  <si>
    <t>167,3м2</t>
  </si>
  <si>
    <t>Льотна, 10</t>
  </si>
  <si>
    <t>Льотна, 11а</t>
  </si>
  <si>
    <t>Льотна, 12</t>
  </si>
  <si>
    <t>Льотна, 13</t>
  </si>
  <si>
    <t>Льотна, 14</t>
  </si>
  <si>
    <t>Льотна, 15</t>
  </si>
  <si>
    <t>18шт</t>
  </si>
  <si>
    <t>Льотна, 16</t>
  </si>
  <si>
    <t>0,095т</t>
  </si>
  <si>
    <t>Льотна, 17</t>
  </si>
  <si>
    <t>Льотна, 19</t>
  </si>
  <si>
    <t>Льотна, 21</t>
  </si>
  <si>
    <t>1шт, 8м2</t>
  </si>
  <si>
    <t>Льотна, 23</t>
  </si>
  <si>
    <t>23шт, 15м</t>
  </si>
  <si>
    <t>Льотна, 25</t>
  </si>
  <si>
    <t>19,5м2</t>
  </si>
  <si>
    <t>Льотна, 25а</t>
  </si>
  <si>
    <t>16м2</t>
  </si>
  <si>
    <t>Льотна, 27</t>
  </si>
  <si>
    <t>Льотна, 27а</t>
  </si>
  <si>
    <t>Льотна, 29</t>
  </si>
  <si>
    <t>пр. Миру, 193</t>
  </si>
  <si>
    <t>пр. Миру, 197а</t>
  </si>
  <si>
    <t>2,3м</t>
  </si>
  <si>
    <t>пр. Миру, 199а</t>
  </si>
  <si>
    <t>пр. Миру, 201а</t>
  </si>
  <si>
    <t>5,9м</t>
  </si>
  <si>
    <t>80,4м2, 1шт</t>
  </si>
  <si>
    <t>пр. Миру, 203а</t>
  </si>
  <si>
    <t>пр. Миру, 206</t>
  </si>
  <si>
    <t>пр. Миру, 207</t>
  </si>
  <si>
    <t>пр. Миру, 209</t>
  </si>
  <si>
    <t>пр. Миру, 211</t>
  </si>
  <si>
    <t>пр. Миру, 211а</t>
  </si>
  <si>
    <t>пр. Миру, 212</t>
  </si>
  <si>
    <t>пр. Миру, 214</t>
  </si>
  <si>
    <t>Партизанська, 51</t>
  </si>
  <si>
    <t>Партизанська, 53</t>
  </si>
  <si>
    <t>5,6м</t>
  </si>
  <si>
    <t>1шт,4,5м2</t>
  </si>
  <si>
    <t>пр. Миру, 157а</t>
  </si>
  <si>
    <t>пр. Миру, 157б</t>
  </si>
  <si>
    <t>Мстиславська, 130</t>
  </si>
  <si>
    <t>0,03т</t>
  </si>
  <si>
    <t>Мстиславська, 130а</t>
  </si>
  <si>
    <t>12м</t>
  </si>
  <si>
    <t>Мстиславська, 132</t>
  </si>
  <si>
    <t>144м2</t>
  </si>
  <si>
    <t>Мстиславська, 134</t>
  </si>
  <si>
    <t>Мстиславська, 138</t>
  </si>
  <si>
    <t>Мстиславська, 140</t>
  </si>
  <si>
    <t>49,6м</t>
  </si>
  <si>
    <t>Мстиславська, 169</t>
  </si>
  <si>
    <t>9шт</t>
  </si>
  <si>
    <t>13шт</t>
  </si>
  <si>
    <t>Мстиславська, 171</t>
  </si>
  <si>
    <t>Мстиславська, 175</t>
  </si>
  <si>
    <t>Мстиславська, 177</t>
  </si>
  <si>
    <t>М. Загривного, 1а</t>
  </si>
  <si>
    <t>М. Загривного, 3</t>
  </si>
  <si>
    <t>М. Загривного, 3а</t>
  </si>
  <si>
    <t>170,2м</t>
  </si>
  <si>
    <t>1 пров. Гомельський 5</t>
  </si>
  <si>
    <t>Незалежності, 22</t>
  </si>
  <si>
    <t>85м2</t>
  </si>
  <si>
    <t>80,5 м</t>
  </si>
  <si>
    <t>Красносільського, 83</t>
  </si>
  <si>
    <t>Незалежності, 14</t>
  </si>
  <si>
    <t>47,5м2</t>
  </si>
  <si>
    <t>Незалежності, 18</t>
  </si>
  <si>
    <t>82,3м2</t>
  </si>
  <si>
    <t>Незалежності, 46</t>
  </si>
  <si>
    <t>Незалежності, 52</t>
  </si>
  <si>
    <t>87м2</t>
  </si>
  <si>
    <t>Незалежності, 60</t>
  </si>
  <si>
    <t>Незалежності, 62</t>
  </si>
  <si>
    <t>Незалежності, 70</t>
  </si>
  <si>
    <t>100,6м</t>
  </si>
  <si>
    <t>Незалежності, 72</t>
  </si>
  <si>
    <t>Незалежності, 76</t>
  </si>
  <si>
    <t>110,3м</t>
  </si>
  <si>
    <t>Нафтовиків, 21</t>
  </si>
  <si>
    <t>Красносільського, 75</t>
  </si>
  <si>
    <t>171,6м2</t>
  </si>
  <si>
    <t>Красносільського, 87</t>
  </si>
  <si>
    <t>22м2</t>
  </si>
  <si>
    <t>Красносільського, 47</t>
  </si>
  <si>
    <t>Волковича, 2</t>
  </si>
  <si>
    <t>Волковича, 2б</t>
  </si>
  <si>
    <t>Волковича, 4</t>
  </si>
  <si>
    <t>5,5м2</t>
  </si>
  <si>
    <t>Волковича, 6</t>
  </si>
  <si>
    <t>0,026т</t>
  </si>
  <si>
    <t>Волковича, 8</t>
  </si>
  <si>
    <t>Єськова, 4</t>
  </si>
  <si>
    <t>8,8м2</t>
  </si>
  <si>
    <t>Єськова, 8</t>
  </si>
  <si>
    <t>Єськова, 10 к. 1</t>
  </si>
  <si>
    <t>Ю. Мезинцева, 87</t>
  </si>
  <si>
    <t>Льотна, 5</t>
  </si>
  <si>
    <t>Льотна, 22</t>
  </si>
  <si>
    <t>пр. Миру, 190</t>
  </si>
  <si>
    <t>пр. Миру, 204</t>
  </si>
  <si>
    <t>пр. Миру, 210</t>
  </si>
  <si>
    <t>пр. Миру,213а</t>
  </si>
  <si>
    <t>64,5м2</t>
  </si>
  <si>
    <t>пр. Миру, 215</t>
  </si>
  <si>
    <t>пр. Миру, 249</t>
  </si>
  <si>
    <t>272м2</t>
  </si>
  <si>
    <t>пр. Миру, 251</t>
  </si>
  <si>
    <t>0,02м3</t>
  </si>
  <si>
    <t>пр. Миру, 253</t>
  </si>
  <si>
    <t>пр. Миру, 255</t>
  </si>
  <si>
    <t>20м25шт,48м</t>
  </si>
  <si>
    <t>пр. Миру, 255а</t>
  </si>
  <si>
    <t>пр. Миру, 257</t>
  </si>
  <si>
    <t>пр. Миру, 263</t>
  </si>
  <si>
    <t>пр. Миру, 271</t>
  </si>
  <si>
    <t>пр. Миру, 271а</t>
  </si>
  <si>
    <t>Героїв Чорнобиля, 1</t>
  </si>
  <si>
    <t>18м</t>
  </si>
  <si>
    <t>пр. Миру, 155а</t>
  </si>
  <si>
    <t>6шт, 5м</t>
  </si>
  <si>
    <t>Мстиславська, 173</t>
  </si>
  <si>
    <t>Мстиславська, 179</t>
  </si>
  <si>
    <t>Красносільського, 49</t>
  </si>
  <si>
    <t>Волковича, 10</t>
  </si>
  <si>
    <t>Волковича, 2а</t>
  </si>
  <si>
    <t>2шт, 24м2</t>
  </si>
  <si>
    <t>Єськова, 10 к. 2</t>
  </si>
  <si>
    <t>Єськова, 10 к. 3</t>
  </si>
  <si>
    <t>57м</t>
  </si>
  <si>
    <t>Ю. Мезинцева, 80</t>
  </si>
  <si>
    <t>Льотна, 3а</t>
  </si>
  <si>
    <t>Льотна, 3б</t>
  </si>
  <si>
    <t>14,8м2</t>
  </si>
  <si>
    <t>Льотна, 3в</t>
  </si>
  <si>
    <t>Льотна, 5а</t>
  </si>
  <si>
    <t>4,4м2,0,2м3</t>
  </si>
  <si>
    <t>31м2</t>
  </si>
  <si>
    <t>Льотна, 5б</t>
  </si>
  <si>
    <t>пр. Миру, 180а</t>
  </si>
  <si>
    <t>64,2м</t>
  </si>
  <si>
    <t>пр. Миру, 269</t>
  </si>
  <si>
    <t>139м2</t>
  </si>
  <si>
    <t>Героїв Чорнобиля, 5</t>
  </si>
  <si>
    <t>Елеваторна, 4б</t>
  </si>
  <si>
    <t>Незалежності, 40</t>
  </si>
  <si>
    <t>Інструментальна,24а</t>
  </si>
  <si>
    <t>Всього:</t>
  </si>
  <si>
    <t>Начальник КП "ЖЕК-13"</t>
  </si>
  <si>
    <t>8,7м2,</t>
  </si>
  <si>
    <t>7шт/8,2м</t>
  </si>
  <si>
    <t>8шт/13,3м2</t>
  </si>
  <si>
    <t>16,8м2/1шт</t>
  </si>
  <si>
    <t>132,3м/2шт</t>
  </si>
  <si>
    <t>51,9м2/4шт</t>
  </si>
  <si>
    <t>35шт</t>
  </si>
  <si>
    <t>19,8м2/4шт</t>
  </si>
  <si>
    <t>71,5м/1шт</t>
  </si>
  <si>
    <t>20,7м/4шт</t>
  </si>
  <si>
    <t>11м2/0,127т</t>
  </si>
  <si>
    <t>31шт/72,8м</t>
  </si>
  <si>
    <t>415,1м2/6шт/0,064т</t>
  </si>
  <si>
    <t>3 шт</t>
  </si>
  <si>
    <t>6м/2шт</t>
  </si>
  <si>
    <t>26,5м/4шт</t>
  </si>
  <si>
    <t>2шт/85м2</t>
  </si>
  <si>
    <t>2шт/3м</t>
  </si>
  <si>
    <t>2шт/2,3м</t>
  </si>
  <si>
    <t>2м2/1шт</t>
  </si>
  <si>
    <t>14шт/24м</t>
  </si>
  <si>
    <t>1шт/11,3м2</t>
  </si>
  <si>
    <t>8,9м/1шт</t>
  </si>
  <si>
    <t>1шт/0,022т/19,2м2/0,7м3</t>
  </si>
  <si>
    <t>9шт, 71м</t>
  </si>
  <si>
    <t>43м2, 0,294т/4шт</t>
  </si>
  <si>
    <t>17м, 15шт</t>
  </si>
  <si>
    <t>0,035/4шт/47м2т</t>
  </si>
  <si>
    <t>37,8м/14шт</t>
  </si>
  <si>
    <t>5шт/68,7м2/0,2м</t>
  </si>
  <si>
    <t>52шт/43,3м</t>
  </si>
  <si>
    <t>3,2м2/0,04м3/0,05т</t>
  </si>
  <si>
    <t>9,25м, 51шт</t>
  </si>
  <si>
    <t>232</t>
  </si>
  <si>
    <t>0,15м3/96м2/0,103т/16шт</t>
  </si>
  <si>
    <t>65шт</t>
  </si>
  <si>
    <t>7,6м2</t>
  </si>
  <si>
    <t>8шт/49,1м/0,03т</t>
  </si>
  <si>
    <t>0,02т/3шт/48м/185м2</t>
  </si>
  <si>
    <t>2шт/1м</t>
  </si>
  <si>
    <t>4шт/64м2</t>
  </si>
  <si>
    <t>45м/5шт</t>
  </si>
  <si>
    <t>1шт/307м2/0,02т</t>
  </si>
  <si>
    <t>14шт/19м</t>
  </si>
  <si>
    <t>38м, 19шт</t>
  </si>
  <si>
    <t>3,5м/12м2/0,013т</t>
  </si>
  <si>
    <t>0,1т/1шт/3м2</t>
  </si>
  <si>
    <t>2шт/63м</t>
  </si>
  <si>
    <t>195,7м2/1шт</t>
  </si>
  <si>
    <t>0,05т/2шт/3м2</t>
  </si>
  <si>
    <t>20шт/7 5м</t>
  </si>
  <si>
    <t>0,09т/5шт/12,4м2/57м</t>
  </si>
  <si>
    <t>0,08м3/ 21м2</t>
  </si>
  <si>
    <t>17шт/19м</t>
  </si>
  <si>
    <t>5шт/0,02т/0,15м3/14м2/0,2м</t>
  </si>
  <si>
    <t>175м/20шт</t>
  </si>
  <si>
    <t>5шт, 25м</t>
  </si>
  <si>
    <t>22шт/100м</t>
  </si>
  <si>
    <t>34шт/4,9м</t>
  </si>
  <si>
    <t>1шт/14м2/0,025т</t>
  </si>
  <si>
    <t>2шт/106,05м</t>
  </si>
  <si>
    <t>35м, 18шт</t>
  </si>
  <si>
    <t>68,8м, 6шт</t>
  </si>
  <si>
    <t>55,5м2/0,09м3/5шт</t>
  </si>
  <si>
    <t>16,3м/ 2шт/50м</t>
  </si>
  <si>
    <t>9,8м2/0,022т</t>
  </si>
  <si>
    <t>14м/2шт</t>
  </si>
  <si>
    <t>28,8м2/2шт</t>
  </si>
  <si>
    <t>20м2/0,033т</t>
  </si>
  <si>
    <t>7шт/19,3м</t>
  </si>
  <si>
    <t>5,8м</t>
  </si>
  <si>
    <t>6м2, 4шт</t>
  </si>
  <si>
    <t>59шт/0,5м</t>
  </si>
  <si>
    <t>3,4м, 3шт</t>
  </si>
  <si>
    <t>0,02т, 2шт, 48,8м2</t>
  </si>
  <si>
    <t>15,7м2/0,035т</t>
  </si>
  <si>
    <t>22шт/158м</t>
  </si>
  <si>
    <t>6шт/74,8м2/0,019т</t>
  </si>
  <si>
    <t>66,8 м</t>
  </si>
  <si>
    <t>54шт/15м</t>
  </si>
  <si>
    <t>2</t>
  </si>
  <si>
    <t>36,7м2/70м/1шт</t>
  </si>
  <si>
    <t>6шт/0,095т/61,2м2</t>
  </si>
  <si>
    <t>20шт</t>
  </si>
  <si>
    <t>281м2/6шт</t>
  </si>
  <si>
    <t>8шт/6м</t>
  </si>
  <si>
    <t>4шт/0,016т</t>
  </si>
  <si>
    <t>13,32 м</t>
  </si>
  <si>
    <t>2,5м2/5м/2шт</t>
  </si>
  <si>
    <t>164м2</t>
  </si>
  <si>
    <t>45шт/45,3м</t>
  </si>
  <si>
    <t>0,02т/5м2</t>
  </si>
  <si>
    <t>858,6м2</t>
  </si>
  <si>
    <t>0,01т/10,3м3/25шт/4,3м2</t>
  </si>
  <si>
    <t>4,5м2/1шт</t>
  </si>
  <si>
    <t>0,03т/1шт</t>
  </si>
  <si>
    <t>13,5м</t>
  </si>
  <si>
    <t>24м</t>
  </si>
  <si>
    <t>10шт/159,5м2/3м</t>
  </si>
  <si>
    <t>7,5м2</t>
  </si>
  <si>
    <t>69м/1шт</t>
  </si>
  <si>
    <t>57,5м/18шт</t>
  </si>
  <si>
    <t>3,75м/3шт</t>
  </si>
  <si>
    <t>6шт/6,2м</t>
  </si>
  <si>
    <t>7шт/0,09м3</t>
  </si>
  <si>
    <t>13,75м</t>
  </si>
  <si>
    <t>38,7м2</t>
  </si>
  <si>
    <t>10шт/19,6м</t>
  </si>
  <si>
    <t>8шт/10м/6м2</t>
  </si>
  <si>
    <t>1шт/3,6м2</t>
  </si>
  <si>
    <t>19шт/53м</t>
  </si>
  <si>
    <t>18,9м2/ 10шт</t>
  </si>
  <si>
    <t>14,2м2/1шт</t>
  </si>
  <si>
    <t>9м2/2шт</t>
  </si>
  <si>
    <t>4шт/12м</t>
  </si>
  <si>
    <t>6,6м</t>
  </si>
  <si>
    <t>2,7м2/3шт</t>
  </si>
  <si>
    <t>6шт/1м</t>
  </si>
  <si>
    <t>1шт/1,9м2</t>
  </si>
  <si>
    <t>0,02т/6шт</t>
  </si>
  <si>
    <t>1м/2шт</t>
  </si>
  <si>
    <t>217м2/1шт/0,004м3</t>
  </si>
  <si>
    <t>10м/1шт</t>
  </si>
  <si>
    <t>21шт/15м</t>
  </si>
  <si>
    <t>9,2м2/30,8м/3шт</t>
  </si>
  <si>
    <t>0,12м3/1шт</t>
  </si>
  <si>
    <t>16,4м2</t>
  </si>
  <si>
    <t>6шт/0,019/70,8м2</t>
  </si>
  <si>
    <t>16шт/2м</t>
  </si>
  <si>
    <t>79,2м2/1шт</t>
  </si>
  <si>
    <t>0,1м3/0,057т/0,4м/2шт</t>
  </si>
  <si>
    <t>7м/1шт</t>
  </si>
  <si>
    <t>7шт/30м</t>
  </si>
  <si>
    <t>12,3м2/0,08м3/1шт</t>
  </si>
  <si>
    <t>22шт/12м</t>
  </si>
  <si>
    <t>2шт/0,05т</t>
  </si>
  <si>
    <t>190шт/188м</t>
  </si>
  <si>
    <t>225,3м3/0,026т/20м</t>
  </si>
  <si>
    <t>73шт/53,4м</t>
  </si>
  <si>
    <t>0,017м3/0,04т/2,3м2</t>
  </si>
  <si>
    <t>17шт</t>
  </si>
  <si>
    <t>13шт/54/0,07м3</t>
  </si>
  <si>
    <t>7,7м/11шт</t>
  </si>
  <si>
    <t>2,45м</t>
  </si>
  <si>
    <t>1шт/7м</t>
  </si>
  <si>
    <t>1шт/3м2</t>
  </si>
  <si>
    <t>2шт/8м</t>
  </si>
  <si>
    <t>1шт/3м/6,9м2</t>
  </si>
  <si>
    <t>3шт/20,8м2</t>
  </si>
  <si>
    <t>1шт/8м2</t>
  </si>
  <si>
    <t>136м</t>
  </si>
  <si>
    <t>3шт/2,7м2</t>
  </si>
  <si>
    <t>0,04т,/54,5м2</t>
  </si>
  <si>
    <t>3шт/15м</t>
  </si>
  <si>
    <t>16шт/27,3м2</t>
  </si>
  <si>
    <t>72,5м/9шт</t>
  </si>
  <si>
    <t>27шт/30м</t>
  </si>
  <si>
    <t>12шт/0,09м3/14м2</t>
  </si>
  <si>
    <t>3м/3шт</t>
  </si>
  <si>
    <t>2шт/205м2</t>
  </si>
  <si>
    <t>35,1м</t>
  </si>
  <si>
    <t>4шт/3,1м2</t>
  </si>
  <si>
    <t>11,5м/5шт</t>
  </si>
  <si>
    <t>1шт/67м2</t>
  </si>
  <si>
    <t>32м2/8шт</t>
  </si>
  <si>
    <t>26шт/26м</t>
  </si>
  <si>
    <t>8шт/16,17м2</t>
  </si>
  <si>
    <t>18шт/38м</t>
  </si>
  <si>
    <t>446м</t>
  </si>
  <si>
    <t>14,1м2/1шт</t>
  </si>
  <si>
    <t>8шт/23,6м</t>
  </si>
  <si>
    <t>2м/11шт</t>
  </si>
  <si>
    <t>5шт/5м</t>
  </si>
  <si>
    <t>6,1м2</t>
  </si>
  <si>
    <t>97,6м/0,0094т/1шт</t>
  </si>
  <si>
    <t>58,9м2</t>
  </si>
  <si>
    <t>51м/5шт</t>
  </si>
  <si>
    <t>49м/5шт</t>
  </si>
  <si>
    <t>18шт/28м2</t>
  </si>
  <si>
    <t>78,5м2/1шт</t>
  </si>
  <si>
    <t>5шт/65,8м</t>
  </si>
  <si>
    <t>38м</t>
  </si>
  <si>
    <t>1шт/5,7м2</t>
  </si>
  <si>
    <t>212,5м2/0,002м3</t>
  </si>
  <si>
    <t>14шт</t>
  </si>
  <si>
    <t>8,5м/12шт/7,5м2</t>
  </si>
  <si>
    <t>0,02т/37м2</t>
  </si>
  <si>
    <t>31м/1шт</t>
  </si>
  <si>
    <t>133м/20м2/0,016м3</t>
  </si>
  <si>
    <t>30м2/1шт</t>
  </si>
  <si>
    <t>12,75м/8шт</t>
  </si>
  <si>
    <t>2шт/0,06т</t>
  </si>
  <si>
    <t>28шт</t>
  </si>
  <si>
    <t>12шт/11,4м</t>
  </si>
  <si>
    <t>23,8м2/ 2шт</t>
  </si>
  <si>
    <t>40шт</t>
  </si>
  <si>
    <t>5м2/0,002т</t>
  </si>
  <si>
    <t>25шт/55,5м</t>
  </si>
  <si>
    <t>1,1м2/3шт</t>
  </si>
  <si>
    <t>36шт/4м</t>
  </si>
  <si>
    <t>10,8м2/0,12м3</t>
  </si>
  <si>
    <t>2,7м/45,7м2/2шт</t>
  </si>
  <si>
    <t>4шт/0,35м3</t>
  </si>
  <si>
    <t>5шт/11,6м</t>
  </si>
  <si>
    <t>5шт/63,2м2</t>
  </si>
  <si>
    <t>5шт/0,02м3/5,7м2</t>
  </si>
  <si>
    <t>10м/8шт</t>
  </si>
  <si>
    <t>19м2</t>
  </si>
  <si>
    <t>17м</t>
  </si>
  <si>
    <t>22м</t>
  </si>
  <si>
    <t>0,096м3/1шт</t>
  </si>
  <si>
    <t>0,1955м3/57,6м2</t>
  </si>
  <si>
    <t>10шт/6м</t>
  </si>
  <si>
    <t>4шт/33,2м2/0,3м3</t>
  </si>
  <si>
    <t>12,5м3/0,16м3</t>
  </si>
  <si>
    <t>95,2м2/ 1шт/18м3</t>
  </si>
  <si>
    <t>3шт/29,1м</t>
  </si>
  <si>
    <t>67,6м2/0,007т/1шт</t>
  </si>
  <si>
    <t>2,7м/1шт</t>
  </si>
  <si>
    <t>3шт/5м2</t>
  </si>
  <si>
    <t>Звіт про фактичні побудинкові доходи та витрати по наданню послуг з утримання будинків і споруд та прибудинкових територій за 2018 рік</t>
  </si>
  <si>
    <t>Фактичне виконання поточного ремонту конструктивних елементів,внутрішньобудинкових систем ГВП, ХВП, ХВВ, ЦО та зливової каналізації і технічних пристроїв будинків та елементів зовнішнього упорядження по кожному будинку по КП"ЖЕК-13" Чернігівської міської ради за 2018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</si>
</sst>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.5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29">
    <xf numFmtId="0" fontId="0" fillId="0" borderId="0"/>
    <xf numFmtId="0" fontId="2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199">
    <xf numFmtId="0" fontId="0" fillId="0" borderId="0" xfId="0"/>
    <xf numFmtId="0" fontId="22" fillId="0" borderId="0" xfId="0" applyFont="1" applyFill="1"/>
    <xf numFmtId="2" fontId="23" fillId="0" borderId="0" xfId="0" applyNumberFormat="1" applyFont="1" applyFill="1"/>
    <xf numFmtId="0" fontId="23" fillId="0" borderId="0" xfId="0" applyFont="1" applyFill="1"/>
    <xf numFmtId="0" fontId="23" fillId="0" borderId="0" xfId="0" applyFont="1" applyFill="1" applyAlignment="1">
      <alignment horizontal="center"/>
    </xf>
    <xf numFmtId="2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wrapText="1"/>
    </xf>
    <xf numFmtId="0" fontId="24" fillId="0" borderId="22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 wrapText="1"/>
    </xf>
    <xf numFmtId="2" fontId="23" fillId="0" borderId="15" xfId="0" applyNumberFormat="1" applyFont="1" applyFill="1" applyBorder="1" applyAlignment="1">
      <alignment horizontal="center" vertical="center" wrapText="1"/>
    </xf>
    <xf numFmtId="2" fontId="23" fillId="0" borderId="13" xfId="0" applyNumberFormat="1" applyFont="1" applyFill="1" applyBorder="1" applyAlignment="1">
      <alignment horizontal="center" vertical="center" wrapText="1"/>
    </xf>
    <xf numFmtId="2" fontId="23" fillId="0" borderId="13" xfId="0" applyNumberFormat="1" applyFont="1" applyFill="1" applyBorder="1" applyAlignment="1">
      <alignment horizontal="center" vertical="center"/>
    </xf>
    <xf numFmtId="2" fontId="23" fillId="0" borderId="10" xfId="0" applyNumberFormat="1" applyFont="1" applyFill="1" applyBorder="1" applyAlignment="1">
      <alignment horizontal="center" vertical="center" wrapText="1"/>
    </xf>
    <xf numFmtId="2" fontId="23" fillId="0" borderId="0" xfId="0" applyNumberFormat="1" applyFont="1" applyFill="1" applyAlignment="1">
      <alignment horizontal="left" vertical="center"/>
    </xf>
    <xf numFmtId="0" fontId="23" fillId="0" borderId="35" xfId="0" applyFont="1" applyFill="1" applyBorder="1" applyAlignment="1">
      <alignment horizontal="center" vertical="center" textRotation="90" wrapText="1"/>
    </xf>
    <xf numFmtId="2" fontId="23" fillId="0" borderId="21" xfId="0" applyNumberFormat="1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textRotation="90" wrapText="1"/>
    </xf>
    <xf numFmtId="2" fontId="23" fillId="0" borderId="18" xfId="0" applyNumberFormat="1" applyFont="1" applyFill="1" applyBorder="1" applyAlignment="1">
      <alignment horizontal="center" vertical="center" wrapText="1"/>
    </xf>
    <xf numFmtId="0" fontId="24" fillId="0" borderId="36" xfId="0" applyFont="1" applyFill="1" applyBorder="1" applyAlignment="1">
      <alignment horizontal="center" vertical="center" wrapText="1"/>
    </xf>
    <xf numFmtId="0" fontId="24" fillId="0" borderId="34" xfId="0" applyFont="1" applyFill="1" applyBorder="1" applyAlignment="1">
      <alignment horizontal="center" vertical="center" wrapText="1"/>
    </xf>
    <xf numFmtId="9" fontId="23" fillId="0" borderId="40" xfId="0" applyNumberFormat="1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 textRotation="90" wrapText="1"/>
    </xf>
    <xf numFmtId="2" fontId="23" fillId="0" borderId="18" xfId="0" applyNumberFormat="1" applyFont="1" applyFill="1" applyBorder="1" applyAlignment="1">
      <alignment horizontal="center" vertical="center"/>
    </xf>
    <xf numFmtId="2" fontId="23" fillId="0" borderId="32" xfId="0" applyNumberFormat="1" applyFont="1" applyFill="1" applyBorder="1" applyAlignment="1">
      <alignment horizontal="center" vertical="center" wrapText="1"/>
    </xf>
    <xf numFmtId="2" fontId="23" fillId="0" borderId="28" xfId="0" applyNumberFormat="1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2" fontId="23" fillId="0" borderId="0" xfId="0" applyNumberFormat="1" applyFont="1" applyFill="1" applyAlignment="1">
      <alignment horizontal="center" vertical="center"/>
    </xf>
    <xf numFmtId="2" fontId="23" fillId="0" borderId="32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2" fontId="23" fillId="0" borderId="25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/>
    </xf>
    <xf numFmtId="2" fontId="23" fillId="0" borderId="29" xfId="0" applyNumberFormat="1" applyFont="1" applyFill="1" applyBorder="1" applyAlignment="1">
      <alignment horizontal="center" vertical="center" textRotation="90" wrapText="1"/>
    </xf>
    <xf numFmtId="0" fontId="23" fillId="0" borderId="29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1" fontId="29" fillId="0" borderId="43" xfId="0" applyNumberFormat="1" applyFont="1" applyFill="1" applyBorder="1" applyAlignment="1" applyProtection="1">
      <alignment horizontal="center" vertical="center" wrapText="1"/>
    </xf>
    <xf numFmtId="1" fontId="28" fillId="0" borderId="43" xfId="0" applyNumberFormat="1" applyFont="1" applyFill="1" applyBorder="1" applyAlignment="1" applyProtection="1">
      <alignment horizontal="center" vertical="center" wrapText="1"/>
    </xf>
    <xf numFmtId="2" fontId="29" fillId="0" borderId="21" xfId="73" applyNumberFormat="1" applyFont="1" applyFill="1" applyBorder="1" applyAlignment="1" applyProtection="1">
      <alignment horizontal="left" vertical="center" wrapText="1"/>
    </xf>
    <xf numFmtId="2" fontId="29" fillId="0" borderId="14" xfId="73" applyNumberFormat="1" applyFont="1" applyFill="1" applyBorder="1" applyAlignment="1" applyProtection="1">
      <alignment horizontal="left" vertical="center" wrapText="1"/>
    </xf>
    <xf numFmtId="2" fontId="28" fillId="0" borderId="14" xfId="73" applyNumberFormat="1" applyFont="1" applyFill="1" applyBorder="1" applyAlignment="1" applyProtection="1">
      <alignment horizontal="left" vertical="center" wrapText="1"/>
    </xf>
    <xf numFmtId="0" fontId="30" fillId="0" borderId="0" xfId="0" applyFont="1" applyFill="1"/>
    <xf numFmtId="2" fontId="32" fillId="0" borderId="10" xfId="0" applyNumberFormat="1" applyFont="1" applyFill="1" applyBorder="1" applyAlignment="1" applyProtection="1">
      <alignment horizontal="right" vertical="top"/>
    </xf>
    <xf numFmtId="0" fontId="31" fillId="0" borderId="10" xfId="0" applyFont="1" applyFill="1" applyBorder="1"/>
    <xf numFmtId="2" fontId="31" fillId="0" borderId="10" xfId="0" applyNumberFormat="1" applyFont="1" applyFill="1" applyBorder="1" applyAlignment="1">
      <alignment horizontal="right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center" vertical="center"/>
    </xf>
    <xf numFmtId="2" fontId="30" fillId="0" borderId="10" xfId="0" applyNumberFormat="1" applyFont="1" applyFill="1" applyBorder="1" applyAlignment="1">
      <alignment horizontal="right"/>
    </xf>
    <xf numFmtId="0" fontId="30" fillId="0" borderId="12" xfId="0" applyFont="1" applyFill="1" applyBorder="1"/>
    <xf numFmtId="0" fontId="30" fillId="0" borderId="10" xfId="0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2" fillId="0" borderId="10" xfId="0" applyNumberFormat="1" applyFont="1" applyFill="1" applyBorder="1" applyAlignment="1" applyProtection="1">
      <alignment horizontal="left" vertical="top"/>
    </xf>
    <xf numFmtId="0" fontId="31" fillId="0" borderId="10" xfId="0" applyFont="1" applyFill="1" applyBorder="1" applyAlignment="1">
      <alignment horizontal="center" vertical="center"/>
    </xf>
    <xf numFmtId="2" fontId="31" fillId="0" borderId="10" xfId="0" applyNumberFormat="1" applyFont="1" applyFill="1" applyBorder="1" applyAlignment="1">
      <alignment horizontal="center" vertical="center"/>
    </xf>
    <xf numFmtId="2" fontId="30" fillId="0" borderId="1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Alignment="1">
      <alignment horizontal="center" vertical="center"/>
    </xf>
    <xf numFmtId="0" fontId="30" fillId="0" borderId="54" xfId="0" applyFont="1" applyFill="1" applyBorder="1"/>
    <xf numFmtId="0" fontId="31" fillId="0" borderId="24" xfId="0" applyFont="1" applyFill="1" applyBorder="1" applyAlignment="1">
      <alignment horizontal="center" vertical="center"/>
    </xf>
    <xf numFmtId="2" fontId="31" fillId="0" borderId="25" xfId="0" applyNumberFormat="1" applyFont="1" applyFill="1" applyBorder="1" applyAlignment="1">
      <alignment horizontal="center" vertical="center"/>
    </xf>
    <xf numFmtId="2" fontId="30" fillId="0" borderId="25" xfId="0" applyNumberFormat="1" applyFont="1" applyFill="1" applyBorder="1" applyAlignment="1">
      <alignment horizontal="center" vertical="center"/>
    </xf>
    <xf numFmtId="2" fontId="30" fillId="0" borderId="12" xfId="0" applyNumberFormat="1" applyFont="1" applyFill="1" applyBorder="1" applyAlignment="1">
      <alignment horizontal="right"/>
    </xf>
    <xf numFmtId="2" fontId="21" fillId="0" borderId="49" xfId="0" applyNumberFormat="1" applyFont="1" applyFill="1" applyBorder="1" applyAlignment="1">
      <alignment horizontal="center" vertical="center" wrapText="1"/>
    </xf>
    <xf numFmtId="2" fontId="21" fillId="0" borderId="43" xfId="0" applyNumberFormat="1" applyFont="1" applyFill="1" applyBorder="1" applyAlignment="1">
      <alignment horizontal="center" vertical="center"/>
    </xf>
    <xf numFmtId="2" fontId="33" fillId="0" borderId="43" xfId="0" applyNumberFormat="1" applyFont="1" applyFill="1" applyBorder="1" applyAlignment="1">
      <alignment horizontal="center" vertical="center"/>
    </xf>
    <xf numFmtId="2" fontId="34" fillId="0" borderId="43" xfId="0" applyNumberFormat="1" applyFont="1" applyFill="1" applyBorder="1" applyAlignment="1">
      <alignment horizontal="center" vertical="center"/>
    </xf>
    <xf numFmtId="2" fontId="21" fillId="0" borderId="44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5" fillId="0" borderId="0" xfId="0" applyFont="1" applyFill="1"/>
    <xf numFmtId="0" fontId="31" fillId="0" borderId="0" xfId="0" applyFont="1" applyFill="1" applyAlignment="1">
      <alignment horizontal="center" vertical="center"/>
    </xf>
    <xf numFmtId="0" fontId="31" fillId="0" borderId="0" xfId="0" applyFont="1" applyFill="1"/>
    <xf numFmtId="0" fontId="31" fillId="0" borderId="0" xfId="0" applyFont="1" applyFill="1" applyAlignment="1">
      <alignment horizontal="center" wrapText="1"/>
    </xf>
    <xf numFmtId="0" fontId="31" fillId="0" borderId="57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2" fontId="21" fillId="0" borderId="44" xfId="0" applyNumberFormat="1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/>
    </xf>
    <xf numFmtId="0" fontId="32" fillId="0" borderId="13" xfId="0" applyNumberFormat="1" applyFont="1" applyFill="1" applyBorder="1" applyAlignment="1" applyProtection="1">
      <alignment horizontal="left" vertical="top"/>
    </xf>
    <xf numFmtId="2" fontId="32" fillId="0" borderId="13" xfId="0" applyNumberFormat="1" applyFont="1" applyFill="1" applyBorder="1" applyAlignment="1" applyProtection="1">
      <alignment horizontal="right" vertical="top"/>
    </xf>
    <xf numFmtId="2" fontId="21" fillId="0" borderId="40" xfId="0" applyNumberFormat="1" applyFont="1" applyFill="1" applyBorder="1" applyAlignment="1">
      <alignment horizontal="center" vertical="center"/>
    </xf>
    <xf numFmtId="0" fontId="31" fillId="0" borderId="22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57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2" fontId="21" fillId="0" borderId="40" xfId="0" applyNumberFormat="1" applyFont="1" applyFill="1" applyBorder="1" applyAlignment="1">
      <alignment horizontal="center"/>
    </xf>
    <xf numFmtId="2" fontId="21" fillId="0" borderId="43" xfId="0" applyNumberFormat="1" applyFont="1" applyFill="1" applyBorder="1" applyAlignment="1">
      <alignment horizontal="center"/>
    </xf>
    <xf numFmtId="2" fontId="33" fillId="0" borderId="43" xfId="0" applyNumberFormat="1" applyFont="1" applyFill="1" applyBorder="1" applyAlignment="1">
      <alignment horizontal="center"/>
    </xf>
    <xf numFmtId="2" fontId="34" fillId="0" borderId="43" xfId="0" applyNumberFormat="1" applyFont="1" applyFill="1" applyBorder="1" applyAlignment="1">
      <alignment horizontal="center"/>
    </xf>
    <xf numFmtId="2" fontId="21" fillId="0" borderId="50" xfId="0" applyNumberFormat="1" applyFont="1" applyFill="1" applyBorder="1" applyAlignment="1">
      <alignment horizontal="center"/>
    </xf>
    <xf numFmtId="2" fontId="31" fillId="0" borderId="13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2" fontId="31" fillId="0" borderId="18" xfId="0" applyNumberFormat="1" applyFont="1" applyFill="1" applyBorder="1" applyAlignment="1">
      <alignment horizontal="center" vertical="center"/>
    </xf>
    <xf numFmtId="2" fontId="31" fillId="0" borderId="32" xfId="0" applyNumberFormat="1" applyFont="1" applyFill="1" applyBorder="1" applyAlignment="1">
      <alignment horizontal="center" vertical="center"/>
    </xf>
    <xf numFmtId="2" fontId="31" fillId="0" borderId="24" xfId="0" applyNumberFormat="1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/>
    </xf>
    <xf numFmtId="2" fontId="30" fillId="0" borderId="24" xfId="0" applyNumberFormat="1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32" fillId="0" borderId="25" xfId="0" applyFont="1" applyFill="1" applyBorder="1" applyAlignment="1">
      <alignment horizontal="center" vertical="center"/>
    </xf>
    <xf numFmtId="0" fontId="31" fillId="0" borderId="37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/>
    </xf>
    <xf numFmtId="2" fontId="21" fillId="0" borderId="32" xfId="0" applyNumberFormat="1" applyFont="1" applyFill="1" applyBorder="1" applyAlignment="1">
      <alignment horizontal="center"/>
    </xf>
    <xf numFmtId="0" fontId="30" fillId="24" borderId="30" xfId="0" applyFont="1" applyFill="1" applyBorder="1" applyAlignment="1">
      <alignment horizontal="right"/>
    </xf>
    <xf numFmtId="0" fontId="33" fillId="24" borderId="36" xfId="0" applyFont="1" applyFill="1" applyBorder="1" applyAlignment="1">
      <alignment horizontal="center" vertical="center"/>
    </xf>
    <xf numFmtId="2" fontId="33" fillId="24" borderId="34" xfId="0" applyNumberFormat="1" applyFont="1" applyFill="1" applyBorder="1" applyAlignment="1">
      <alignment horizontal="center" vertical="center"/>
    </xf>
    <xf numFmtId="2" fontId="33" fillId="24" borderId="22" xfId="0" applyNumberFormat="1" applyFont="1" applyFill="1" applyBorder="1" applyAlignment="1">
      <alignment horizontal="center" vertical="center"/>
    </xf>
    <xf numFmtId="0" fontId="33" fillId="24" borderId="30" xfId="0" applyFont="1" applyFill="1" applyBorder="1" applyAlignment="1">
      <alignment horizontal="center" vertical="center"/>
    </xf>
    <xf numFmtId="0" fontId="33" fillId="24" borderId="31" xfId="0" applyFont="1" applyFill="1" applyBorder="1" applyAlignment="1">
      <alignment horizontal="center" vertical="center"/>
    </xf>
    <xf numFmtId="2" fontId="33" fillId="24" borderId="23" xfId="0" applyNumberFormat="1" applyFont="1" applyFill="1" applyBorder="1"/>
    <xf numFmtId="2" fontId="33" fillId="24" borderId="23" xfId="0" applyNumberFormat="1" applyFont="1" applyFill="1" applyBorder="1" applyAlignment="1">
      <alignment horizontal="center"/>
    </xf>
    <xf numFmtId="0" fontId="21" fillId="0" borderId="47" xfId="0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 vertical="center"/>
    </xf>
    <xf numFmtId="0" fontId="30" fillId="0" borderId="10" xfId="0" applyNumberFormat="1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3" fillId="24" borderId="22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2" fontId="35" fillId="0" borderId="0" xfId="0" applyNumberFormat="1" applyFont="1" applyFill="1" applyAlignment="1">
      <alignment horizontal="center" vertical="center"/>
    </xf>
    <xf numFmtId="0" fontId="37" fillId="0" borderId="0" xfId="0" applyFont="1" applyFill="1" applyAlignment="1">
      <alignment horizontal="center"/>
    </xf>
    <xf numFmtId="0" fontId="30" fillId="24" borderId="23" xfId="0" applyFont="1" applyFill="1" applyBorder="1" applyAlignment="1">
      <alignment horizontal="right"/>
    </xf>
    <xf numFmtId="9" fontId="23" fillId="0" borderId="44" xfId="0" applyNumberFormat="1" applyFont="1" applyFill="1" applyBorder="1" applyAlignment="1">
      <alignment horizontal="center" vertical="center"/>
    </xf>
    <xf numFmtId="2" fontId="24" fillId="24" borderId="22" xfId="0" applyNumberFormat="1" applyFont="1" applyFill="1" applyBorder="1" applyAlignment="1">
      <alignment horizontal="center" vertical="center" wrapText="1"/>
    </xf>
    <xf numFmtId="2" fontId="24" fillId="24" borderId="30" xfId="0" applyNumberFormat="1" applyFont="1" applyFill="1" applyBorder="1" applyAlignment="1">
      <alignment horizontal="center" vertical="center" wrapText="1"/>
    </xf>
    <xf numFmtId="2" fontId="24" fillId="24" borderId="31" xfId="0" applyNumberFormat="1" applyFont="1" applyFill="1" applyBorder="1" applyAlignment="1">
      <alignment horizontal="center" vertical="center" wrapText="1"/>
    </xf>
    <xf numFmtId="2" fontId="24" fillId="24" borderId="23" xfId="0" applyNumberFormat="1" applyFont="1" applyFill="1" applyBorder="1" applyAlignment="1">
      <alignment horizontal="center" vertical="center" wrapText="1"/>
    </xf>
    <xf numFmtId="2" fontId="24" fillId="24" borderId="36" xfId="0" applyNumberFormat="1" applyFont="1" applyFill="1" applyBorder="1" applyAlignment="1">
      <alignment horizontal="center" vertical="center" wrapText="1"/>
    </xf>
    <xf numFmtId="9" fontId="24" fillId="24" borderId="34" xfId="0" applyNumberFormat="1" applyFont="1" applyFill="1" applyBorder="1" applyAlignment="1">
      <alignment horizontal="center" vertical="center"/>
    </xf>
    <xf numFmtId="2" fontId="23" fillId="0" borderId="11" xfId="0" applyNumberFormat="1" applyFont="1" applyFill="1" applyBorder="1" applyAlignment="1">
      <alignment horizontal="center" vertical="center" wrapText="1"/>
    </xf>
    <xf numFmtId="1" fontId="23" fillId="0" borderId="18" xfId="0" applyNumberFormat="1" applyFont="1" applyFill="1" applyBorder="1" applyAlignment="1">
      <alignment horizontal="center" vertical="center"/>
    </xf>
    <xf numFmtId="1" fontId="23" fillId="0" borderId="24" xfId="0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textRotation="90"/>
    </xf>
    <xf numFmtId="0" fontId="23" fillId="0" borderId="24" xfId="0" applyFont="1" applyFill="1" applyBorder="1" applyAlignment="1">
      <alignment horizontal="center" vertical="center" textRotation="90"/>
    </xf>
    <xf numFmtId="0" fontId="23" fillId="0" borderId="28" xfId="0" applyFont="1" applyFill="1" applyBorder="1" applyAlignment="1">
      <alignment horizontal="center" vertical="center" textRotation="90"/>
    </xf>
    <xf numFmtId="49" fontId="23" fillId="0" borderId="26" xfId="0" applyNumberFormat="1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49" fontId="23" fillId="0" borderId="29" xfId="0" applyNumberFormat="1" applyFont="1" applyFill="1" applyBorder="1" applyAlignment="1">
      <alignment horizontal="center" vertical="center" wrapText="1"/>
    </xf>
    <xf numFmtId="49" fontId="23" fillId="0" borderId="26" xfId="0" applyNumberFormat="1" applyFont="1" applyFill="1" applyBorder="1" applyAlignment="1">
      <alignment horizontal="center" vertical="center" textRotation="90" wrapText="1"/>
    </xf>
    <xf numFmtId="49" fontId="23" fillId="0" borderId="10" xfId="0" applyNumberFormat="1" applyFont="1" applyFill="1" applyBorder="1" applyAlignment="1">
      <alignment horizontal="center" vertical="center" textRotation="90" wrapText="1"/>
    </xf>
    <xf numFmtId="49" fontId="23" fillId="0" borderId="29" xfId="0" applyNumberFormat="1" applyFont="1" applyFill="1" applyBorder="1" applyAlignment="1">
      <alignment horizontal="center" vertical="center" textRotation="90" wrapText="1"/>
    </xf>
    <xf numFmtId="49" fontId="24" fillId="0" borderId="22" xfId="0" applyNumberFormat="1" applyFont="1" applyFill="1" applyBorder="1" applyAlignment="1">
      <alignment horizontal="center" vertical="center" wrapText="1"/>
    </xf>
    <xf numFmtId="49" fontId="24" fillId="0" borderId="30" xfId="0" applyNumberFormat="1" applyFont="1" applyFill="1" applyBorder="1" applyAlignment="1">
      <alignment horizontal="center" vertical="center" wrapText="1"/>
    </xf>
    <xf numFmtId="49" fontId="24" fillId="0" borderId="36" xfId="0" applyNumberFormat="1" applyFont="1" applyFill="1" applyBorder="1" applyAlignment="1">
      <alignment horizontal="center" vertical="center" wrapText="1"/>
    </xf>
    <xf numFmtId="0" fontId="23" fillId="0" borderId="49" xfId="0" applyFont="1" applyFill="1" applyBorder="1" applyAlignment="1">
      <alignment horizontal="center" vertical="center" textRotation="90"/>
    </xf>
    <xf numFmtId="0" fontId="23" fillId="0" borderId="43" xfId="0" applyFont="1" applyFill="1" applyBorder="1" applyAlignment="1">
      <alignment horizontal="center" vertical="center" textRotation="90"/>
    </xf>
    <xf numFmtId="0" fontId="23" fillId="0" borderId="50" xfId="0" applyFont="1" applyFill="1" applyBorder="1" applyAlignment="1">
      <alignment horizontal="center" vertical="center" textRotation="90"/>
    </xf>
    <xf numFmtId="49" fontId="23" fillId="0" borderId="16" xfId="0" applyNumberFormat="1" applyFont="1" applyFill="1" applyBorder="1" applyAlignment="1">
      <alignment horizontal="center" vertical="center" wrapText="1"/>
    </xf>
    <xf numFmtId="49" fontId="23" fillId="0" borderId="27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0" fontId="24" fillId="24" borderId="22" xfId="0" applyFont="1" applyFill="1" applyBorder="1" applyAlignment="1">
      <alignment horizontal="center" vertical="center" wrapText="1"/>
    </xf>
    <xf numFmtId="0" fontId="24" fillId="24" borderId="30" xfId="0" applyFont="1" applyFill="1" applyBorder="1" applyAlignment="1">
      <alignment horizontal="center" vertical="center" wrapText="1"/>
    </xf>
    <xf numFmtId="0" fontId="24" fillId="24" borderId="31" xfId="0" applyFont="1" applyFill="1" applyBorder="1" applyAlignment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 wrapText="1"/>
    </xf>
    <xf numFmtId="0" fontId="33" fillId="24" borderId="41" xfId="0" applyFont="1" applyFill="1" applyBorder="1" applyAlignment="1">
      <alignment horizontal="center"/>
    </xf>
    <xf numFmtId="0" fontId="33" fillId="24" borderId="39" xfId="0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31" fillId="0" borderId="33" xfId="0" applyFont="1" applyFill="1" applyBorder="1" applyAlignment="1">
      <alignment horizontal="center" wrapText="1"/>
    </xf>
    <xf numFmtId="0" fontId="31" fillId="0" borderId="58" xfId="0" applyFont="1" applyFill="1" applyBorder="1" applyAlignment="1">
      <alignment horizontal="center" vertical="center" wrapText="1"/>
    </xf>
    <xf numFmtId="0" fontId="31" fillId="0" borderId="59" xfId="0" applyFont="1" applyFill="1" applyBorder="1" applyAlignment="1">
      <alignment horizontal="center" vertical="center" wrapText="1"/>
    </xf>
    <xf numFmtId="0" fontId="31" fillId="0" borderId="60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center" vertical="center" wrapText="1"/>
    </xf>
    <xf numFmtId="0" fontId="31" fillId="0" borderId="54" xfId="0" applyFont="1" applyFill="1" applyBorder="1" applyAlignment="1">
      <alignment horizontal="center" vertical="center" wrapText="1"/>
    </xf>
    <xf numFmtId="0" fontId="31" fillId="0" borderId="46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20" fillId="24" borderId="45" xfId="0" applyFont="1" applyFill="1" applyBorder="1" applyAlignment="1">
      <alignment horizontal="center" vertical="center"/>
    </xf>
    <xf numFmtId="0" fontId="20" fillId="24" borderId="54" xfId="0" applyFont="1" applyFill="1" applyBorder="1" applyAlignment="1">
      <alignment horizontal="center" vertical="center"/>
    </xf>
    <xf numFmtId="0" fontId="20" fillId="24" borderId="55" xfId="0" applyFont="1" applyFill="1" applyBorder="1" applyAlignment="1">
      <alignment horizontal="center" vertical="center"/>
    </xf>
    <xf numFmtId="0" fontId="20" fillId="24" borderId="22" xfId="0" applyFont="1" applyFill="1" applyBorder="1" applyAlignment="1">
      <alignment horizontal="center" vertical="center"/>
    </xf>
    <xf numFmtId="0" fontId="20" fillId="24" borderId="30" xfId="0" applyFont="1" applyFill="1" applyBorder="1" applyAlignment="1">
      <alignment horizontal="center" vertical="center"/>
    </xf>
    <xf numFmtId="0" fontId="20" fillId="24" borderId="31" xfId="0" applyFont="1" applyFill="1" applyBorder="1" applyAlignment="1">
      <alignment horizontal="center" vertical="center"/>
    </xf>
    <xf numFmtId="0" fontId="31" fillId="0" borderId="52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2" fontId="30" fillId="24" borderId="30" xfId="0" applyNumberFormat="1" applyFont="1" applyFill="1" applyBorder="1" applyAlignment="1">
      <alignment horizontal="right"/>
    </xf>
    <xf numFmtId="0" fontId="31" fillId="0" borderId="34" xfId="0" applyNumberFormat="1" applyFont="1" applyFill="1" applyBorder="1" applyAlignment="1">
      <alignment horizontal="center" vertical="center" wrapText="1"/>
    </xf>
    <xf numFmtId="1" fontId="29" fillId="0" borderId="49" xfId="0" applyNumberFormat="1" applyFont="1" applyFill="1" applyBorder="1" applyAlignment="1" applyProtection="1">
      <alignment horizontal="center" vertical="center" wrapText="1"/>
    </xf>
    <xf numFmtId="1" fontId="29" fillId="0" borderId="50" xfId="0" applyNumberFormat="1" applyFont="1" applyFill="1" applyBorder="1" applyAlignment="1" applyProtection="1">
      <alignment horizontal="center" vertical="center" wrapText="1"/>
    </xf>
  </cellXfs>
  <cellStyles count="129"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3" xfId="51"/>
    <cellStyle name="Вывод 2" xfId="52"/>
    <cellStyle name="Вывод 3" xfId="53"/>
    <cellStyle name="Вычисление 2" xfId="54"/>
    <cellStyle name="Вычисление 3" xfId="55"/>
    <cellStyle name="Заголовок 1 2" xfId="56"/>
    <cellStyle name="Заголовок 1 3" xfId="57"/>
    <cellStyle name="Заголовок 2 2" xfId="58"/>
    <cellStyle name="Заголовок 2 3" xfId="59"/>
    <cellStyle name="Заголовок 3 2" xfId="60"/>
    <cellStyle name="Заголовок 3 3" xfId="61"/>
    <cellStyle name="Заголовок 4 2" xfId="62"/>
    <cellStyle name="Заголовок 4 3" xfId="63"/>
    <cellStyle name="Итог 2" xfId="64"/>
    <cellStyle name="Итог 3" xfId="65"/>
    <cellStyle name="Контрольная ячейка 2" xfId="66"/>
    <cellStyle name="Контрольная ячейка 3" xfId="67"/>
    <cellStyle name="Название 2" xfId="68"/>
    <cellStyle name="Название 3" xfId="69"/>
    <cellStyle name="Нейтральный 2" xfId="70"/>
    <cellStyle name="Нейтральный 3" xfId="71"/>
    <cellStyle name="Обычный" xfId="0" builtinId="0"/>
    <cellStyle name="Обычный 10" xfId="72"/>
    <cellStyle name="Обычный 11" xfId="1"/>
    <cellStyle name="Обычный 2" xfId="73"/>
    <cellStyle name="Обычный 2 2" xfId="74"/>
    <cellStyle name="Обычный 2 2 2" xfId="75"/>
    <cellStyle name="Обычный 2 3" xfId="76"/>
    <cellStyle name="Обычный 2 4" xfId="77"/>
    <cellStyle name="Обычный 2 5" xfId="78"/>
    <cellStyle name="Обычный 2 6" xfId="79"/>
    <cellStyle name="Обычный 2 7" xfId="80"/>
    <cellStyle name="Обычный 2 8" xfId="81"/>
    <cellStyle name="Обычный 3" xfId="82"/>
    <cellStyle name="Обычный 3 2" xfId="83"/>
    <cellStyle name="Обычный 3 3" xfId="84"/>
    <cellStyle name="Обычный 3 4" xfId="85"/>
    <cellStyle name="Обычный 3 5" xfId="86"/>
    <cellStyle name="Обычный 3 6" xfId="87"/>
    <cellStyle name="Обычный 3 7" xfId="88"/>
    <cellStyle name="Обычный 3 8" xfId="89"/>
    <cellStyle name="Обычный 4" xfId="90"/>
    <cellStyle name="Обычный 4 2" xfId="91"/>
    <cellStyle name="Обычный 4 2 2" xfId="92"/>
    <cellStyle name="Обычный 4 2 3" xfId="93"/>
    <cellStyle name="Обычный 4 2 4" xfId="94"/>
    <cellStyle name="Обычный 4 2 5" xfId="95"/>
    <cellStyle name="Обычный 4 2 6" xfId="96"/>
    <cellStyle name="Обычный 4 2 7" xfId="97"/>
    <cellStyle name="Обычный 4 2 8" xfId="98"/>
    <cellStyle name="Обычный 4 3" xfId="99"/>
    <cellStyle name="Обычный 4 4" xfId="100"/>
    <cellStyle name="Обычный 4 5" xfId="101"/>
    <cellStyle name="Обычный 4 6" xfId="102"/>
    <cellStyle name="Обычный 4 7" xfId="103"/>
    <cellStyle name="Обычный 4 8" xfId="104"/>
    <cellStyle name="Обычный 5" xfId="105"/>
    <cellStyle name="Обычный 5 2" xfId="106"/>
    <cellStyle name="Обычный 5 3" xfId="107"/>
    <cellStyle name="Обычный 5 4" xfId="108"/>
    <cellStyle name="Обычный 5 5" xfId="109"/>
    <cellStyle name="Обычный 5 6" xfId="110"/>
    <cellStyle name="Обычный 5 7" xfId="111"/>
    <cellStyle name="Обычный 5 8" xfId="112"/>
    <cellStyle name="Обычный 6" xfId="113"/>
    <cellStyle name="Обычный 7" xfId="114"/>
    <cellStyle name="Обычный 8" xfId="115"/>
    <cellStyle name="Обычный 9" xfId="116"/>
    <cellStyle name="Плохой 2" xfId="117"/>
    <cellStyle name="Плохой 3" xfId="118"/>
    <cellStyle name="Пояснение 2" xfId="119"/>
    <cellStyle name="Пояснение 3" xfId="120"/>
    <cellStyle name="Примечание 2" xfId="121"/>
    <cellStyle name="Примечание 3" xfId="122"/>
    <cellStyle name="Связанная ячейка 2" xfId="123"/>
    <cellStyle name="Связанная ячейка 3" xfId="124"/>
    <cellStyle name="Текст предупреждения 2" xfId="125"/>
    <cellStyle name="Текст предупреждения 3" xfId="126"/>
    <cellStyle name="Хороший 2" xfId="127"/>
    <cellStyle name="Хороший 3" xfId="1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110;&#1095;&#1077;&#1085;&#1100;%20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78;&#1086;&#1074;&#1090;&#1077;&#1085;&#1100;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3;&#1080;&#1089;&#1090;&#1086;&#1087;&#1072;&#1076;%20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75;&#1088;&#1091;&#1076;&#1077;&#1085;&#1100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3;&#1102;&#1090;&#1080;&#1081;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73;&#1077;&#1088;&#1077;&#1079;&#1077;&#1085;&#1100;%20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2;&#1074;&#1110;&#1090;&#1077;&#1085;&#1100;%20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90;&#1088;&#1072;&#1074;&#1077;&#1085;&#1100;%20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95;&#1077;&#1088;&#1074;&#1077;&#1085;&#1100;%20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3;&#1080;&#1087;&#1077;&#1085;&#1100;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9;&#1077;&#1088;&#1087;&#1077;&#1085;&#1100;%20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74;&#1077;&#1088;&#1077;&#1089;&#1077;&#1085;&#1100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ирання прибуд терит."/>
      <sheetName val="Прибирання сходових кліто"/>
      <sheetName val="Вивезення та знешкодження ТПВ"/>
      <sheetName val="Приб підвал, тех.поверхів,покр "/>
      <sheetName val="ТО ліфтів"/>
      <sheetName val="Обслуг. дисп."/>
      <sheetName val="ТО внутр. буд.сист"/>
      <sheetName val="Дезінсекція"/>
      <sheetName val="Дератизація"/>
      <sheetName val="Обслуг. ДВК"/>
      <sheetName val="ТО мереж електропост."/>
      <sheetName val="ПР констр."/>
      <sheetName val="ПР мереж ГВП, ЦО"/>
      <sheetName val="Прибирання та вивезення снігу"/>
      <sheetName val="Освітлення місць загального кор"/>
      <sheetName val="Енергопостачання ліфтів"/>
      <sheetName val="експлуатація номерних знаків"/>
      <sheetName val="Всі послуги"/>
    </sheetNames>
    <sheetDataSet>
      <sheetData sheetId="0" refreshError="1">
        <row r="6">
          <cell r="H6">
            <v>0</v>
          </cell>
          <cell r="AG6">
            <v>0</v>
          </cell>
        </row>
        <row r="7">
          <cell r="H7">
            <v>0</v>
          </cell>
          <cell r="AG7">
            <v>0</v>
          </cell>
        </row>
        <row r="8">
          <cell r="H8">
            <v>15.9093</v>
          </cell>
          <cell r="AG8">
            <v>141.42947689470998</v>
          </cell>
        </row>
        <row r="9">
          <cell r="H9">
            <v>0</v>
          </cell>
          <cell r="AG9">
            <v>0</v>
          </cell>
        </row>
        <row r="10">
          <cell r="H10">
            <v>0</v>
          </cell>
          <cell r="AG10">
            <v>0</v>
          </cell>
        </row>
        <row r="11">
          <cell r="H11">
            <v>0</v>
          </cell>
          <cell r="AG11">
            <v>0</v>
          </cell>
        </row>
        <row r="12">
          <cell r="H12">
            <v>23.568000000000001</v>
          </cell>
          <cell r="AG12">
            <v>106.09602471898539</v>
          </cell>
        </row>
        <row r="13">
          <cell r="H13">
            <v>16.792000000000002</v>
          </cell>
          <cell r="AG13">
            <v>106.06413532171487</v>
          </cell>
        </row>
        <row r="14">
          <cell r="H14">
            <v>0</v>
          </cell>
          <cell r="AG14">
            <v>0</v>
          </cell>
        </row>
        <row r="15">
          <cell r="H15">
            <v>0</v>
          </cell>
          <cell r="AG15">
            <v>0</v>
          </cell>
        </row>
        <row r="16">
          <cell r="H16">
            <v>0</v>
          </cell>
          <cell r="AG16">
            <v>0</v>
          </cell>
        </row>
        <row r="17">
          <cell r="H17">
            <v>0</v>
          </cell>
          <cell r="AG17">
            <v>0</v>
          </cell>
        </row>
        <row r="18">
          <cell r="H18">
            <v>0</v>
          </cell>
          <cell r="AG18">
            <v>0</v>
          </cell>
        </row>
        <row r="19">
          <cell r="H19">
            <v>0</v>
          </cell>
          <cell r="AG19">
            <v>0</v>
          </cell>
        </row>
        <row r="20">
          <cell r="H20">
            <v>0</v>
          </cell>
          <cell r="AG20">
            <v>0</v>
          </cell>
        </row>
        <row r="21">
          <cell r="H21">
            <v>0</v>
          </cell>
          <cell r="AG21">
            <v>0</v>
          </cell>
        </row>
        <row r="22">
          <cell r="H22">
            <v>0</v>
          </cell>
          <cell r="AG22">
            <v>0</v>
          </cell>
        </row>
        <row r="23">
          <cell r="H23">
            <v>8.9991000000000003</v>
          </cell>
          <cell r="AG23">
            <v>39.160179848185763</v>
          </cell>
        </row>
        <row r="24">
          <cell r="H24">
            <v>8.9768000000000008</v>
          </cell>
          <cell r="AG24">
            <v>39.160179848185763</v>
          </cell>
        </row>
        <row r="25">
          <cell r="H25">
            <v>11.326000000000002</v>
          </cell>
          <cell r="AG25">
            <v>39.160179848185763</v>
          </cell>
        </row>
        <row r="26">
          <cell r="H26">
            <v>7.7958999999999996</v>
          </cell>
          <cell r="AG26">
            <v>39.160179848185763</v>
          </cell>
        </row>
        <row r="27">
          <cell r="H27">
            <v>14.602499999999999</v>
          </cell>
          <cell r="AG27">
            <v>39.160179848185763</v>
          </cell>
        </row>
        <row r="28">
          <cell r="H28">
            <v>5.6658000000000008</v>
          </cell>
          <cell r="AG28">
            <v>39.160179848185763</v>
          </cell>
        </row>
        <row r="29">
          <cell r="H29">
            <v>2.3673999999999999</v>
          </cell>
          <cell r="AG29">
            <v>39.160179848185763</v>
          </cell>
        </row>
        <row r="30">
          <cell r="H30">
            <v>3.2928000000000006</v>
          </cell>
          <cell r="AG30">
            <v>39.160179848185763</v>
          </cell>
        </row>
        <row r="31">
          <cell r="H31">
            <v>10.045199999999999</v>
          </cell>
          <cell r="AG31">
            <v>39.160179848185763</v>
          </cell>
        </row>
        <row r="32">
          <cell r="H32">
            <v>1.1616</v>
          </cell>
          <cell r="AG32">
            <v>120.03169132619806</v>
          </cell>
        </row>
        <row r="33">
          <cell r="H33">
            <v>4.51</v>
          </cell>
          <cell r="AG33">
            <v>146.3004466783793</v>
          </cell>
        </row>
        <row r="34">
          <cell r="H34">
            <v>5.6644000000000005</v>
          </cell>
          <cell r="AG34">
            <v>125.73989343761929</v>
          </cell>
        </row>
        <row r="35">
          <cell r="H35">
            <v>6.7867999999999995</v>
          </cell>
          <cell r="AG35">
            <v>125.73989343761929</v>
          </cell>
        </row>
        <row r="36">
          <cell r="H36">
            <v>0</v>
          </cell>
          <cell r="AG36">
            <v>73.345613722172033</v>
          </cell>
        </row>
        <row r="37">
          <cell r="H37">
            <v>0</v>
          </cell>
          <cell r="AG37">
            <v>0</v>
          </cell>
        </row>
        <row r="38">
          <cell r="H38">
            <v>5.6735999999999995</v>
          </cell>
          <cell r="AG38">
            <v>76.151880681976877</v>
          </cell>
        </row>
        <row r="39">
          <cell r="H39">
            <v>3.3640000000000003</v>
          </cell>
          <cell r="AG39">
            <v>76.151880681976877</v>
          </cell>
        </row>
        <row r="40">
          <cell r="H40">
            <v>7.8077999999999994</v>
          </cell>
          <cell r="AG40">
            <v>157.15094974907123</v>
          </cell>
        </row>
        <row r="41">
          <cell r="H41">
            <v>0</v>
          </cell>
          <cell r="AG41">
            <v>0</v>
          </cell>
        </row>
        <row r="42">
          <cell r="H42">
            <v>0</v>
          </cell>
          <cell r="AG42">
            <v>0</v>
          </cell>
        </row>
        <row r="43">
          <cell r="H43">
            <v>0</v>
          </cell>
          <cell r="AG43">
            <v>0</v>
          </cell>
        </row>
        <row r="44">
          <cell r="H44">
            <v>0</v>
          </cell>
          <cell r="AG44">
            <v>0</v>
          </cell>
        </row>
        <row r="45">
          <cell r="H45">
            <v>0</v>
          </cell>
          <cell r="AG45">
            <v>0</v>
          </cell>
        </row>
        <row r="46">
          <cell r="H46">
            <v>0</v>
          </cell>
          <cell r="AG46">
            <v>0</v>
          </cell>
        </row>
        <row r="47">
          <cell r="H47">
            <v>0</v>
          </cell>
          <cell r="AG47">
            <v>0</v>
          </cell>
        </row>
        <row r="48">
          <cell r="H48">
            <v>0</v>
          </cell>
          <cell r="AG48">
            <v>0</v>
          </cell>
        </row>
        <row r="49">
          <cell r="H49">
            <v>0</v>
          </cell>
          <cell r="AG49">
            <v>0</v>
          </cell>
        </row>
        <row r="50">
          <cell r="H50">
            <v>0</v>
          </cell>
          <cell r="AG50">
            <v>0</v>
          </cell>
        </row>
        <row r="51">
          <cell r="H51">
            <v>0</v>
          </cell>
          <cell r="AG51">
            <v>0</v>
          </cell>
        </row>
        <row r="52">
          <cell r="H52">
            <v>0</v>
          </cell>
          <cell r="AG52">
            <v>0</v>
          </cell>
        </row>
        <row r="53">
          <cell r="H53">
            <v>0</v>
          </cell>
          <cell r="AG53">
            <v>0</v>
          </cell>
        </row>
        <row r="54">
          <cell r="H54">
            <v>0</v>
          </cell>
          <cell r="AG54">
            <v>0</v>
          </cell>
        </row>
        <row r="55">
          <cell r="H55">
            <v>12.3194</v>
          </cell>
          <cell r="AG55">
            <v>39.192069245456274</v>
          </cell>
        </row>
        <row r="56">
          <cell r="H56">
            <v>15.817500000000001</v>
          </cell>
          <cell r="AG56">
            <v>39.192069245456274</v>
          </cell>
        </row>
        <row r="57">
          <cell r="H57">
            <v>13.416</v>
          </cell>
          <cell r="AG57">
            <v>39.192069245456274</v>
          </cell>
        </row>
        <row r="58">
          <cell r="H58">
            <v>8.9868999999999986</v>
          </cell>
          <cell r="AG58">
            <v>39.192069245456274</v>
          </cell>
        </row>
        <row r="59">
          <cell r="H59">
            <v>10.216799999999999</v>
          </cell>
          <cell r="AG59">
            <v>39.192069245456274</v>
          </cell>
        </row>
        <row r="60">
          <cell r="H60">
            <v>25.997199999999999</v>
          </cell>
          <cell r="AG60">
            <v>39.192069245456274</v>
          </cell>
        </row>
        <row r="61">
          <cell r="H61">
            <v>14.5755</v>
          </cell>
          <cell r="AG61">
            <v>39.192069245456274</v>
          </cell>
        </row>
        <row r="62">
          <cell r="H62">
            <v>12.16944</v>
          </cell>
          <cell r="AG62">
            <v>39.192069245456274</v>
          </cell>
        </row>
        <row r="63">
          <cell r="H63">
            <v>12.392599999999998</v>
          </cell>
          <cell r="AG63">
            <v>39.192069245456274</v>
          </cell>
        </row>
        <row r="64">
          <cell r="H64">
            <v>23.389499999999998</v>
          </cell>
          <cell r="AG64">
            <v>39.192069245456274</v>
          </cell>
        </row>
        <row r="65">
          <cell r="H65">
            <v>19.013400000000001</v>
          </cell>
          <cell r="AG65">
            <v>39.160179848185763</v>
          </cell>
        </row>
        <row r="66">
          <cell r="H66">
            <v>7.843</v>
          </cell>
          <cell r="AG66">
            <v>49.525450650189732</v>
          </cell>
        </row>
        <row r="67">
          <cell r="H67">
            <v>11.288400000000001</v>
          </cell>
          <cell r="AG67">
            <v>39.160179848185763</v>
          </cell>
        </row>
        <row r="68">
          <cell r="H68">
            <v>7.8650000000000011</v>
          </cell>
          <cell r="AG68">
            <v>39.160179848185763</v>
          </cell>
        </row>
        <row r="69">
          <cell r="H69">
            <v>19.212599999999998</v>
          </cell>
          <cell r="AG69">
            <v>39.160179848185763</v>
          </cell>
        </row>
        <row r="70">
          <cell r="H70">
            <v>0</v>
          </cell>
          <cell r="AG70">
            <v>0</v>
          </cell>
        </row>
        <row r="71">
          <cell r="H71">
            <v>0</v>
          </cell>
          <cell r="AG71">
            <v>0</v>
          </cell>
        </row>
        <row r="72">
          <cell r="H72">
            <v>0</v>
          </cell>
          <cell r="AG72">
            <v>0</v>
          </cell>
        </row>
        <row r="73">
          <cell r="H73">
            <v>0</v>
          </cell>
          <cell r="AG73">
            <v>0</v>
          </cell>
        </row>
        <row r="74">
          <cell r="H74">
            <v>0</v>
          </cell>
          <cell r="AG74">
            <v>0</v>
          </cell>
        </row>
        <row r="75">
          <cell r="H75">
            <v>365.88499999999999</v>
          </cell>
          <cell r="AG75">
            <v>316.11662750844971</v>
          </cell>
        </row>
        <row r="76">
          <cell r="H76">
            <v>534.38879999999995</v>
          </cell>
          <cell r="AG76">
            <v>688.12321570672225</v>
          </cell>
        </row>
        <row r="77">
          <cell r="H77">
            <v>144.69059999999999</v>
          </cell>
          <cell r="AG77">
            <v>588.82035832462054</v>
          </cell>
        </row>
        <row r="78">
          <cell r="H78">
            <v>193.7784</v>
          </cell>
          <cell r="AG78">
            <v>590.63149599724682</v>
          </cell>
        </row>
        <row r="79">
          <cell r="H79">
            <v>34.932589999999998</v>
          </cell>
          <cell r="AG79">
            <v>106.09602471898539</v>
          </cell>
        </row>
        <row r="80">
          <cell r="H80">
            <v>0</v>
          </cell>
          <cell r="AG80">
            <v>0</v>
          </cell>
        </row>
        <row r="81">
          <cell r="H81">
            <v>0</v>
          </cell>
          <cell r="AG81">
            <v>0</v>
          </cell>
        </row>
        <row r="82">
          <cell r="H82">
            <v>204.40560000000002</v>
          </cell>
          <cell r="AG82">
            <v>459.95761744315558</v>
          </cell>
        </row>
        <row r="83">
          <cell r="H83">
            <v>602.69100000000003</v>
          </cell>
          <cell r="AG83">
            <v>814.7297473208464</v>
          </cell>
        </row>
        <row r="84">
          <cell r="H84">
            <v>127.51260000000002</v>
          </cell>
          <cell r="AG84">
            <v>522.40956379187173</v>
          </cell>
        </row>
        <row r="85">
          <cell r="H85">
            <v>612.25779999999997</v>
          </cell>
          <cell r="AG85">
            <v>814.28852553546881</v>
          </cell>
        </row>
        <row r="86">
          <cell r="H86">
            <v>21.340299999999999</v>
          </cell>
          <cell r="AG86">
            <v>39.160179848185763</v>
          </cell>
        </row>
        <row r="87">
          <cell r="H87">
            <v>11.2805</v>
          </cell>
          <cell r="AG87">
            <v>39.160179848185763</v>
          </cell>
        </row>
        <row r="88">
          <cell r="H88">
            <v>490.52130000000005</v>
          </cell>
          <cell r="AG88">
            <v>823.33086951074404</v>
          </cell>
        </row>
        <row r="89">
          <cell r="H89">
            <v>778.09879999999998</v>
          </cell>
          <cell r="AG89">
            <v>1124.718906284369</v>
          </cell>
        </row>
        <row r="90">
          <cell r="H90">
            <v>523.5214400000001</v>
          </cell>
          <cell r="AG90">
            <v>606.97375191214962</v>
          </cell>
        </row>
        <row r="91">
          <cell r="H91">
            <v>7.7376000000000005</v>
          </cell>
          <cell r="AG91">
            <v>178.56022885384161</v>
          </cell>
        </row>
        <row r="92">
          <cell r="H92">
            <v>342.79800000000006</v>
          </cell>
          <cell r="AG92">
            <v>392.80513636539411</v>
          </cell>
        </row>
        <row r="93">
          <cell r="H93">
            <v>471.77949999999993</v>
          </cell>
          <cell r="AG93">
            <v>502.69285685353225</v>
          </cell>
        </row>
        <row r="94">
          <cell r="H94">
            <v>969.64895999999999</v>
          </cell>
          <cell r="AG94">
            <v>825.96419438826058</v>
          </cell>
        </row>
        <row r="95">
          <cell r="H95">
            <v>602.64080000000001</v>
          </cell>
          <cell r="AG95">
            <v>830.96986747059645</v>
          </cell>
        </row>
        <row r="96">
          <cell r="H96">
            <v>200.03339999999997</v>
          </cell>
          <cell r="AG96">
            <v>1398.3297227320013</v>
          </cell>
        </row>
        <row r="97">
          <cell r="H97">
            <v>663.86400000000003</v>
          </cell>
          <cell r="AG97">
            <v>1194.2173698468318</v>
          </cell>
        </row>
        <row r="98">
          <cell r="H98">
            <v>202.18439999999995</v>
          </cell>
          <cell r="AG98">
            <v>1371.9465052281578</v>
          </cell>
        </row>
        <row r="99">
          <cell r="H99">
            <v>580.0145</v>
          </cell>
          <cell r="AG99">
            <v>796.56537871100556</v>
          </cell>
        </row>
        <row r="100">
          <cell r="H100">
            <v>649.30770000000007</v>
          </cell>
          <cell r="AG100">
            <v>959.49760103292749</v>
          </cell>
        </row>
        <row r="101">
          <cell r="H101">
            <v>802.84040000000005</v>
          </cell>
          <cell r="AG101">
            <v>971.45703208378973</v>
          </cell>
        </row>
        <row r="102">
          <cell r="H102">
            <v>622.81730000000005</v>
          </cell>
          <cell r="AG102">
            <v>970.70061925487505</v>
          </cell>
        </row>
        <row r="103">
          <cell r="H103">
            <v>773.07899999999995</v>
          </cell>
          <cell r="AG103">
            <v>864.9314200783881</v>
          </cell>
        </row>
        <row r="104">
          <cell r="H104">
            <v>885.73119999999994</v>
          </cell>
          <cell r="AG104">
            <v>957.2163014114542</v>
          </cell>
        </row>
        <row r="105">
          <cell r="H105">
            <v>155.0556</v>
          </cell>
          <cell r="AG105">
            <v>1340.989232676199</v>
          </cell>
        </row>
        <row r="106">
          <cell r="H106">
            <v>1089.1585</v>
          </cell>
          <cell r="AG106">
            <v>1389.8632086654611</v>
          </cell>
        </row>
        <row r="107">
          <cell r="H107">
            <v>1423.7003999999999</v>
          </cell>
          <cell r="AG107">
            <v>1620.1440383382667</v>
          </cell>
        </row>
        <row r="108">
          <cell r="H108">
            <v>1280.0927999999999</v>
          </cell>
          <cell r="AG108">
            <v>1527.6922489497892</v>
          </cell>
        </row>
        <row r="109">
          <cell r="H109">
            <v>279.06560000000002</v>
          </cell>
          <cell r="AG109">
            <v>435.47317766508093</v>
          </cell>
        </row>
        <row r="110">
          <cell r="H110">
            <v>249.571</v>
          </cell>
          <cell r="AG110">
            <v>491.03039475088764</v>
          </cell>
        </row>
        <row r="111">
          <cell r="H111">
            <v>568.79280000000006</v>
          </cell>
          <cell r="AG111">
            <v>451.67085107207936</v>
          </cell>
        </row>
        <row r="112">
          <cell r="H112">
            <v>240.43639999999999</v>
          </cell>
          <cell r="AG112">
            <v>248.9252325293082</v>
          </cell>
        </row>
        <row r="113">
          <cell r="H113">
            <v>499.80608000000007</v>
          </cell>
          <cell r="AG113">
            <v>397.89173226388948</v>
          </cell>
        </row>
        <row r="114">
          <cell r="H114">
            <v>466.22179999999997</v>
          </cell>
          <cell r="AG114">
            <v>405.70749839010352</v>
          </cell>
        </row>
        <row r="115">
          <cell r="H115">
            <v>514.28520000000003</v>
          </cell>
          <cell r="AG115">
            <v>349.76844158280306</v>
          </cell>
        </row>
        <row r="116">
          <cell r="H116">
            <v>393.76787999999993</v>
          </cell>
          <cell r="AG116">
            <v>335.88423310397945</v>
          </cell>
        </row>
        <row r="117">
          <cell r="H117">
            <v>590.79055999999991</v>
          </cell>
          <cell r="AG117">
            <v>466.90638930039194</v>
          </cell>
        </row>
        <row r="118">
          <cell r="H118">
            <v>2654.6070000000004</v>
          </cell>
          <cell r="AG118">
            <v>3819.3781912480863</v>
          </cell>
        </row>
        <row r="119">
          <cell r="H119">
            <v>224.95679999999999</v>
          </cell>
          <cell r="AG119">
            <v>398.99134310401536</v>
          </cell>
        </row>
        <row r="120">
          <cell r="H120">
            <v>646.63192000000004</v>
          </cell>
          <cell r="AG120">
            <v>976.63012231644962</v>
          </cell>
        </row>
        <row r="121">
          <cell r="H121">
            <v>605.55047999999988</v>
          </cell>
          <cell r="AG121">
            <v>912.06532596183115</v>
          </cell>
        </row>
        <row r="122">
          <cell r="H122">
            <v>663.60839999999996</v>
          </cell>
          <cell r="AG122">
            <v>767.07037848344316</v>
          </cell>
        </row>
        <row r="123">
          <cell r="H123">
            <v>1020.3075999999999</v>
          </cell>
          <cell r="AG123">
            <v>1217.6226133375162</v>
          </cell>
        </row>
        <row r="124">
          <cell r="H124">
            <v>592.46640000000002</v>
          </cell>
          <cell r="AG124">
            <v>894.86308158203565</v>
          </cell>
        </row>
        <row r="125">
          <cell r="H125">
            <v>1403.5504000000001</v>
          </cell>
          <cell r="AG125">
            <v>1197.9127001973548</v>
          </cell>
        </row>
        <row r="126">
          <cell r="H126">
            <v>1366.3477600000001</v>
          </cell>
          <cell r="AG126">
            <v>1913.8997481099627</v>
          </cell>
        </row>
        <row r="127">
          <cell r="H127">
            <v>437.56649999999996</v>
          </cell>
          <cell r="AG127">
            <v>341.61831456391121</v>
          </cell>
        </row>
        <row r="128">
          <cell r="H128">
            <v>367.3451</v>
          </cell>
          <cell r="AG128">
            <v>636.05373334917351</v>
          </cell>
        </row>
        <row r="129">
          <cell r="H129">
            <v>2480.9724799999999</v>
          </cell>
          <cell r="AG129">
            <v>2509.6643690087199</v>
          </cell>
        </row>
        <row r="130">
          <cell r="H130">
            <v>2694.6292400000002</v>
          </cell>
          <cell r="AG130">
            <v>3713.7277220110618</v>
          </cell>
        </row>
        <row r="131">
          <cell r="H131">
            <v>500.62949999999995</v>
          </cell>
          <cell r="AG131">
            <v>686.39716574124236</v>
          </cell>
        </row>
        <row r="132">
          <cell r="H132">
            <v>876.72120000000018</v>
          </cell>
          <cell r="AG132">
            <v>2559.6904654649707</v>
          </cell>
        </row>
        <row r="133">
          <cell r="H133">
            <v>2341.9276000000004</v>
          </cell>
          <cell r="AG133">
            <v>2054.0608483311462</v>
          </cell>
        </row>
        <row r="134">
          <cell r="H134">
            <v>1870.4759999999999</v>
          </cell>
          <cell r="AG134">
            <v>2289.5147565473021</v>
          </cell>
        </row>
        <row r="135">
          <cell r="H135">
            <v>1254.5388</v>
          </cell>
          <cell r="AG135">
            <v>1534.37563855126</v>
          </cell>
        </row>
        <row r="136">
          <cell r="H136">
            <v>643.9</v>
          </cell>
          <cell r="AG136">
            <v>968.39484430075333</v>
          </cell>
        </row>
        <row r="137">
          <cell r="H137">
            <v>2596.3598999999995</v>
          </cell>
          <cell r="AG137">
            <v>3588.3335032374662</v>
          </cell>
        </row>
        <row r="138">
          <cell r="H138">
            <v>1528.9343999999999</v>
          </cell>
          <cell r="AG138">
            <v>1744.7345962362281</v>
          </cell>
        </row>
        <row r="139">
          <cell r="H139">
            <v>2700.5231999999996</v>
          </cell>
          <cell r="AG139">
            <v>2868.9177031597387</v>
          </cell>
        </row>
        <row r="140">
          <cell r="H140">
            <v>2938.6641999999997</v>
          </cell>
          <cell r="AG140">
            <v>2925.1509086592514</v>
          </cell>
        </row>
        <row r="141">
          <cell r="H141">
            <v>2680.7160000000003</v>
          </cell>
          <cell r="AG141">
            <v>2878.458436211462</v>
          </cell>
        </row>
        <row r="142">
          <cell r="H142">
            <v>2424.0346500000005</v>
          </cell>
          <cell r="AG142">
            <v>3026.1759853579383</v>
          </cell>
        </row>
        <row r="143">
          <cell r="H143">
            <v>2266.9306000000001</v>
          </cell>
          <cell r="AG143">
            <v>1935.6347096997306</v>
          </cell>
        </row>
        <row r="144">
          <cell r="H144">
            <v>1513.6254999999999</v>
          </cell>
          <cell r="AG144">
            <v>2184.5977028974366</v>
          </cell>
        </row>
        <row r="145">
          <cell r="H145">
            <v>2271.2736</v>
          </cell>
          <cell r="AG145">
            <v>2252.5895706917163</v>
          </cell>
        </row>
        <row r="146">
          <cell r="H146">
            <v>1713.915</v>
          </cell>
          <cell r="AG146">
            <v>1919.6605533348582</v>
          </cell>
        </row>
        <row r="147">
          <cell r="H147">
            <v>1354.5036</v>
          </cell>
          <cell r="AG147">
            <v>1733.5158153317066</v>
          </cell>
        </row>
        <row r="148">
          <cell r="H148">
            <v>2323.7007999999996</v>
          </cell>
          <cell r="AG148">
            <v>2612.8678159900055</v>
          </cell>
        </row>
        <row r="149">
          <cell r="H149">
            <v>1958.3527999999999</v>
          </cell>
          <cell r="AG149">
            <v>2223.1996046782097</v>
          </cell>
        </row>
        <row r="150">
          <cell r="H150">
            <v>3895.7435999999998</v>
          </cell>
          <cell r="AG150">
            <v>4329.4778751005024</v>
          </cell>
        </row>
        <row r="151">
          <cell r="H151">
            <v>2442.7646999999997</v>
          </cell>
          <cell r="AG151">
            <v>2729.4921930463211</v>
          </cell>
        </row>
        <row r="152">
          <cell r="H152">
            <v>2627.6619300000002</v>
          </cell>
          <cell r="AG152">
            <v>2713.6617510581564</v>
          </cell>
        </row>
        <row r="153">
          <cell r="H153">
            <v>2660.5482000000002</v>
          </cell>
          <cell r="AG153">
            <v>3994.7368068841856</v>
          </cell>
        </row>
        <row r="154">
          <cell r="H154">
            <v>2208.2235000000001</v>
          </cell>
          <cell r="AG154">
            <v>2811.1451231485012</v>
          </cell>
        </row>
        <row r="155">
          <cell r="H155">
            <v>1604.0860600000001</v>
          </cell>
          <cell r="AG155">
            <v>1804.4800501551751</v>
          </cell>
        </row>
        <row r="156">
          <cell r="H156">
            <v>2141.11436</v>
          </cell>
          <cell r="AG156">
            <v>2282.8063688863817</v>
          </cell>
        </row>
        <row r="157">
          <cell r="H157">
            <v>1221.0886800000001</v>
          </cell>
          <cell r="AG157">
            <v>1826.4821717121044</v>
          </cell>
        </row>
        <row r="158">
          <cell r="H158">
            <v>1677.5853999999999</v>
          </cell>
          <cell r="AG158">
            <v>2182.3487668224575</v>
          </cell>
        </row>
        <row r="159">
          <cell r="H159">
            <v>2007.43859</v>
          </cell>
          <cell r="AG159">
            <v>2382.4947896807735</v>
          </cell>
        </row>
        <row r="160">
          <cell r="H160">
            <v>1366.3574799999999</v>
          </cell>
          <cell r="AG160">
            <v>2079.1556460874713</v>
          </cell>
        </row>
        <row r="161">
          <cell r="H161">
            <v>1523.6863099999998</v>
          </cell>
          <cell r="AG161">
            <v>1940.2940245095151</v>
          </cell>
        </row>
        <row r="162">
          <cell r="H162">
            <v>1797.3142599999999</v>
          </cell>
          <cell r="AG162">
            <v>2744.1969584004764</v>
          </cell>
        </row>
        <row r="163">
          <cell r="H163">
            <v>936.44209999999987</v>
          </cell>
          <cell r="AG163">
            <v>1233.9512800689454</v>
          </cell>
        </row>
        <row r="164">
          <cell r="H164">
            <v>1139.0180399999999</v>
          </cell>
          <cell r="AG164">
            <v>1363.3372917365296</v>
          </cell>
        </row>
        <row r="165">
          <cell r="H165">
            <v>1452.4398299999998</v>
          </cell>
          <cell r="AG165">
            <v>2052.5241325547522</v>
          </cell>
        </row>
        <row r="166">
          <cell r="H166">
            <v>1725.0963899999999</v>
          </cell>
          <cell r="AG166">
            <v>2047.229894552386</v>
          </cell>
        </row>
        <row r="167">
          <cell r="H167">
            <v>1889.4131700000003</v>
          </cell>
          <cell r="AG167">
            <v>2301.295459531611</v>
          </cell>
        </row>
        <row r="168">
          <cell r="H168">
            <v>2081.9495999999999</v>
          </cell>
          <cell r="AG168">
            <v>2304.8330852502527</v>
          </cell>
        </row>
        <row r="169">
          <cell r="H169">
            <v>1761.8337000000001</v>
          </cell>
          <cell r="AG169">
            <v>2110.6321034868383</v>
          </cell>
        </row>
        <row r="170">
          <cell r="H170">
            <v>2123.9433600000002</v>
          </cell>
          <cell r="AG170">
            <v>2188.6578258651757</v>
          </cell>
        </row>
        <row r="171">
          <cell r="H171">
            <v>2630.5459000000001</v>
          </cell>
          <cell r="AG171">
            <v>3248.7361750853852</v>
          </cell>
        </row>
        <row r="172">
          <cell r="H172">
            <v>1775.6250600000001</v>
          </cell>
          <cell r="AG172">
            <v>2912.4030613252999</v>
          </cell>
        </row>
        <row r="173">
          <cell r="H173">
            <v>1563.1769999999999</v>
          </cell>
          <cell r="AG173">
            <v>838.85600830813223</v>
          </cell>
        </row>
        <row r="174">
          <cell r="H174">
            <v>1319.5740000000001</v>
          </cell>
          <cell r="AG174">
            <v>2062.9579337780806</v>
          </cell>
        </row>
        <row r="175">
          <cell r="H175">
            <v>1048.1866</v>
          </cell>
          <cell r="AG175">
            <v>1206.5539874602696</v>
          </cell>
        </row>
        <row r="176">
          <cell r="H176">
            <v>2912.1846399999999</v>
          </cell>
          <cell r="AG176">
            <v>2962.4182291176699</v>
          </cell>
        </row>
        <row r="177">
          <cell r="H177">
            <v>2248.8243200000002</v>
          </cell>
          <cell r="AG177">
            <v>2563.3107892431758</v>
          </cell>
        </row>
        <row r="178">
          <cell r="H178">
            <v>2275.4023199999997</v>
          </cell>
          <cell r="AG178">
            <v>1816.0861043673935</v>
          </cell>
        </row>
        <row r="179">
          <cell r="H179">
            <v>3096.37095</v>
          </cell>
          <cell r="AG179">
            <v>3101.9267309609377</v>
          </cell>
        </row>
        <row r="180">
          <cell r="H180">
            <v>1289.17</v>
          </cell>
          <cell r="AG180">
            <v>1398.1537536200608</v>
          </cell>
        </row>
        <row r="181">
          <cell r="H181">
            <v>1222.2184</v>
          </cell>
          <cell r="AG181">
            <v>1786.3262952433365</v>
          </cell>
        </row>
        <row r="182">
          <cell r="H182">
            <v>3015.8571000000002</v>
          </cell>
          <cell r="AG182">
            <v>4522.577444980263</v>
          </cell>
        </row>
        <row r="183">
          <cell r="H183">
            <v>2376.7392000000004</v>
          </cell>
          <cell r="AG183">
            <v>2425.6747952479941</v>
          </cell>
        </row>
        <row r="184">
          <cell r="H184">
            <v>2991.07926</v>
          </cell>
          <cell r="AG184">
            <v>3365.1539772610563</v>
          </cell>
        </row>
        <row r="185">
          <cell r="H185">
            <v>2152.4074000000001</v>
          </cell>
          <cell r="AG185">
            <v>2425.8510009437114</v>
          </cell>
        </row>
        <row r="186">
          <cell r="H186">
            <v>2446.4124500000003</v>
          </cell>
          <cell r="AG186">
            <v>2746.2184985966651</v>
          </cell>
        </row>
        <row r="187">
          <cell r="H187">
            <v>2010.9923999999996</v>
          </cell>
          <cell r="AG187">
            <v>2656.9420015324827</v>
          </cell>
        </row>
        <row r="188">
          <cell r="H188">
            <v>1916.0195999999999</v>
          </cell>
          <cell r="AG188">
            <v>2109.3349838115528</v>
          </cell>
        </row>
        <row r="189">
          <cell r="H189">
            <v>832.78650000000005</v>
          </cell>
          <cell r="AG189">
            <v>1210.3105845842192</v>
          </cell>
        </row>
        <row r="190">
          <cell r="H190">
            <v>1627.0992000000001</v>
          </cell>
          <cell r="AG190">
            <v>1568.160840780185</v>
          </cell>
        </row>
        <row r="191">
          <cell r="H191">
            <v>802.00260000000003</v>
          </cell>
          <cell r="AG191">
            <v>957.22119353907237</v>
          </cell>
        </row>
        <row r="192">
          <cell r="H192">
            <v>1428.5994000000001</v>
          </cell>
          <cell r="AG192">
            <v>2572.368905145353</v>
          </cell>
        </row>
        <row r="193">
          <cell r="H193">
            <v>2372.0150000000003</v>
          </cell>
          <cell r="AG193">
            <v>2431.7821190835575</v>
          </cell>
        </row>
        <row r="194">
          <cell r="H194">
            <v>2398.9896600000002</v>
          </cell>
          <cell r="AG194">
            <v>2302.7330722943061</v>
          </cell>
        </row>
        <row r="195">
          <cell r="H195">
            <v>1675.97911</v>
          </cell>
          <cell r="AG195">
            <v>1775.8096428555168</v>
          </cell>
        </row>
        <row r="196">
          <cell r="H196">
            <v>1672.45092</v>
          </cell>
          <cell r="AG196">
            <v>1760.0006569487314</v>
          </cell>
        </row>
        <row r="197">
          <cell r="H197">
            <v>1333.46</v>
          </cell>
          <cell r="AG197">
            <v>1493.712163391343</v>
          </cell>
        </row>
        <row r="198">
          <cell r="H198">
            <v>2076.3897000000002</v>
          </cell>
          <cell r="AG198">
            <v>2237.7253397878876</v>
          </cell>
        </row>
        <row r="199">
          <cell r="H199">
            <v>2519.2752</v>
          </cell>
          <cell r="AG199">
            <v>2553.293103728854</v>
          </cell>
        </row>
        <row r="200">
          <cell r="H200">
            <v>1580.0202000000002</v>
          </cell>
          <cell r="AG200">
            <v>2323.108330911838</v>
          </cell>
        </row>
        <row r="201">
          <cell r="H201">
            <v>1301.598</v>
          </cell>
          <cell r="AG201">
            <v>1385.6298244697623</v>
          </cell>
        </row>
        <row r="202">
          <cell r="H202">
            <v>1534.9774</v>
          </cell>
          <cell r="AG202">
            <v>1866.9968514626162</v>
          </cell>
        </row>
        <row r="203">
          <cell r="H203">
            <v>1093.2286000000001</v>
          </cell>
          <cell r="AG203">
            <v>1256.1586505674627</v>
          </cell>
        </row>
        <row r="204">
          <cell r="H204">
            <v>2343.6424000000002</v>
          </cell>
          <cell r="AG204">
            <v>2856.0953617817704</v>
          </cell>
        </row>
        <row r="205">
          <cell r="H205">
            <v>2832.1842999999999</v>
          </cell>
          <cell r="AG205">
            <v>2806.1211847225281</v>
          </cell>
        </row>
        <row r="206">
          <cell r="H206">
            <v>1965.2786999999998</v>
          </cell>
          <cell r="AG206">
            <v>2706.4740493616368</v>
          </cell>
        </row>
        <row r="207">
          <cell r="H207">
            <v>1577.74397</v>
          </cell>
          <cell r="AG207">
            <v>1295.3784276712518</v>
          </cell>
        </row>
        <row r="208">
          <cell r="H208">
            <v>2198.0970000000002</v>
          </cell>
          <cell r="AG208">
            <v>2366.3474896272323</v>
          </cell>
        </row>
        <row r="209">
          <cell r="H209">
            <v>1617.7066</v>
          </cell>
          <cell r="AG209">
            <v>1513.3350074902824</v>
          </cell>
        </row>
        <row r="210">
          <cell r="H210">
            <v>1578.1842999999997</v>
          </cell>
          <cell r="AG210">
            <v>1907.2145241555086</v>
          </cell>
        </row>
        <row r="211">
          <cell r="H211">
            <v>1580.9887799999999</v>
          </cell>
          <cell r="AG211">
            <v>1768.9239369322022</v>
          </cell>
        </row>
        <row r="212">
          <cell r="H212">
            <v>2309.3739</v>
          </cell>
          <cell r="AG212">
            <v>2220.2836134969984</v>
          </cell>
        </row>
        <row r="213">
          <cell r="H213">
            <v>2357.5391999999997</v>
          </cell>
          <cell r="AG213">
            <v>3223.4860446406665</v>
          </cell>
        </row>
        <row r="214">
          <cell r="H214">
            <v>3620.3948000000005</v>
          </cell>
          <cell r="AG214">
            <v>4632.7485517931718</v>
          </cell>
        </row>
        <row r="215">
          <cell r="H215">
            <v>4035.4446300000004</v>
          </cell>
          <cell r="AG215">
            <v>4311.1395552099239</v>
          </cell>
        </row>
        <row r="216">
          <cell r="H216">
            <v>5466.93</v>
          </cell>
          <cell r="AG216">
            <v>6013.9483260538045</v>
          </cell>
        </row>
        <row r="217">
          <cell r="H217">
            <v>3150.8663999999999</v>
          </cell>
          <cell r="AG217">
            <v>3267.3722241629634</v>
          </cell>
        </row>
        <row r="218">
          <cell r="H218">
            <v>3324.6961900000001</v>
          </cell>
          <cell r="AG218">
            <v>3247.7586442493025</v>
          </cell>
        </row>
        <row r="219">
          <cell r="H219">
            <v>2575.424</v>
          </cell>
          <cell r="AG219">
            <v>2752.8903578061563</v>
          </cell>
        </row>
        <row r="220">
          <cell r="H220">
            <v>5371.8163199999999</v>
          </cell>
          <cell r="AG220">
            <v>5524.3020108480569</v>
          </cell>
        </row>
        <row r="221">
          <cell r="H221">
            <v>2709.1282000000001</v>
          </cell>
          <cell r="AG221">
            <v>3572.9201389370046</v>
          </cell>
        </row>
        <row r="222">
          <cell r="H222">
            <v>586.78620000000012</v>
          </cell>
          <cell r="AG222">
            <v>1543.448147508682</v>
          </cell>
        </row>
        <row r="223">
          <cell r="H223">
            <v>3260.8176000000003</v>
          </cell>
          <cell r="AG223">
            <v>4046.2887214129737</v>
          </cell>
        </row>
        <row r="224">
          <cell r="H224">
            <v>7432.6465800000014</v>
          </cell>
          <cell r="AG224">
            <v>13205.747062992612</v>
          </cell>
        </row>
        <row r="225">
          <cell r="H225">
            <v>3030.3584499999997</v>
          </cell>
          <cell r="AG225">
            <v>3435.5114521233536</v>
          </cell>
        </row>
        <row r="226">
          <cell r="H226">
            <v>6646.6719000000003</v>
          </cell>
          <cell r="AG226">
            <v>3725.2751873600723</v>
          </cell>
        </row>
        <row r="227">
          <cell r="H227">
            <v>3409.2540000000004</v>
          </cell>
          <cell r="AG227">
            <v>2827.8546745737326</v>
          </cell>
        </row>
        <row r="228">
          <cell r="H228">
            <v>5602.8711899999998</v>
          </cell>
          <cell r="AG228">
            <v>5493.5503767770188</v>
          </cell>
        </row>
        <row r="229">
          <cell r="H229">
            <v>3505.6365900000001</v>
          </cell>
          <cell r="AG229">
            <v>3682.4810743679732</v>
          </cell>
        </row>
        <row r="230">
          <cell r="H230">
            <v>1614.3698999999999</v>
          </cell>
          <cell r="AG230">
            <v>1735.9343136101375</v>
          </cell>
        </row>
        <row r="231">
          <cell r="H231">
            <v>4281.7880000000005</v>
          </cell>
          <cell r="AG231">
            <v>2141.8621814562089</v>
          </cell>
        </row>
        <row r="232">
          <cell r="H232">
            <v>10140.973619999999</v>
          </cell>
          <cell r="AG232">
            <v>9841.0987301837376</v>
          </cell>
        </row>
        <row r="233">
          <cell r="H233">
            <v>3644.9599899999998</v>
          </cell>
          <cell r="AG233">
            <v>3641.6777494936314</v>
          </cell>
        </row>
        <row r="234">
          <cell r="H234">
            <v>2627.66068</v>
          </cell>
          <cell r="AG234">
            <v>2706.8455156418272</v>
          </cell>
        </row>
        <row r="235">
          <cell r="H235">
            <v>3141.8662300000001</v>
          </cell>
          <cell r="AG235">
            <v>3117.0198330690546</v>
          </cell>
        </row>
        <row r="236">
          <cell r="H236">
            <v>4749.5091000000002</v>
          </cell>
          <cell r="AG236">
            <v>6642.0115771145602</v>
          </cell>
        </row>
        <row r="237">
          <cell r="H237">
            <v>4866.905999999999</v>
          </cell>
          <cell r="AG237">
            <v>4765.7701950448563</v>
          </cell>
        </row>
        <row r="238">
          <cell r="H238">
            <v>5011.1189999999997</v>
          </cell>
          <cell r="AG238">
            <v>4951.7141639084493</v>
          </cell>
        </row>
        <row r="239">
          <cell r="H239">
            <v>3097.4065999999998</v>
          </cell>
          <cell r="AG239">
            <v>3297.3421406447387</v>
          </cell>
        </row>
        <row r="240">
          <cell r="H240">
            <v>5181.280999999999</v>
          </cell>
          <cell r="AG240">
            <v>5494.8395366747682</v>
          </cell>
        </row>
        <row r="241">
          <cell r="H241">
            <v>5212.3680399999994</v>
          </cell>
          <cell r="AG241">
            <v>5019.7644914022803</v>
          </cell>
        </row>
        <row r="242">
          <cell r="H242">
            <v>5289.1823999999997</v>
          </cell>
          <cell r="AG242">
            <v>5664.6930695197943</v>
          </cell>
        </row>
        <row r="243">
          <cell r="H243">
            <v>5126.9798000000001</v>
          </cell>
          <cell r="AG243">
            <v>5485.3865508234567</v>
          </cell>
        </row>
        <row r="244">
          <cell r="H244">
            <v>8000.2969199999989</v>
          </cell>
          <cell r="AG244">
            <v>8204.4169235874015</v>
          </cell>
        </row>
        <row r="245">
          <cell r="H245">
            <v>5064.9538800000009</v>
          </cell>
          <cell r="AG245">
            <v>5357.5420316945711</v>
          </cell>
        </row>
        <row r="246">
          <cell r="H246">
            <v>3869.1874199999997</v>
          </cell>
          <cell r="AG246">
            <v>3843.6280313652946</v>
          </cell>
        </row>
        <row r="247">
          <cell r="H247">
            <v>3385.0354999999995</v>
          </cell>
          <cell r="AG247">
            <v>3354.0083453568482</v>
          </cell>
        </row>
        <row r="248">
          <cell r="H248">
            <v>8422.0234</v>
          </cell>
          <cell r="AG248">
            <v>9561.677010455398</v>
          </cell>
        </row>
        <row r="249">
          <cell r="H249">
            <v>3896.2367999999997</v>
          </cell>
          <cell r="AG249">
            <v>4451.4729725139077</v>
          </cell>
        </row>
        <row r="250">
          <cell r="H250">
            <v>1195.8696</v>
          </cell>
          <cell r="AG250">
            <v>1571.8217474935886</v>
          </cell>
        </row>
        <row r="251">
          <cell r="H251">
            <v>2532.3164999999999</v>
          </cell>
          <cell r="AG251">
            <v>3350.7333435849946</v>
          </cell>
        </row>
        <row r="252">
          <cell r="H252">
            <v>5938.5815999999995</v>
          </cell>
          <cell r="AG252">
            <v>7103.052310435005</v>
          </cell>
        </row>
        <row r="253">
          <cell r="H253">
            <v>2330.0177999999996</v>
          </cell>
          <cell r="AG253">
            <v>3268.7442358803842</v>
          </cell>
        </row>
        <row r="254">
          <cell r="H254">
            <v>4152.76836</v>
          </cell>
          <cell r="AG254">
            <v>6382.7531022213725</v>
          </cell>
        </row>
        <row r="255">
          <cell r="H255">
            <v>3349.4681999999998</v>
          </cell>
          <cell r="AG255">
            <v>6487.5748956021725</v>
          </cell>
        </row>
        <row r="256">
          <cell r="H256">
            <v>3606.0479999999998</v>
          </cell>
          <cell r="AG256">
            <v>4806.8193228917971</v>
          </cell>
        </row>
        <row r="257">
          <cell r="H257">
            <v>4371.0317999999997</v>
          </cell>
          <cell r="AG257">
            <v>3821.4333370860218</v>
          </cell>
        </row>
        <row r="258">
          <cell r="H258">
            <v>3164.3422799999998</v>
          </cell>
          <cell r="AG258">
            <v>3294.3553213042592</v>
          </cell>
        </row>
        <row r="259">
          <cell r="H259">
            <v>7294.5074999999997</v>
          </cell>
          <cell r="AG259">
            <v>7404.8028809436419</v>
          </cell>
        </row>
        <row r="260">
          <cell r="H260">
            <v>3237.5440899999999</v>
          </cell>
          <cell r="AG260">
            <v>3182.0714713781663</v>
          </cell>
        </row>
        <row r="261">
          <cell r="H261">
            <v>3423.4395999999997</v>
          </cell>
          <cell r="AG261">
            <v>4882.7722333205747</v>
          </cell>
        </row>
        <row r="262">
          <cell r="H262">
            <v>3042.2999999999997</v>
          </cell>
          <cell r="AG262">
            <v>3208.4080109852666</v>
          </cell>
        </row>
        <row r="263">
          <cell r="H263">
            <v>3004.6716999999994</v>
          </cell>
          <cell r="AG263">
            <v>3194.5406162205154</v>
          </cell>
        </row>
        <row r="264">
          <cell r="H264">
            <v>3324.96162</v>
          </cell>
          <cell r="AG264">
            <v>3335.8248243714825</v>
          </cell>
        </row>
        <row r="265">
          <cell r="H265">
            <v>3615.9356000000002</v>
          </cell>
          <cell r="AG265">
            <v>3665.4879858358972</v>
          </cell>
        </row>
        <row r="266">
          <cell r="H266">
            <v>4230.9684999999999</v>
          </cell>
          <cell r="AG266">
            <v>4183.6581779456301</v>
          </cell>
        </row>
        <row r="267">
          <cell r="H267">
            <v>1891.5506999999998</v>
          </cell>
          <cell r="AG267">
            <v>1931.9155775123052</v>
          </cell>
        </row>
        <row r="268">
          <cell r="H268">
            <v>4159.0654000000004</v>
          </cell>
          <cell r="AG268">
            <v>4308.1958149034563</v>
          </cell>
        </row>
        <row r="269">
          <cell r="H269">
            <v>2043.8879999999999</v>
          </cell>
          <cell r="AG269">
            <v>2321.7679390403086</v>
          </cell>
        </row>
        <row r="270">
          <cell r="H270">
            <v>9801.192500000001</v>
          </cell>
          <cell r="AG270">
            <v>9781.8804201400726</v>
          </cell>
        </row>
        <row r="271">
          <cell r="H271">
            <v>5580.2116999999989</v>
          </cell>
          <cell r="AG271">
            <v>6551.7357608939546</v>
          </cell>
        </row>
        <row r="272">
          <cell r="H272">
            <v>2918.9685000000004</v>
          </cell>
          <cell r="AG272">
            <v>3744.4788424863573</v>
          </cell>
        </row>
        <row r="273">
          <cell r="H273">
            <v>436.54500000000002</v>
          </cell>
          <cell r="AG273">
            <v>0</v>
          </cell>
        </row>
      </sheetData>
      <sheetData sheetId="1" refreshError="1">
        <row r="7">
          <cell r="H7">
            <v>0</v>
          </cell>
          <cell r="Y7">
            <v>0</v>
          </cell>
        </row>
        <row r="8">
          <cell r="H8">
            <v>0</v>
          </cell>
          <cell r="Y8">
            <v>0</v>
          </cell>
        </row>
        <row r="9">
          <cell r="H9">
            <v>0</v>
          </cell>
          <cell r="Y9">
            <v>0</v>
          </cell>
        </row>
        <row r="10">
          <cell r="H10">
            <v>0</v>
          </cell>
          <cell r="Y10">
            <v>0</v>
          </cell>
        </row>
        <row r="11">
          <cell r="H11">
            <v>0</v>
          </cell>
          <cell r="Y11">
            <v>0</v>
          </cell>
        </row>
        <row r="12">
          <cell r="H12">
            <v>0</v>
          </cell>
          <cell r="Y12">
            <v>0</v>
          </cell>
        </row>
        <row r="13">
          <cell r="H13">
            <v>0</v>
          </cell>
          <cell r="Y13">
            <v>0</v>
          </cell>
        </row>
        <row r="14">
          <cell r="H14">
            <v>0</v>
          </cell>
          <cell r="Y14">
            <v>0</v>
          </cell>
        </row>
        <row r="15">
          <cell r="H15">
            <v>0</v>
          </cell>
          <cell r="Y15">
            <v>0</v>
          </cell>
        </row>
        <row r="16">
          <cell r="H16">
            <v>0</v>
          </cell>
          <cell r="Y16">
            <v>0</v>
          </cell>
        </row>
        <row r="17">
          <cell r="H17">
            <v>0</v>
          </cell>
          <cell r="Y17">
            <v>0</v>
          </cell>
        </row>
        <row r="18">
          <cell r="H18">
            <v>0</v>
          </cell>
          <cell r="Y18">
            <v>0</v>
          </cell>
        </row>
        <row r="19">
          <cell r="H19">
            <v>0</v>
          </cell>
          <cell r="Y19">
            <v>0</v>
          </cell>
        </row>
        <row r="20">
          <cell r="H20">
            <v>0</v>
          </cell>
          <cell r="Y20">
            <v>0</v>
          </cell>
        </row>
        <row r="21">
          <cell r="H21">
            <v>0</v>
          </cell>
          <cell r="Y21">
            <v>0</v>
          </cell>
        </row>
        <row r="22">
          <cell r="H22">
            <v>0</v>
          </cell>
          <cell r="Y22">
            <v>0</v>
          </cell>
        </row>
        <row r="23">
          <cell r="H23">
            <v>0</v>
          </cell>
          <cell r="Y23">
            <v>0</v>
          </cell>
        </row>
        <row r="24">
          <cell r="H24">
            <v>0</v>
          </cell>
          <cell r="Y24">
            <v>0</v>
          </cell>
        </row>
        <row r="25">
          <cell r="H25">
            <v>0</v>
          </cell>
          <cell r="Y25">
            <v>0</v>
          </cell>
        </row>
        <row r="26">
          <cell r="H26">
            <v>0</v>
          </cell>
          <cell r="Y26">
            <v>0</v>
          </cell>
        </row>
        <row r="27">
          <cell r="H27">
            <v>0</v>
          </cell>
          <cell r="Y27">
            <v>0</v>
          </cell>
        </row>
        <row r="28">
          <cell r="H28">
            <v>0</v>
          </cell>
          <cell r="Y28">
            <v>0</v>
          </cell>
        </row>
        <row r="29">
          <cell r="H29">
            <v>0</v>
          </cell>
          <cell r="Y29">
            <v>0</v>
          </cell>
        </row>
        <row r="30">
          <cell r="H30">
            <v>0</v>
          </cell>
          <cell r="Y30">
            <v>0</v>
          </cell>
        </row>
        <row r="31">
          <cell r="H31">
            <v>0</v>
          </cell>
          <cell r="Y31">
            <v>0</v>
          </cell>
        </row>
        <row r="32">
          <cell r="H32">
            <v>0</v>
          </cell>
          <cell r="Y32">
            <v>0</v>
          </cell>
        </row>
        <row r="33">
          <cell r="H33">
            <v>0</v>
          </cell>
          <cell r="Y33">
            <v>0</v>
          </cell>
        </row>
        <row r="34">
          <cell r="H34">
            <v>0</v>
          </cell>
          <cell r="Y34">
            <v>0</v>
          </cell>
        </row>
        <row r="35">
          <cell r="H35">
            <v>0</v>
          </cell>
          <cell r="Y35">
            <v>0</v>
          </cell>
        </row>
        <row r="36">
          <cell r="H36">
            <v>0</v>
          </cell>
          <cell r="Y36">
            <v>0</v>
          </cell>
        </row>
        <row r="37">
          <cell r="H37">
            <v>0</v>
          </cell>
          <cell r="Y37">
            <v>0</v>
          </cell>
        </row>
        <row r="38">
          <cell r="H38">
            <v>0</v>
          </cell>
          <cell r="Y38">
            <v>0</v>
          </cell>
        </row>
        <row r="39">
          <cell r="H39">
            <v>0</v>
          </cell>
          <cell r="Y39">
            <v>0</v>
          </cell>
        </row>
        <row r="40">
          <cell r="H40">
            <v>0</v>
          </cell>
          <cell r="Y40">
            <v>0</v>
          </cell>
        </row>
        <row r="41">
          <cell r="H41">
            <v>0</v>
          </cell>
          <cell r="Y41">
            <v>0</v>
          </cell>
        </row>
        <row r="42">
          <cell r="H42">
            <v>0</v>
          </cell>
          <cell r="Y42">
            <v>0</v>
          </cell>
        </row>
        <row r="43">
          <cell r="H43">
            <v>0</v>
          </cell>
          <cell r="Y43">
            <v>0</v>
          </cell>
        </row>
        <row r="44">
          <cell r="H44">
            <v>0</v>
          </cell>
          <cell r="Y44">
            <v>0</v>
          </cell>
        </row>
        <row r="45">
          <cell r="H45">
            <v>0</v>
          </cell>
          <cell r="Y45">
            <v>0</v>
          </cell>
        </row>
        <row r="46">
          <cell r="H46">
            <v>0</v>
          </cell>
          <cell r="Y46">
            <v>0</v>
          </cell>
        </row>
        <row r="47">
          <cell r="H47">
            <v>0</v>
          </cell>
          <cell r="Y47">
            <v>0</v>
          </cell>
        </row>
        <row r="48">
          <cell r="H48">
            <v>0</v>
          </cell>
          <cell r="Y48">
            <v>0</v>
          </cell>
        </row>
        <row r="49">
          <cell r="H49">
            <v>0</v>
          </cell>
          <cell r="Y49">
            <v>0</v>
          </cell>
        </row>
        <row r="50">
          <cell r="H50">
            <v>0</v>
          </cell>
          <cell r="Y50">
            <v>0</v>
          </cell>
        </row>
        <row r="51">
          <cell r="H51">
            <v>0</v>
          </cell>
          <cell r="Y51">
            <v>0</v>
          </cell>
        </row>
        <row r="52">
          <cell r="H52">
            <v>0</v>
          </cell>
          <cell r="Y52">
            <v>0</v>
          </cell>
        </row>
        <row r="53">
          <cell r="H53">
            <v>0</v>
          </cell>
          <cell r="Y53">
            <v>0</v>
          </cell>
        </row>
        <row r="54">
          <cell r="H54">
            <v>0</v>
          </cell>
          <cell r="Y54">
            <v>0</v>
          </cell>
        </row>
        <row r="55">
          <cell r="H55">
            <v>0</v>
          </cell>
          <cell r="Y55">
            <v>0</v>
          </cell>
        </row>
        <row r="56">
          <cell r="H56">
            <v>0</v>
          </cell>
          <cell r="Y56">
            <v>0</v>
          </cell>
        </row>
        <row r="57">
          <cell r="H57">
            <v>0</v>
          </cell>
          <cell r="Y57">
            <v>0</v>
          </cell>
        </row>
        <row r="58">
          <cell r="H58">
            <v>0</v>
          </cell>
          <cell r="Y58">
            <v>0</v>
          </cell>
        </row>
        <row r="59">
          <cell r="H59">
            <v>0</v>
          </cell>
          <cell r="Y59">
            <v>0</v>
          </cell>
        </row>
        <row r="60">
          <cell r="H60">
            <v>0</v>
          </cell>
          <cell r="Y60">
            <v>0</v>
          </cell>
        </row>
        <row r="61">
          <cell r="H61">
            <v>0</v>
          </cell>
          <cell r="Y61">
            <v>0</v>
          </cell>
        </row>
        <row r="62">
          <cell r="H62">
            <v>0</v>
          </cell>
          <cell r="Y62">
            <v>0</v>
          </cell>
        </row>
        <row r="63">
          <cell r="H63">
            <v>0</v>
          </cell>
          <cell r="Y63">
            <v>0</v>
          </cell>
        </row>
        <row r="64">
          <cell r="H64">
            <v>0</v>
          </cell>
          <cell r="Y64">
            <v>0</v>
          </cell>
        </row>
        <row r="65">
          <cell r="H65">
            <v>0</v>
          </cell>
          <cell r="Y65">
            <v>0</v>
          </cell>
        </row>
        <row r="66">
          <cell r="H66">
            <v>0</v>
          </cell>
          <cell r="Y66">
            <v>0</v>
          </cell>
        </row>
        <row r="67">
          <cell r="H67">
            <v>0</v>
          </cell>
          <cell r="Y67">
            <v>0</v>
          </cell>
        </row>
        <row r="68">
          <cell r="H68">
            <v>0</v>
          </cell>
          <cell r="Y68">
            <v>0</v>
          </cell>
        </row>
        <row r="69">
          <cell r="H69">
            <v>0</v>
          </cell>
          <cell r="Y69">
            <v>0</v>
          </cell>
        </row>
        <row r="70">
          <cell r="H70">
            <v>0</v>
          </cell>
          <cell r="Y70">
            <v>0</v>
          </cell>
        </row>
        <row r="71">
          <cell r="H71">
            <v>0</v>
          </cell>
          <cell r="Y71">
            <v>0</v>
          </cell>
        </row>
        <row r="72">
          <cell r="H72">
            <v>0</v>
          </cell>
          <cell r="Y72">
            <v>0</v>
          </cell>
        </row>
        <row r="73">
          <cell r="H73">
            <v>0</v>
          </cell>
          <cell r="Y73">
            <v>0</v>
          </cell>
        </row>
        <row r="74">
          <cell r="H74">
            <v>0</v>
          </cell>
          <cell r="Y74">
            <v>0</v>
          </cell>
        </row>
        <row r="75">
          <cell r="H75">
            <v>0</v>
          </cell>
          <cell r="Y75">
            <v>0</v>
          </cell>
        </row>
        <row r="76">
          <cell r="H76">
            <v>0</v>
          </cell>
          <cell r="Y76">
            <v>0</v>
          </cell>
        </row>
        <row r="77">
          <cell r="H77">
            <v>0</v>
          </cell>
          <cell r="Y77">
            <v>0</v>
          </cell>
        </row>
        <row r="78">
          <cell r="H78">
            <v>0</v>
          </cell>
          <cell r="Y78">
            <v>0</v>
          </cell>
        </row>
        <row r="79">
          <cell r="H79">
            <v>0</v>
          </cell>
          <cell r="Y79">
            <v>0</v>
          </cell>
        </row>
        <row r="80">
          <cell r="H80">
            <v>0</v>
          </cell>
          <cell r="Y80">
            <v>0</v>
          </cell>
        </row>
        <row r="81">
          <cell r="H81">
            <v>0</v>
          </cell>
          <cell r="Y81">
            <v>0</v>
          </cell>
        </row>
        <row r="82">
          <cell r="H82">
            <v>0</v>
          </cell>
          <cell r="Y82">
            <v>0</v>
          </cell>
        </row>
        <row r="83">
          <cell r="H83">
            <v>0</v>
          </cell>
          <cell r="Y83">
            <v>0</v>
          </cell>
        </row>
        <row r="84">
          <cell r="H84">
            <v>0</v>
          </cell>
          <cell r="Y84">
            <v>0</v>
          </cell>
        </row>
        <row r="85">
          <cell r="H85">
            <v>0</v>
          </cell>
          <cell r="Y85">
            <v>0</v>
          </cell>
        </row>
        <row r="86">
          <cell r="H86">
            <v>0</v>
          </cell>
          <cell r="Y86">
            <v>0</v>
          </cell>
        </row>
        <row r="87">
          <cell r="H87">
            <v>0</v>
          </cell>
          <cell r="Y87">
            <v>0</v>
          </cell>
        </row>
        <row r="88">
          <cell r="H88">
            <v>0</v>
          </cell>
          <cell r="Y88">
            <v>0</v>
          </cell>
        </row>
        <row r="89">
          <cell r="H89">
            <v>0</v>
          </cell>
          <cell r="Y89">
            <v>0</v>
          </cell>
        </row>
        <row r="90">
          <cell r="H90">
            <v>0</v>
          </cell>
          <cell r="Y90">
            <v>0</v>
          </cell>
        </row>
        <row r="91">
          <cell r="H91">
            <v>0</v>
          </cell>
          <cell r="Y91">
            <v>0</v>
          </cell>
        </row>
        <row r="92">
          <cell r="H92">
            <v>0</v>
          </cell>
          <cell r="Y92">
            <v>0</v>
          </cell>
        </row>
        <row r="93">
          <cell r="H93">
            <v>0</v>
          </cell>
          <cell r="Y93">
            <v>0</v>
          </cell>
        </row>
        <row r="94">
          <cell r="H94">
            <v>0</v>
          </cell>
          <cell r="Y94">
            <v>0</v>
          </cell>
        </row>
        <row r="95">
          <cell r="H95">
            <v>0</v>
          </cell>
          <cell r="Y95">
            <v>0</v>
          </cell>
        </row>
        <row r="96">
          <cell r="H96">
            <v>0</v>
          </cell>
          <cell r="Y96">
            <v>0</v>
          </cell>
        </row>
        <row r="97">
          <cell r="H97">
            <v>0</v>
          </cell>
          <cell r="Y97">
            <v>0</v>
          </cell>
        </row>
        <row r="98">
          <cell r="H98">
            <v>0</v>
          </cell>
          <cell r="Y98">
            <v>0</v>
          </cell>
        </row>
        <row r="99">
          <cell r="H99">
            <v>0</v>
          </cell>
          <cell r="Y99">
            <v>0</v>
          </cell>
        </row>
        <row r="100">
          <cell r="H100">
            <v>0</v>
          </cell>
          <cell r="Y100">
            <v>0</v>
          </cell>
        </row>
        <row r="101">
          <cell r="H101">
            <v>0</v>
          </cell>
          <cell r="Y101">
            <v>0</v>
          </cell>
        </row>
        <row r="102">
          <cell r="H102">
            <v>0</v>
          </cell>
          <cell r="Y102">
            <v>0</v>
          </cell>
        </row>
        <row r="103">
          <cell r="H103">
            <v>0</v>
          </cell>
          <cell r="Y103">
            <v>0</v>
          </cell>
        </row>
        <row r="104">
          <cell r="H104">
            <v>0</v>
          </cell>
          <cell r="Y104">
            <v>0</v>
          </cell>
        </row>
        <row r="105">
          <cell r="H105">
            <v>0</v>
          </cell>
          <cell r="Y105">
            <v>0</v>
          </cell>
        </row>
        <row r="106">
          <cell r="H106">
            <v>0</v>
          </cell>
          <cell r="Y106">
            <v>0</v>
          </cell>
        </row>
        <row r="107">
          <cell r="H107">
            <v>0</v>
          </cell>
          <cell r="Y107">
            <v>0</v>
          </cell>
        </row>
        <row r="108">
          <cell r="H108">
            <v>0</v>
          </cell>
          <cell r="Y108">
            <v>0</v>
          </cell>
        </row>
        <row r="109">
          <cell r="H109">
            <v>0</v>
          </cell>
          <cell r="Y109">
            <v>0</v>
          </cell>
        </row>
        <row r="110">
          <cell r="H110">
            <v>0</v>
          </cell>
          <cell r="Y110">
            <v>0</v>
          </cell>
        </row>
        <row r="111">
          <cell r="H111">
            <v>0</v>
          </cell>
          <cell r="Y111">
            <v>0</v>
          </cell>
        </row>
        <row r="112">
          <cell r="H112">
            <v>0</v>
          </cell>
          <cell r="Y112">
            <v>0</v>
          </cell>
        </row>
        <row r="113">
          <cell r="H113">
            <v>0</v>
          </cell>
          <cell r="Y113">
            <v>0</v>
          </cell>
        </row>
        <row r="114">
          <cell r="H114">
            <v>0</v>
          </cell>
          <cell r="Y114">
            <v>0</v>
          </cell>
        </row>
        <row r="115">
          <cell r="H115">
            <v>0</v>
          </cell>
          <cell r="Y115">
            <v>0</v>
          </cell>
        </row>
        <row r="116">
          <cell r="H116">
            <v>0</v>
          </cell>
          <cell r="Y116">
            <v>0</v>
          </cell>
        </row>
        <row r="117">
          <cell r="H117">
            <v>0</v>
          </cell>
          <cell r="Y117">
            <v>0</v>
          </cell>
        </row>
        <row r="118">
          <cell r="H118">
            <v>0</v>
          </cell>
          <cell r="Y118">
            <v>0</v>
          </cell>
        </row>
        <row r="119">
          <cell r="H119">
            <v>1700.46</v>
          </cell>
          <cell r="Y119">
            <v>1888.1491071369096</v>
          </cell>
        </row>
        <row r="120">
          <cell r="H120">
            <v>214.44479999999999</v>
          </cell>
          <cell r="Y120">
            <v>248.4176265448219</v>
          </cell>
        </row>
        <row r="121">
          <cell r="H121">
            <v>627.85008000000016</v>
          </cell>
          <cell r="Y121">
            <v>645.09462352536286</v>
          </cell>
        </row>
        <row r="122">
          <cell r="H122">
            <v>366.74183999999991</v>
          </cell>
          <cell r="Y122">
            <v>388.06128274708067</v>
          </cell>
        </row>
        <row r="123">
          <cell r="H123">
            <v>524.88800000000003</v>
          </cell>
          <cell r="Y123">
            <v>374.40478920995622</v>
          </cell>
        </row>
        <row r="124">
          <cell r="H124">
            <v>520.37959999999998</v>
          </cell>
          <cell r="Y124">
            <v>529.6465334266984</v>
          </cell>
        </row>
        <row r="125">
          <cell r="H125">
            <v>428.80669999999998</v>
          </cell>
          <cell r="Y125">
            <v>445.83973965231206</v>
          </cell>
        </row>
        <row r="126">
          <cell r="H126">
            <v>771.86400000000003</v>
          </cell>
          <cell r="Y126">
            <v>526.52165016515494</v>
          </cell>
        </row>
        <row r="127">
          <cell r="H127">
            <v>649.47471999999993</v>
          </cell>
          <cell r="Y127">
            <v>700.7082889197228</v>
          </cell>
        </row>
        <row r="128">
          <cell r="H128">
            <v>178.18799999999999</v>
          </cell>
          <cell r="Y128">
            <v>133.40662612466232</v>
          </cell>
        </row>
        <row r="129">
          <cell r="H129">
            <v>407.22390000000001</v>
          </cell>
          <cell r="Y129">
            <v>420.86180525839961</v>
          </cell>
        </row>
        <row r="130">
          <cell r="H130">
            <v>615.15916000000004</v>
          </cell>
          <cell r="Y130">
            <v>617.27551918644019</v>
          </cell>
        </row>
        <row r="131">
          <cell r="H131">
            <v>603.65859999999998</v>
          </cell>
          <cell r="Y131">
            <v>606.69864899662275</v>
          </cell>
        </row>
        <row r="132">
          <cell r="H132">
            <v>267.34050000000002</v>
          </cell>
          <cell r="Y132">
            <v>297.53506524897659</v>
          </cell>
        </row>
        <row r="133">
          <cell r="H133">
            <v>290.59860000000003</v>
          </cell>
          <cell r="Y133">
            <v>630.55257497610955</v>
          </cell>
        </row>
        <row r="134">
          <cell r="H134">
            <v>1440.5382000000002</v>
          </cell>
          <cell r="Y134">
            <v>1047.0161605502587</v>
          </cell>
        </row>
        <row r="135">
          <cell r="H135">
            <v>1337.9849999999999</v>
          </cell>
          <cell r="Y135">
            <v>1235.3892838560744</v>
          </cell>
        </row>
        <row r="136">
          <cell r="H136">
            <v>778.96199999999988</v>
          </cell>
          <cell r="Y136">
            <v>719.03580336259279</v>
          </cell>
        </row>
        <row r="137">
          <cell r="H137">
            <v>775.42</v>
          </cell>
          <cell r="Y137">
            <v>717.10803143398994</v>
          </cell>
        </row>
        <row r="138">
          <cell r="H138">
            <v>1152.95982</v>
          </cell>
          <cell r="Y138">
            <v>1063.6028717903885</v>
          </cell>
        </row>
        <row r="139">
          <cell r="H139">
            <v>441.90720000000005</v>
          </cell>
          <cell r="Y139">
            <v>409.21945189501253</v>
          </cell>
        </row>
        <row r="140">
          <cell r="H140">
            <v>1154.829</v>
          </cell>
          <cell r="Y140">
            <v>1065.5519982398787</v>
          </cell>
        </row>
        <row r="141">
          <cell r="H141">
            <v>1026.0893999999998</v>
          </cell>
          <cell r="Y141">
            <v>947.78584503739592</v>
          </cell>
        </row>
        <row r="142">
          <cell r="H142">
            <v>721.89360000000011</v>
          </cell>
          <cell r="Y142">
            <v>666.91506526135754</v>
          </cell>
        </row>
        <row r="143">
          <cell r="H143">
            <v>1169.7635100000002</v>
          </cell>
          <cell r="Y143">
            <v>1079.0465601412025</v>
          </cell>
        </row>
        <row r="144">
          <cell r="H144">
            <v>1173.7862000000002</v>
          </cell>
          <cell r="Y144">
            <v>1082.9143884395319</v>
          </cell>
        </row>
        <row r="145">
          <cell r="H145">
            <v>750.09150000000011</v>
          </cell>
          <cell r="Y145">
            <v>741.53633544427066</v>
          </cell>
        </row>
        <row r="146">
          <cell r="H146">
            <v>769.03560000000004</v>
          </cell>
          <cell r="Y146">
            <v>759.82874722700569</v>
          </cell>
        </row>
        <row r="147">
          <cell r="H147">
            <v>753.57850000000008</v>
          </cell>
          <cell r="Y147">
            <v>746.32677692758807</v>
          </cell>
        </row>
        <row r="148">
          <cell r="H148">
            <v>781.34039999999993</v>
          </cell>
          <cell r="Y148">
            <v>770.44308492151561</v>
          </cell>
        </row>
        <row r="149">
          <cell r="H149">
            <v>751.62360000000001</v>
          </cell>
          <cell r="Y149">
            <v>742.51276185603433</v>
          </cell>
        </row>
        <row r="150">
          <cell r="H150">
            <v>754.04720000000009</v>
          </cell>
          <cell r="Y150">
            <v>695.36708066620974</v>
          </cell>
        </row>
        <row r="151">
          <cell r="H151">
            <v>1154.2944</v>
          </cell>
          <cell r="Y151">
            <v>1085.2898389370339</v>
          </cell>
        </row>
        <row r="152">
          <cell r="H152">
            <v>1243.1573999999998</v>
          </cell>
          <cell r="Y152">
            <v>1197.1053628671962</v>
          </cell>
        </row>
        <row r="153">
          <cell r="H153">
            <v>209.81331</v>
          </cell>
          <cell r="Y153">
            <v>244.55391315391719</v>
          </cell>
        </row>
        <row r="154">
          <cell r="H154">
            <v>1195.752</v>
          </cell>
          <cell r="Y154">
            <v>1153.7578700936749</v>
          </cell>
        </row>
        <row r="155">
          <cell r="H155">
            <v>1082.4625000000001</v>
          </cell>
          <cell r="Y155">
            <v>1073.085280953994</v>
          </cell>
        </row>
        <row r="156">
          <cell r="H156">
            <v>886.71168</v>
          </cell>
          <cell r="Y156">
            <v>867.70879974228455</v>
          </cell>
        </row>
        <row r="157">
          <cell r="H157">
            <v>1150.1854000000001</v>
          </cell>
          <cell r="Y157">
            <v>1063.5847483536359</v>
          </cell>
        </row>
        <row r="158">
          <cell r="H158">
            <v>805.97244000000001</v>
          </cell>
          <cell r="Y158">
            <v>792.57389723811184</v>
          </cell>
        </row>
        <row r="159">
          <cell r="H159">
            <v>561.02855999999997</v>
          </cell>
          <cell r="Y159">
            <v>582.83517790706946</v>
          </cell>
        </row>
        <row r="160">
          <cell r="H160">
            <v>1122.19841</v>
          </cell>
          <cell r="Y160">
            <v>971.30084201164573</v>
          </cell>
        </row>
        <row r="161">
          <cell r="H161">
            <v>788.89</v>
          </cell>
          <cell r="Y161">
            <v>729.65685043543067</v>
          </cell>
        </row>
        <row r="162">
          <cell r="H162">
            <v>876.86387999999999</v>
          </cell>
          <cell r="Y162">
            <v>809.98121297867533</v>
          </cell>
        </row>
        <row r="163">
          <cell r="H163">
            <v>549.03548000000001</v>
          </cell>
          <cell r="Y163">
            <v>885.51083578647808</v>
          </cell>
        </row>
        <row r="164">
          <cell r="H164">
            <v>765.62529999999992</v>
          </cell>
          <cell r="Y164">
            <v>707.74685074372348</v>
          </cell>
        </row>
        <row r="165">
          <cell r="H165">
            <v>767.94983999999988</v>
          </cell>
          <cell r="Y165">
            <v>709.37613236621496</v>
          </cell>
        </row>
        <row r="166">
          <cell r="H166">
            <v>778.45383000000004</v>
          </cell>
          <cell r="Y166">
            <v>869.44809812619042</v>
          </cell>
        </row>
        <row r="167">
          <cell r="H167">
            <v>774.20526999999993</v>
          </cell>
          <cell r="Y167">
            <v>867.51571071201852</v>
          </cell>
        </row>
        <row r="168">
          <cell r="H168">
            <v>1151.1656400000002</v>
          </cell>
          <cell r="Y168">
            <v>1041.9763127698982</v>
          </cell>
        </row>
        <row r="169">
          <cell r="H169">
            <v>1094.13096</v>
          </cell>
          <cell r="Y169">
            <v>1010.5021756061276</v>
          </cell>
        </row>
        <row r="170">
          <cell r="H170">
            <v>1123.0164000000002</v>
          </cell>
          <cell r="Y170">
            <v>1030.3000622481841</v>
          </cell>
        </row>
        <row r="171">
          <cell r="H171">
            <v>1127.4829200000001</v>
          </cell>
          <cell r="Y171">
            <v>820.57942079361032</v>
          </cell>
        </row>
        <row r="172">
          <cell r="H172">
            <v>1596.7069000000001</v>
          </cell>
          <cell r="Y172">
            <v>1555.6053180365757</v>
          </cell>
        </row>
        <row r="173">
          <cell r="H173">
            <v>637.47402</v>
          </cell>
          <cell r="Y173">
            <v>702.31534866844072</v>
          </cell>
        </row>
        <row r="174">
          <cell r="H174">
            <v>509.03999999999996</v>
          </cell>
          <cell r="Y174">
            <v>294.31404981642885</v>
          </cell>
        </row>
        <row r="175">
          <cell r="H175">
            <v>315.58799999999997</v>
          </cell>
          <cell r="Y175">
            <v>341.82226318334949</v>
          </cell>
        </row>
        <row r="176">
          <cell r="H176">
            <v>482.04570000000001</v>
          </cell>
          <cell r="Y176">
            <v>443.99666294046551</v>
          </cell>
        </row>
        <row r="177">
          <cell r="H177">
            <v>1311.8567599999999</v>
          </cell>
          <cell r="Y177">
            <v>1210.6649002565564</v>
          </cell>
        </row>
        <row r="178">
          <cell r="H178">
            <v>1293.3299200000001</v>
          </cell>
          <cell r="Y178">
            <v>1242.3715538978179</v>
          </cell>
        </row>
        <row r="179">
          <cell r="H179">
            <v>656.98235999999997</v>
          </cell>
          <cell r="Y179">
            <v>476.67715921977259</v>
          </cell>
        </row>
        <row r="180">
          <cell r="H180">
            <v>1171.7202300000001</v>
          </cell>
          <cell r="Y180">
            <v>1083.8693510056232</v>
          </cell>
        </row>
        <row r="181">
          <cell r="H181">
            <v>425.33199999999999</v>
          </cell>
          <cell r="Y181">
            <v>392.80879794591908</v>
          </cell>
        </row>
        <row r="182">
          <cell r="H182">
            <v>786.49479999999994</v>
          </cell>
          <cell r="Y182">
            <v>725.79965344457446</v>
          </cell>
        </row>
        <row r="183">
          <cell r="H183">
            <v>1597.9975000000002</v>
          </cell>
          <cell r="Y183">
            <v>1477.6527819416092</v>
          </cell>
        </row>
        <row r="184">
          <cell r="H184">
            <v>1345.9186000000002</v>
          </cell>
          <cell r="Y184">
            <v>1241.4906473024232</v>
          </cell>
        </row>
        <row r="185">
          <cell r="H185">
            <v>1167.6886</v>
          </cell>
          <cell r="Y185">
            <v>1080.0014643082318</v>
          </cell>
        </row>
        <row r="186">
          <cell r="H186">
            <v>962.91909999999996</v>
          </cell>
          <cell r="Y186">
            <v>888.91060397020669</v>
          </cell>
        </row>
        <row r="187">
          <cell r="H187">
            <v>1163.2669000000001</v>
          </cell>
          <cell r="Y187">
            <v>1074.2263951402156</v>
          </cell>
        </row>
        <row r="188">
          <cell r="H188">
            <v>950.34239999999988</v>
          </cell>
          <cell r="Y188">
            <v>879.24071287675019</v>
          </cell>
        </row>
        <row r="189">
          <cell r="H189">
            <v>771.96152000000006</v>
          </cell>
          <cell r="Y189">
            <v>762.71490104225177</v>
          </cell>
        </row>
        <row r="190">
          <cell r="H190">
            <v>462.15074999999996</v>
          </cell>
          <cell r="Y190">
            <v>414.22987696854364</v>
          </cell>
        </row>
        <row r="191">
          <cell r="H191">
            <v>435.32040000000001</v>
          </cell>
          <cell r="Y191">
            <v>451.61637077306528</v>
          </cell>
        </row>
        <row r="192">
          <cell r="H192">
            <v>444.10212000000001</v>
          </cell>
          <cell r="Y192">
            <v>409.34431406153374</v>
          </cell>
        </row>
        <row r="193">
          <cell r="H193">
            <v>765.22280000000001</v>
          </cell>
          <cell r="Y193">
            <v>757.90321823939507</v>
          </cell>
        </row>
        <row r="194">
          <cell r="H194">
            <v>1114.3995</v>
          </cell>
          <cell r="Y194">
            <v>1078.6511755114363</v>
          </cell>
        </row>
        <row r="195">
          <cell r="H195">
            <v>1078.1976</v>
          </cell>
          <cell r="Y195">
            <v>992.04881373667502</v>
          </cell>
        </row>
        <row r="196">
          <cell r="H196">
            <v>759.81377000000009</v>
          </cell>
          <cell r="Y196">
            <v>750.20096674433864</v>
          </cell>
        </row>
        <row r="197">
          <cell r="H197">
            <v>1159.1243999999999</v>
          </cell>
          <cell r="Y197">
            <v>1118.1154854706328</v>
          </cell>
        </row>
        <row r="198">
          <cell r="H198">
            <v>767.8325000000001</v>
          </cell>
          <cell r="Y198">
            <v>708.85813021045578</v>
          </cell>
        </row>
        <row r="199">
          <cell r="H199">
            <v>1137.0705500000001</v>
          </cell>
          <cell r="Y199">
            <v>1098.8685554809495</v>
          </cell>
        </row>
        <row r="200">
          <cell r="H200">
            <v>1134.5672</v>
          </cell>
          <cell r="Y200">
            <v>1045.9566083505779</v>
          </cell>
        </row>
        <row r="201">
          <cell r="H201">
            <v>1036.1439</v>
          </cell>
          <cell r="Y201">
            <v>1007.3337419848405</v>
          </cell>
        </row>
        <row r="202">
          <cell r="H202">
            <v>844.35</v>
          </cell>
          <cell r="Y202">
            <v>829.16191746631091</v>
          </cell>
        </row>
        <row r="203">
          <cell r="H203">
            <v>820.75290000000007</v>
          </cell>
          <cell r="Y203">
            <v>757.97573026324824</v>
          </cell>
        </row>
        <row r="204">
          <cell r="H204">
            <v>394.44640000000004</v>
          </cell>
          <cell r="Y204">
            <v>363.87611716133711</v>
          </cell>
        </row>
        <row r="205">
          <cell r="H205">
            <v>1149.4582</v>
          </cell>
          <cell r="Y205">
            <v>837.661495971573</v>
          </cell>
        </row>
        <row r="206">
          <cell r="H206">
            <v>1095.9134999999999</v>
          </cell>
          <cell r="Y206">
            <v>1008.8902301244937</v>
          </cell>
        </row>
        <row r="207">
          <cell r="H207">
            <v>1119.5503000000001</v>
          </cell>
          <cell r="Y207">
            <v>1034.6537039185998</v>
          </cell>
        </row>
        <row r="208">
          <cell r="H208">
            <v>1164.62995</v>
          </cell>
          <cell r="Y208">
            <v>728.91539713917291</v>
          </cell>
        </row>
        <row r="209">
          <cell r="H209">
            <v>1101.2688000000001</v>
          </cell>
          <cell r="Y209">
            <v>1014.1226049154201</v>
          </cell>
        </row>
        <row r="210">
          <cell r="H210">
            <v>1145.51116</v>
          </cell>
          <cell r="Y210">
            <v>1116.4643127436468</v>
          </cell>
        </row>
        <row r="211">
          <cell r="H211">
            <v>750.59985000000006</v>
          </cell>
          <cell r="Y211">
            <v>691.54331641350041</v>
          </cell>
        </row>
        <row r="212">
          <cell r="H212">
            <v>755.64014000000009</v>
          </cell>
          <cell r="Y212">
            <v>748.27308069482535</v>
          </cell>
        </row>
        <row r="213">
          <cell r="H213">
            <v>944.90970000000004</v>
          </cell>
          <cell r="Y213">
            <v>882.19795232359104</v>
          </cell>
        </row>
        <row r="214">
          <cell r="H214">
            <v>832.7088</v>
          </cell>
          <cell r="Y214">
            <v>769.52199310939261</v>
          </cell>
        </row>
        <row r="215">
          <cell r="H215">
            <v>1793.1736000000001</v>
          </cell>
          <cell r="Y215">
            <v>1710.3872232428603</v>
          </cell>
        </row>
        <row r="216">
          <cell r="H216">
            <v>2785.9230700000003</v>
          </cell>
          <cell r="Y216">
            <v>2586.5173666317773</v>
          </cell>
        </row>
        <row r="217">
          <cell r="H217">
            <v>4061.1479999999997</v>
          </cell>
          <cell r="Y217">
            <v>3772.6218250743691</v>
          </cell>
        </row>
        <row r="218">
          <cell r="H218">
            <v>1537.008</v>
          </cell>
          <cell r="Y218">
            <v>1427.4110643107158</v>
          </cell>
        </row>
        <row r="219">
          <cell r="H219">
            <v>1750.5192099999997</v>
          </cell>
          <cell r="Y219">
            <v>1623.3367553917037</v>
          </cell>
        </row>
        <row r="220">
          <cell r="H220">
            <v>2350.0744</v>
          </cell>
          <cell r="Y220">
            <v>2183.0836762242498</v>
          </cell>
        </row>
        <row r="221">
          <cell r="H221">
            <v>3307.6461600000002</v>
          </cell>
          <cell r="Y221">
            <v>3135.6319654847798</v>
          </cell>
        </row>
        <row r="222">
          <cell r="H222">
            <v>2239.6968000000002</v>
          </cell>
          <cell r="Y222">
            <v>2349.845236344107</v>
          </cell>
        </row>
        <row r="223">
          <cell r="H223">
            <v>681.35980000000006</v>
          </cell>
          <cell r="Y223">
            <v>924.9309433986698</v>
          </cell>
        </row>
        <row r="224">
          <cell r="H224">
            <v>2283.7936000000004</v>
          </cell>
          <cell r="Y224">
            <v>2165.9402732312396</v>
          </cell>
        </row>
        <row r="225">
          <cell r="H225">
            <v>4385.9310900000009</v>
          </cell>
          <cell r="Y225">
            <v>6597.8453881468649</v>
          </cell>
        </row>
        <row r="226">
          <cell r="H226">
            <v>1736.1903299999997</v>
          </cell>
          <cell r="Y226">
            <v>1609.846149667527</v>
          </cell>
        </row>
        <row r="227">
          <cell r="H227">
            <v>4585.1373000000003</v>
          </cell>
          <cell r="Y227">
            <v>2142.5785825764306</v>
          </cell>
        </row>
        <row r="228">
          <cell r="H228">
            <v>1838.2329000000002</v>
          </cell>
          <cell r="Y228">
            <v>1283.4644013652999</v>
          </cell>
        </row>
        <row r="229">
          <cell r="H229">
            <v>2761.1048499999997</v>
          </cell>
          <cell r="Y229">
            <v>2612.7730498952574</v>
          </cell>
        </row>
        <row r="230">
          <cell r="H230">
            <v>1411.8263399999998</v>
          </cell>
          <cell r="Y230">
            <v>1311.6050691012711</v>
          </cell>
        </row>
        <row r="231">
          <cell r="H231">
            <v>654.7793999999999</v>
          </cell>
          <cell r="Y231">
            <v>606.74235800230531</v>
          </cell>
        </row>
        <row r="232">
          <cell r="H232">
            <v>1727.5939999999998</v>
          </cell>
          <cell r="Y232">
            <v>805.9709254409139</v>
          </cell>
        </row>
        <row r="233">
          <cell r="H233">
            <v>5703.38832</v>
          </cell>
          <cell r="Y233">
            <v>5337.4164158609983</v>
          </cell>
        </row>
        <row r="234">
          <cell r="H234">
            <v>2054.9059299999999</v>
          </cell>
          <cell r="Y234">
            <v>1955.0222735825052</v>
          </cell>
        </row>
        <row r="235">
          <cell r="H235">
            <v>1682.3691200000001</v>
          </cell>
          <cell r="Y235">
            <v>1561.555892100941</v>
          </cell>
        </row>
        <row r="236">
          <cell r="H236">
            <v>1629.86851</v>
          </cell>
          <cell r="Y236">
            <v>1511.4019086697449</v>
          </cell>
        </row>
        <row r="237">
          <cell r="H237">
            <v>1306.9119000000001</v>
          </cell>
          <cell r="Y237">
            <v>1213.1700215790322</v>
          </cell>
        </row>
        <row r="238">
          <cell r="H238">
            <v>2301.9149999999995</v>
          </cell>
          <cell r="Y238">
            <v>2165.5305275148025</v>
          </cell>
        </row>
        <row r="239">
          <cell r="H239">
            <v>2334.9300000000003</v>
          </cell>
          <cell r="Y239">
            <v>2165.7461925058246</v>
          </cell>
        </row>
        <row r="240">
          <cell r="H240">
            <v>1772.3579999999997</v>
          </cell>
          <cell r="Y240">
            <v>1646.4964361862417</v>
          </cell>
        </row>
        <row r="241">
          <cell r="H241">
            <v>2676.4653999999996</v>
          </cell>
          <cell r="Y241">
            <v>2482.2741741279915</v>
          </cell>
        </row>
        <row r="242">
          <cell r="H242">
            <v>2656.0631399999997</v>
          </cell>
          <cell r="Y242">
            <v>2464.9346262535064</v>
          </cell>
        </row>
        <row r="243">
          <cell r="H243">
            <v>3244.9438</v>
          </cell>
          <cell r="Y243">
            <v>3053.3427432405178</v>
          </cell>
        </row>
        <row r="244">
          <cell r="H244">
            <v>1811.6118000000001</v>
          </cell>
          <cell r="Y244">
            <v>1683.1668823353887</v>
          </cell>
        </row>
        <row r="245">
          <cell r="H245">
            <v>4316.6323199999988</v>
          </cell>
          <cell r="Y245">
            <v>4011.9503690644315</v>
          </cell>
        </row>
        <row r="246">
          <cell r="H246">
            <v>2481.70046</v>
          </cell>
          <cell r="Y246">
            <v>2297.0227306307106</v>
          </cell>
        </row>
        <row r="247">
          <cell r="H247">
            <v>1818.4379799999999</v>
          </cell>
          <cell r="Y247">
            <v>1685.3928672026855</v>
          </cell>
        </row>
        <row r="248">
          <cell r="H248">
            <v>1802.4214999999999</v>
          </cell>
          <cell r="Y248">
            <v>1720.0151740234624</v>
          </cell>
        </row>
        <row r="249">
          <cell r="H249">
            <v>5331.2672000000011</v>
          </cell>
          <cell r="Y249">
            <v>4659.2337607261834</v>
          </cell>
        </row>
        <row r="250">
          <cell r="H250">
            <v>2922.1776</v>
          </cell>
          <cell r="Y250">
            <v>2705.3769468903129</v>
          </cell>
        </row>
        <row r="251">
          <cell r="H251">
            <v>1134.3904</v>
          </cell>
          <cell r="Y251">
            <v>1050.7553306111461</v>
          </cell>
        </row>
        <row r="252">
          <cell r="H252">
            <v>2236.2795000000001</v>
          </cell>
          <cell r="Y252">
            <v>2121.6256521694818</v>
          </cell>
        </row>
        <row r="253">
          <cell r="H253">
            <v>3127.0792000000001</v>
          </cell>
          <cell r="Y253">
            <v>2893.2019356903475</v>
          </cell>
        </row>
        <row r="254">
          <cell r="H254">
            <v>2166.1572000000001</v>
          </cell>
          <cell r="Y254">
            <v>2056.127643471787</v>
          </cell>
        </row>
        <row r="255">
          <cell r="H255">
            <v>3055.81068</v>
          </cell>
          <cell r="Y255">
            <v>3795.7231529455703</v>
          </cell>
        </row>
        <row r="256">
          <cell r="H256">
            <v>2092.8526000000002</v>
          </cell>
          <cell r="Y256">
            <v>3292.8874099703085</v>
          </cell>
        </row>
        <row r="257">
          <cell r="H257">
            <v>2343.9312</v>
          </cell>
          <cell r="Y257">
            <v>2168.909923711733</v>
          </cell>
        </row>
        <row r="258">
          <cell r="H258">
            <v>2607.6852000000003</v>
          </cell>
          <cell r="Y258">
            <v>2420.5214766875961</v>
          </cell>
        </row>
        <row r="259">
          <cell r="H259">
            <v>1971.00981</v>
          </cell>
          <cell r="Y259">
            <v>1830.8004084737274</v>
          </cell>
        </row>
        <row r="260">
          <cell r="H260">
            <v>4364.0183999999999</v>
          </cell>
          <cell r="Y260">
            <v>4086.0564233857349</v>
          </cell>
        </row>
        <row r="261">
          <cell r="H261">
            <v>2020.56195</v>
          </cell>
          <cell r="Y261">
            <v>1899.0352921076562</v>
          </cell>
        </row>
        <row r="262">
          <cell r="H262">
            <v>2005.0323999999998</v>
          </cell>
          <cell r="Y262">
            <v>1905.9245767007319</v>
          </cell>
        </row>
        <row r="263">
          <cell r="H263">
            <v>1723.97</v>
          </cell>
          <cell r="Y263">
            <v>1599.210128330601</v>
          </cell>
        </row>
        <row r="264">
          <cell r="H264">
            <v>1712.6122</v>
          </cell>
          <cell r="Y264">
            <v>1590.5166576696317</v>
          </cell>
        </row>
        <row r="265">
          <cell r="H265">
            <v>1892.7413099999999</v>
          </cell>
          <cell r="Y265">
            <v>1755.5887255921255</v>
          </cell>
        </row>
        <row r="266">
          <cell r="H266">
            <v>2025.6812000000002</v>
          </cell>
          <cell r="Y266">
            <v>1881.0008541029119</v>
          </cell>
        </row>
        <row r="267">
          <cell r="H267">
            <v>1997.7704999999999</v>
          </cell>
          <cell r="Y267">
            <v>1857.8337915062161</v>
          </cell>
        </row>
        <row r="268">
          <cell r="H268">
            <v>870.85169999999994</v>
          </cell>
          <cell r="Y268">
            <v>807.79803304466668</v>
          </cell>
        </row>
        <row r="269">
          <cell r="H269">
            <v>2050.3121000000001</v>
          </cell>
          <cell r="Y269">
            <v>1901.3056813167277</v>
          </cell>
        </row>
        <row r="270">
          <cell r="H270">
            <v>1918.84</v>
          </cell>
          <cell r="Y270">
            <v>1773.0585807463258</v>
          </cell>
        </row>
        <row r="271">
          <cell r="H271">
            <v>7006.2718000000013</v>
          </cell>
          <cell r="Y271">
            <v>6503.9629004493518</v>
          </cell>
        </row>
        <row r="272">
          <cell r="H272">
            <v>4505.2146999999995</v>
          </cell>
          <cell r="Y272">
            <v>4181.8553835436096</v>
          </cell>
        </row>
        <row r="273">
          <cell r="H273">
            <v>1781.3400000000001</v>
          </cell>
          <cell r="Y273">
            <v>1700.7423818074869</v>
          </cell>
        </row>
        <row r="274">
          <cell r="H274">
            <v>479.2294</v>
          </cell>
          <cell r="Y274">
            <v>2.5659723535615835</v>
          </cell>
        </row>
      </sheetData>
      <sheetData sheetId="2" refreshError="1">
        <row r="8">
          <cell r="H8">
            <v>152.4915</v>
          </cell>
          <cell r="V8">
            <v>199.3999885736452</v>
          </cell>
        </row>
        <row r="9">
          <cell r="H9">
            <v>25.447800000000001</v>
          </cell>
          <cell r="V9">
            <v>30.723326642232514</v>
          </cell>
        </row>
        <row r="10">
          <cell r="H10">
            <v>126.953</v>
          </cell>
          <cell r="V10">
            <v>138.40452852660212</v>
          </cell>
        </row>
        <row r="11">
          <cell r="H11">
            <v>33.897599999999997</v>
          </cell>
          <cell r="V11">
            <v>40.95407173401059</v>
          </cell>
        </row>
        <row r="12">
          <cell r="H12">
            <v>16.956</v>
          </cell>
          <cell r="V12">
            <v>5.3575733447880589</v>
          </cell>
        </row>
        <row r="13">
          <cell r="H13">
            <v>16.921199999999999</v>
          </cell>
          <cell r="V13">
            <v>20.468315117753342</v>
          </cell>
        </row>
        <row r="14">
          <cell r="H14">
            <v>177.23136</v>
          </cell>
          <cell r="V14">
            <v>237.4604967477066</v>
          </cell>
        </row>
        <row r="15">
          <cell r="H15">
            <v>135.59540000000001</v>
          </cell>
          <cell r="V15">
            <v>156.25699803177986</v>
          </cell>
        </row>
        <row r="16">
          <cell r="H16">
            <v>16.932599999999997</v>
          </cell>
          <cell r="V16">
            <v>12.911048416215928</v>
          </cell>
        </row>
        <row r="17">
          <cell r="H17">
            <v>127.13550000000001</v>
          </cell>
          <cell r="V17">
            <v>176.26653665189218</v>
          </cell>
        </row>
        <row r="18">
          <cell r="H18">
            <v>59.302399999999999</v>
          </cell>
          <cell r="V18">
            <v>71.663811701683912</v>
          </cell>
        </row>
        <row r="19">
          <cell r="H19">
            <v>33.888600000000004</v>
          </cell>
          <cell r="V19">
            <v>40.951228011428441</v>
          </cell>
        </row>
        <row r="20">
          <cell r="H20">
            <v>33.958599999999997</v>
          </cell>
          <cell r="V20">
            <v>40.973345853734116</v>
          </cell>
        </row>
        <row r="21">
          <cell r="H21">
            <v>8.4743999999999993</v>
          </cell>
          <cell r="V21">
            <v>10.238517933502647</v>
          </cell>
        </row>
        <row r="22">
          <cell r="H22">
            <v>101.76389999999999</v>
          </cell>
          <cell r="V22">
            <v>92.641205609864912</v>
          </cell>
        </row>
        <row r="23">
          <cell r="H23">
            <v>59.290499999999994</v>
          </cell>
          <cell r="V23">
            <v>79.220920418633412</v>
          </cell>
        </row>
        <row r="24">
          <cell r="H24">
            <v>42.290400000000005</v>
          </cell>
          <cell r="V24">
            <v>43.60593783262685</v>
          </cell>
        </row>
        <row r="25">
          <cell r="H25">
            <v>76.214600000000004</v>
          </cell>
          <cell r="V25">
            <v>84.568414346713595</v>
          </cell>
        </row>
        <row r="26">
          <cell r="H26">
            <v>93.454899999999995</v>
          </cell>
          <cell r="V26">
            <v>112.69842397860475</v>
          </cell>
        </row>
        <row r="27">
          <cell r="H27">
            <v>93.196799999999996</v>
          </cell>
          <cell r="V27">
            <v>105.05600358419045</v>
          </cell>
        </row>
        <row r="28">
          <cell r="H28">
            <v>67.806200000000004</v>
          </cell>
          <cell r="V28">
            <v>74.350750378813473</v>
          </cell>
        </row>
        <row r="29">
          <cell r="H29">
            <v>118.57229999999998</v>
          </cell>
          <cell r="V29">
            <v>120.63474815472999</v>
          </cell>
        </row>
        <row r="30">
          <cell r="H30">
            <v>42.245000000000005</v>
          </cell>
          <cell r="V30">
            <v>51.152461582187222</v>
          </cell>
        </row>
        <row r="31">
          <cell r="H31">
            <v>42.239400000000003</v>
          </cell>
          <cell r="V31">
            <v>28.468085904378317</v>
          </cell>
        </row>
        <row r="32">
          <cell r="H32">
            <v>25.401600000000002</v>
          </cell>
          <cell r="V32">
            <v>30.708728866310771</v>
          </cell>
        </row>
        <row r="33">
          <cell r="H33">
            <v>110.2689</v>
          </cell>
          <cell r="V33">
            <v>102.8893922001469</v>
          </cell>
        </row>
        <row r="34">
          <cell r="H34">
            <v>8.4699999999999989</v>
          </cell>
          <cell r="V34">
            <v>10.237127669129148</v>
          </cell>
        </row>
        <row r="35">
          <cell r="H35">
            <v>50.839999999999996</v>
          </cell>
          <cell r="V35">
            <v>46.307347898007826</v>
          </cell>
        </row>
        <row r="36">
          <cell r="H36">
            <v>76.136200000000002</v>
          </cell>
          <cell r="V36">
            <v>61.861036112906788</v>
          </cell>
        </row>
        <row r="37">
          <cell r="H37">
            <v>141.80840000000001</v>
          </cell>
          <cell r="V37">
            <v>44.807083268874912</v>
          </cell>
        </row>
        <row r="38">
          <cell r="H38">
            <v>8.4624000000000006</v>
          </cell>
          <cell r="V38">
            <v>2.6738575532516204</v>
          </cell>
        </row>
        <row r="39">
          <cell r="H39">
            <v>67.888099999999994</v>
          </cell>
          <cell r="V39">
            <v>66.81575950416962</v>
          </cell>
        </row>
        <row r="40">
          <cell r="H40">
            <v>33.726399999999998</v>
          </cell>
          <cell r="V40">
            <v>48.460846561255906</v>
          </cell>
        </row>
        <row r="41">
          <cell r="H41">
            <v>25.288</v>
          </cell>
          <cell r="V41">
            <v>23.11196601779892</v>
          </cell>
        </row>
        <row r="42">
          <cell r="H42">
            <v>59.259199999999993</v>
          </cell>
          <cell r="V42">
            <v>71.650161833289545</v>
          </cell>
        </row>
        <row r="43">
          <cell r="H43">
            <v>25.41</v>
          </cell>
          <cell r="V43">
            <v>30.711383007387447</v>
          </cell>
        </row>
        <row r="44">
          <cell r="H44">
            <v>25.3995</v>
          </cell>
          <cell r="V44">
            <v>23.147196580900108</v>
          </cell>
        </row>
        <row r="45">
          <cell r="H45">
            <v>59.217700000000001</v>
          </cell>
          <cell r="V45">
            <v>71.63704911249404</v>
          </cell>
        </row>
        <row r="46">
          <cell r="H46">
            <v>110.10900000000001</v>
          </cell>
          <cell r="V46">
            <v>102.8388687289372</v>
          </cell>
        </row>
        <row r="47">
          <cell r="H47">
            <v>42.262</v>
          </cell>
          <cell r="V47">
            <v>58.718701808317221</v>
          </cell>
        </row>
        <row r="48">
          <cell r="H48">
            <v>16.918800000000001</v>
          </cell>
          <cell r="V48">
            <v>20.467556791731432</v>
          </cell>
        </row>
        <row r="49">
          <cell r="H49">
            <v>93.29310000000001</v>
          </cell>
          <cell r="V49">
            <v>120.20816891610255</v>
          </cell>
        </row>
        <row r="50">
          <cell r="H50">
            <v>33.795199999999994</v>
          </cell>
          <cell r="V50">
            <v>33.360847740267658</v>
          </cell>
        </row>
        <row r="51">
          <cell r="H51">
            <v>84.636200000000002</v>
          </cell>
          <cell r="V51">
            <v>102.35111785787572</v>
          </cell>
        </row>
        <row r="52">
          <cell r="H52">
            <v>127.00170000000001</v>
          </cell>
          <cell r="V52">
            <v>153.5416537257463</v>
          </cell>
        </row>
        <row r="53">
          <cell r="H53">
            <v>93.099599999999995</v>
          </cell>
          <cell r="V53">
            <v>105.02529138030314</v>
          </cell>
        </row>
        <row r="54">
          <cell r="H54">
            <v>118.494</v>
          </cell>
          <cell r="V54">
            <v>135.7317452685482</v>
          </cell>
        </row>
        <row r="55">
          <cell r="H55">
            <v>135.5172</v>
          </cell>
          <cell r="V55">
            <v>156.23228924223264</v>
          </cell>
        </row>
        <row r="56">
          <cell r="H56">
            <v>76.254800000000003</v>
          </cell>
          <cell r="V56">
            <v>84.581116307580572</v>
          </cell>
        </row>
        <row r="57">
          <cell r="H57">
            <v>118.62389999999999</v>
          </cell>
          <cell r="V57">
            <v>120.65105216420103</v>
          </cell>
        </row>
        <row r="58">
          <cell r="H58">
            <v>110.1675</v>
          </cell>
          <cell r="V58">
            <v>140.66169667642868</v>
          </cell>
        </row>
        <row r="59">
          <cell r="H59">
            <v>101.824</v>
          </cell>
          <cell r="V59">
            <v>122.90367035789616</v>
          </cell>
        </row>
        <row r="60">
          <cell r="H60">
            <v>76.243700000000004</v>
          </cell>
          <cell r="V60">
            <v>84.577609049729247</v>
          </cell>
        </row>
        <row r="61">
          <cell r="H61">
            <v>101.60039999999999</v>
          </cell>
          <cell r="V61">
            <v>92.589544649622354</v>
          </cell>
        </row>
        <row r="62">
          <cell r="H62">
            <v>177.94200000000001</v>
          </cell>
          <cell r="V62">
            <v>215.00243083236944</v>
          </cell>
        </row>
        <row r="63">
          <cell r="H63">
            <v>109.96199999999999</v>
          </cell>
          <cell r="V63">
            <v>125.47502751051972</v>
          </cell>
        </row>
        <row r="64">
          <cell r="H64">
            <v>84.932550000000006</v>
          </cell>
          <cell r="V64">
            <v>117.56649282340568</v>
          </cell>
        </row>
        <row r="65">
          <cell r="H65">
            <v>101.73459999999999</v>
          </cell>
          <cell r="V65">
            <v>122.87542271358002</v>
          </cell>
        </row>
        <row r="66">
          <cell r="H66">
            <v>174.03799999999998</v>
          </cell>
          <cell r="V66">
            <v>198.64714966978087</v>
          </cell>
        </row>
        <row r="67">
          <cell r="H67">
            <v>161.26180000000002</v>
          </cell>
          <cell r="V67">
            <v>187.04939553584128</v>
          </cell>
        </row>
        <row r="68">
          <cell r="H68">
            <v>67.677500000000009</v>
          </cell>
          <cell r="V68">
            <v>81.870953896030059</v>
          </cell>
        </row>
        <row r="69">
          <cell r="H69">
            <v>76.073999999999998</v>
          </cell>
          <cell r="V69">
            <v>99.645726580879725</v>
          </cell>
        </row>
        <row r="70">
          <cell r="H70">
            <v>67.796300000000002</v>
          </cell>
          <cell r="V70">
            <v>74.347622283973081</v>
          </cell>
        </row>
        <row r="71">
          <cell r="H71">
            <v>143.68860000000001</v>
          </cell>
          <cell r="V71">
            <v>173.93593726561079</v>
          </cell>
        </row>
        <row r="72">
          <cell r="H72">
            <v>169.7808</v>
          </cell>
          <cell r="V72">
            <v>182.18026819430142</v>
          </cell>
        </row>
        <row r="73">
          <cell r="H73">
            <v>42.331499999999998</v>
          </cell>
          <cell r="V73">
            <v>51.179792915893522</v>
          </cell>
        </row>
        <row r="74">
          <cell r="H74">
            <v>110.1408</v>
          </cell>
          <cell r="V74">
            <v>133.09239154929341</v>
          </cell>
        </row>
        <row r="75">
          <cell r="H75">
            <v>50.781199999999998</v>
          </cell>
          <cell r="V75">
            <v>61.410506410754024</v>
          </cell>
        </row>
        <row r="76">
          <cell r="H76">
            <v>84.792600000000007</v>
          </cell>
          <cell r="V76">
            <v>57.035322936121254</v>
          </cell>
        </row>
        <row r="77">
          <cell r="H77">
            <v>508.69</v>
          </cell>
          <cell r="V77">
            <v>576.57814129318126</v>
          </cell>
        </row>
        <row r="78">
          <cell r="H78">
            <v>440.71719999999993</v>
          </cell>
          <cell r="V78">
            <v>509.73561919982183</v>
          </cell>
        </row>
        <row r="79">
          <cell r="H79">
            <v>126.83129999999998</v>
          </cell>
          <cell r="V79">
            <v>115.68346882748334</v>
          </cell>
        </row>
        <row r="80">
          <cell r="H80">
            <v>211.46159999999998</v>
          </cell>
          <cell r="V80">
            <v>202.91098496693894</v>
          </cell>
        </row>
        <row r="81">
          <cell r="H81">
            <v>294.43183000000005</v>
          </cell>
          <cell r="V81">
            <v>319.85744515729766</v>
          </cell>
        </row>
        <row r="82">
          <cell r="H82">
            <v>178.1292</v>
          </cell>
          <cell r="V82">
            <v>207.5007115119368</v>
          </cell>
        </row>
        <row r="83">
          <cell r="H83">
            <v>228.459</v>
          </cell>
          <cell r="V83">
            <v>215.84250818574642</v>
          </cell>
        </row>
        <row r="84">
          <cell r="H84">
            <v>186.2448</v>
          </cell>
          <cell r="V84">
            <v>217.62585970516403</v>
          </cell>
        </row>
        <row r="85">
          <cell r="H85">
            <v>262.43760000000003</v>
          </cell>
          <cell r="V85">
            <v>370.23520467511867</v>
          </cell>
        </row>
        <row r="86">
          <cell r="H86">
            <v>135.25740000000002</v>
          </cell>
          <cell r="V86">
            <v>156.15020045036101</v>
          </cell>
        </row>
        <row r="87">
          <cell r="H87">
            <v>347.03130000000004</v>
          </cell>
          <cell r="V87">
            <v>396.9642063416083</v>
          </cell>
        </row>
        <row r="88">
          <cell r="H88">
            <v>169.63729999999998</v>
          </cell>
          <cell r="V88">
            <v>212.37840161814069</v>
          </cell>
        </row>
        <row r="89">
          <cell r="H89">
            <v>76.297200000000004</v>
          </cell>
          <cell r="V89">
            <v>99.716250900917288</v>
          </cell>
        </row>
        <row r="90">
          <cell r="H90">
            <v>152.31650000000002</v>
          </cell>
          <cell r="V90">
            <v>169.10121896731511</v>
          </cell>
        </row>
        <row r="91">
          <cell r="H91">
            <v>380.9862</v>
          </cell>
          <cell r="V91">
            <v>422.81464560910894</v>
          </cell>
        </row>
        <row r="92">
          <cell r="H92">
            <v>195.15888000000001</v>
          </cell>
          <cell r="V92">
            <v>243.12504046616345</v>
          </cell>
        </row>
        <row r="93">
          <cell r="H93">
            <v>59.519999999999996</v>
          </cell>
          <cell r="V93">
            <v>71.732566594336987</v>
          </cell>
        </row>
        <row r="94">
          <cell r="H94">
            <v>169.18740000000003</v>
          </cell>
          <cell r="V94">
            <v>212.2362470859504</v>
          </cell>
        </row>
        <row r="95">
          <cell r="H95">
            <v>194.89599999999999</v>
          </cell>
          <cell r="V95">
            <v>212.79850348866441</v>
          </cell>
        </row>
        <row r="96">
          <cell r="H96">
            <v>549.36448000000007</v>
          </cell>
          <cell r="V96">
            <v>1030.9116372427477</v>
          </cell>
        </row>
        <row r="97">
          <cell r="H97">
            <v>346.87639999999999</v>
          </cell>
          <cell r="V97">
            <v>389.35439396613606</v>
          </cell>
        </row>
        <row r="98">
          <cell r="H98">
            <v>212.25540000000001</v>
          </cell>
          <cell r="V98">
            <v>195.60093254854388</v>
          </cell>
        </row>
        <row r="99">
          <cell r="H99">
            <v>278.88960000000003</v>
          </cell>
          <cell r="V99">
            <v>269.5813670533251</v>
          </cell>
        </row>
        <row r="100">
          <cell r="H100">
            <v>135.72239999999999</v>
          </cell>
          <cell r="V100">
            <v>201.66233861795476</v>
          </cell>
        </row>
        <row r="101">
          <cell r="H101">
            <v>339.67700000000002</v>
          </cell>
          <cell r="V101">
            <v>379.51873673177266</v>
          </cell>
        </row>
        <row r="102">
          <cell r="H102">
            <v>348.39270000000005</v>
          </cell>
          <cell r="V102">
            <v>397.39436677753633</v>
          </cell>
        </row>
        <row r="103">
          <cell r="H103">
            <v>288.2158</v>
          </cell>
          <cell r="V103">
            <v>340.57597753190214</v>
          </cell>
        </row>
        <row r="104">
          <cell r="H104">
            <v>330.93170000000003</v>
          </cell>
          <cell r="V104">
            <v>825.79797427688698</v>
          </cell>
        </row>
        <row r="105">
          <cell r="H105">
            <v>305.54400000000004</v>
          </cell>
          <cell r="V105">
            <v>338.49028585377982</v>
          </cell>
        </row>
        <row r="106">
          <cell r="H106">
            <v>296.10200000000003</v>
          </cell>
          <cell r="V106">
            <v>327.94603614577744</v>
          </cell>
        </row>
        <row r="107">
          <cell r="H107">
            <v>177.55799999999999</v>
          </cell>
          <cell r="V107">
            <v>177.07675491815652</v>
          </cell>
        </row>
        <row r="108">
          <cell r="H108">
            <v>337.49889999999999</v>
          </cell>
          <cell r="V108">
            <v>371.26965551983102</v>
          </cell>
        </row>
        <row r="109">
          <cell r="H109">
            <v>267.35279999999995</v>
          </cell>
          <cell r="V109">
            <v>379.34912511813008</v>
          </cell>
        </row>
        <row r="110">
          <cell r="H110">
            <v>407.47139999999996</v>
          </cell>
          <cell r="V110">
            <v>438.7440211740286</v>
          </cell>
        </row>
        <row r="111">
          <cell r="H111">
            <v>237.4436</v>
          </cell>
          <cell r="V111">
            <v>324.53352734457911</v>
          </cell>
        </row>
        <row r="112">
          <cell r="H112">
            <v>152.71199999999999</v>
          </cell>
          <cell r="V112">
            <v>161.66531602620068</v>
          </cell>
        </row>
        <row r="113">
          <cell r="H113">
            <v>271.38479999999998</v>
          </cell>
          <cell r="V113">
            <v>549.08765403799259</v>
          </cell>
        </row>
        <row r="114">
          <cell r="H114">
            <v>152.97056000000001</v>
          </cell>
          <cell r="V114">
            <v>191.9904880168603</v>
          </cell>
        </row>
        <row r="115">
          <cell r="H115">
            <v>127.58604000000001</v>
          </cell>
          <cell r="V115">
            <v>138.60454965364767</v>
          </cell>
        </row>
        <row r="116">
          <cell r="H116">
            <v>296.33823999999998</v>
          </cell>
          <cell r="V116">
            <v>312.89894320358434</v>
          </cell>
        </row>
        <row r="117">
          <cell r="H117">
            <v>507.6918</v>
          </cell>
          <cell r="V117">
            <v>883.18526479750938</v>
          </cell>
        </row>
        <row r="118">
          <cell r="H118">
            <v>532.00554</v>
          </cell>
          <cell r="V118">
            <v>606.62773950063206</v>
          </cell>
        </row>
        <row r="119">
          <cell r="H119">
            <v>694.10367999999994</v>
          </cell>
          <cell r="V119">
            <v>846.86747394794861</v>
          </cell>
        </row>
        <row r="120">
          <cell r="H120">
            <v>1572.9255000000001</v>
          </cell>
          <cell r="V120">
            <v>1759.6610550963114</v>
          </cell>
        </row>
        <row r="121">
          <cell r="H121">
            <v>558.5376</v>
          </cell>
          <cell r="V121">
            <v>652.81539638169556</v>
          </cell>
        </row>
        <row r="122">
          <cell r="H122">
            <v>484.30316000000005</v>
          </cell>
          <cell r="V122">
            <v>553.75091405784212</v>
          </cell>
        </row>
        <row r="123">
          <cell r="H123">
            <v>229.21364999999997</v>
          </cell>
          <cell r="V123">
            <v>269.00703557525082</v>
          </cell>
        </row>
        <row r="124">
          <cell r="H124">
            <v>305.5598</v>
          </cell>
          <cell r="V124">
            <v>346.0561469168988</v>
          </cell>
        </row>
        <row r="125">
          <cell r="H125">
            <v>365.85639999999995</v>
          </cell>
          <cell r="V125">
            <v>402.9123576728756</v>
          </cell>
        </row>
        <row r="126">
          <cell r="H126">
            <v>304.46190000000001</v>
          </cell>
          <cell r="V126">
            <v>338.14837560865152</v>
          </cell>
        </row>
        <row r="127">
          <cell r="H127">
            <v>542.96640000000002</v>
          </cell>
          <cell r="V127">
            <v>632.77363965126631</v>
          </cell>
        </row>
        <row r="128">
          <cell r="H128">
            <v>340.05516</v>
          </cell>
          <cell r="V128">
            <v>425.00343613614029</v>
          </cell>
        </row>
        <row r="129">
          <cell r="H129">
            <v>390.86400000000003</v>
          </cell>
          <cell r="V129">
            <v>433.49659468392292</v>
          </cell>
        </row>
        <row r="130">
          <cell r="H130">
            <v>532.22859999999991</v>
          </cell>
          <cell r="V130">
            <v>771.50078467800074</v>
          </cell>
        </row>
        <row r="131">
          <cell r="H131">
            <v>940.5326</v>
          </cell>
          <cell r="V131">
            <v>1091.0705291956301</v>
          </cell>
        </row>
        <row r="132">
          <cell r="H132">
            <v>1032.6415200000001</v>
          </cell>
          <cell r="V132">
            <v>1356.6864686857698</v>
          </cell>
        </row>
        <row r="133">
          <cell r="H133">
            <v>254.29949999999999</v>
          </cell>
          <cell r="V133">
            <v>299.6159971743042</v>
          </cell>
        </row>
        <row r="134">
          <cell r="H134">
            <v>600.89880000000005</v>
          </cell>
          <cell r="V134">
            <v>831.00279492441848</v>
          </cell>
        </row>
        <row r="135">
          <cell r="H135">
            <v>2004.9596000000001</v>
          </cell>
          <cell r="V135">
            <v>2342.2617698471986</v>
          </cell>
        </row>
        <row r="136">
          <cell r="H136">
            <v>1210.944</v>
          </cell>
          <cell r="V136">
            <v>1441.1426026342822</v>
          </cell>
        </row>
        <row r="137">
          <cell r="H137">
            <v>1243.606</v>
          </cell>
          <cell r="V137">
            <v>1375.8541003526989</v>
          </cell>
        </row>
        <row r="138">
          <cell r="H138">
            <v>1468.64</v>
          </cell>
          <cell r="V138">
            <v>1620.8578891119121</v>
          </cell>
        </row>
        <row r="139">
          <cell r="H139">
            <v>1716.2378999999999</v>
          </cell>
          <cell r="V139">
            <v>2099.8172372611007</v>
          </cell>
        </row>
        <row r="140">
          <cell r="H140">
            <v>1499.904</v>
          </cell>
          <cell r="V140">
            <v>1736.5885119259624</v>
          </cell>
        </row>
        <row r="141">
          <cell r="H141">
            <v>1878.8179499999999</v>
          </cell>
          <cell r="V141">
            <v>2143.6266529102463</v>
          </cell>
        </row>
        <row r="142">
          <cell r="H142">
            <v>1954.4560000000001</v>
          </cell>
          <cell r="V142">
            <v>2250.6955014790792</v>
          </cell>
        </row>
        <row r="143">
          <cell r="H143">
            <v>2845.3584000000005</v>
          </cell>
          <cell r="V143">
            <v>3189.9887797835981</v>
          </cell>
        </row>
        <row r="144">
          <cell r="H144">
            <v>1725.7347600000003</v>
          </cell>
          <cell r="V144">
            <v>2004.5266585361062</v>
          </cell>
        </row>
        <row r="145">
          <cell r="H145">
            <v>1680.0375000000001</v>
          </cell>
          <cell r="V145">
            <v>1997.6486017079362</v>
          </cell>
        </row>
        <row r="146">
          <cell r="H146">
            <v>1142.6125</v>
          </cell>
          <cell r="V146">
            <v>1215.4084986445937</v>
          </cell>
        </row>
        <row r="147">
          <cell r="H147">
            <v>1132.8804</v>
          </cell>
          <cell r="V147">
            <v>1265.2595362798252</v>
          </cell>
        </row>
        <row r="148">
          <cell r="H148">
            <v>1153.492</v>
          </cell>
          <cell r="V148">
            <v>1196.1634790422363</v>
          </cell>
        </row>
        <row r="149">
          <cell r="H149">
            <v>1211.2128</v>
          </cell>
          <cell r="V149">
            <v>1305.1318976461896</v>
          </cell>
        </row>
        <row r="150">
          <cell r="H150">
            <v>1230.6804</v>
          </cell>
          <cell r="V150">
            <v>1349.0874029236127</v>
          </cell>
        </row>
        <row r="151">
          <cell r="H151">
            <v>1166.3320000000001</v>
          </cell>
          <cell r="V151">
            <v>1207.7813920095919</v>
          </cell>
        </row>
        <row r="152">
          <cell r="H152">
            <v>1408.5139999999999</v>
          </cell>
          <cell r="V152">
            <v>2283.7527930705205</v>
          </cell>
        </row>
        <row r="153">
          <cell r="H153">
            <v>1646.9855999999997</v>
          </cell>
          <cell r="V153">
            <v>1896.4747951047641</v>
          </cell>
        </row>
        <row r="154">
          <cell r="H154">
            <v>1825.04276</v>
          </cell>
          <cell r="V154">
            <v>2433.5578743833084</v>
          </cell>
        </row>
        <row r="155">
          <cell r="H155">
            <v>2481.1854000000003</v>
          </cell>
          <cell r="V155">
            <v>2817.8517996218234</v>
          </cell>
        </row>
        <row r="156">
          <cell r="H156">
            <v>1658.3325500000001</v>
          </cell>
          <cell r="V156">
            <v>1884.9383440437737</v>
          </cell>
        </row>
        <row r="157">
          <cell r="H157">
            <v>988.31406000000004</v>
          </cell>
          <cell r="V157">
            <v>1174.2158164814077</v>
          </cell>
        </row>
        <row r="158">
          <cell r="H158">
            <v>1880.1107499999998</v>
          </cell>
          <cell r="V158">
            <v>2196.9612191117048</v>
          </cell>
        </row>
        <row r="159">
          <cell r="H159">
            <v>911.09928000000002</v>
          </cell>
          <cell r="V159">
            <v>1028.8444260833151</v>
          </cell>
        </row>
        <row r="160">
          <cell r="H160">
            <v>907.5462</v>
          </cell>
          <cell r="V160">
            <v>1057.9652373247459</v>
          </cell>
        </row>
        <row r="161">
          <cell r="H161">
            <v>1658.7076099999999</v>
          </cell>
          <cell r="V161">
            <v>1869.9351139425651</v>
          </cell>
        </row>
        <row r="162">
          <cell r="H162">
            <v>1126.5349199999998</v>
          </cell>
          <cell r="V162">
            <v>1308.6197726950472</v>
          </cell>
        </row>
        <row r="163">
          <cell r="H163">
            <v>1017.59512</v>
          </cell>
          <cell r="V163">
            <v>1160.7851226256012</v>
          </cell>
        </row>
        <row r="164">
          <cell r="H164">
            <v>1017.78747</v>
          </cell>
          <cell r="V164">
            <v>1100.3589492954338</v>
          </cell>
        </row>
        <row r="165">
          <cell r="H165">
            <v>1153.0133999999998</v>
          </cell>
          <cell r="V165">
            <v>1301.864418696681</v>
          </cell>
        </row>
        <row r="166">
          <cell r="H166">
            <v>1368.11232</v>
          </cell>
          <cell r="V166">
            <v>1611.7768471681052</v>
          </cell>
        </row>
        <row r="167">
          <cell r="H167">
            <v>1054.78809</v>
          </cell>
          <cell r="V167">
            <v>1187.65869220217</v>
          </cell>
        </row>
        <row r="168">
          <cell r="H168">
            <v>1281.7755299999999</v>
          </cell>
          <cell r="V168">
            <v>1486.2057890391386</v>
          </cell>
        </row>
        <row r="169">
          <cell r="H169">
            <v>1793.4827</v>
          </cell>
          <cell r="V169">
            <v>2033.4937880498892</v>
          </cell>
        </row>
        <row r="170">
          <cell r="H170">
            <v>1771.8720000000003</v>
          </cell>
          <cell r="V170">
            <v>2034.2263417326678</v>
          </cell>
        </row>
        <row r="171">
          <cell r="H171">
            <v>1477.0107</v>
          </cell>
          <cell r="V171">
            <v>1699.1114597931578</v>
          </cell>
        </row>
        <row r="172">
          <cell r="H172">
            <v>1279.19316</v>
          </cell>
          <cell r="V172">
            <v>1424.9028897175083</v>
          </cell>
        </row>
        <row r="173">
          <cell r="H173">
            <v>2395.0603499999997</v>
          </cell>
          <cell r="V173">
            <v>2843.5650198089684</v>
          </cell>
        </row>
        <row r="174">
          <cell r="H174">
            <v>1146.35886</v>
          </cell>
          <cell r="V174">
            <v>1284.6400516773003</v>
          </cell>
        </row>
        <row r="175">
          <cell r="H175">
            <v>1465.6109999999999</v>
          </cell>
          <cell r="V175">
            <v>1680.3877684795591</v>
          </cell>
        </row>
        <row r="176">
          <cell r="H176">
            <v>731.74799999999993</v>
          </cell>
          <cell r="V176">
            <v>1057.4699349153507</v>
          </cell>
        </row>
        <row r="177">
          <cell r="H177">
            <v>439.99809999999997</v>
          </cell>
          <cell r="V177">
            <v>577.5562245167805</v>
          </cell>
        </row>
        <row r="178">
          <cell r="H178">
            <v>1329.02766</v>
          </cell>
          <cell r="V178">
            <v>1470.8925306092538</v>
          </cell>
        </row>
        <row r="179">
          <cell r="H179">
            <v>1112.46848</v>
          </cell>
          <cell r="V179">
            <v>1319.2969487421537</v>
          </cell>
        </row>
        <row r="180">
          <cell r="H180">
            <v>1220.49162</v>
          </cell>
          <cell r="V180">
            <v>1376.1115375052173</v>
          </cell>
        </row>
        <row r="181">
          <cell r="H181">
            <v>1764.2631600000002</v>
          </cell>
          <cell r="V181">
            <v>2069.6265265798152</v>
          </cell>
        </row>
        <row r="182">
          <cell r="H182">
            <v>856.31000000000006</v>
          </cell>
          <cell r="V182">
            <v>966.16748993843908</v>
          </cell>
        </row>
        <row r="183">
          <cell r="H183">
            <v>956.39959999999996</v>
          </cell>
          <cell r="V183">
            <v>1133.8883558586842</v>
          </cell>
        </row>
        <row r="184">
          <cell r="H184">
            <v>2051.2476999999999</v>
          </cell>
          <cell r="V184">
            <v>2447.6178076550345</v>
          </cell>
        </row>
        <row r="185">
          <cell r="H185">
            <v>2151.6692000000003</v>
          </cell>
          <cell r="V185">
            <v>2592.7609374943022</v>
          </cell>
        </row>
        <row r="186">
          <cell r="H186">
            <v>1805.4262200000001</v>
          </cell>
          <cell r="V186">
            <v>2044.8284409705275</v>
          </cell>
        </row>
        <row r="187">
          <cell r="H187">
            <v>1272.7858000000001</v>
          </cell>
          <cell r="V187">
            <v>1490.9261802105566</v>
          </cell>
        </row>
        <row r="188">
          <cell r="H188">
            <v>1882.5387999999998</v>
          </cell>
          <cell r="V188">
            <v>2099.4371143171556</v>
          </cell>
        </row>
        <row r="189">
          <cell r="H189">
            <v>1134.1884</v>
          </cell>
          <cell r="V189">
            <v>1258.111955211624</v>
          </cell>
        </row>
        <row r="190">
          <cell r="H190">
            <v>1069.0834</v>
          </cell>
          <cell r="V190">
            <v>1214.8581757710353</v>
          </cell>
        </row>
        <row r="191">
          <cell r="H191">
            <v>643.65549999999996</v>
          </cell>
          <cell r="V191">
            <v>679.71002909013714</v>
          </cell>
        </row>
        <row r="192">
          <cell r="H192">
            <v>981.25500000000011</v>
          </cell>
          <cell r="V192">
            <v>1171.9853711113169</v>
          </cell>
        </row>
        <row r="193">
          <cell r="H193">
            <v>541.21536000000003</v>
          </cell>
          <cell r="V193">
            <v>594.41602123497387</v>
          </cell>
        </row>
        <row r="194">
          <cell r="H194">
            <v>1189.1232</v>
          </cell>
          <cell r="V194">
            <v>1862.9701242008637</v>
          </cell>
        </row>
        <row r="195">
          <cell r="H195">
            <v>1687.2635</v>
          </cell>
          <cell r="V195">
            <v>2052.857876223225</v>
          </cell>
        </row>
        <row r="196">
          <cell r="H196">
            <v>1850.9058799999998</v>
          </cell>
          <cell r="V196">
            <v>2081.8812179066103</v>
          </cell>
        </row>
        <row r="197">
          <cell r="H197">
            <v>907.93631000000016</v>
          </cell>
          <cell r="V197">
            <v>1073.2102375601983</v>
          </cell>
        </row>
        <row r="198">
          <cell r="H198">
            <v>1684.8701099999996</v>
          </cell>
          <cell r="V198">
            <v>1938.6886075054456</v>
          </cell>
        </row>
        <row r="199">
          <cell r="H199">
            <v>1120.325</v>
          </cell>
          <cell r="V199">
            <v>1200.8054668889108</v>
          </cell>
        </row>
        <row r="200">
          <cell r="H200">
            <v>1743.8078000000003</v>
          </cell>
          <cell r="V200">
            <v>1896.8241508369031</v>
          </cell>
        </row>
        <row r="201">
          <cell r="H201">
            <v>1746.5188000000001</v>
          </cell>
          <cell r="V201">
            <v>2011.0937745246065</v>
          </cell>
        </row>
        <row r="202">
          <cell r="H202">
            <v>1202.8797</v>
          </cell>
          <cell r="V202">
            <v>1461.2771386603395</v>
          </cell>
        </row>
        <row r="203">
          <cell r="H203">
            <v>1122.336</v>
          </cell>
          <cell r="V203">
            <v>1538.6068798376084</v>
          </cell>
        </row>
        <row r="204">
          <cell r="H204">
            <v>900.64919999999995</v>
          </cell>
          <cell r="V204">
            <v>1025.5425229187185</v>
          </cell>
        </row>
        <row r="205">
          <cell r="H205">
            <v>578.0680000000001</v>
          </cell>
          <cell r="V205">
            <v>704.35161327350033</v>
          </cell>
        </row>
        <row r="206">
          <cell r="H206">
            <v>1744.3140000000003</v>
          </cell>
          <cell r="V206">
            <v>1987.7145194353884</v>
          </cell>
        </row>
        <row r="207">
          <cell r="H207">
            <v>1770.6523999999997</v>
          </cell>
          <cell r="V207">
            <v>2079.206198226716</v>
          </cell>
        </row>
        <row r="208">
          <cell r="H208">
            <v>1324.0501999999999</v>
          </cell>
          <cell r="V208">
            <v>1514.6850191763479</v>
          </cell>
        </row>
        <row r="209">
          <cell r="H209">
            <v>1626.0871</v>
          </cell>
          <cell r="V209">
            <v>1836.9454320334121</v>
          </cell>
        </row>
        <row r="210">
          <cell r="H210">
            <v>1794.0024000000003</v>
          </cell>
          <cell r="V210">
            <v>2094.1449472316822</v>
          </cell>
        </row>
        <row r="211">
          <cell r="H211">
            <v>2037.4358800000002</v>
          </cell>
          <cell r="V211">
            <v>2360.084142021843</v>
          </cell>
        </row>
        <row r="212">
          <cell r="H212">
            <v>1105.2789</v>
          </cell>
          <cell r="V212">
            <v>1669.0760829816313</v>
          </cell>
        </row>
        <row r="213">
          <cell r="H213">
            <v>1053.99252</v>
          </cell>
          <cell r="V213">
            <v>1134.4812353539919</v>
          </cell>
        </row>
        <row r="214">
          <cell r="H214">
            <v>919.37160000000006</v>
          </cell>
          <cell r="V214">
            <v>1069.262567966339</v>
          </cell>
        </row>
        <row r="215">
          <cell r="H215">
            <v>932.74199999999985</v>
          </cell>
          <cell r="V215">
            <v>997.87851473297997</v>
          </cell>
        </row>
        <row r="216">
          <cell r="H216">
            <v>2156.348</v>
          </cell>
          <cell r="V216">
            <v>2518.6306065725994</v>
          </cell>
        </row>
        <row r="217">
          <cell r="H217">
            <v>2543.6688900000004</v>
          </cell>
          <cell r="V217">
            <v>2882.9598689587965</v>
          </cell>
        </row>
        <row r="218">
          <cell r="H218">
            <v>3101.6460000000002</v>
          </cell>
          <cell r="V218">
            <v>3913.6416052842246</v>
          </cell>
        </row>
        <row r="219">
          <cell r="H219">
            <v>2410.3079999999995</v>
          </cell>
          <cell r="V219">
            <v>2795.4567259612959</v>
          </cell>
        </row>
        <row r="220">
          <cell r="H220">
            <v>1883.85114</v>
          </cell>
          <cell r="V220">
            <v>2069.6082983047536</v>
          </cell>
        </row>
        <row r="221">
          <cell r="H221">
            <v>1790.7245</v>
          </cell>
          <cell r="V221">
            <v>1964.5744631179373</v>
          </cell>
        </row>
        <row r="222">
          <cell r="H222">
            <v>2777.0964000000004</v>
          </cell>
          <cell r="V222">
            <v>3289.393991907712</v>
          </cell>
        </row>
        <row r="223">
          <cell r="H223">
            <v>1334.7688000000001</v>
          </cell>
          <cell r="V223">
            <v>1812.4718145794213</v>
          </cell>
        </row>
        <row r="224">
          <cell r="H224">
            <v>320.26060000000001</v>
          </cell>
          <cell r="V224">
            <v>539.72286532997009</v>
          </cell>
        </row>
        <row r="225">
          <cell r="H225">
            <v>2045.6440000000002</v>
          </cell>
          <cell r="V225">
            <v>2294.6298361818008</v>
          </cell>
        </row>
        <row r="226">
          <cell r="H226">
            <v>4330.1304400000008</v>
          </cell>
          <cell r="V226">
            <v>4974.7221400311801</v>
          </cell>
        </row>
        <row r="227">
          <cell r="H227">
            <v>1690.6210299999998</v>
          </cell>
          <cell r="V227">
            <v>2008.5535397091846</v>
          </cell>
        </row>
        <row r="228">
          <cell r="H228">
            <v>4668.0726000000004</v>
          </cell>
          <cell r="V228">
            <v>5542.7144395515534</v>
          </cell>
        </row>
        <row r="229">
          <cell r="H229">
            <v>1700.0199</v>
          </cell>
          <cell r="V229">
            <v>1958.5972116655032</v>
          </cell>
        </row>
        <row r="230">
          <cell r="H230">
            <v>2395.0257799999999</v>
          </cell>
          <cell r="V230">
            <v>2609.1671655001755</v>
          </cell>
        </row>
        <row r="231">
          <cell r="H231">
            <v>1850.52944</v>
          </cell>
          <cell r="V231">
            <v>2051.5187994695079</v>
          </cell>
        </row>
        <row r="232">
          <cell r="H232">
            <v>752.62</v>
          </cell>
          <cell r="V232">
            <v>880.47856484921579</v>
          </cell>
        </row>
        <row r="233">
          <cell r="H233">
            <v>1636.6680000000001</v>
          </cell>
          <cell r="V233">
            <v>1749.5582452838889</v>
          </cell>
        </row>
        <row r="234">
          <cell r="H234">
            <v>5223.2561399999995</v>
          </cell>
          <cell r="V234">
            <v>5907.1570438541048</v>
          </cell>
        </row>
        <row r="235">
          <cell r="H235">
            <v>2115.7276699999998</v>
          </cell>
          <cell r="V235">
            <v>2392.3828031298372</v>
          </cell>
        </row>
        <row r="236">
          <cell r="H236">
            <v>2052.9900399999997</v>
          </cell>
          <cell r="V236">
            <v>2198.6596646341218</v>
          </cell>
        </row>
        <row r="237">
          <cell r="H237">
            <v>1540.44929</v>
          </cell>
          <cell r="V237">
            <v>1840.1299987913485</v>
          </cell>
        </row>
        <row r="238">
          <cell r="H238">
            <v>4322.3720400000002</v>
          </cell>
          <cell r="V238">
            <v>5078.1228872796701</v>
          </cell>
        </row>
        <row r="239">
          <cell r="H239">
            <v>3641.2109999999993</v>
          </cell>
          <cell r="V239">
            <v>4250.4666261254224</v>
          </cell>
        </row>
        <row r="240">
          <cell r="H240">
            <v>3598.1869999999999</v>
          </cell>
          <cell r="V240">
            <v>4312.4810558074123</v>
          </cell>
        </row>
        <row r="241">
          <cell r="H241">
            <v>1687.96</v>
          </cell>
          <cell r="V241">
            <v>1901.8605737513371</v>
          </cell>
        </row>
        <row r="242">
          <cell r="H242">
            <v>2771.8263999999999</v>
          </cell>
          <cell r="V242">
            <v>3212.1201468498539</v>
          </cell>
        </row>
        <row r="243">
          <cell r="H243">
            <v>2724.6469299999999</v>
          </cell>
          <cell r="V243">
            <v>3166.9694135989212</v>
          </cell>
        </row>
        <row r="244">
          <cell r="H244">
            <v>1975.8440000000003</v>
          </cell>
          <cell r="V244">
            <v>2363.3056127129739</v>
          </cell>
        </row>
        <row r="245">
          <cell r="H245">
            <v>2368.1200000000003</v>
          </cell>
          <cell r="V245">
            <v>2759.4440121224125</v>
          </cell>
        </row>
        <row r="246">
          <cell r="H246">
            <v>4036.4662799999996</v>
          </cell>
          <cell r="V246">
            <v>4564.3768299293697</v>
          </cell>
        </row>
        <row r="247">
          <cell r="H247">
            <v>2519.7828200000004</v>
          </cell>
          <cell r="V247">
            <v>2951.0212946093184</v>
          </cell>
        </row>
        <row r="248">
          <cell r="H248">
            <v>1662.2285499999998</v>
          </cell>
          <cell r="V248">
            <v>1954.2171787039463</v>
          </cell>
        </row>
        <row r="249">
          <cell r="H249">
            <v>1798.4249999999997</v>
          </cell>
          <cell r="V249">
            <v>2110.6640900088382</v>
          </cell>
        </row>
        <row r="250">
          <cell r="H250">
            <v>4136.3280000000004</v>
          </cell>
          <cell r="V250">
            <v>4754.7082990442577</v>
          </cell>
        </row>
        <row r="251">
          <cell r="H251">
            <v>2313.3906000000002</v>
          </cell>
          <cell r="V251">
            <v>2621.1773087103679</v>
          </cell>
        </row>
        <row r="252">
          <cell r="H252">
            <v>906.32240000000002</v>
          </cell>
          <cell r="V252">
            <v>936.60465424514359</v>
          </cell>
        </row>
        <row r="253">
          <cell r="H253">
            <v>1556.1944999999998</v>
          </cell>
          <cell r="V253">
            <v>1769.4963123163607</v>
          </cell>
        </row>
        <row r="254">
          <cell r="H254">
            <v>2761.297</v>
          </cell>
          <cell r="V254">
            <v>3307.0844747620727</v>
          </cell>
        </row>
        <row r="255">
          <cell r="H255">
            <v>1546.6841999999999</v>
          </cell>
          <cell r="V255">
            <v>1864.7826444156321</v>
          </cell>
        </row>
        <row r="256">
          <cell r="H256">
            <v>2507.3318399999998</v>
          </cell>
          <cell r="V256">
            <v>3016.1977018221169</v>
          </cell>
        </row>
        <row r="257">
          <cell r="H257">
            <v>1600.1507999999999</v>
          </cell>
          <cell r="V257">
            <v>1874.1155732000766</v>
          </cell>
        </row>
        <row r="258">
          <cell r="H258">
            <v>1933.2423999999999</v>
          </cell>
          <cell r="V258">
            <v>2198.6274452705757</v>
          </cell>
        </row>
        <row r="259">
          <cell r="H259">
            <v>1826.5284000000001</v>
          </cell>
          <cell r="V259">
            <v>2134.6656356441713</v>
          </cell>
        </row>
        <row r="260">
          <cell r="H260">
            <v>1877.1521999999998</v>
          </cell>
          <cell r="V260">
            <v>2150.6611960058062</v>
          </cell>
        </row>
        <row r="261">
          <cell r="H261">
            <v>4300.5879000000004</v>
          </cell>
          <cell r="V261">
            <v>5018.3136892674675</v>
          </cell>
        </row>
        <row r="262">
          <cell r="H262">
            <v>1932.3075200000001</v>
          </cell>
          <cell r="V262">
            <v>2228.575527008074</v>
          </cell>
        </row>
        <row r="263">
          <cell r="H263">
            <v>1497.2076</v>
          </cell>
          <cell r="V263">
            <v>1886.953907643177</v>
          </cell>
        </row>
        <row r="264">
          <cell r="H264">
            <v>1865.944</v>
          </cell>
          <cell r="V264">
            <v>2162.2414877899387</v>
          </cell>
        </row>
        <row r="265">
          <cell r="H265">
            <v>2178.7669999999998</v>
          </cell>
          <cell r="V265">
            <v>2374.4969445219285</v>
          </cell>
        </row>
        <row r="266">
          <cell r="H266">
            <v>1809.84753</v>
          </cell>
          <cell r="V266">
            <v>2099.1515198981542</v>
          </cell>
        </row>
        <row r="267">
          <cell r="H267">
            <v>1836.3652000000002</v>
          </cell>
          <cell r="V267">
            <v>2205.8215799839095</v>
          </cell>
        </row>
        <row r="268">
          <cell r="H268">
            <v>1500.0095000000001</v>
          </cell>
          <cell r="V268">
            <v>1933.2044341776875</v>
          </cell>
        </row>
        <row r="269">
          <cell r="H269">
            <v>801.3572999999999</v>
          </cell>
          <cell r="V269">
            <v>933.68239311141997</v>
          </cell>
        </row>
        <row r="270">
          <cell r="H270">
            <v>1543.8217000000002</v>
          </cell>
          <cell r="V270">
            <v>1720.2216763972292</v>
          </cell>
        </row>
        <row r="271">
          <cell r="H271">
            <v>1246.1679999999999</v>
          </cell>
          <cell r="V271">
            <v>1414.4679571317945</v>
          </cell>
        </row>
        <row r="272">
          <cell r="H272">
            <v>5374.8474999999999</v>
          </cell>
          <cell r="V272">
            <v>6234.8073846862535</v>
          </cell>
        </row>
        <row r="273">
          <cell r="H273">
            <v>3391.1268999999993</v>
          </cell>
          <cell r="V273">
            <v>3808.5260591620777</v>
          </cell>
        </row>
        <row r="274">
          <cell r="H274">
            <v>1635.5940000000003</v>
          </cell>
          <cell r="V274">
            <v>1999.7902774937247</v>
          </cell>
        </row>
        <row r="275">
          <cell r="H275">
            <v>353.1164</v>
          </cell>
          <cell r="V275">
            <v>497.17820412508064</v>
          </cell>
        </row>
      </sheetData>
      <sheetData sheetId="3" refreshError="1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31.264999999999997</v>
          </cell>
          <cell r="Q77">
            <v>0</v>
          </cell>
        </row>
        <row r="78">
          <cell r="H78">
            <v>0</v>
          </cell>
          <cell r="Q78">
            <v>0</v>
          </cell>
        </row>
        <row r="79">
          <cell r="H79">
            <v>0.60539999999999994</v>
          </cell>
          <cell r="Q79">
            <v>0</v>
          </cell>
        </row>
        <row r="80">
          <cell r="H80">
            <v>0</v>
          </cell>
          <cell r="Q80">
            <v>0</v>
          </cell>
        </row>
        <row r="81">
          <cell r="H81">
            <v>0</v>
          </cell>
          <cell r="Q81">
            <v>0</v>
          </cell>
        </row>
        <row r="82">
          <cell r="H82">
            <v>8.2675999999999998</v>
          </cell>
          <cell r="Q82">
            <v>0</v>
          </cell>
        </row>
        <row r="83">
          <cell r="H83">
            <v>0</v>
          </cell>
          <cell r="Q83">
            <v>0</v>
          </cell>
        </row>
        <row r="84">
          <cell r="H84">
            <v>0</v>
          </cell>
          <cell r="Q84">
            <v>0</v>
          </cell>
        </row>
        <row r="85">
          <cell r="H85">
            <v>0</v>
          </cell>
          <cell r="Q85">
            <v>0</v>
          </cell>
        </row>
        <row r="86">
          <cell r="H86">
            <v>9.1278000000000006</v>
          </cell>
          <cell r="Q86">
            <v>0</v>
          </cell>
        </row>
        <row r="87">
          <cell r="H87">
            <v>0</v>
          </cell>
          <cell r="Q87">
            <v>0</v>
          </cell>
        </row>
        <row r="88">
          <cell r="H88">
            <v>0</v>
          </cell>
          <cell r="Q88">
            <v>0</v>
          </cell>
        </row>
        <row r="89">
          <cell r="H89">
            <v>0</v>
          </cell>
          <cell r="Q89">
            <v>0</v>
          </cell>
        </row>
        <row r="90">
          <cell r="H90">
            <v>21.137800000000002</v>
          </cell>
          <cell r="Q90">
            <v>0</v>
          </cell>
        </row>
        <row r="91">
          <cell r="H91">
            <v>24.189599999999999</v>
          </cell>
          <cell r="Q91">
            <v>0</v>
          </cell>
        </row>
        <row r="92">
          <cell r="H92">
            <v>0</v>
          </cell>
          <cell r="Q92">
            <v>0</v>
          </cell>
        </row>
        <row r="93">
          <cell r="H93">
            <v>0</v>
          </cell>
          <cell r="Q93">
            <v>0</v>
          </cell>
        </row>
        <row r="94">
          <cell r="H94">
            <v>0</v>
          </cell>
          <cell r="Q94">
            <v>0</v>
          </cell>
        </row>
        <row r="95">
          <cell r="H95">
            <v>0</v>
          </cell>
          <cell r="Q95">
            <v>0</v>
          </cell>
        </row>
        <row r="96">
          <cell r="H96">
            <v>0</v>
          </cell>
          <cell r="Q96">
            <v>0</v>
          </cell>
        </row>
        <row r="97">
          <cell r="H97">
            <v>0</v>
          </cell>
          <cell r="Q97">
            <v>0</v>
          </cell>
        </row>
        <row r="98">
          <cell r="H98">
            <v>0</v>
          </cell>
          <cell r="Q98">
            <v>0</v>
          </cell>
        </row>
        <row r="99">
          <cell r="H99">
            <v>0</v>
          </cell>
          <cell r="Q99">
            <v>0</v>
          </cell>
        </row>
        <row r="100">
          <cell r="H100">
            <v>0</v>
          </cell>
          <cell r="Q100">
            <v>0</v>
          </cell>
        </row>
        <row r="101">
          <cell r="H101">
            <v>0</v>
          </cell>
          <cell r="Q101">
            <v>0</v>
          </cell>
        </row>
        <row r="102">
          <cell r="H102">
            <v>0</v>
          </cell>
          <cell r="Q102">
            <v>0</v>
          </cell>
        </row>
        <row r="103">
          <cell r="H103">
            <v>0</v>
          </cell>
          <cell r="Q103">
            <v>0</v>
          </cell>
        </row>
        <row r="104">
          <cell r="H104">
            <v>0</v>
          </cell>
          <cell r="Q104">
            <v>0</v>
          </cell>
        </row>
        <row r="105">
          <cell r="H105">
            <v>0</v>
          </cell>
          <cell r="Q105">
            <v>0</v>
          </cell>
        </row>
        <row r="106">
          <cell r="H106">
            <v>0</v>
          </cell>
          <cell r="Q106">
            <v>0</v>
          </cell>
        </row>
        <row r="107">
          <cell r="H107">
            <v>0</v>
          </cell>
          <cell r="Q107">
            <v>0</v>
          </cell>
        </row>
        <row r="108">
          <cell r="H108">
            <v>0</v>
          </cell>
          <cell r="Q108">
            <v>0</v>
          </cell>
        </row>
        <row r="109">
          <cell r="H109">
            <v>0</v>
          </cell>
          <cell r="Q109">
            <v>0</v>
          </cell>
        </row>
        <row r="110">
          <cell r="H110">
            <v>23.2575</v>
          </cell>
          <cell r="Q110">
            <v>0</v>
          </cell>
        </row>
        <row r="111">
          <cell r="H111">
            <v>0</v>
          </cell>
          <cell r="Q111">
            <v>0</v>
          </cell>
        </row>
        <row r="112">
          <cell r="H112">
            <v>0</v>
          </cell>
          <cell r="Q112">
            <v>0</v>
          </cell>
        </row>
        <row r="113">
          <cell r="H113">
            <v>37.7956</v>
          </cell>
          <cell r="Q113">
            <v>0</v>
          </cell>
        </row>
        <row r="114">
          <cell r="H114">
            <v>22.718399999999999</v>
          </cell>
          <cell r="Q114">
            <v>0</v>
          </cell>
        </row>
        <row r="115">
          <cell r="H115">
            <v>22.581600000000002</v>
          </cell>
          <cell r="Q115">
            <v>0</v>
          </cell>
        </row>
        <row r="116">
          <cell r="H116">
            <v>38.319599999999994</v>
          </cell>
          <cell r="Q116">
            <v>0</v>
          </cell>
        </row>
        <row r="117">
          <cell r="H117">
            <v>24.908400000000004</v>
          </cell>
          <cell r="Q117">
            <v>0</v>
          </cell>
        </row>
        <row r="118">
          <cell r="H118">
            <v>43.98471</v>
          </cell>
          <cell r="Q118">
            <v>0</v>
          </cell>
        </row>
        <row r="119">
          <cell r="H119">
            <v>55.167200000000001</v>
          </cell>
          <cell r="Q119">
            <v>0</v>
          </cell>
        </row>
        <row r="120">
          <cell r="H120">
            <v>28.341000000000001</v>
          </cell>
          <cell r="Q120">
            <v>0</v>
          </cell>
        </row>
        <row r="121">
          <cell r="H121">
            <v>9.1103999999999985</v>
          </cell>
          <cell r="Q121">
            <v>0</v>
          </cell>
        </row>
        <row r="122">
          <cell r="H122">
            <v>34.880560000000003</v>
          </cell>
          <cell r="Q122">
            <v>0</v>
          </cell>
        </row>
        <row r="123">
          <cell r="H123">
            <v>31.983299999999996</v>
          </cell>
          <cell r="Q123">
            <v>0</v>
          </cell>
        </row>
        <row r="124">
          <cell r="H124">
            <v>22.495200000000001</v>
          </cell>
          <cell r="Q124">
            <v>0</v>
          </cell>
        </row>
        <row r="125">
          <cell r="H125">
            <v>30.677399999999995</v>
          </cell>
          <cell r="Q125">
            <v>0</v>
          </cell>
        </row>
        <row r="126">
          <cell r="H126">
            <v>21.943200000000001</v>
          </cell>
          <cell r="Q126">
            <v>0</v>
          </cell>
        </row>
        <row r="127">
          <cell r="H127">
            <v>3.5488000000000004</v>
          </cell>
          <cell r="Q127">
            <v>0</v>
          </cell>
        </row>
        <row r="128">
          <cell r="H128">
            <v>35.230939999999997</v>
          </cell>
          <cell r="Q128">
            <v>0</v>
          </cell>
        </row>
        <row r="129">
          <cell r="H129">
            <v>26.584499999999998</v>
          </cell>
          <cell r="Q129">
            <v>0</v>
          </cell>
        </row>
        <row r="130">
          <cell r="H130">
            <v>8.4358999999999984</v>
          </cell>
          <cell r="Q130">
            <v>0</v>
          </cell>
        </row>
        <row r="131">
          <cell r="H131">
            <v>25.419800000000002</v>
          </cell>
          <cell r="Q131">
            <v>0</v>
          </cell>
        </row>
        <row r="132">
          <cell r="H132">
            <v>35.96264</v>
          </cell>
          <cell r="Q132">
            <v>0</v>
          </cell>
        </row>
        <row r="133">
          <cell r="H133">
            <v>6.5204999999999993</v>
          </cell>
          <cell r="Q133">
            <v>0</v>
          </cell>
        </row>
        <row r="134">
          <cell r="H134">
            <v>14.776200000000001</v>
          </cell>
          <cell r="Q134">
            <v>0</v>
          </cell>
        </row>
        <row r="135">
          <cell r="H135">
            <v>96.87830000000001</v>
          </cell>
          <cell r="Q135">
            <v>0</v>
          </cell>
        </row>
        <row r="136">
          <cell r="H136">
            <v>100.011</v>
          </cell>
          <cell r="Q136">
            <v>0</v>
          </cell>
        </row>
        <row r="137">
          <cell r="H137">
            <v>54.663999999999994</v>
          </cell>
          <cell r="Q137">
            <v>0</v>
          </cell>
        </row>
        <row r="138">
          <cell r="H138">
            <v>60.279999999999994</v>
          </cell>
          <cell r="Q138">
            <v>0</v>
          </cell>
        </row>
        <row r="139">
          <cell r="H139">
            <v>92.412809999999993</v>
          </cell>
          <cell r="Q139">
            <v>0</v>
          </cell>
        </row>
        <row r="140">
          <cell r="H140">
            <v>74.188800000000001</v>
          </cell>
          <cell r="Q140">
            <v>0</v>
          </cell>
        </row>
        <row r="141">
          <cell r="H141">
            <v>88.832999999999998</v>
          </cell>
          <cell r="Q141">
            <v>0</v>
          </cell>
        </row>
        <row r="142">
          <cell r="H142">
            <v>87.252499999999998</v>
          </cell>
          <cell r="Q142">
            <v>0</v>
          </cell>
        </row>
        <row r="143">
          <cell r="H143">
            <v>63.324000000000005</v>
          </cell>
          <cell r="Q143">
            <v>0</v>
          </cell>
        </row>
        <row r="144">
          <cell r="H144">
            <v>93.403170000000017</v>
          </cell>
          <cell r="Q144">
            <v>0</v>
          </cell>
        </row>
        <row r="145">
          <cell r="H145">
            <v>89.602000000000004</v>
          </cell>
          <cell r="Q145">
            <v>0</v>
          </cell>
        </row>
        <row r="146">
          <cell r="H146">
            <v>29.573499999999999</v>
          </cell>
          <cell r="Q146">
            <v>0</v>
          </cell>
        </row>
        <row r="147">
          <cell r="H147">
            <v>49.615199999999994</v>
          </cell>
          <cell r="Q147">
            <v>0</v>
          </cell>
        </row>
        <row r="148">
          <cell r="H148">
            <v>54.410000000000004</v>
          </cell>
          <cell r="Q148">
            <v>0</v>
          </cell>
        </row>
        <row r="149">
          <cell r="H149">
            <v>56.775600000000004</v>
          </cell>
          <cell r="Q149">
            <v>0</v>
          </cell>
        </row>
        <row r="150">
          <cell r="H150">
            <v>60.570399999999992</v>
          </cell>
          <cell r="Q150">
            <v>0</v>
          </cell>
        </row>
        <row r="151">
          <cell r="H151">
            <v>59.672799999999995</v>
          </cell>
          <cell r="Q151">
            <v>0</v>
          </cell>
        </row>
        <row r="152">
          <cell r="H152">
            <v>41.224800000000002</v>
          </cell>
          <cell r="Q152">
            <v>0</v>
          </cell>
        </row>
        <row r="153">
          <cell r="H153">
            <v>95.018399999999986</v>
          </cell>
          <cell r="Q153">
            <v>0</v>
          </cell>
        </row>
        <row r="154">
          <cell r="H154">
            <v>63.277029999999996</v>
          </cell>
          <cell r="Q154">
            <v>0</v>
          </cell>
        </row>
        <row r="155">
          <cell r="H155">
            <v>134.52209999999999</v>
          </cell>
          <cell r="Q155">
            <v>0</v>
          </cell>
        </row>
        <row r="156">
          <cell r="H156">
            <v>86.597000000000008</v>
          </cell>
          <cell r="Q156">
            <v>0</v>
          </cell>
        </row>
        <row r="157">
          <cell r="H157">
            <v>67.734920000000002</v>
          </cell>
          <cell r="Q157">
            <v>0</v>
          </cell>
        </row>
        <row r="158">
          <cell r="H158">
            <v>84.052009999999996</v>
          </cell>
          <cell r="Q158">
            <v>0</v>
          </cell>
        </row>
        <row r="159">
          <cell r="H159">
            <v>43.128959999999999</v>
          </cell>
          <cell r="Q159">
            <v>0</v>
          </cell>
        </row>
        <row r="160">
          <cell r="H160">
            <v>2.75014</v>
          </cell>
          <cell r="Q160">
            <v>0</v>
          </cell>
        </row>
        <row r="161">
          <cell r="H161">
            <v>93.889110000000002</v>
          </cell>
          <cell r="Q161">
            <v>0</v>
          </cell>
        </row>
        <row r="162">
          <cell r="H162">
            <v>69.422319999999999</v>
          </cell>
          <cell r="Q162">
            <v>0</v>
          </cell>
        </row>
        <row r="163">
          <cell r="H163">
            <v>56.833770000000001</v>
          </cell>
          <cell r="Q163">
            <v>0</v>
          </cell>
        </row>
        <row r="164">
          <cell r="H164">
            <v>2.5897899999999998</v>
          </cell>
          <cell r="Q164">
            <v>0</v>
          </cell>
        </row>
        <row r="165">
          <cell r="H165">
            <v>27.452699999999997</v>
          </cell>
          <cell r="Q165">
            <v>0</v>
          </cell>
        </row>
        <row r="166">
          <cell r="H166">
            <v>29.040119999999995</v>
          </cell>
          <cell r="Q166">
            <v>0</v>
          </cell>
        </row>
        <row r="167">
          <cell r="H167">
            <v>77.508389999999991</v>
          </cell>
          <cell r="Q167">
            <v>0</v>
          </cell>
        </row>
        <row r="168">
          <cell r="H168">
            <v>25.699759999999998</v>
          </cell>
          <cell r="Q168">
            <v>0</v>
          </cell>
        </row>
        <row r="169">
          <cell r="H169">
            <v>91.75958</v>
          </cell>
          <cell r="Q169">
            <v>0</v>
          </cell>
        </row>
        <row r="170">
          <cell r="H170">
            <v>31.007760000000001</v>
          </cell>
          <cell r="Q170">
            <v>0</v>
          </cell>
        </row>
        <row r="171">
          <cell r="H171">
            <v>97.653599999999997</v>
          </cell>
          <cell r="Q171">
            <v>0</v>
          </cell>
        </row>
        <row r="172">
          <cell r="H172">
            <v>79.303079999999994</v>
          </cell>
          <cell r="Q172">
            <v>0</v>
          </cell>
        </row>
        <row r="173">
          <cell r="H173">
            <v>114.87100000000001</v>
          </cell>
          <cell r="Q173">
            <v>0</v>
          </cell>
        </row>
        <row r="174">
          <cell r="H174">
            <v>5.4718800000000005</v>
          </cell>
          <cell r="Q174">
            <v>0</v>
          </cell>
        </row>
        <row r="175">
          <cell r="H175">
            <v>42.42</v>
          </cell>
          <cell r="Q175">
            <v>0</v>
          </cell>
        </row>
        <row r="176">
          <cell r="H176">
            <v>36.414000000000001</v>
          </cell>
          <cell r="Q176">
            <v>0</v>
          </cell>
        </row>
        <row r="177">
          <cell r="H177">
            <v>28.532299999999999</v>
          </cell>
          <cell r="Q177">
            <v>0</v>
          </cell>
        </row>
        <row r="178">
          <cell r="H178">
            <v>78.986139999999992</v>
          </cell>
          <cell r="Q178">
            <v>0</v>
          </cell>
        </row>
        <row r="179">
          <cell r="H179">
            <v>122.84927999999999</v>
          </cell>
          <cell r="Q179">
            <v>0</v>
          </cell>
        </row>
        <row r="180">
          <cell r="H180">
            <v>53.413199999999996</v>
          </cell>
          <cell r="Q180">
            <v>0</v>
          </cell>
        </row>
        <row r="181">
          <cell r="H181">
            <v>133.65629999999999</v>
          </cell>
          <cell r="Q181">
            <v>0</v>
          </cell>
        </row>
        <row r="182">
          <cell r="H182">
            <v>41.403999999999996</v>
          </cell>
          <cell r="Q182">
            <v>0</v>
          </cell>
        </row>
        <row r="183">
          <cell r="H183">
            <v>57.548400000000008</v>
          </cell>
          <cell r="Q183">
            <v>0</v>
          </cell>
        </row>
        <row r="184">
          <cell r="H184">
            <v>116.21800000000002</v>
          </cell>
          <cell r="Q184">
            <v>0</v>
          </cell>
        </row>
        <row r="185">
          <cell r="H185">
            <v>139.54340000000002</v>
          </cell>
          <cell r="Q185">
            <v>0</v>
          </cell>
        </row>
        <row r="186">
          <cell r="H186">
            <v>89.822199999999995</v>
          </cell>
          <cell r="Q186">
            <v>0</v>
          </cell>
        </row>
        <row r="187">
          <cell r="H187">
            <v>69.96990000000001</v>
          </cell>
          <cell r="Q187">
            <v>0</v>
          </cell>
        </row>
        <row r="188">
          <cell r="H188">
            <v>84.359049999999996</v>
          </cell>
          <cell r="Q188">
            <v>0</v>
          </cell>
        </row>
        <row r="189">
          <cell r="H189">
            <v>62.224799999999988</v>
          </cell>
          <cell r="Q189">
            <v>0</v>
          </cell>
        </row>
        <row r="190">
          <cell r="H190">
            <v>55.536800000000007</v>
          </cell>
          <cell r="Q190">
            <v>0</v>
          </cell>
        </row>
        <row r="191">
          <cell r="H191">
            <v>27.454499999999999</v>
          </cell>
          <cell r="Q191">
            <v>0</v>
          </cell>
        </row>
        <row r="192">
          <cell r="H192">
            <v>23.193300000000001</v>
          </cell>
          <cell r="Q192">
            <v>0</v>
          </cell>
        </row>
        <row r="193">
          <cell r="H193">
            <v>16.3674</v>
          </cell>
          <cell r="Q193">
            <v>0</v>
          </cell>
        </row>
        <row r="194">
          <cell r="H194">
            <v>57.804600000000001</v>
          </cell>
          <cell r="Q194">
            <v>0</v>
          </cell>
        </row>
        <row r="195">
          <cell r="H195">
            <v>93.985500000000002</v>
          </cell>
          <cell r="Q195">
            <v>0</v>
          </cell>
        </row>
        <row r="196">
          <cell r="H196">
            <v>94.342290000000006</v>
          </cell>
          <cell r="Q196">
            <v>0</v>
          </cell>
        </row>
        <row r="197">
          <cell r="H197">
            <v>57.603210000000011</v>
          </cell>
          <cell r="Q197">
            <v>0</v>
          </cell>
        </row>
        <row r="198">
          <cell r="H198">
            <v>78.654869999999988</v>
          </cell>
          <cell r="Q198">
            <v>0</v>
          </cell>
        </row>
        <row r="199">
          <cell r="H199">
            <v>57.3825</v>
          </cell>
          <cell r="Q199">
            <v>0</v>
          </cell>
        </row>
        <row r="200">
          <cell r="H200">
            <v>89.887000000000015</v>
          </cell>
          <cell r="Q200">
            <v>0</v>
          </cell>
        </row>
        <row r="201">
          <cell r="H201">
            <v>138.4708</v>
          </cell>
          <cell r="Q201">
            <v>0</v>
          </cell>
        </row>
        <row r="202">
          <cell r="H202">
            <v>7.9398</v>
          </cell>
          <cell r="Q202">
            <v>0</v>
          </cell>
        </row>
        <row r="203">
          <cell r="H203">
            <v>54.558000000000007</v>
          </cell>
          <cell r="Q203">
            <v>0</v>
          </cell>
        </row>
        <row r="204">
          <cell r="H204">
            <v>50.8431</v>
          </cell>
          <cell r="Q204">
            <v>0</v>
          </cell>
        </row>
        <row r="205">
          <cell r="H205">
            <v>34.004000000000005</v>
          </cell>
          <cell r="Q205">
            <v>0</v>
          </cell>
        </row>
        <row r="206">
          <cell r="H206">
            <v>93.924600000000012</v>
          </cell>
          <cell r="Q206">
            <v>0</v>
          </cell>
        </row>
        <row r="207">
          <cell r="H207">
            <v>85.953999999999994</v>
          </cell>
          <cell r="Q207">
            <v>0</v>
          </cell>
        </row>
        <row r="208">
          <cell r="H208">
            <v>79.720299999999995</v>
          </cell>
          <cell r="Q208">
            <v>0</v>
          </cell>
        </row>
        <row r="209">
          <cell r="H209">
            <v>87.896600000000007</v>
          </cell>
          <cell r="Q209">
            <v>0</v>
          </cell>
        </row>
        <row r="210">
          <cell r="H210">
            <v>26.643600000000003</v>
          </cell>
          <cell r="Q210">
            <v>0</v>
          </cell>
        </row>
        <row r="211">
          <cell r="H211">
            <v>91.815780000000018</v>
          </cell>
          <cell r="Q211">
            <v>0</v>
          </cell>
        </row>
        <row r="212">
          <cell r="H212">
            <v>54.988999999999997</v>
          </cell>
          <cell r="Q212">
            <v>0</v>
          </cell>
        </row>
        <row r="213">
          <cell r="H213">
            <v>52.978459999999998</v>
          </cell>
          <cell r="Q213">
            <v>0</v>
          </cell>
        </row>
        <row r="214">
          <cell r="H214">
            <v>142.28370000000001</v>
          </cell>
          <cell r="Q214">
            <v>0</v>
          </cell>
        </row>
        <row r="215">
          <cell r="H215">
            <v>64.886399999999995</v>
          </cell>
          <cell r="Q215">
            <v>0</v>
          </cell>
        </row>
        <row r="216">
          <cell r="H216">
            <v>130.51580000000001</v>
          </cell>
          <cell r="Q216">
            <v>0</v>
          </cell>
        </row>
        <row r="217">
          <cell r="H217">
            <v>70.12621</v>
          </cell>
          <cell r="Q217">
            <v>0</v>
          </cell>
        </row>
        <row r="218">
          <cell r="H218">
            <v>122.72699999999999</v>
          </cell>
          <cell r="Q218">
            <v>0</v>
          </cell>
        </row>
        <row r="219">
          <cell r="H219">
            <v>45.411599999999993</v>
          </cell>
          <cell r="Q219">
            <v>0</v>
          </cell>
        </row>
        <row r="220">
          <cell r="H220">
            <v>55.913389999999993</v>
          </cell>
          <cell r="Q220">
            <v>0</v>
          </cell>
        </row>
        <row r="221">
          <cell r="H221">
            <v>52.313299999999998</v>
          </cell>
          <cell r="Q221">
            <v>0</v>
          </cell>
        </row>
        <row r="222">
          <cell r="H222">
            <v>140.92728000000002</v>
          </cell>
          <cell r="Q222">
            <v>0</v>
          </cell>
        </row>
        <row r="223">
          <cell r="H223">
            <v>107.4602</v>
          </cell>
          <cell r="Q223">
            <v>0</v>
          </cell>
        </row>
        <row r="224">
          <cell r="H224">
            <v>40.8386</v>
          </cell>
          <cell r="Q224">
            <v>0</v>
          </cell>
        </row>
        <row r="225">
          <cell r="H225">
            <v>122.12800000000001</v>
          </cell>
          <cell r="Q225">
            <v>0</v>
          </cell>
        </row>
        <row r="226">
          <cell r="H226">
            <v>212.04247000000001</v>
          </cell>
          <cell r="Q226">
            <v>0</v>
          </cell>
        </row>
        <row r="227">
          <cell r="H227">
            <v>50.126229999999993</v>
          </cell>
          <cell r="Q227">
            <v>0</v>
          </cell>
        </row>
        <row r="228">
          <cell r="H228">
            <v>142.1748</v>
          </cell>
          <cell r="Q228">
            <v>0</v>
          </cell>
        </row>
        <row r="229">
          <cell r="H229">
            <v>64.499400000000009</v>
          </cell>
          <cell r="Q229">
            <v>0</v>
          </cell>
        </row>
        <row r="230">
          <cell r="H230">
            <v>124.0946</v>
          </cell>
          <cell r="Q230">
            <v>0</v>
          </cell>
        </row>
        <row r="231">
          <cell r="H231">
            <v>91.728830000000002</v>
          </cell>
          <cell r="Q231">
            <v>0</v>
          </cell>
        </row>
        <row r="232">
          <cell r="H232">
            <v>30.104800000000001</v>
          </cell>
          <cell r="Q232">
            <v>0</v>
          </cell>
        </row>
        <row r="233">
          <cell r="H233">
            <v>82.66</v>
          </cell>
          <cell r="Q233">
            <v>0</v>
          </cell>
        </row>
        <row r="234">
          <cell r="H234">
            <v>261.89027999999996</v>
          </cell>
          <cell r="Q234">
            <v>0</v>
          </cell>
        </row>
        <row r="235">
          <cell r="H235">
            <v>99.921430000000001</v>
          </cell>
          <cell r="Q235">
            <v>0</v>
          </cell>
        </row>
        <row r="236">
          <cell r="H236">
            <v>79.121319999999997</v>
          </cell>
          <cell r="Q236">
            <v>0</v>
          </cell>
        </row>
        <row r="237">
          <cell r="H237">
            <v>56.90314</v>
          </cell>
          <cell r="Q237">
            <v>0</v>
          </cell>
        </row>
        <row r="238">
          <cell r="H238">
            <v>70.126980000000003</v>
          </cell>
          <cell r="Q238">
            <v>0</v>
          </cell>
        </row>
        <row r="239">
          <cell r="H239">
            <v>107.62199999999997</v>
          </cell>
          <cell r="Q239">
            <v>0</v>
          </cell>
        </row>
        <row r="240">
          <cell r="H240">
            <v>107.76599999999999</v>
          </cell>
          <cell r="Q240">
            <v>0</v>
          </cell>
        </row>
        <row r="241">
          <cell r="H241">
            <v>88.617899999999992</v>
          </cell>
          <cell r="Q241">
            <v>0</v>
          </cell>
        </row>
        <row r="242">
          <cell r="H242">
            <v>120.79059999999998</v>
          </cell>
          <cell r="Q242">
            <v>0</v>
          </cell>
        </row>
        <row r="243">
          <cell r="H243">
            <v>118.46290999999998</v>
          </cell>
          <cell r="Q243">
            <v>0</v>
          </cell>
        </row>
        <row r="244">
          <cell r="H244">
            <v>159.58740000000003</v>
          </cell>
          <cell r="Q244">
            <v>0</v>
          </cell>
        </row>
        <row r="245">
          <cell r="H245">
            <v>100.64510000000001</v>
          </cell>
          <cell r="Q245">
            <v>0</v>
          </cell>
        </row>
        <row r="246">
          <cell r="H246">
            <v>186.77735999999996</v>
          </cell>
          <cell r="Q246">
            <v>0</v>
          </cell>
        </row>
        <row r="247">
          <cell r="H247">
            <v>107.90002000000001</v>
          </cell>
          <cell r="Q247">
            <v>0</v>
          </cell>
        </row>
        <row r="248">
          <cell r="H248">
            <v>48.064439999999998</v>
          </cell>
          <cell r="Q248">
            <v>0</v>
          </cell>
        </row>
        <row r="249">
          <cell r="H249">
            <v>67.9405</v>
          </cell>
          <cell r="Q249">
            <v>0</v>
          </cell>
        </row>
        <row r="250">
          <cell r="H250">
            <v>252.7756</v>
          </cell>
          <cell r="Q250">
            <v>0</v>
          </cell>
        </row>
        <row r="251">
          <cell r="H251">
            <v>155.5789</v>
          </cell>
          <cell r="Q251">
            <v>0</v>
          </cell>
        </row>
        <row r="252">
          <cell r="H252">
            <v>35.697600000000001</v>
          </cell>
          <cell r="Q252">
            <v>0</v>
          </cell>
        </row>
        <row r="253">
          <cell r="H253">
            <v>64.007999999999996</v>
          </cell>
          <cell r="Q253">
            <v>0</v>
          </cell>
        </row>
        <row r="254">
          <cell r="H254">
            <v>157.7884</v>
          </cell>
          <cell r="Q254">
            <v>0</v>
          </cell>
        </row>
        <row r="255">
          <cell r="H255">
            <v>79.932000000000002</v>
          </cell>
          <cell r="Q255">
            <v>0</v>
          </cell>
        </row>
        <row r="256">
          <cell r="H256">
            <v>130.59019999999998</v>
          </cell>
          <cell r="Q256">
            <v>0</v>
          </cell>
        </row>
        <row r="257">
          <cell r="H257">
            <v>90.403999999999996</v>
          </cell>
          <cell r="Q257">
            <v>0</v>
          </cell>
        </row>
        <row r="258">
          <cell r="H258">
            <v>105.1764</v>
          </cell>
          <cell r="Q258">
            <v>0</v>
          </cell>
        </row>
        <row r="259">
          <cell r="H259">
            <v>126.36359999999999</v>
          </cell>
          <cell r="Q259">
            <v>0</v>
          </cell>
        </row>
        <row r="260">
          <cell r="H260">
            <v>53.632919999999999</v>
          </cell>
          <cell r="Q260">
            <v>0</v>
          </cell>
        </row>
        <row r="261">
          <cell r="H261">
            <v>139.5471</v>
          </cell>
          <cell r="Q261">
            <v>0</v>
          </cell>
        </row>
        <row r="262">
          <cell r="H262">
            <v>83.609459999999999</v>
          </cell>
          <cell r="Q262">
            <v>0</v>
          </cell>
        </row>
        <row r="263">
          <cell r="H263">
            <v>70.044799999999995</v>
          </cell>
          <cell r="Q263">
            <v>0</v>
          </cell>
        </row>
        <row r="264">
          <cell r="H264">
            <v>50.704999999999998</v>
          </cell>
          <cell r="Q264">
            <v>0</v>
          </cell>
        </row>
        <row r="265">
          <cell r="H265">
            <v>50.668999999999997</v>
          </cell>
          <cell r="Q265">
            <v>0</v>
          </cell>
        </row>
        <row r="266">
          <cell r="H266">
            <v>92.104200000000006</v>
          </cell>
          <cell r="Q266">
            <v>0</v>
          </cell>
        </row>
        <row r="267">
          <cell r="H267">
            <v>89.925100000000015</v>
          </cell>
          <cell r="Q267">
            <v>0</v>
          </cell>
        </row>
        <row r="268">
          <cell r="H268">
            <v>94.171000000000006</v>
          </cell>
          <cell r="Q268">
            <v>0</v>
          </cell>
        </row>
        <row r="269">
          <cell r="H269">
            <v>39.090599999999995</v>
          </cell>
          <cell r="Q269">
            <v>0</v>
          </cell>
        </row>
        <row r="270">
          <cell r="H270">
            <v>58.441200000000002</v>
          </cell>
          <cell r="Q270">
            <v>0</v>
          </cell>
        </row>
        <row r="271">
          <cell r="H271">
            <v>112.11199999999999</v>
          </cell>
          <cell r="Q271">
            <v>0</v>
          </cell>
        </row>
        <row r="272">
          <cell r="H272">
            <v>214.99390000000002</v>
          </cell>
          <cell r="Q272">
            <v>0</v>
          </cell>
        </row>
        <row r="273">
          <cell r="H273">
            <v>175.90859999999998</v>
          </cell>
          <cell r="Q273">
            <v>0</v>
          </cell>
        </row>
        <row r="274">
          <cell r="H274">
            <v>68.824500000000015</v>
          </cell>
          <cell r="Q274">
            <v>0</v>
          </cell>
        </row>
        <row r="275">
          <cell r="H275">
            <v>23.282400000000003</v>
          </cell>
          <cell r="Q275">
            <v>0</v>
          </cell>
        </row>
      </sheetData>
      <sheetData sheetId="4" refreshError="1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0</v>
          </cell>
          <cell r="Q77">
            <v>0</v>
          </cell>
        </row>
        <row r="78">
          <cell r="Q78">
            <v>0</v>
          </cell>
        </row>
        <row r="79">
          <cell r="Q79">
            <v>0</v>
          </cell>
        </row>
        <row r="80">
          <cell r="Q80">
            <v>0</v>
          </cell>
        </row>
        <row r="81">
          <cell r="Q81">
            <v>0</v>
          </cell>
        </row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0</v>
          </cell>
        </row>
        <row r="87">
          <cell r="Q87">
            <v>0</v>
          </cell>
        </row>
        <row r="88">
          <cell r="Q88">
            <v>0</v>
          </cell>
        </row>
        <row r="89">
          <cell r="Q89">
            <v>0</v>
          </cell>
        </row>
        <row r="90">
          <cell r="Q90">
            <v>0</v>
          </cell>
        </row>
        <row r="91">
          <cell r="Q91">
            <v>0</v>
          </cell>
        </row>
        <row r="92">
          <cell r="Q92">
            <v>0</v>
          </cell>
        </row>
        <row r="93">
          <cell r="Q93">
            <v>0</v>
          </cell>
        </row>
        <row r="94">
          <cell r="Q94">
            <v>0</v>
          </cell>
        </row>
        <row r="95">
          <cell r="Q95">
            <v>0</v>
          </cell>
        </row>
        <row r="96">
          <cell r="Q96">
            <v>0</v>
          </cell>
        </row>
        <row r="97">
          <cell r="Q97">
            <v>0</v>
          </cell>
        </row>
        <row r="98">
          <cell r="Q98">
            <v>0</v>
          </cell>
        </row>
        <row r="99">
          <cell r="Q99">
            <v>0</v>
          </cell>
        </row>
        <row r="100">
          <cell r="Q100">
            <v>0</v>
          </cell>
        </row>
        <row r="101">
          <cell r="Q101">
            <v>0</v>
          </cell>
        </row>
        <row r="102">
          <cell r="Q102">
            <v>0</v>
          </cell>
        </row>
        <row r="103">
          <cell r="Q103">
            <v>0</v>
          </cell>
        </row>
        <row r="104">
          <cell r="Q104">
            <v>0</v>
          </cell>
        </row>
        <row r="105">
          <cell r="Q105">
            <v>0</v>
          </cell>
        </row>
        <row r="106">
          <cell r="Q106">
            <v>0</v>
          </cell>
        </row>
        <row r="107">
          <cell r="Q107">
            <v>0</v>
          </cell>
        </row>
        <row r="108">
          <cell r="Q108">
            <v>0</v>
          </cell>
        </row>
        <row r="109">
          <cell r="Q109">
            <v>0</v>
          </cell>
        </row>
        <row r="110">
          <cell r="Q110">
            <v>0</v>
          </cell>
        </row>
        <row r="111">
          <cell r="Q111">
            <v>0</v>
          </cell>
        </row>
        <row r="112">
          <cell r="Q112">
            <v>0</v>
          </cell>
        </row>
        <row r="113">
          <cell r="Q113">
            <v>0</v>
          </cell>
        </row>
        <row r="114">
          <cell r="Q114">
            <v>0</v>
          </cell>
        </row>
        <row r="115">
          <cell r="Q115">
            <v>0</v>
          </cell>
        </row>
        <row r="116">
          <cell r="Q116">
            <v>0</v>
          </cell>
        </row>
        <row r="117">
          <cell r="Q117">
            <v>0</v>
          </cell>
        </row>
        <row r="118">
          <cell r="Q118">
            <v>0</v>
          </cell>
        </row>
        <row r="119">
          <cell r="Q119">
            <v>0</v>
          </cell>
        </row>
        <row r="120">
          <cell r="Q120">
            <v>0</v>
          </cell>
        </row>
        <row r="121">
          <cell r="Q121">
            <v>0</v>
          </cell>
        </row>
        <row r="122">
          <cell r="Q122">
            <v>0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0</v>
          </cell>
        </row>
        <row r="126">
          <cell r="Q126">
            <v>0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Q139">
            <v>0</v>
          </cell>
        </row>
        <row r="140"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Q144">
            <v>0</v>
          </cell>
        </row>
        <row r="145">
          <cell r="Q145">
            <v>0</v>
          </cell>
        </row>
        <row r="146">
          <cell r="Q146">
            <v>0</v>
          </cell>
        </row>
        <row r="147">
          <cell r="Q147">
            <v>0</v>
          </cell>
        </row>
        <row r="148">
          <cell r="Q148">
            <v>0</v>
          </cell>
        </row>
        <row r="149">
          <cell r="Q149">
            <v>0</v>
          </cell>
        </row>
        <row r="150">
          <cell r="Q150">
            <v>0</v>
          </cell>
        </row>
        <row r="151">
          <cell r="Q151">
            <v>0</v>
          </cell>
        </row>
        <row r="152">
          <cell r="Q152">
            <v>0</v>
          </cell>
        </row>
        <row r="153">
          <cell r="Q153">
            <v>0</v>
          </cell>
        </row>
        <row r="154">
          <cell r="Q154">
            <v>0</v>
          </cell>
        </row>
        <row r="155"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Q160">
            <v>0</v>
          </cell>
        </row>
        <row r="161">
          <cell r="Q161">
            <v>0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0</v>
          </cell>
        </row>
        <row r="165">
          <cell r="Q165">
            <v>0</v>
          </cell>
        </row>
        <row r="166">
          <cell r="Q166">
            <v>0</v>
          </cell>
        </row>
        <row r="167">
          <cell r="Q167">
            <v>0</v>
          </cell>
        </row>
        <row r="168">
          <cell r="Q168">
            <v>0</v>
          </cell>
        </row>
        <row r="169">
          <cell r="Q169">
            <v>0</v>
          </cell>
        </row>
        <row r="170">
          <cell r="Q170">
            <v>0</v>
          </cell>
        </row>
        <row r="171">
          <cell r="Q171">
            <v>0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Q181">
            <v>0</v>
          </cell>
        </row>
        <row r="182">
          <cell r="Q182">
            <v>0</v>
          </cell>
        </row>
        <row r="183">
          <cell r="Q183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Q186">
            <v>0</v>
          </cell>
        </row>
        <row r="187">
          <cell r="Q187">
            <v>0</v>
          </cell>
        </row>
        <row r="188">
          <cell r="Q188">
            <v>0</v>
          </cell>
        </row>
        <row r="189">
          <cell r="Q189">
            <v>0</v>
          </cell>
        </row>
        <row r="190">
          <cell r="Q190">
            <v>0</v>
          </cell>
        </row>
        <row r="191">
          <cell r="Q191">
            <v>0</v>
          </cell>
        </row>
        <row r="192">
          <cell r="Q192">
            <v>0</v>
          </cell>
        </row>
        <row r="193">
          <cell r="Q193">
            <v>0</v>
          </cell>
        </row>
        <row r="194">
          <cell r="Q194">
            <v>0</v>
          </cell>
        </row>
        <row r="195">
          <cell r="Q195">
            <v>0</v>
          </cell>
        </row>
        <row r="196">
          <cell r="Q196">
            <v>0</v>
          </cell>
        </row>
        <row r="197">
          <cell r="Q197">
            <v>0</v>
          </cell>
        </row>
        <row r="198"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Q202">
            <v>0</v>
          </cell>
        </row>
        <row r="203">
          <cell r="Q203">
            <v>0</v>
          </cell>
        </row>
        <row r="204">
          <cell r="Q204">
            <v>0</v>
          </cell>
        </row>
        <row r="205">
          <cell r="Q205">
            <v>0</v>
          </cell>
        </row>
        <row r="206">
          <cell r="Q206">
            <v>0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0</v>
          </cell>
        </row>
        <row r="210">
          <cell r="Q210">
            <v>0</v>
          </cell>
        </row>
        <row r="211">
          <cell r="Q211">
            <v>0</v>
          </cell>
        </row>
        <row r="212">
          <cell r="Q212">
            <v>0</v>
          </cell>
        </row>
        <row r="213">
          <cell r="Q213">
            <v>0</v>
          </cell>
        </row>
        <row r="214">
          <cell r="Q214">
            <v>0</v>
          </cell>
        </row>
        <row r="215">
          <cell r="H215">
            <v>473.34659999999997</v>
          </cell>
          <cell r="Q215">
            <v>456.29350455443972</v>
          </cell>
        </row>
        <row r="216">
          <cell r="H216">
            <v>948.60149999999999</v>
          </cell>
          <cell r="Q216">
            <v>912.58700910887944</v>
          </cell>
        </row>
        <row r="217">
          <cell r="H217">
            <v>2447.2223100000001</v>
          </cell>
          <cell r="Q217">
            <v>2359.6113321225807</v>
          </cell>
        </row>
        <row r="218">
          <cell r="H218">
            <v>1133.5720000000001</v>
          </cell>
          <cell r="Q218">
            <v>1070.1082610040887</v>
          </cell>
        </row>
        <row r="219">
          <cell r="H219">
            <v>486.43309999999997</v>
          </cell>
          <cell r="Q219">
            <v>470.85037624889787</v>
          </cell>
        </row>
        <row r="220">
          <cell r="H220">
            <v>1586.54322</v>
          </cell>
          <cell r="Q220">
            <v>1573.0742214150537</v>
          </cell>
        </row>
        <row r="221">
          <cell r="H221">
            <v>1176.2190000000001</v>
          </cell>
          <cell r="Q221">
            <v>1132.612342855999</v>
          </cell>
        </row>
        <row r="222">
          <cell r="H222">
            <v>1771.6230399999999</v>
          </cell>
          <cell r="Q222">
            <v>1643.6928682793173</v>
          </cell>
        </row>
        <row r="223">
          <cell r="H223">
            <v>542.61360000000002</v>
          </cell>
          <cell r="Q223">
            <v>523.33461515481122</v>
          </cell>
        </row>
        <row r="224">
          <cell r="H224">
            <v>353.51550000000003</v>
          </cell>
          <cell r="Q224">
            <v>261.66730757740561</v>
          </cell>
        </row>
        <row r="225">
          <cell r="H225">
            <v>980.57960000000003</v>
          </cell>
          <cell r="Q225">
            <v>943.83905003483471</v>
          </cell>
        </row>
        <row r="226">
          <cell r="H226">
            <v>1933.1342800000002</v>
          </cell>
          <cell r="Q226">
            <v>1887.6781000696694</v>
          </cell>
        </row>
        <row r="227">
          <cell r="H227">
            <v>1078.43939</v>
          </cell>
          <cell r="Q227">
            <v>1038.4450090133184</v>
          </cell>
        </row>
        <row r="228">
          <cell r="H228">
            <v>1330.7874999999999</v>
          </cell>
          <cell r="Q228">
            <v>1258.4703427604381</v>
          </cell>
        </row>
        <row r="229">
          <cell r="H229">
            <v>620.80629999999996</v>
          </cell>
          <cell r="Q229">
            <v>569.04757852676755</v>
          </cell>
        </row>
        <row r="230">
          <cell r="H230">
            <v>1467.14103</v>
          </cell>
          <cell r="Q230">
            <v>1412.5511287466934</v>
          </cell>
        </row>
        <row r="231">
          <cell r="H231">
            <v>1174.7373</v>
          </cell>
          <cell r="Q231">
            <v>1132.612342855999</v>
          </cell>
        </row>
        <row r="232">
          <cell r="H232">
            <v>817.51599999999996</v>
          </cell>
          <cell r="Q232">
            <v>786.53711070752684</v>
          </cell>
        </row>
        <row r="233">
          <cell r="H233">
            <v>727.62239999999997</v>
          </cell>
          <cell r="Q233">
            <v>701.99211578152176</v>
          </cell>
        </row>
        <row r="234">
          <cell r="H234">
            <v>3509.49</v>
          </cell>
          <cell r="Q234">
            <v>3295.9526337422844</v>
          </cell>
        </row>
        <row r="235">
          <cell r="H235">
            <v>489.95456999999999</v>
          </cell>
          <cell r="Q235">
            <v>470.85037624889787</v>
          </cell>
        </row>
        <row r="236">
          <cell r="H236">
            <v>1173.3648799999999</v>
          </cell>
          <cell r="Q236">
            <v>1132.612342855999</v>
          </cell>
        </row>
        <row r="237">
          <cell r="H237">
            <v>1636.1178</v>
          </cell>
          <cell r="Q237">
            <v>1573.0742214150537</v>
          </cell>
        </row>
        <row r="238">
          <cell r="H238">
            <v>1043.7187200000001</v>
          </cell>
          <cell r="Q238">
            <v>1035.8680863404766</v>
          </cell>
        </row>
        <row r="239">
          <cell r="H239">
            <v>1664.4593999999997</v>
          </cell>
          <cell r="Q239">
            <v>1605.2035126126148</v>
          </cell>
        </row>
        <row r="240">
          <cell r="H240">
            <v>1065.77</v>
          </cell>
          <cell r="Q240">
            <v>1027.3286032278143</v>
          </cell>
        </row>
        <row r="241">
          <cell r="H241">
            <v>1171.9343999999999</v>
          </cell>
          <cell r="Q241">
            <v>1132.612342855999</v>
          </cell>
        </row>
        <row r="242">
          <cell r="H242">
            <v>1761.9394</v>
          </cell>
          <cell r="Q242">
            <v>1698.9185142839983</v>
          </cell>
        </row>
        <row r="243">
          <cell r="H243">
            <v>1776.76586</v>
          </cell>
          <cell r="Q243">
            <v>1698.9185142839983</v>
          </cell>
        </row>
        <row r="244">
          <cell r="H244">
            <v>1076.6186</v>
          </cell>
          <cell r="Q244">
            <v>1038.2256964454168</v>
          </cell>
        </row>
        <row r="245">
          <cell r="H245">
            <v>1467.9585000000002</v>
          </cell>
          <cell r="Q245">
            <v>1415.7585750522524</v>
          </cell>
        </row>
        <row r="246">
          <cell r="H246">
            <v>1964.4393599999999</v>
          </cell>
          <cell r="Q246">
            <v>1887.6781000696694</v>
          </cell>
        </row>
        <row r="247">
          <cell r="H247">
            <v>2448.0780800000002</v>
          </cell>
          <cell r="Q247">
            <v>2359.6113321225807</v>
          </cell>
        </row>
        <row r="248">
          <cell r="H248">
            <v>965.76030000000003</v>
          </cell>
          <cell r="Q248">
            <v>943.83905003483471</v>
          </cell>
        </row>
        <row r="249">
          <cell r="H249">
            <v>751.77899999999988</v>
          </cell>
          <cell r="Q249">
            <v>723.62181779080129</v>
          </cell>
        </row>
        <row r="250">
          <cell r="H250">
            <v>2445.1439999999998</v>
          </cell>
          <cell r="Q250">
            <v>2359.5976250870872</v>
          </cell>
        </row>
        <row r="251">
          <cell r="H251">
            <v>1468.3248000000001</v>
          </cell>
          <cell r="Q251">
            <v>1400.1325545892746</v>
          </cell>
        </row>
        <row r="252">
          <cell r="H252">
            <v>326.26600000000002</v>
          </cell>
          <cell r="Q252">
            <v>314.61758569010954</v>
          </cell>
        </row>
        <row r="253">
          <cell r="H253">
            <v>846.99439999999993</v>
          </cell>
          <cell r="Q253">
            <v>818.00846420138339</v>
          </cell>
        </row>
        <row r="254">
          <cell r="H254">
            <v>1274.8600000000001</v>
          </cell>
          <cell r="Q254">
            <v>1227.0126963020753</v>
          </cell>
        </row>
        <row r="255">
          <cell r="H255">
            <v>852.83999999999992</v>
          </cell>
          <cell r="Q255">
            <v>818.00846420138339</v>
          </cell>
        </row>
        <row r="256">
          <cell r="H256">
            <v>1270.8591899999999</v>
          </cell>
          <cell r="Q256">
            <v>1227.0126963020753</v>
          </cell>
        </row>
        <row r="257">
          <cell r="H257">
            <v>847.6925</v>
          </cell>
          <cell r="Q257">
            <v>818.00846420138339</v>
          </cell>
        </row>
        <row r="258">
          <cell r="H258">
            <v>854.20799999999997</v>
          </cell>
          <cell r="Q258">
            <v>1587.343245364141</v>
          </cell>
        </row>
        <row r="259">
          <cell r="H259">
            <v>1062.0999999999999</v>
          </cell>
          <cell r="Q259">
            <v>1038.4450090133184</v>
          </cell>
        </row>
        <row r="260">
          <cell r="H260">
            <v>1176.3773899999999</v>
          </cell>
          <cell r="Q260">
            <v>1148.4576758868782</v>
          </cell>
        </row>
        <row r="261">
          <cell r="H261">
            <v>2245.8953999999999</v>
          </cell>
          <cell r="Q261">
            <v>2155.6506439742416</v>
          </cell>
        </row>
        <row r="262">
          <cell r="H262">
            <v>1264.9235799999999</v>
          </cell>
          <cell r="Q262">
            <v>1222.2974760921943</v>
          </cell>
        </row>
        <row r="263">
          <cell r="H263">
            <v>718.29919999999993</v>
          </cell>
          <cell r="Q263">
            <v>692.15046429694473</v>
          </cell>
        </row>
        <row r="264">
          <cell r="H264">
            <v>977.62739999999997</v>
          </cell>
          <cell r="Q264">
            <v>943.83905003483471</v>
          </cell>
        </row>
        <row r="265">
          <cell r="H265">
            <v>950.25</v>
          </cell>
          <cell r="Q265">
            <v>912.58700910887944</v>
          </cell>
        </row>
        <row r="266">
          <cell r="H266">
            <v>1012.5971799999999</v>
          </cell>
          <cell r="Q266">
            <v>975.52971609659278</v>
          </cell>
        </row>
        <row r="267">
          <cell r="H267">
            <v>882.59860000000015</v>
          </cell>
          <cell r="Q267">
            <v>822.25764520447387</v>
          </cell>
        </row>
        <row r="268">
          <cell r="H268">
            <v>446.78919999999994</v>
          </cell>
          <cell r="Q268">
            <v>428.04330440163551</v>
          </cell>
        </row>
        <row r="269">
          <cell r="H269">
            <v>589.09730000000002</v>
          </cell>
          <cell r="Q269">
            <v>566.30617142799952</v>
          </cell>
        </row>
        <row r="270">
          <cell r="H270">
            <v>1014.321</v>
          </cell>
          <cell r="Q270">
            <v>975.52971609659278</v>
          </cell>
        </row>
        <row r="271">
          <cell r="H271">
            <v>831.69100000000003</v>
          </cell>
          <cell r="Q271">
            <v>802.36873670291209</v>
          </cell>
        </row>
        <row r="272">
          <cell r="H272">
            <v>2299.6892000000003</v>
          </cell>
          <cell r="Q272">
            <v>2207.5591873894132</v>
          </cell>
        </row>
        <row r="273">
          <cell r="H273">
            <v>1959.0351999999998</v>
          </cell>
          <cell r="Q273">
            <v>1888.1304322409662</v>
          </cell>
        </row>
        <row r="274">
          <cell r="H274">
            <v>1075.5364</v>
          </cell>
          <cell r="Q274">
            <v>1038.4450090133184</v>
          </cell>
        </row>
        <row r="275">
          <cell r="H275">
            <v>0</v>
          </cell>
          <cell r="Q275">
            <v>0</v>
          </cell>
        </row>
      </sheetData>
      <sheetData sheetId="5" refreshError="1"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0</v>
          </cell>
          <cell r="O76">
            <v>0</v>
          </cell>
        </row>
        <row r="77">
          <cell r="H77">
            <v>0</v>
          </cell>
          <cell r="O77">
            <v>0</v>
          </cell>
        </row>
        <row r="78">
          <cell r="H78">
            <v>0</v>
          </cell>
          <cell r="O78">
            <v>0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0</v>
          </cell>
          <cell r="O81">
            <v>0</v>
          </cell>
        </row>
        <row r="82">
          <cell r="H82">
            <v>0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0</v>
          </cell>
          <cell r="O116">
            <v>0</v>
          </cell>
        </row>
        <row r="117">
          <cell r="H117">
            <v>0</v>
          </cell>
          <cell r="O117">
            <v>0</v>
          </cell>
        </row>
        <row r="118">
          <cell r="H118">
            <v>0</v>
          </cell>
          <cell r="O118">
            <v>0</v>
          </cell>
        </row>
        <row r="119">
          <cell r="H119">
            <v>0</v>
          </cell>
          <cell r="O119">
            <v>0</v>
          </cell>
        </row>
        <row r="120">
          <cell r="H120">
            <v>0</v>
          </cell>
          <cell r="O120">
            <v>0</v>
          </cell>
        </row>
        <row r="121">
          <cell r="H121">
            <v>0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0</v>
          </cell>
          <cell r="O126">
            <v>0</v>
          </cell>
        </row>
        <row r="127">
          <cell r="H127">
            <v>0</v>
          </cell>
          <cell r="O127">
            <v>0</v>
          </cell>
        </row>
        <row r="128">
          <cell r="H128">
            <v>0</v>
          </cell>
          <cell r="O128">
            <v>0</v>
          </cell>
        </row>
        <row r="129">
          <cell r="H129">
            <v>0</v>
          </cell>
          <cell r="O129">
            <v>0</v>
          </cell>
        </row>
        <row r="130">
          <cell r="H130">
            <v>0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0</v>
          </cell>
          <cell r="O133">
            <v>0</v>
          </cell>
        </row>
        <row r="134">
          <cell r="H134">
            <v>0</v>
          </cell>
          <cell r="O134">
            <v>0</v>
          </cell>
        </row>
        <row r="135">
          <cell r="H135">
            <v>0</v>
          </cell>
          <cell r="O135">
            <v>0</v>
          </cell>
        </row>
        <row r="136">
          <cell r="H136">
            <v>0</v>
          </cell>
          <cell r="O136">
            <v>0</v>
          </cell>
        </row>
        <row r="137">
          <cell r="H137">
            <v>0</v>
          </cell>
          <cell r="O137">
            <v>0</v>
          </cell>
        </row>
        <row r="138">
          <cell r="H138">
            <v>0</v>
          </cell>
          <cell r="O138">
            <v>0</v>
          </cell>
        </row>
        <row r="139">
          <cell r="H139">
            <v>0</v>
          </cell>
          <cell r="O139">
            <v>0</v>
          </cell>
        </row>
        <row r="140">
          <cell r="H140">
            <v>0</v>
          </cell>
          <cell r="O140">
            <v>0</v>
          </cell>
        </row>
        <row r="141">
          <cell r="H141">
            <v>0</v>
          </cell>
          <cell r="O141">
            <v>0</v>
          </cell>
        </row>
        <row r="142">
          <cell r="H142">
            <v>0</v>
          </cell>
          <cell r="O142">
            <v>0</v>
          </cell>
        </row>
        <row r="143">
          <cell r="H143">
            <v>0</v>
          </cell>
          <cell r="O143">
            <v>0</v>
          </cell>
        </row>
        <row r="144">
          <cell r="H144">
            <v>0</v>
          </cell>
          <cell r="O144">
            <v>0</v>
          </cell>
        </row>
        <row r="145">
          <cell r="H145">
            <v>0</v>
          </cell>
          <cell r="O145">
            <v>0</v>
          </cell>
        </row>
        <row r="146">
          <cell r="H146">
            <v>0</v>
          </cell>
          <cell r="O146">
            <v>0</v>
          </cell>
        </row>
        <row r="147">
          <cell r="H147">
            <v>0</v>
          </cell>
          <cell r="O147">
            <v>0</v>
          </cell>
        </row>
        <row r="148">
          <cell r="H148">
            <v>0</v>
          </cell>
          <cell r="O148">
            <v>0</v>
          </cell>
        </row>
        <row r="149">
          <cell r="H149">
            <v>0</v>
          </cell>
          <cell r="O149">
            <v>0</v>
          </cell>
        </row>
        <row r="150">
          <cell r="H150">
            <v>0</v>
          </cell>
          <cell r="O150">
            <v>0</v>
          </cell>
        </row>
        <row r="151">
          <cell r="H151">
            <v>0</v>
          </cell>
          <cell r="O151">
            <v>0</v>
          </cell>
        </row>
        <row r="152">
          <cell r="H152">
            <v>0</v>
          </cell>
          <cell r="O152">
            <v>0</v>
          </cell>
        </row>
        <row r="153">
          <cell r="H153">
            <v>0</v>
          </cell>
          <cell r="O153">
            <v>0</v>
          </cell>
        </row>
        <row r="154">
          <cell r="H154">
            <v>0</v>
          </cell>
          <cell r="O154">
            <v>0</v>
          </cell>
        </row>
        <row r="155">
          <cell r="H155">
            <v>0</v>
          </cell>
          <cell r="O155">
            <v>0</v>
          </cell>
        </row>
        <row r="156">
          <cell r="H156">
            <v>0</v>
          </cell>
          <cell r="O156">
            <v>0</v>
          </cell>
        </row>
        <row r="157">
          <cell r="H157">
            <v>0</v>
          </cell>
          <cell r="O157">
            <v>0</v>
          </cell>
        </row>
        <row r="158">
          <cell r="H158">
            <v>0</v>
          </cell>
          <cell r="O158">
            <v>0</v>
          </cell>
        </row>
        <row r="159">
          <cell r="H159">
            <v>0</v>
          </cell>
          <cell r="O159">
            <v>0</v>
          </cell>
        </row>
        <row r="160">
          <cell r="H160">
            <v>0</v>
          </cell>
          <cell r="O160">
            <v>0</v>
          </cell>
        </row>
        <row r="161">
          <cell r="H161">
            <v>0</v>
          </cell>
          <cell r="O161">
            <v>0</v>
          </cell>
        </row>
        <row r="162">
          <cell r="H162">
            <v>0</v>
          </cell>
          <cell r="O162">
            <v>0</v>
          </cell>
        </row>
        <row r="163">
          <cell r="H163">
            <v>0</v>
          </cell>
          <cell r="O163">
            <v>0</v>
          </cell>
        </row>
        <row r="164">
          <cell r="H164">
            <v>0</v>
          </cell>
          <cell r="O164">
            <v>0</v>
          </cell>
        </row>
        <row r="165">
          <cell r="H165">
            <v>0</v>
          </cell>
          <cell r="O165">
            <v>0</v>
          </cell>
        </row>
        <row r="166">
          <cell r="H166">
            <v>0</v>
          </cell>
          <cell r="O166">
            <v>0</v>
          </cell>
        </row>
        <row r="167">
          <cell r="H167">
            <v>0</v>
          </cell>
          <cell r="O167">
            <v>0</v>
          </cell>
        </row>
        <row r="168">
          <cell r="H168">
            <v>0</v>
          </cell>
          <cell r="O168">
            <v>0</v>
          </cell>
        </row>
        <row r="169">
          <cell r="H169">
            <v>0</v>
          </cell>
          <cell r="O169">
            <v>0</v>
          </cell>
        </row>
        <row r="170">
          <cell r="H170">
            <v>0</v>
          </cell>
          <cell r="O170">
            <v>0</v>
          </cell>
        </row>
        <row r="171">
          <cell r="H171">
            <v>0</v>
          </cell>
          <cell r="O171">
            <v>0</v>
          </cell>
        </row>
        <row r="172">
          <cell r="H172">
            <v>0</v>
          </cell>
          <cell r="O172">
            <v>0</v>
          </cell>
        </row>
        <row r="173">
          <cell r="H173">
            <v>0</v>
          </cell>
          <cell r="O173">
            <v>0</v>
          </cell>
        </row>
        <row r="174">
          <cell r="H174">
            <v>0</v>
          </cell>
          <cell r="O174">
            <v>0</v>
          </cell>
        </row>
        <row r="175">
          <cell r="H175">
            <v>0</v>
          </cell>
          <cell r="O175">
            <v>0</v>
          </cell>
        </row>
        <row r="176">
          <cell r="H176">
            <v>0</v>
          </cell>
          <cell r="O176">
            <v>0</v>
          </cell>
        </row>
        <row r="177">
          <cell r="H177">
            <v>0</v>
          </cell>
          <cell r="O177">
            <v>0</v>
          </cell>
        </row>
        <row r="178">
          <cell r="H178">
            <v>0</v>
          </cell>
          <cell r="O178">
            <v>0</v>
          </cell>
        </row>
        <row r="179">
          <cell r="H179">
            <v>0</v>
          </cell>
          <cell r="O179">
            <v>0</v>
          </cell>
        </row>
        <row r="180">
          <cell r="H180">
            <v>0</v>
          </cell>
          <cell r="O180">
            <v>0</v>
          </cell>
        </row>
        <row r="181">
          <cell r="H181">
            <v>0</v>
          </cell>
          <cell r="O181">
            <v>0</v>
          </cell>
        </row>
        <row r="182">
          <cell r="H182">
            <v>0</v>
          </cell>
          <cell r="O182">
            <v>0</v>
          </cell>
        </row>
        <row r="183">
          <cell r="H183">
            <v>0</v>
          </cell>
          <cell r="O183">
            <v>0</v>
          </cell>
        </row>
        <row r="184">
          <cell r="H184">
            <v>0</v>
          </cell>
          <cell r="O184">
            <v>0</v>
          </cell>
        </row>
        <row r="185">
          <cell r="H185">
            <v>0</v>
          </cell>
          <cell r="O185">
            <v>0</v>
          </cell>
        </row>
        <row r="186">
          <cell r="H186">
            <v>0</v>
          </cell>
          <cell r="O186">
            <v>0</v>
          </cell>
        </row>
        <row r="187">
          <cell r="H187">
            <v>0</v>
          </cell>
          <cell r="O187">
            <v>0</v>
          </cell>
        </row>
        <row r="188">
          <cell r="H188">
            <v>0</v>
          </cell>
          <cell r="O188">
            <v>0</v>
          </cell>
        </row>
        <row r="189">
          <cell r="H189">
            <v>0</v>
          </cell>
          <cell r="O189">
            <v>0</v>
          </cell>
        </row>
        <row r="190">
          <cell r="H190">
            <v>0</v>
          </cell>
          <cell r="O190">
            <v>0</v>
          </cell>
        </row>
        <row r="191">
          <cell r="H191">
            <v>0</v>
          </cell>
          <cell r="O191">
            <v>0</v>
          </cell>
        </row>
        <row r="192">
          <cell r="H192">
            <v>0</v>
          </cell>
          <cell r="O192">
            <v>0</v>
          </cell>
        </row>
        <row r="193">
          <cell r="H193">
            <v>0</v>
          </cell>
          <cell r="O193">
            <v>0</v>
          </cell>
        </row>
        <row r="194">
          <cell r="H194">
            <v>0</v>
          </cell>
          <cell r="O194">
            <v>0</v>
          </cell>
        </row>
        <row r="195">
          <cell r="H195">
            <v>0</v>
          </cell>
          <cell r="O195">
            <v>0</v>
          </cell>
        </row>
        <row r="196">
          <cell r="H196">
            <v>0</v>
          </cell>
          <cell r="O196">
            <v>0</v>
          </cell>
        </row>
        <row r="197">
          <cell r="H197">
            <v>0</v>
          </cell>
          <cell r="O197">
            <v>0</v>
          </cell>
        </row>
        <row r="198">
          <cell r="H198">
            <v>0</v>
          </cell>
          <cell r="O198">
            <v>0</v>
          </cell>
        </row>
        <row r="199">
          <cell r="H199">
            <v>0</v>
          </cell>
          <cell r="O199">
            <v>0</v>
          </cell>
        </row>
        <row r="200">
          <cell r="H200">
            <v>0</v>
          </cell>
          <cell r="O200">
            <v>0</v>
          </cell>
        </row>
        <row r="201">
          <cell r="H201">
            <v>0</v>
          </cell>
          <cell r="O201">
            <v>0</v>
          </cell>
        </row>
        <row r="202">
          <cell r="H202">
            <v>0</v>
          </cell>
          <cell r="O202">
            <v>0</v>
          </cell>
        </row>
        <row r="203">
          <cell r="H203">
            <v>0</v>
          </cell>
          <cell r="O203">
            <v>0</v>
          </cell>
        </row>
        <row r="204">
          <cell r="H204">
            <v>0</v>
          </cell>
          <cell r="O204">
            <v>0</v>
          </cell>
        </row>
        <row r="205">
          <cell r="H205">
            <v>0</v>
          </cell>
          <cell r="O205">
            <v>0</v>
          </cell>
        </row>
        <row r="206">
          <cell r="H206">
            <v>0</v>
          </cell>
          <cell r="O206">
            <v>0</v>
          </cell>
        </row>
        <row r="207">
          <cell r="H207">
            <v>0</v>
          </cell>
          <cell r="O207">
            <v>0</v>
          </cell>
        </row>
        <row r="208">
          <cell r="H208">
            <v>0</v>
          </cell>
          <cell r="O208">
            <v>0</v>
          </cell>
        </row>
        <row r="209">
          <cell r="H209">
            <v>0</v>
          </cell>
          <cell r="O209">
            <v>0</v>
          </cell>
        </row>
        <row r="210">
          <cell r="H210">
            <v>0</v>
          </cell>
          <cell r="O210">
            <v>0</v>
          </cell>
        </row>
        <row r="211">
          <cell r="H211">
            <v>0</v>
          </cell>
          <cell r="O211">
            <v>0</v>
          </cell>
        </row>
        <row r="212">
          <cell r="H212">
            <v>0</v>
          </cell>
          <cell r="O212">
            <v>0</v>
          </cell>
        </row>
        <row r="213">
          <cell r="H213">
            <v>0</v>
          </cell>
          <cell r="O213">
            <v>0</v>
          </cell>
        </row>
        <row r="214">
          <cell r="H214">
            <v>0</v>
          </cell>
          <cell r="O214">
            <v>0</v>
          </cell>
        </row>
        <row r="215">
          <cell r="H215">
            <v>0</v>
          </cell>
          <cell r="O215">
            <v>0</v>
          </cell>
        </row>
        <row r="216">
          <cell r="H216">
            <v>0</v>
          </cell>
          <cell r="O216">
            <v>0</v>
          </cell>
        </row>
        <row r="217">
          <cell r="H217">
            <v>0</v>
          </cell>
          <cell r="O217">
            <v>0</v>
          </cell>
        </row>
        <row r="218">
          <cell r="H218">
            <v>206.10400000000001</v>
          </cell>
          <cell r="O218">
            <v>193.54334117302076</v>
          </cell>
        </row>
        <row r="219">
          <cell r="H219">
            <v>52.671100000000003</v>
          </cell>
          <cell r="O219">
            <v>50.345941368874314</v>
          </cell>
        </row>
        <row r="220">
          <cell r="H220">
            <v>0</v>
          </cell>
          <cell r="O220">
            <v>0</v>
          </cell>
        </row>
        <row r="221">
          <cell r="H221">
            <v>0</v>
          </cell>
          <cell r="O221">
            <v>0</v>
          </cell>
        </row>
        <row r="222">
          <cell r="H222">
            <v>211.65407999999999</v>
          </cell>
          <cell r="O222">
            <v>193.54334117302076</v>
          </cell>
        </row>
        <row r="223">
          <cell r="H223">
            <v>105.5082</v>
          </cell>
          <cell r="O223">
            <v>100.69188273774863</v>
          </cell>
        </row>
        <row r="224">
          <cell r="H224">
            <v>47.135399999999997</v>
          </cell>
          <cell r="O224">
            <v>50.345941368874314</v>
          </cell>
        </row>
        <row r="225">
          <cell r="H225">
            <v>0</v>
          </cell>
          <cell r="O225">
            <v>0</v>
          </cell>
        </row>
        <row r="226">
          <cell r="H226">
            <v>0</v>
          </cell>
          <cell r="O226">
            <v>0</v>
          </cell>
        </row>
        <row r="227">
          <cell r="H227">
            <v>0</v>
          </cell>
          <cell r="O227">
            <v>0</v>
          </cell>
        </row>
        <row r="228">
          <cell r="H228">
            <v>0</v>
          </cell>
          <cell r="O228">
            <v>0</v>
          </cell>
        </row>
        <row r="229">
          <cell r="H229">
            <v>0</v>
          </cell>
          <cell r="O229">
            <v>0</v>
          </cell>
        </row>
        <row r="230">
          <cell r="H230">
            <v>157.39444</v>
          </cell>
          <cell r="O230">
            <v>151.03782410662296</v>
          </cell>
        </row>
        <row r="231">
          <cell r="H231">
            <v>0</v>
          </cell>
          <cell r="O231">
            <v>0</v>
          </cell>
        </row>
        <row r="232">
          <cell r="H232">
            <v>0</v>
          </cell>
          <cell r="O232">
            <v>0</v>
          </cell>
        </row>
        <row r="233">
          <cell r="H233">
            <v>106.1116</v>
          </cell>
          <cell r="O233">
            <v>100.69188273774863</v>
          </cell>
        </row>
        <row r="234">
          <cell r="H234">
            <v>379.02491999999995</v>
          </cell>
          <cell r="O234">
            <v>352.42158958212025</v>
          </cell>
        </row>
        <row r="235">
          <cell r="H235">
            <v>50.152829999999994</v>
          </cell>
          <cell r="O235">
            <v>48.385835293255191</v>
          </cell>
        </row>
        <row r="236">
          <cell r="H236">
            <v>0</v>
          </cell>
          <cell r="O236">
            <v>0</v>
          </cell>
        </row>
        <row r="237">
          <cell r="H237">
            <v>0</v>
          </cell>
          <cell r="O237">
            <v>0</v>
          </cell>
        </row>
        <row r="238">
          <cell r="H238">
            <v>100.81374000000001</v>
          </cell>
          <cell r="O238">
            <v>96.771670586510382</v>
          </cell>
        </row>
        <row r="239">
          <cell r="H239">
            <v>0</v>
          </cell>
          <cell r="O239">
            <v>0</v>
          </cell>
        </row>
        <row r="240">
          <cell r="H240">
            <v>156.89000000000001</v>
          </cell>
          <cell r="O240">
            <v>151.03782410662296</v>
          </cell>
        </row>
        <row r="241">
          <cell r="H241">
            <v>0</v>
          </cell>
          <cell r="O241">
            <v>0</v>
          </cell>
        </row>
        <row r="242">
          <cell r="H242">
            <v>0</v>
          </cell>
          <cell r="O242">
            <v>0</v>
          </cell>
        </row>
        <row r="243">
          <cell r="H243">
            <v>0</v>
          </cell>
          <cell r="O243">
            <v>0</v>
          </cell>
        </row>
        <row r="244">
          <cell r="H244">
            <v>0</v>
          </cell>
          <cell r="O244">
            <v>0</v>
          </cell>
        </row>
        <row r="245">
          <cell r="H245">
            <v>0</v>
          </cell>
          <cell r="O245">
            <v>0</v>
          </cell>
        </row>
        <row r="246">
          <cell r="H246">
            <v>0</v>
          </cell>
          <cell r="O246">
            <v>0</v>
          </cell>
        </row>
        <row r="247">
          <cell r="H247">
            <v>0</v>
          </cell>
          <cell r="O247">
            <v>0</v>
          </cell>
        </row>
        <row r="248">
          <cell r="H248">
            <v>0</v>
          </cell>
          <cell r="O248">
            <v>0</v>
          </cell>
        </row>
        <row r="249">
          <cell r="H249">
            <v>0</v>
          </cell>
          <cell r="O249">
            <v>0</v>
          </cell>
        </row>
        <row r="250">
          <cell r="H250">
            <v>0</v>
          </cell>
          <cell r="O250">
            <v>0</v>
          </cell>
        </row>
        <row r="251">
          <cell r="H251">
            <v>0</v>
          </cell>
          <cell r="O251">
            <v>0</v>
          </cell>
        </row>
        <row r="252">
          <cell r="H252">
            <v>0</v>
          </cell>
          <cell r="O252">
            <v>0</v>
          </cell>
        </row>
        <row r="253">
          <cell r="H253">
            <v>0</v>
          </cell>
          <cell r="O253">
            <v>0</v>
          </cell>
        </row>
        <row r="254">
          <cell r="H254">
            <v>0</v>
          </cell>
          <cell r="O254">
            <v>0</v>
          </cell>
        </row>
        <row r="255">
          <cell r="H255">
            <v>0</v>
          </cell>
          <cell r="O255">
            <v>0</v>
          </cell>
        </row>
        <row r="256">
          <cell r="H256">
            <v>0</v>
          </cell>
          <cell r="O256">
            <v>0</v>
          </cell>
        </row>
        <row r="257">
          <cell r="H257">
            <v>0</v>
          </cell>
          <cell r="O257">
            <v>0</v>
          </cell>
        </row>
        <row r="258">
          <cell r="H258">
            <v>0</v>
          </cell>
          <cell r="O258">
            <v>0</v>
          </cell>
        </row>
        <row r="259">
          <cell r="H259">
            <v>0</v>
          </cell>
          <cell r="O259">
            <v>0</v>
          </cell>
        </row>
        <row r="260">
          <cell r="H260">
            <v>0</v>
          </cell>
          <cell r="O260">
            <v>0</v>
          </cell>
        </row>
        <row r="261">
          <cell r="H261">
            <v>0</v>
          </cell>
          <cell r="O261">
            <v>0</v>
          </cell>
        </row>
        <row r="262">
          <cell r="H262">
            <v>0</v>
          </cell>
          <cell r="O262">
            <v>0</v>
          </cell>
        </row>
        <row r="263">
          <cell r="H263">
            <v>0</v>
          </cell>
          <cell r="O263">
            <v>0</v>
          </cell>
        </row>
        <row r="264">
          <cell r="H264">
            <v>0</v>
          </cell>
          <cell r="O264">
            <v>0</v>
          </cell>
        </row>
        <row r="265">
          <cell r="H265">
            <v>0</v>
          </cell>
          <cell r="O265">
            <v>0</v>
          </cell>
        </row>
        <row r="266">
          <cell r="H266">
            <v>0</v>
          </cell>
          <cell r="O266">
            <v>0</v>
          </cell>
        </row>
        <row r="267">
          <cell r="H267">
            <v>0</v>
          </cell>
          <cell r="O267">
            <v>0</v>
          </cell>
        </row>
        <row r="268">
          <cell r="H268">
            <v>104.0468</v>
          </cell>
          <cell r="O268">
            <v>100.69188273774863</v>
          </cell>
        </row>
        <row r="269">
          <cell r="H269">
            <v>0</v>
          </cell>
          <cell r="O269">
            <v>0</v>
          </cell>
        </row>
        <row r="270">
          <cell r="H270">
            <v>0</v>
          </cell>
          <cell r="O270">
            <v>0</v>
          </cell>
        </row>
        <row r="271">
          <cell r="H271">
            <v>0</v>
          </cell>
          <cell r="O271">
            <v>0</v>
          </cell>
        </row>
        <row r="272">
          <cell r="H272">
            <v>0</v>
          </cell>
          <cell r="O272">
            <v>0</v>
          </cell>
        </row>
        <row r="273">
          <cell r="H273">
            <v>0</v>
          </cell>
          <cell r="O273">
            <v>0</v>
          </cell>
        </row>
        <row r="274">
          <cell r="H274">
            <v>0</v>
          </cell>
          <cell r="O274">
            <v>0</v>
          </cell>
        </row>
        <row r="275">
          <cell r="H275">
            <v>0</v>
          </cell>
          <cell r="O275">
            <v>0</v>
          </cell>
        </row>
      </sheetData>
      <sheetData sheetId="6" refreshError="1">
        <row r="6">
          <cell r="H6">
            <v>49.35</v>
          </cell>
          <cell r="W6">
            <v>28.933267421580602</v>
          </cell>
        </row>
        <row r="7">
          <cell r="H7">
            <v>0</v>
          </cell>
          <cell r="W7">
            <v>0</v>
          </cell>
        </row>
        <row r="8">
          <cell r="H8">
            <v>0</v>
          </cell>
          <cell r="W8">
            <v>0</v>
          </cell>
        </row>
        <row r="9">
          <cell r="H9">
            <v>0</v>
          </cell>
          <cell r="W9">
            <v>0</v>
          </cell>
        </row>
        <row r="10">
          <cell r="H10">
            <v>0</v>
          </cell>
          <cell r="W10">
            <v>0</v>
          </cell>
        </row>
        <row r="11">
          <cell r="H11">
            <v>0</v>
          </cell>
          <cell r="W11">
            <v>0</v>
          </cell>
        </row>
        <row r="12">
          <cell r="H12">
            <v>0</v>
          </cell>
          <cell r="W12">
            <v>0</v>
          </cell>
        </row>
        <row r="13">
          <cell r="H13">
            <v>0</v>
          </cell>
          <cell r="W13">
            <v>0</v>
          </cell>
        </row>
        <row r="14">
          <cell r="H14">
            <v>0</v>
          </cell>
          <cell r="W14">
            <v>0</v>
          </cell>
        </row>
        <row r="15">
          <cell r="H15">
            <v>0</v>
          </cell>
          <cell r="W15">
            <v>0</v>
          </cell>
        </row>
        <row r="16">
          <cell r="H16">
            <v>0</v>
          </cell>
          <cell r="W16">
            <v>0</v>
          </cell>
        </row>
        <row r="17">
          <cell r="H17">
            <v>0</v>
          </cell>
          <cell r="W17">
            <v>0</v>
          </cell>
        </row>
        <row r="18">
          <cell r="H18">
            <v>0</v>
          </cell>
          <cell r="W18">
            <v>0</v>
          </cell>
        </row>
        <row r="19">
          <cell r="H19">
            <v>0</v>
          </cell>
          <cell r="W19">
            <v>0</v>
          </cell>
        </row>
        <row r="20">
          <cell r="H20">
            <v>0</v>
          </cell>
          <cell r="W20">
            <v>0</v>
          </cell>
        </row>
        <row r="21">
          <cell r="H21">
            <v>0</v>
          </cell>
          <cell r="W21">
            <v>0</v>
          </cell>
        </row>
        <row r="22">
          <cell r="H22">
            <v>0</v>
          </cell>
          <cell r="W22">
            <v>0</v>
          </cell>
        </row>
        <row r="23">
          <cell r="H23">
            <v>0</v>
          </cell>
          <cell r="W23">
            <v>0</v>
          </cell>
        </row>
        <row r="24">
          <cell r="H24">
            <v>0</v>
          </cell>
          <cell r="W24">
            <v>0</v>
          </cell>
        </row>
        <row r="25">
          <cell r="H25">
            <v>0</v>
          </cell>
          <cell r="W25">
            <v>0</v>
          </cell>
        </row>
        <row r="26">
          <cell r="H26">
            <v>0</v>
          </cell>
          <cell r="W26">
            <v>0</v>
          </cell>
        </row>
        <row r="27">
          <cell r="H27">
            <v>0</v>
          </cell>
          <cell r="W27">
            <v>0</v>
          </cell>
        </row>
        <row r="28">
          <cell r="H28">
            <v>0</v>
          </cell>
          <cell r="W28">
            <v>0</v>
          </cell>
        </row>
        <row r="29">
          <cell r="H29">
            <v>0</v>
          </cell>
          <cell r="W29">
            <v>0</v>
          </cell>
        </row>
        <row r="30">
          <cell r="H30">
            <v>0</v>
          </cell>
          <cell r="W30">
            <v>0</v>
          </cell>
        </row>
        <row r="31">
          <cell r="H31">
            <v>0</v>
          </cell>
          <cell r="W31">
            <v>0</v>
          </cell>
        </row>
        <row r="32">
          <cell r="H32">
            <v>0</v>
          </cell>
          <cell r="W32">
            <v>0</v>
          </cell>
        </row>
        <row r="33">
          <cell r="H33">
            <v>0</v>
          </cell>
          <cell r="W33">
            <v>0</v>
          </cell>
        </row>
        <row r="34">
          <cell r="H34">
            <v>14.660799999999998</v>
          </cell>
          <cell r="W34">
            <v>8.5554746540718014</v>
          </cell>
        </row>
        <row r="35">
          <cell r="H35">
            <v>0</v>
          </cell>
          <cell r="W35">
            <v>0</v>
          </cell>
        </row>
        <row r="36">
          <cell r="H36">
            <v>0</v>
          </cell>
          <cell r="W36">
            <v>0</v>
          </cell>
        </row>
        <row r="37">
          <cell r="H37">
            <v>0</v>
          </cell>
          <cell r="W37">
            <v>0</v>
          </cell>
        </row>
        <row r="38">
          <cell r="H38">
            <v>0</v>
          </cell>
          <cell r="W38">
            <v>0</v>
          </cell>
        </row>
        <row r="39">
          <cell r="H39">
            <v>0</v>
          </cell>
          <cell r="W39">
            <v>0</v>
          </cell>
        </row>
        <row r="40">
          <cell r="H40">
            <v>0</v>
          </cell>
          <cell r="W40">
            <v>0</v>
          </cell>
        </row>
        <row r="41">
          <cell r="H41">
            <v>0</v>
          </cell>
          <cell r="W41">
            <v>0</v>
          </cell>
        </row>
        <row r="42">
          <cell r="H42">
            <v>0</v>
          </cell>
          <cell r="W42">
            <v>0</v>
          </cell>
        </row>
        <row r="43">
          <cell r="H43">
            <v>0</v>
          </cell>
          <cell r="W43">
            <v>0</v>
          </cell>
        </row>
        <row r="44">
          <cell r="H44">
            <v>0</v>
          </cell>
          <cell r="W44">
            <v>0</v>
          </cell>
        </row>
        <row r="45">
          <cell r="H45">
            <v>0</v>
          </cell>
          <cell r="W45">
            <v>0</v>
          </cell>
        </row>
        <row r="46">
          <cell r="H46">
            <v>0</v>
          </cell>
          <cell r="W46">
            <v>0</v>
          </cell>
        </row>
        <row r="47">
          <cell r="H47">
            <v>0</v>
          </cell>
          <cell r="W47">
            <v>0</v>
          </cell>
        </row>
        <row r="48">
          <cell r="H48">
            <v>0</v>
          </cell>
          <cell r="W48">
            <v>0</v>
          </cell>
        </row>
        <row r="49">
          <cell r="H49">
            <v>0</v>
          </cell>
          <cell r="W49">
            <v>0</v>
          </cell>
        </row>
        <row r="50">
          <cell r="H50">
            <v>0</v>
          </cell>
          <cell r="W50">
            <v>0</v>
          </cell>
        </row>
        <row r="51">
          <cell r="H51">
            <v>0</v>
          </cell>
          <cell r="W51">
            <v>0</v>
          </cell>
        </row>
        <row r="52">
          <cell r="H52">
            <v>0</v>
          </cell>
          <cell r="W52">
            <v>0</v>
          </cell>
        </row>
        <row r="53">
          <cell r="H53">
            <v>0</v>
          </cell>
          <cell r="W53">
            <v>0</v>
          </cell>
        </row>
        <row r="54">
          <cell r="H54">
            <v>0</v>
          </cell>
          <cell r="W54">
            <v>0</v>
          </cell>
        </row>
        <row r="55">
          <cell r="H55">
            <v>0</v>
          </cell>
          <cell r="W55">
            <v>0</v>
          </cell>
        </row>
        <row r="56">
          <cell r="H56">
            <v>0</v>
          </cell>
          <cell r="W56">
            <v>0</v>
          </cell>
        </row>
        <row r="57">
          <cell r="H57">
            <v>0</v>
          </cell>
          <cell r="W57">
            <v>0</v>
          </cell>
        </row>
        <row r="58">
          <cell r="H58">
            <v>0</v>
          </cell>
          <cell r="W58">
            <v>0</v>
          </cell>
        </row>
        <row r="59">
          <cell r="H59">
            <v>0</v>
          </cell>
          <cell r="W59">
            <v>0</v>
          </cell>
        </row>
        <row r="60">
          <cell r="H60">
            <v>0</v>
          </cell>
          <cell r="W60">
            <v>0</v>
          </cell>
        </row>
        <row r="61">
          <cell r="H61">
            <v>0</v>
          </cell>
          <cell r="W61">
            <v>0</v>
          </cell>
        </row>
        <row r="62">
          <cell r="H62">
            <v>0</v>
          </cell>
          <cell r="W62">
            <v>0</v>
          </cell>
        </row>
        <row r="63">
          <cell r="H63">
            <v>0</v>
          </cell>
          <cell r="W63">
            <v>0</v>
          </cell>
        </row>
        <row r="64">
          <cell r="H64">
            <v>0</v>
          </cell>
          <cell r="W64">
            <v>0</v>
          </cell>
        </row>
        <row r="65">
          <cell r="H65">
            <v>0</v>
          </cell>
          <cell r="W65">
            <v>0</v>
          </cell>
        </row>
        <row r="66">
          <cell r="H66">
            <v>0</v>
          </cell>
          <cell r="W66">
            <v>0</v>
          </cell>
        </row>
        <row r="67">
          <cell r="H67">
            <v>0</v>
          </cell>
          <cell r="W67">
            <v>0</v>
          </cell>
        </row>
        <row r="68">
          <cell r="H68">
            <v>0</v>
          </cell>
          <cell r="W68">
            <v>0</v>
          </cell>
        </row>
        <row r="69">
          <cell r="H69">
            <v>0</v>
          </cell>
          <cell r="W69">
            <v>0</v>
          </cell>
        </row>
        <row r="70">
          <cell r="H70">
            <v>53.121599999999994</v>
          </cell>
          <cell r="W70">
            <v>31.331998633002598</v>
          </cell>
        </row>
        <row r="71">
          <cell r="H71">
            <v>18.159600000000001</v>
          </cell>
          <cell r="W71">
            <v>10.6572200964606</v>
          </cell>
        </row>
        <row r="72">
          <cell r="H72">
            <v>28.089600000000001</v>
          </cell>
          <cell r="W72">
            <v>16.459865122186201</v>
          </cell>
        </row>
        <row r="73">
          <cell r="H73">
            <v>0</v>
          </cell>
          <cell r="W73">
            <v>0</v>
          </cell>
        </row>
        <row r="74">
          <cell r="H74">
            <v>0</v>
          </cell>
          <cell r="W74">
            <v>0</v>
          </cell>
        </row>
        <row r="75">
          <cell r="H75">
            <v>504.46499999999997</v>
          </cell>
          <cell r="W75">
            <v>75.274469920338007</v>
          </cell>
        </row>
        <row r="76">
          <cell r="H76">
            <v>344.74219999999997</v>
          </cell>
          <cell r="W76">
            <v>0</v>
          </cell>
        </row>
        <row r="77">
          <cell r="H77">
            <v>217.94399999999999</v>
          </cell>
          <cell r="W77">
            <v>28.350718413092398</v>
          </cell>
        </row>
        <row r="78">
          <cell r="H78">
            <v>190.8312</v>
          </cell>
          <cell r="W78">
            <v>0</v>
          </cell>
        </row>
        <row r="79">
          <cell r="H79">
            <v>291.70981</v>
          </cell>
          <cell r="W79">
            <v>46.3983151466484</v>
          </cell>
        </row>
        <row r="80">
          <cell r="H80">
            <v>192.03380000000001</v>
          </cell>
          <cell r="W80">
            <v>0</v>
          </cell>
        </row>
        <row r="81">
          <cell r="H81">
            <v>181.40099999999998</v>
          </cell>
          <cell r="W81">
            <v>0</v>
          </cell>
        </row>
        <row r="82">
          <cell r="H82">
            <v>280.52640000000002</v>
          </cell>
          <cell r="W82">
            <v>38.539614796846806</v>
          </cell>
        </row>
        <row r="83">
          <cell r="H83">
            <v>364.6662</v>
          </cell>
          <cell r="W83">
            <v>49.379595366558597</v>
          </cell>
        </row>
        <row r="84">
          <cell r="H84">
            <v>219.62040000000002</v>
          </cell>
          <cell r="W84">
            <v>25.586466255168002</v>
          </cell>
        </row>
        <row r="85">
          <cell r="H85">
            <v>400.07660000000004</v>
          </cell>
          <cell r="W85">
            <v>51.835439225871603</v>
          </cell>
        </row>
        <row r="86">
          <cell r="H86">
            <v>272.72179999999997</v>
          </cell>
          <cell r="W86">
            <v>18.138976970181602</v>
          </cell>
        </row>
        <row r="87">
          <cell r="H87">
            <v>116.08659999999999</v>
          </cell>
          <cell r="W87">
            <v>0</v>
          </cell>
        </row>
        <row r="88">
          <cell r="H88">
            <v>410.94370000000004</v>
          </cell>
          <cell r="W88">
            <v>56.815662121966803</v>
          </cell>
        </row>
        <row r="89">
          <cell r="H89">
            <v>671.26139999999998</v>
          </cell>
          <cell r="W89">
            <v>104.76744129125038</v>
          </cell>
        </row>
        <row r="90">
          <cell r="H90">
            <v>259.82462000000004</v>
          </cell>
          <cell r="W90">
            <v>59.705562105251403</v>
          </cell>
        </row>
        <row r="91">
          <cell r="H91">
            <v>142.84799999999998</v>
          </cell>
          <cell r="W91">
            <v>22.662298683148805</v>
          </cell>
        </row>
        <row r="92">
          <cell r="H92">
            <v>246.96200000000002</v>
          </cell>
          <cell r="W92">
            <v>30.3153935005428</v>
          </cell>
        </row>
        <row r="93">
          <cell r="H93">
            <v>305.93049999999999</v>
          </cell>
          <cell r="W93">
            <v>41.2010641885674</v>
          </cell>
        </row>
        <row r="94">
          <cell r="H94">
            <v>503.92832000000004</v>
          </cell>
          <cell r="W94">
            <v>93.310644124315814</v>
          </cell>
        </row>
        <row r="95">
          <cell r="H95">
            <v>437.98840000000001</v>
          </cell>
          <cell r="W95">
            <v>69.129149007266392</v>
          </cell>
        </row>
        <row r="96">
          <cell r="H96">
            <v>288.03179999999998</v>
          </cell>
          <cell r="W96">
            <v>41.886415963259402</v>
          </cell>
        </row>
        <row r="97">
          <cell r="H97">
            <v>433.01280000000003</v>
          </cell>
          <cell r="W97">
            <v>71.642105514470401</v>
          </cell>
        </row>
        <row r="98">
          <cell r="H98">
            <v>250.45679999999996</v>
          </cell>
          <cell r="W98">
            <v>35.169968571277799</v>
          </cell>
        </row>
        <row r="99">
          <cell r="H99">
            <v>433.88929999999999</v>
          </cell>
          <cell r="W99">
            <v>68.809318179076811</v>
          </cell>
        </row>
        <row r="100">
          <cell r="H100">
            <v>440.00460000000004</v>
          </cell>
          <cell r="W100">
            <v>647.98411142987641</v>
          </cell>
        </row>
        <row r="101">
          <cell r="H101">
            <v>430.69720000000001</v>
          </cell>
          <cell r="W101">
            <v>1800.8280386747833</v>
          </cell>
        </row>
        <row r="102">
          <cell r="H102">
            <v>410.94420000000002</v>
          </cell>
          <cell r="W102">
            <v>63.612067220995812</v>
          </cell>
        </row>
        <row r="103">
          <cell r="H103">
            <v>415.51350000000002</v>
          </cell>
          <cell r="W103">
            <v>64.685785001346602</v>
          </cell>
        </row>
        <row r="104">
          <cell r="H104">
            <v>437.07230000000004</v>
          </cell>
          <cell r="W104">
            <v>69.848768370693008</v>
          </cell>
        </row>
        <row r="105">
          <cell r="H105">
            <v>251.74559999999997</v>
          </cell>
          <cell r="W105">
            <v>609.81458659136342</v>
          </cell>
        </row>
        <row r="106">
          <cell r="H106">
            <v>634.7971</v>
          </cell>
          <cell r="W106">
            <v>96.109163870974811</v>
          </cell>
        </row>
        <row r="107">
          <cell r="H107">
            <v>683.33879999999999</v>
          </cell>
          <cell r="W107">
            <v>118.05184319069701</v>
          </cell>
        </row>
        <row r="108">
          <cell r="H108">
            <v>617.7192</v>
          </cell>
          <cell r="W108">
            <v>104.1277796348712</v>
          </cell>
        </row>
        <row r="109">
          <cell r="H109">
            <v>293.33600000000001</v>
          </cell>
          <cell r="W109">
            <v>33.056800599310805</v>
          </cell>
        </row>
        <row r="110">
          <cell r="H110">
            <v>235.07750000000001</v>
          </cell>
          <cell r="W110">
            <v>28.270760706045003</v>
          </cell>
        </row>
        <row r="111">
          <cell r="H111">
            <v>312.89800000000002</v>
          </cell>
          <cell r="W111">
            <v>0</v>
          </cell>
        </row>
        <row r="112">
          <cell r="H112">
            <v>185.53359999999998</v>
          </cell>
          <cell r="W112">
            <v>0</v>
          </cell>
        </row>
        <row r="113">
          <cell r="H113">
            <v>184.79276000000002</v>
          </cell>
          <cell r="W113">
            <v>0</v>
          </cell>
        </row>
        <row r="114">
          <cell r="H114">
            <v>323.80061999999998</v>
          </cell>
          <cell r="W114">
            <v>0</v>
          </cell>
        </row>
        <row r="115">
          <cell r="H115">
            <v>347.25239999999997</v>
          </cell>
          <cell r="W115">
            <v>0</v>
          </cell>
        </row>
        <row r="116">
          <cell r="H116">
            <v>508.26775999999995</v>
          </cell>
          <cell r="W116">
            <v>63.806250223825209</v>
          </cell>
        </row>
        <row r="117">
          <cell r="H117">
            <v>638.93647999999996</v>
          </cell>
          <cell r="W117">
            <v>85.931690016798612</v>
          </cell>
        </row>
        <row r="118">
          <cell r="H118">
            <v>2881.335</v>
          </cell>
          <cell r="W118">
            <v>540.93673323481744</v>
          </cell>
        </row>
        <row r="119">
          <cell r="H119">
            <v>382.63679999999999</v>
          </cell>
          <cell r="W119">
            <v>0</v>
          </cell>
        </row>
        <row r="120">
          <cell r="H120">
            <v>888.11272000000019</v>
          </cell>
          <cell r="W120">
            <v>114.8878024975356</v>
          </cell>
        </row>
        <row r="121">
          <cell r="H121">
            <v>647.12876999999992</v>
          </cell>
          <cell r="W121">
            <v>93.767545307443825</v>
          </cell>
        </row>
        <row r="122">
          <cell r="H122">
            <v>533.32369999999992</v>
          </cell>
          <cell r="W122">
            <v>79.226665154395192</v>
          </cell>
        </row>
        <row r="123">
          <cell r="H123">
            <v>648.77019999999982</v>
          </cell>
          <cell r="W123">
            <v>94.738460321590807</v>
          </cell>
        </row>
        <row r="124">
          <cell r="H124">
            <v>609.83810000000005</v>
          </cell>
          <cell r="W124">
            <v>77.273412596523016</v>
          </cell>
        </row>
        <row r="125">
          <cell r="H125">
            <v>1006.0848</v>
          </cell>
          <cell r="W125">
            <v>143.90102762616362</v>
          </cell>
        </row>
        <row r="126">
          <cell r="H126">
            <v>847.07434000000001</v>
          </cell>
          <cell r="W126">
            <v>129.3829925322714</v>
          </cell>
        </row>
        <row r="127">
          <cell r="H127">
            <v>451.21800000000002</v>
          </cell>
          <cell r="W127">
            <v>12694.391392665491</v>
          </cell>
        </row>
        <row r="128">
          <cell r="H128">
            <v>634.9932</v>
          </cell>
          <cell r="W128">
            <v>0</v>
          </cell>
        </row>
        <row r="129">
          <cell r="H129">
            <v>1502.3101799999999</v>
          </cell>
          <cell r="W129">
            <v>220.67184892124581</v>
          </cell>
        </row>
        <row r="130">
          <cell r="H130">
            <v>1518.13716</v>
          </cell>
          <cell r="W130">
            <v>225.6863394060756</v>
          </cell>
        </row>
        <row r="131">
          <cell r="H131">
            <v>474.54750000000001</v>
          </cell>
          <cell r="W131">
            <v>74.486315379442203</v>
          </cell>
        </row>
        <row r="132">
          <cell r="H132">
            <v>722.39200000000005</v>
          </cell>
          <cell r="W132">
            <v>167.81980456291441</v>
          </cell>
        </row>
        <row r="133">
          <cell r="H133">
            <v>2371.4123</v>
          </cell>
          <cell r="W133">
            <v>1006.6858077740912</v>
          </cell>
        </row>
        <row r="134">
          <cell r="H134">
            <v>1586.6609999999998</v>
          </cell>
          <cell r="W134">
            <v>281.23410074486219</v>
          </cell>
        </row>
        <row r="135">
          <cell r="H135">
            <v>1667.252</v>
          </cell>
          <cell r="W135">
            <v>1441.0571935620494</v>
          </cell>
        </row>
        <row r="136">
          <cell r="H136">
            <v>1671.3999999999999</v>
          </cell>
          <cell r="W136">
            <v>281.67957939841199</v>
          </cell>
        </row>
        <row r="137">
          <cell r="H137">
            <v>2552.3537999999994</v>
          </cell>
          <cell r="W137">
            <v>923.30806277134889</v>
          </cell>
        </row>
        <row r="138">
          <cell r="H138">
            <v>2112.768</v>
          </cell>
          <cell r="W138">
            <v>798.4712370112012</v>
          </cell>
        </row>
        <row r="139">
          <cell r="H139">
            <v>2651.6650499999996</v>
          </cell>
          <cell r="W139">
            <v>5635.8628194141402</v>
          </cell>
        </row>
        <row r="140">
          <cell r="H140">
            <v>2101.0401999999999</v>
          </cell>
          <cell r="W140">
            <v>1527.7541930605871</v>
          </cell>
        </row>
        <row r="141">
          <cell r="H141">
            <v>2275.4424000000004</v>
          </cell>
          <cell r="W141">
            <v>1707.9445971566925</v>
          </cell>
        </row>
        <row r="142">
          <cell r="H142">
            <v>2646.4231500000001</v>
          </cell>
          <cell r="W142">
            <v>1051.0052225375071</v>
          </cell>
        </row>
        <row r="143">
          <cell r="H143">
            <v>2665.6595000000002</v>
          </cell>
          <cell r="W143">
            <v>481.03698812673656</v>
          </cell>
        </row>
        <row r="144">
          <cell r="H144">
            <v>1535.1334999999999</v>
          </cell>
          <cell r="W144">
            <v>260.44509691253819</v>
          </cell>
        </row>
        <row r="145">
          <cell r="H145">
            <v>1615.2503999999999</v>
          </cell>
          <cell r="W145">
            <v>248.77127168361781</v>
          </cell>
        </row>
        <row r="146">
          <cell r="H146">
            <v>1596.9334999999999</v>
          </cell>
          <cell r="W146">
            <v>245.49300569467437</v>
          </cell>
        </row>
        <row r="147">
          <cell r="H147">
            <v>1595.1239999999998</v>
          </cell>
          <cell r="W147">
            <v>243.96238673119561</v>
          </cell>
        </row>
        <row r="148">
          <cell r="H148">
            <v>1613.3751999999997</v>
          </cell>
          <cell r="W148">
            <v>826.87691616589802</v>
          </cell>
        </row>
        <row r="149">
          <cell r="H149">
            <v>1592.1787999999999</v>
          </cell>
          <cell r="W149">
            <v>238.31965711956479</v>
          </cell>
        </row>
        <row r="150">
          <cell r="H150">
            <v>1958.1779999999999</v>
          </cell>
          <cell r="W150">
            <v>308.04277766489759</v>
          </cell>
        </row>
        <row r="151">
          <cell r="H151">
            <v>2323.9916999999996</v>
          </cell>
          <cell r="W151">
            <v>416.05421735635684</v>
          </cell>
        </row>
        <row r="152">
          <cell r="H152">
            <v>1944.9360799999997</v>
          </cell>
          <cell r="W152">
            <v>0</v>
          </cell>
        </row>
        <row r="153">
          <cell r="H153">
            <v>2924.6100999999999</v>
          </cell>
          <cell r="W153">
            <v>0</v>
          </cell>
        </row>
        <row r="154">
          <cell r="H154">
            <v>2437.7055500000001</v>
          </cell>
          <cell r="W154">
            <v>4203.3034226928885</v>
          </cell>
        </row>
        <row r="155">
          <cell r="H155">
            <v>1696.4518600000001</v>
          </cell>
          <cell r="W155">
            <v>1593.4150092575219</v>
          </cell>
        </row>
        <row r="156">
          <cell r="H156">
            <v>2614.4598899999996</v>
          </cell>
          <cell r="W156">
            <v>1038.314792176127</v>
          </cell>
        </row>
        <row r="157">
          <cell r="H157">
            <v>1428.6468</v>
          </cell>
          <cell r="W157">
            <v>814.47890256171968</v>
          </cell>
        </row>
        <row r="158">
          <cell r="H158">
            <v>1630.8330199999998</v>
          </cell>
          <cell r="W158">
            <v>688.16386887452359</v>
          </cell>
        </row>
        <row r="159">
          <cell r="H159">
            <v>2517.1223299999997</v>
          </cell>
          <cell r="W159">
            <v>393.30053843658243</v>
          </cell>
        </row>
        <row r="160">
          <cell r="H160">
            <v>1871.2470799999999</v>
          </cell>
          <cell r="W160">
            <v>346.03411104199074</v>
          </cell>
        </row>
        <row r="161">
          <cell r="H161">
            <v>1664.4175499999999</v>
          </cell>
          <cell r="W161">
            <v>284.4095639676018</v>
          </cell>
        </row>
        <row r="162">
          <cell r="H162">
            <v>1447.6926100000001</v>
          </cell>
          <cell r="W162">
            <v>243.96238673119561</v>
          </cell>
        </row>
        <row r="163">
          <cell r="H163">
            <v>1729.5200999999997</v>
          </cell>
          <cell r="W163">
            <v>1326.3588724558829</v>
          </cell>
        </row>
        <row r="164">
          <cell r="H164">
            <v>1936.0079999999998</v>
          </cell>
          <cell r="W164">
            <v>743.28899661891683</v>
          </cell>
        </row>
        <row r="165">
          <cell r="H165">
            <v>1930.9698899999999</v>
          </cell>
          <cell r="W165">
            <v>874.88123897124126</v>
          </cell>
        </row>
        <row r="166">
          <cell r="H166">
            <v>1872.8700099999999</v>
          </cell>
          <cell r="W166">
            <v>1340.3653108243009</v>
          </cell>
        </row>
        <row r="167">
          <cell r="H167">
            <v>2360.7237399999999</v>
          </cell>
          <cell r="W167">
            <v>4372.2660823285323</v>
          </cell>
        </row>
        <row r="168">
          <cell r="H168">
            <v>2498.33952</v>
          </cell>
          <cell r="W168">
            <v>1413.82118143616</v>
          </cell>
        </row>
        <row r="169">
          <cell r="H169">
            <v>2266.3773000000001</v>
          </cell>
          <cell r="W169">
            <v>4375.1445597822394</v>
          </cell>
        </row>
        <row r="170">
          <cell r="H170">
            <v>2161.8709199999998</v>
          </cell>
          <cell r="W170">
            <v>382.03792427247726</v>
          </cell>
        </row>
        <row r="171">
          <cell r="H171">
            <v>3216.3880000000004</v>
          </cell>
          <cell r="W171">
            <v>1532.6611791677528</v>
          </cell>
        </row>
        <row r="172">
          <cell r="H172">
            <v>1625.1483599999999</v>
          </cell>
          <cell r="W172">
            <v>237.50865751951261</v>
          </cell>
        </row>
        <row r="173">
          <cell r="H173">
            <v>1018.0799999999999</v>
          </cell>
          <cell r="W173">
            <v>5582.5983682353144</v>
          </cell>
        </row>
        <row r="174">
          <cell r="H174">
            <v>948.49800000000005</v>
          </cell>
          <cell r="W174">
            <v>143.6040418571304</v>
          </cell>
        </row>
        <row r="175">
          <cell r="H175">
            <v>882.99959999999999</v>
          </cell>
          <cell r="W175">
            <v>164.64434134017483</v>
          </cell>
        </row>
        <row r="176">
          <cell r="H176">
            <v>2033.0345599999998</v>
          </cell>
          <cell r="W176">
            <v>3133.95998890283</v>
          </cell>
        </row>
        <row r="177">
          <cell r="H177">
            <v>2050.9004799999998</v>
          </cell>
          <cell r="W177">
            <v>890.3130764313895</v>
          </cell>
        </row>
        <row r="178">
          <cell r="H178">
            <v>1578.3600599999997</v>
          </cell>
          <cell r="W178">
            <v>240.23864208870242</v>
          </cell>
        </row>
        <row r="179">
          <cell r="H179">
            <v>2521.6488599999998</v>
          </cell>
          <cell r="W179">
            <v>975.42234431855775</v>
          </cell>
        </row>
        <row r="180">
          <cell r="H180">
            <v>1046.3920000000001</v>
          </cell>
          <cell r="W180">
            <v>625.64836449303505</v>
          </cell>
        </row>
        <row r="181">
          <cell r="H181">
            <v>1600.3935999999999</v>
          </cell>
          <cell r="W181">
            <v>237.89702352517139</v>
          </cell>
        </row>
        <row r="182">
          <cell r="H182">
            <v>3265.7258000000006</v>
          </cell>
          <cell r="W182">
            <v>2040.2052894336607</v>
          </cell>
        </row>
        <row r="183">
          <cell r="H183">
            <v>2565.7980000000002</v>
          </cell>
          <cell r="W183">
            <v>1624.8571170048656</v>
          </cell>
        </row>
        <row r="184">
          <cell r="H184">
            <v>2465.6193899999998</v>
          </cell>
          <cell r="W184">
            <v>1419.0983901012887</v>
          </cell>
        </row>
        <row r="185">
          <cell r="H185">
            <v>1895.8510999999999</v>
          </cell>
          <cell r="W185">
            <v>342.52739446148342</v>
          </cell>
        </row>
        <row r="186">
          <cell r="H186">
            <v>2646.2102</v>
          </cell>
          <cell r="W186">
            <v>461.51588507759277</v>
          </cell>
        </row>
        <row r="187">
          <cell r="H187">
            <v>1671.5843999999997</v>
          </cell>
          <cell r="W187">
            <v>875.71508363044984</v>
          </cell>
        </row>
        <row r="188">
          <cell r="H188">
            <v>1691.09556</v>
          </cell>
          <cell r="W188">
            <v>6247.8932016038798</v>
          </cell>
        </row>
        <row r="189">
          <cell r="H189">
            <v>875.49349999999993</v>
          </cell>
          <cell r="W189">
            <v>162.07427218507982</v>
          </cell>
        </row>
        <row r="190">
          <cell r="H190">
            <v>1161.4491</v>
          </cell>
          <cell r="W190">
            <v>1929.0345106605</v>
          </cell>
        </row>
        <row r="191">
          <cell r="H191">
            <v>665.60760000000005</v>
          </cell>
          <cell r="W191">
            <v>118.4173641371994</v>
          </cell>
        </row>
        <row r="192">
          <cell r="H192">
            <v>1690.0963999999999</v>
          </cell>
          <cell r="W192">
            <v>870.8833536188713</v>
          </cell>
        </row>
        <row r="193">
          <cell r="H193">
            <v>2636.0695000000001</v>
          </cell>
          <cell r="W193">
            <v>6858.8285012140486</v>
          </cell>
        </row>
        <row r="194">
          <cell r="H194">
            <v>2587.6742399999998</v>
          </cell>
          <cell r="W194">
            <v>3069.1736775174754</v>
          </cell>
        </row>
        <row r="195">
          <cell r="H195">
            <v>1593.6888100000001</v>
          </cell>
          <cell r="W195">
            <v>238.1254741167354</v>
          </cell>
        </row>
        <row r="196">
          <cell r="H196">
            <v>2260.2925799999998</v>
          </cell>
          <cell r="W196">
            <v>435.0384615153252</v>
          </cell>
        </row>
        <row r="197">
          <cell r="H197">
            <v>1661.36</v>
          </cell>
          <cell r="W197">
            <v>856.22824817004062</v>
          </cell>
        </row>
        <row r="198">
          <cell r="H198">
            <v>2660.6552000000001</v>
          </cell>
          <cell r="W198">
            <v>477.43889130960355</v>
          </cell>
        </row>
        <row r="199">
          <cell r="H199">
            <v>2648.8123999999998</v>
          </cell>
          <cell r="W199">
            <v>469.50023325275464</v>
          </cell>
        </row>
        <row r="200">
          <cell r="H200">
            <v>1695.1473000000001</v>
          </cell>
          <cell r="W200">
            <v>963.40584320229129</v>
          </cell>
        </row>
        <row r="201">
          <cell r="H201">
            <v>1553.604</v>
          </cell>
          <cell r="W201">
            <v>278.9610173588004</v>
          </cell>
        </row>
        <row r="202">
          <cell r="H202">
            <v>1433.2911999999999</v>
          </cell>
          <cell r="W202">
            <v>257.20109851232939</v>
          </cell>
        </row>
        <row r="203">
          <cell r="H203">
            <v>1020.12</v>
          </cell>
          <cell r="W203">
            <v>188.38035780367443</v>
          </cell>
        </row>
        <row r="204">
          <cell r="H204">
            <v>2486.7656000000006</v>
          </cell>
          <cell r="W204">
            <v>398.48636686508519</v>
          </cell>
        </row>
        <row r="205">
          <cell r="H205">
            <v>2453.9866999999995</v>
          </cell>
          <cell r="W205">
            <v>373.0940836127466</v>
          </cell>
        </row>
        <row r="206">
          <cell r="H206">
            <v>2131.6514999999999</v>
          </cell>
          <cell r="W206">
            <v>360.36938566263188</v>
          </cell>
        </row>
        <row r="207">
          <cell r="H207">
            <v>2456.7099700000003</v>
          </cell>
          <cell r="W207">
            <v>8523.826183192763</v>
          </cell>
        </row>
        <row r="208">
          <cell r="H208">
            <v>2504.4983999999999</v>
          </cell>
          <cell r="W208">
            <v>388.57161119120764</v>
          </cell>
        </row>
        <row r="209">
          <cell r="H209">
            <v>2605.8192800000002</v>
          </cell>
          <cell r="W209">
            <v>474.44618856011516</v>
          </cell>
        </row>
        <row r="210">
          <cell r="H210">
            <v>1704.6589999999999</v>
          </cell>
          <cell r="W210">
            <v>298.35647258258405</v>
          </cell>
        </row>
        <row r="211">
          <cell r="H211">
            <v>1706.46408</v>
          </cell>
          <cell r="W211">
            <v>5806.6403818137906</v>
          </cell>
        </row>
        <row r="212">
          <cell r="H212">
            <v>1123.6764000000001</v>
          </cell>
          <cell r="W212">
            <v>0</v>
          </cell>
        </row>
        <row r="213">
          <cell r="H213">
            <v>1462.6476</v>
          </cell>
          <cell r="W213">
            <v>7095.8734284038474</v>
          </cell>
        </row>
        <row r="214">
          <cell r="H214">
            <v>2933.7682000000004</v>
          </cell>
          <cell r="W214">
            <v>3148.9939058412801</v>
          </cell>
        </row>
        <row r="215">
          <cell r="H215">
            <v>3659.3131400000002</v>
          </cell>
          <cell r="W215">
            <v>1060.2756149435452</v>
          </cell>
        </row>
        <row r="216">
          <cell r="H216">
            <v>6125.1930000000002</v>
          </cell>
          <cell r="W216">
            <v>2252.9477509213489</v>
          </cell>
        </row>
        <row r="217">
          <cell r="H217">
            <v>2088.9335999999998</v>
          </cell>
          <cell r="W217">
            <v>745.11315489476783</v>
          </cell>
        </row>
        <row r="218">
          <cell r="H218">
            <v>2498.8984299999997</v>
          </cell>
          <cell r="W218">
            <v>1000.963120455413</v>
          </cell>
        </row>
        <row r="219">
          <cell r="H219">
            <v>2374.2189999999996</v>
          </cell>
          <cell r="W219">
            <v>936.57660572901511</v>
          </cell>
        </row>
        <row r="220">
          <cell r="H220">
            <v>4716.91896</v>
          </cell>
          <cell r="W220">
            <v>799.85121118387679</v>
          </cell>
        </row>
        <row r="221">
          <cell r="H221">
            <v>2064.3670000000002</v>
          </cell>
          <cell r="W221">
            <v>1368.5690540868245</v>
          </cell>
        </row>
        <row r="222">
          <cell r="H222">
            <v>790.97919999999999</v>
          </cell>
          <cell r="W222">
            <v>0</v>
          </cell>
        </row>
        <row r="223">
          <cell r="H223">
            <v>3205.8600000000006</v>
          </cell>
          <cell r="W223">
            <v>7200.631016873409</v>
          </cell>
        </row>
        <row r="224">
          <cell r="H224">
            <v>5736.3068200000007</v>
          </cell>
          <cell r="W224">
            <v>10013.095056840943</v>
          </cell>
        </row>
        <row r="225">
          <cell r="H225">
            <v>2697.7025599999997</v>
          </cell>
          <cell r="W225">
            <v>442.44026068199889</v>
          </cell>
        </row>
        <row r="226">
          <cell r="H226">
            <v>6077.9727000000003</v>
          </cell>
          <cell r="W226">
            <v>4495.8053087285971</v>
          </cell>
        </row>
        <row r="227">
          <cell r="H227">
            <v>2639.8683000000001</v>
          </cell>
          <cell r="W227">
            <v>431.58885758270884</v>
          </cell>
        </row>
        <row r="228">
          <cell r="H228">
            <v>3604.9481299999993</v>
          </cell>
          <cell r="W228">
            <v>609.89454429841089</v>
          </cell>
        </row>
        <row r="229">
          <cell r="H229">
            <v>2305.1853799999999</v>
          </cell>
          <cell r="W229">
            <v>396.32750877480538</v>
          </cell>
        </row>
        <row r="230">
          <cell r="H230">
            <v>1095.0620999999999</v>
          </cell>
          <cell r="W230">
            <v>180.53307998345102</v>
          </cell>
        </row>
        <row r="231">
          <cell r="H231">
            <v>2302.0810000000001</v>
          </cell>
          <cell r="W231">
            <v>975.03397831289908</v>
          </cell>
        </row>
        <row r="232">
          <cell r="H232">
            <v>8365.9394999999986</v>
          </cell>
          <cell r="W232">
            <v>1974.1626405180532</v>
          </cell>
        </row>
        <row r="233">
          <cell r="H233">
            <v>2806.4888599999999</v>
          </cell>
          <cell r="W233">
            <v>431.66881528975625</v>
          </cell>
        </row>
        <row r="234">
          <cell r="H234">
            <v>2573.52504</v>
          </cell>
          <cell r="W234">
            <v>855.74380031629585</v>
          </cell>
        </row>
        <row r="235">
          <cell r="H235">
            <v>2576.8993399999999</v>
          </cell>
          <cell r="W235">
            <v>2139.3461252543184</v>
          </cell>
        </row>
        <row r="236">
          <cell r="H236">
            <v>2792.3288400000001</v>
          </cell>
          <cell r="W236">
            <v>1780.2035192683854</v>
          </cell>
        </row>
        <row r="237">
          <cell r="H237">
            <v>3282.4709999999995</v>
          </cell>
          <cell r="W237">
            <v>1588.0147575037101</v>
          </cell>
        </row>
        <row r="238">
          <cell r="H238">
            <v>3652.0699999999997</v>
          </cell>
          <cell r="W238">
            <v>2200.908858069356</v>
          </cell>
        </row>
        <row r="239">
          <cell r="H239">
            <v>2401.1230999999998</v>
          </cell>
          <cell r="W239">
            <v>409.71471344045574</v>
          </cell>
        </row>
        <row r="240">
          <cell r="H240">
            <v>3795.3677999999995</v>
          </cell>
          <cell r="W240">
            <v>624.51538215850678</v>
          </cell>
        </row>
        <row r="241">
          <cell r="H241">
            <v>3747.1688899999995</v>
          </cell>
          <cell r="W241">
            <v>1054.0503363234261</v>
          </cell>
        </row>
        <row r="242">
          <cell r="H242">
            <v>4270.8628000000008</v>
          </cell>
          <cell r="W242">
            <v>712.46885991064687</v>
          </cell>
        </row>
        <row r="243">
          <cell r="H243">
            <v>3664.6657</v>
          </cell>
          <cell r="W243">
            <v>547.75598339300279</v>
          </cell>
        </row>
        <row r="244">
          <cell r="H244">
            <v>5603.3207999999995</v>
          </cell>
          <cell r="W244">
            <v>3210.5645235337793</v>
          </cell>
        </row>
        <row r="245">
          <cell r="H245">
            <v>3833.6242400000001</v>
          </cell>
          <cell r="W245">
            <v>609.00358699131129</v>
          </cell>
        </row>
        <row r="246">
          <cell r="H246">
            <v>2375.1844099999998</v>
          </cell>
          <cell r="W246">
            <v>6099.3013028465784</v>
          </cell>
        </row>
        <row r="247">
          <cell r="H247">
            <v>2345.9454999999998</v>
          </cell>
          <cell r="W247">
            <v>401.71894273571576</v>
          </cell>
        </row>
        <row r="248">
          <cell r="H248">
            <v>6055.124600000001</v>
          </cell>
          <cell r="W248">
            <v>3373.7351264655013</v>
          </cell>
        </row>
        <row r="249">
          <cell r="H249">
            <v>3544.4932000000003</v>
          </cell>
          <cell r="W249">
            <v>3465.1002939823934</v>
          </cell>
        </row>
        <row r="250">
          <cell r="H250">
            <v>1148.2728</v>
          </cell>
          <cell r="W250">
            <v>206.14239129777542</v>
          </cell>
        </row>
        <row r="251">
          <cell r="H251">
            <v>2184.2730000000001</v>
          </cell>
          <cell r="W251">
            <v>3311.7789857990388</v>
          </cell>
        </row>
        <row r="252">
          <cell r="H252">
            <v>3808.4382000000001</v>
          </cell>
          <cell r="W252">
            <v>7118.2269636166948</v>
          </cell>
        </row>
        <row r="253">
          <cell r="H253">
            <v>2178.1469999999999</v>
          </cell>
          <cell r="W253">
            <v>365.2125382037886</v>
          </cell>
        </row>
        <row r="254">
          <cell r="H254">
            <v>3467.1698099999999</v>
          </cell>
          <cell r="W254">
            <v>1197.5220094370784</v>
          </cell>
        </row>
        <row r="255">
          <cell r="H255">
            <v>2314.3424</v>
          </cell>
          <cell r="W255">
            <v>5906.3061905948871</v>
          </cell>
        </row>
        <row r="256">
          <cell r="H256">
            <v>2554.2839999999997</v>
          </cell>
          <cell r="W256">
            <v>4891.2903970153857</v>
          </cell>
        </row>
        <row r="257">
          <cell r="H257">
            <v>3308.4287999999997</v>
          </cell>
          <cell r="W257">
            <v>557.6707390668804</v>
          </cell>
        </row>
        <row r="258">
          <cell r="H258">
            <v>2462.64491</v>
          </cell>
          <cell r="W258">
            <v>941.51313344229527</v>
          </cell>
        </row>
        <row r="259">
          <cell r="H259">
            <v>7040.7855000000009</v>
          </cell>
          <cell r="W259">
            <v>1687.5552492599766</v>
          </cell>
        </row>
        <row r="260">
          <cell r="H260">
            <v>2642.9879299999998</v>
          </cell>
          <cell r="W260">
            <v>4481.9237245963632</v>
          </cell>
        </row>
        <row r="261">
          <cell r="H261">
            <v>2328.9895999999999</v>
          </cell>
          <cell r="W261">
            <v>0</v>
          </cell>
        </row>
        <row r="262">
          <cell r="H262">
            <v>2773.5635000000002</v>
          </cell>
          <cell r="W262">
            <v>1076.580266263097</v>
          </cell>
        </row>
        <row r="263">
          <cell r="H263">
            <v>2801.9956999999999</v>
          </cell>
          <cell r="W263">
            <v>486.05147861156638</v>
          </cell>
        </row>
        <row r="264">
          <cell r="H264">
            <v>2795.36247</v>
          </cell>
          <cell r="W264">
            <v>462.89801115655507</v>
          </cell>
        </row>
        <row r="265">
          <cell r="H265">
            <v>2806.6097</v>
          </cell>
          <cell r="W265">
            <v>1627.290115805022</v>
          </cell>
        </row>
        <row r="266">
          <cell r="H266">
            <v>2139.027</v>
          </cell>
          <cell r="W266">
            <v>0</v>
          </cell>
        </row>
        <row r="267">
          <cell r="H267">
            <v>1279.1312999999998</v>
          </cell>
          <cell r="W267">
            <v>215.80585132093262</v>
          </cell>
        </row>
        <row r="268">
          <cell r="H268">
            <v>2756.4766</v>
          </cell>
          <cell r="W268">
            <v>1640.9286161213929</v>
          </cell>
        </row>
        <row r="269">
          <cell r="H269">
            <v>2397.4720000000002</v>
          </cell>
          <cell r="W269">
            <v>423.06765051737159</v>
          </cell>
        </row>
        <row r="270">
          <cell r="H270">
            <v>6538.3439000000008</v>
          </cell>
          <cell r="W270">
            <v>1242.3257394546104</v>
          </cell>
        </row>
        <row r="271">
          <cell r="H271">
            <v>5228.3944999999994</v>
          </cell>
          <cell r="W271">
            <v>4985.2690600018568</v>
          </cell>
        </row>
        <row r="272">
          <cell r="H272">
            <v>2259.0630000000006</v>
          </cell>
          <cell r="W272">
            <v>3631.5683664492431</v>
          </cell>
        </row>
        <row r="273">
          <cell r="H273">
            <v>619.89390000000003</v>
          </cell>
          <cell r="W273">
            <v>0</v>
          </cell>
        </row>
      </sheetData>
      <sheetData sheetId="7" refreshError="1"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0</v>
          </cell>
          <cell r="O76">
            <v>0</v>
          </cell>
        </row>
        <row r="77">
          <cell r="H77">
            <v>0.84499999999999997</v>
          </cell>
          <cell r="O77">
            <v>0</v>
          </cell>
        </row>
        <row r="78">
          <cell r="H78">
            <v>0</v>
          </cell>
          <cell r="O78">
            <v>0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0</v>
          </cell>
          <cell r="O81">
            <v>0</v>
          </cell>
        </row>
        <row r="82">
          <cell r="H82">
            <v>0.75160000000000005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0</v>
          </cell>
          <cell r="O116">
            <v>0</v>
          </cell>
        </row>
        <row r="117">
          <cell r="H117">
            <v>0.73260000000000003</v>
          </cell>
          <cell r="O117">
            <v>0</v>
          </cell>
        </row>
        <row r="118">
          <cell r="H118">
            <v>2.7926799999999998</v>
          </cell>
          <cell r="O118">
            <v>0</v>
          </cell>
        </row>
        <row r="119">
          <cell r="H119">
            <v>3.0091199999999998</v>
          </cell>
          <cell r="O119">
            <v>0</v>
          </cell>
        </row>
        <row r="120">
          <cell r="H120">
            <v>4.7235000000000005</v>
          </cell>
          <cell r="O120">
            <v>0</v>
          </cell>
        </row>
        <row r="121">
          <cell r="H121">
            <v>1.4016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0</v>
          </cell>
          <cell r="O126">
            <v>0</v>
          </cell>
        </row>
        <row r="127">
          <cell r="H127">
            <v>0</v>
          </cell>
          <cell r="O127">
            <v>0</v>
          </cell>
        </row>
        <row r="128">
          <cell r="H128">
            <v>0</v>
          </cell>
          <cell r="O128">
            <v>0</v>
          </cell>
        </row>
        <row r="129">
          <cell r="H129">
            <v>1.4370000000000001</v>
          </cell>
          <cell r="O129">
            <v>0</v>
          </cell>
        </row>
        <row r="130">
          <cell r="H130">
            <v>0.76690000000000003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0</v>
          </cell>
          <cell r="O133">
            <v>0</v>
          </cell>
        </row>
        <row r="134">
          <cell r="H134">
            <v>1.6418000000000001</v>
          </cell>
          <cell r="O134">
            <v>0</v>
          </cell>
        </row>
        <row r="135">
          <cell r="H135">
            <v>4.2121000000000004</v>
          </cell>
          <cell r="O135">
            <v>0</v>
          </cell>
        </row>
        <row r="136">
          <cell r="H136">
            <v>2.7029999999999998</v>
          </cell>
          <cell r="O136">
            <v>0</v>
          </cell>
        </row>
        <row r="137">
          <cell r="H137">
            <v>2.7332000000000001</v>
          </cell>
          <cell r="O137">
            <v>0</v>
          </cell>
        </row>
        <row r="138">
          <cell r="H138">
            <v>2.74</v>
          </cell>
          <cell r="O138">
            <v>0</v>
          </cell>
        </row>
        <row r="139">
          <cell r="H139">
            <v>4.4006099999999995</v>
          </cell>
          <cell r="O139">
            <v>0</v>
          </cell>
        </row>
        <row r="140">
          <cell r="H140">
            <v>3.2256</v>
          </cell>
          <cell r="O140">
            <v>0</v>
          </cell>
        </row>
        <row r="141">
          <cell r="H141">
            <v>4.4416500000000001</v>
          </cell>
          <cell r="O141">
            <v>0</v>
          </cell>
        </row>
        <row r="142">
          <cell r="H142">
            <v>3.4901</v>
          </cell>
          <cell r="O142">
            <v>0</v>
          </cell>
        </row>
        <row r="143">
          <cell r="H143">
            <v>0</v>
          </cell>
          <cell r="O143">
            <v>0</v>
          </cell>
        </row>
        <row r="144">
          <cell r="H144">
            <v>4.4477700000000002</v>
          </cell>
          <cell r="O144">
            <v>0</v>
          </cell>
        </row>
        <row r="145">
          <cell r="H145">
            <v>4.4801000000000002</v>
          </cell>
          <cell r="O145">
            <v>0</v>
          </cell>
        </row>
        <row r="146">
          <cell r="H146">
            <v>2.6884999999999999</v>
          </cell>
          <cell r="O146">
            <v>0</v>
          </cell>
        </row>
        <row r="147">
          <cell r="H147">
            <v>2.7564000000000002</v>
          </cell>
          <cell r="O147">
            <v>0</v>
          </cell>
        </row>
        <row r="148">
          <cell r="H148">
            <v>2.7204999999999999</v>
          </cell>
          <cell r="O148">
            <v>0</v>
          </cell>
        </row>
        <row r="149">
          <cell r="H149">
            <v>2.7035999999999998</v>
          </cell>
          <cell r="O149">
            <v>0</v>
          </cell>
        </row>
        <row r="150">
          <cell r="H150">
            <v>2.7532000000000001</v>
          </cell>
          <cell r="O150">
            <v>0</v>
          </cell>
        </row>
        <row r="151">
          <cell r="H151">
            <v>2.7124000000000001</v>
          </cell>
          <cell r="O151">
            <v>0</v>
          </cell>
        </row>
        <row r="152">
          <cell r="H152">
            <v>0</v>
          </cell>
          <cell r="O152">
            <v>0</v>
          </cell>
        </row>
        <row r="153">
          <cell r="H153">
            <v>3.9590999999999994</v>
          </cell>
          <cell r="O153">
            <v>0</v>
          </cell>
        </row>
        <row r="154">
          <cell r="H154">
            <v>3.3303699999999998</v>
          </cell>
          <cell r="O154">
            <v>0</v>
          </cell>
        </row>
        <row r="155">
          <cell r="H155">
            <v>4.9823000000000004</v>
          </cell>
          <cell r="O155">
            <v>0</v>
          </cell>
        </row>
        <row r="156">
          <cell r="H156">
            <v>4.3298500000000004</v>
          </cell>
          <cell r="O156">
            <v>0</v>
          </cell>
        </row>
        <row r="157">
          <cell r="H157">
            <v>3.0788600000000002</v>
          </cell>
          <cell r="O157">
            <v>0</v>
          </cell>
        </row>
        <row r="158">
          <cell r="H158">
            <v>4.4237900000000003</v>
          </cell>
          <cell r="O158">
            <v>0</v>
          </cell>
        </row>
        <row r="159">
          <cell r="H159">
            <v>2.69556</v>
          </cell>
          <cell r="O159">
            <v>0</v>
          </cell>
        </row>
        <row r="160">
          <cell r="H160">
            <v>0</v>
          </cell>
          <cell r="O160">
            <v>0</v>
          </cell>
        </row>
        <row r="161">
          <cell r="H161">
            <v>4.4709099999999999</v>
          </cell>
          <cell r="O161">
            <v>0</v>
          </cell>
        </row>
        <row r="162">
          <cell r="H162">
            <v>3.1555599999999999</v>
          </cell>
          <cell r="O162">
            <v>0</v>
          </cell>
        </row>
        <row r="163">
          <cell r="H163">
            <v>2.7063700000000002</v>
          </cell>
          <cell r="O163">
            <v>0</v>
          </cell>
        </row>
        <row r="164">
          <cell r="H164">
            <v>0</v>
          </cell>
          <cell r="O164">
            <v>0</v>
          </cell>
        </row>
        <row r="165">
          <cell r="H165">
            <v>3.0503</v>
          </cell>
          <cell r="O165">
            <v>0</v>
          </cell>
        </row>
        <row r="166">
          <cell r="H166">
            <v>3.22668</v>
          </cell>
          <cell r="O166">
            <v>0</v>
          </cell>
        </row>
        <row r="167">
          <cell r="H167">
            <v>3.3699300000000001</v>
          </cell>
          <cell r="O167">
            <v>0</v>
          </cell>
        </row>
        <row r="168">
          <cell r="H168">
            <v>3.2124699999999997</v>
          </cell>
          <cell r="O168">
            <v>0</v>
          </cell>
        </row>
        <row r="169">
          <cell r="H169">
            <v>4.17089</v>
          </cell>
          <cell r="O169">
            <v>0</v>
          </cell>
        </row>
        <row r="170">
          <cell r="H170">
            <v>4.4296800000000003</v>
          </cell>
          <cell r="O170">
            <v>0</v>
          </cell>
        </row>
        <row r="171">
          <cell r="H171">
            <v>4.0689000000000002</v>
          </cell>
          <cell r="O171">
            <v>0</v>
          </cell>
        </row>
        <row r="172">
          <cell r="H172">
            <v>3.4479600000000001</v>
          </cell>
          <cell r="O172">
            <v>0</v>
          </cell>
        </row>
        <row r="173">
          <cell r="H173">
            <v>5.7435499999999999</v>
          </cell>
          <cell r="O173">
            <v>0</v>
          </cell>
        </row>
        <row r="174">
          <cell r="H174">
            <v>0</v>
          </cell>
          <cell r="O174">
            <v>0</v>
          </cell>
        </row>
        <row r="175">
          <cell r="H175">
            <v>2.121</v>
          </cell>
          <cell r="O175">
            <v>0</v>
          </cell>
        </row>
        <row r="176">
          <cell r="H176">
            <v>1.734</v>
          </cell>
          <cell r="O176">
            <v>0</v>
          </cell>
        </row>
        <row r="177">
          <cell r="H177">
            <v>1.5017</v>
          </cell>
          <cell r="O177">
            <v>0</v>
          </cell>
        </row>
        <row r="178">
          <cell r="H178">
            <v>3.43418</v>
          </cell>
          <cell r="O178">
            <v>0</v>
          </cell>
        </row>
        <row r="179">
          <cell r="H179">
            <v>3.41248</v>
          </cell>
          <cell r="O179">
            <v>0</v>
          </cell>
        </row>
        <row r="180">
          <cell r="H180">
            <v>2.6706599999999998</v>
          </cell>
          <cell r="O180">
            <v>0</v>
          </cell>
        </row>
        <row r="181">
          <cell r="H181">
            <v>4.4552100000000001</v>
          </cell>
          <cell r="O181">
            <v>0</v>
          </cell>
        </row>
        <row r="182">
          <cell r="H182">
            <v>1.8820000000000001</v>
          </cell>
          <cell r="O182">
            <v>0</v>
          </cell>
        </row>
        <row r="183">
          <cell r="H183">
            <v>2.7404000000000002</v>
          </cell>
          <cell r="O183">
            <v>0</v>
          </cell>
        </row>
        <row r="184">
          <cell r="H184">
            <v>5.8109000000000011</v>
          </cell>
          <cell r="O184">
            <v>0</v>
          </cell>
        </row>
        <row r="185">
          <cell r="H185">
            <v>4.5014000000000003</v>
          </cell>
          <cell r="O185">
            <v>0</v>
          </cell>
        </row>
        <row r="186">
          <cell r="H186">
            <v>4.4911099999999999</v>
          </cell>
          <cell r="O186">
            <v>0</v>
          </cell>
        </row>
        <row r="187">
          <cell r="H187">
            <v>3.3319000000000001</v>
          </cell>
          <cell r="O187">
            <v>0</v>
          </cell>
        </row>
        <row r="188">
          <cell r="H188">
            <v>4.4399499999999996</v>
          </cell>
          <cell r="O188">
            <v>0</v>
          </cell>
        </row>
        <row r="189">
          <cell r="H189">
            <v>2.8283999999999998</v>
          </cell>
          <cell r="O189">
            <v>0</v>
          </cell>
        </row>
        <row r="190">
          <cell r="H190">
            <v>2.7768400000000004</v>
          </cell>
          <cell r="O190">
            <v>0</v>
          </cell>
        </row>
        <row r="191">
          <cell r="H191">
            <v>1.52525</v>
          </cell>
          <cell r="O191">
            <v>0</v>
          </cell>
        </row>
        <row r="192">
          <cell r="H192">
            <v>1.7841000000000002</v>
          </cell>
          <cell r="O192">
            <v>0</v>
          </cell>
        </row>
        <row r="193">
          <cell r="H193">
            <v>1.0911600000000001</v>
          </cell>
          <cell r="O193">
            <v>0</v>
          </cell>
        </row>
        <row r="194">
          <cell r="H194">
            <v>2.7526000000000002</v>
          </cell>
          <cell r="O194">
            <v>0</v>
          </cell>
        </row>
        <row r="195">
          <cell r="H195">
            <v>4.4755000000000003</v>
          </cell>
          <cell r="O195">
            <v>0</v>
          </cell>
        </row>
        <row r="196">
          <cell r="H196">
            <v>4.4924900000000001</v>
          </cell>
          <cell r="O196">
            <v>0</v>
          </cell>
        </row>
        <row r="197">
          <cell r="H197">
            <v>2.7430100000000004</v>
          </cell>
          <cell r="O197">
            <v>0</v>
          </cell>
        </row>
        <row r="198">
          <cell r="H198">
            <v>4.1397299999999992</v>
          </cell>
          <cell r="O198">
            <v>0</v>
          </cell>
        </row>
        <row r="199">
          <cell r="H199">
            <v>2.7324999999999999</v>
          </cell>
          <cell r="O199">
            <v>0</v>
          </cell>
        </row>
        <row r="200">
          <cell r="H200">
            <v>4.4943500000000007</v>
          </cell>
          <cell r="O200">
            <v>0</v>
          </cell>
        </row>
        <row r="201">
          <cell r="H201">
            <v>4.4668000000000001</v>
          </cell>
          <cell r="O201">
            <v>0</v>
          </cell>
        </row>
        <row r="202">
          <cell r="H202">
            <v>0</v>
          </cell>
          <cell r="O202">
            <v>0</v>
          </cell>
        </row>
        <row r="203">
          <cell r="H203">
            <v>2.5979999999999999</v>
          </cell>
          <cell r="O203">
            <v>0</v>
          </cell>
        </row>
        <row r="204">
          <cell r="H204">
            <v>2.4211</v>
          </cell>
          <cell r="O204">
            <v>0</v>
          </cell>
        </row>
        <row r="205">
          <cell r="H205">
            <v>1.7002000000000002</v>
          </cell>
          <cell r="O205">
            <v>0</v>
          </cell>
        </row>
        <row r="206">
          <cell r="H206">
            <v>4.4726000000000008</v>
          </cell>
          <cell r="O206">
            <v>0</v>
          </cell>
        </row>
        <row r="207">
          <cell r="H207">
            <v>4.2976999999999999</v>
          </cell>
          <cell r="O207">
            <v>0</v>
          </cell>
        </row>
        <row r="208">
          <cell r="H208">
            <v>3.4661</v>
          </cell>
          <cell r="O208">
            <v>0</v>
          </cell>
        </row>
        <row r="209">
          <cell r="H209">
            <v>4.3948299999999998</v>
          </cell>
          <cell r="O209">
            <v>0</v>
          </cell>
        </row>
        <row r="210">
          <cell r="H210">
            <v>4.4406000000000008</v>
          </cell>
          <cell r="O210">
            <v>0</v>
          </cell>
        </row>
        <row r="211">
          <cell r="H211">
            <v>4.3721800000000002</v>
          </cell>
          <cell r="O211">
            <v>0</v>
          </cell>
        </row>
        <row r="212">
          <cell r="H212">
            <v>2.7494499999999999</v>
          </cell>
          <cell r="O212">
            <v>0</v>
          </cell>
        </row>
        <row r="213">
          <cell r="H213">
            <v>2.7883400000000003</v>
          </cell>
          <cell r="O213">
            <v>0</v>
          </cell>
        </row>
        <row r="214">
          <cell r="H214">
            <v>3.6483000000000003</v>
          </cell>
          <cell r="O214">
            <v>0</v>
          </cell>
        </row>
        <row r="215">
          <cell r="H215">
            <v>2.7035999999999998</v>
          </cell>
          <cell r="O215">
            <v>0</v>
          </cell>
        </row>
        <row r="216">
          <cell r="H216">
            <v>5.6746000000000008</v>
          </cell>
          <cell r="O216">
            <v>0</v>
          </cell>
        </row>
        <row r="217">
          <cell r="H217">
            <v>0</v>
          </cell>
          <cell r="O217">
            <v>0</v>
          </cell>
        </row>
        <row r="218">
          <cell r="H218">
            <v>11.157</v>
          </cell>
          <cell r="O218">
            <v>0</v>
          </cell>
        </row>
        <row r="219">
          <cell r="H219">
            <v>3.4931999999999999</v>
          </cell>
          <cell r="O219">
            <v>0</v>
          </cell>
        </row>
        <row r="220">
          <cell r="H220">
            <v>4.3010299999999999</v>
          </cell>
          <cell r="O220">
            <v>0</v>
          </cell>
        </row>
        <row r="221">
          <cell r="H221">
            <v>4.0240999999999998</v>
          </cell>
          <cell r="O221">
            <v>0</v>
          </cell>
        </row>
        <row r="222">
          <cell r="H222">
            <v>8.2898399999999999</v>
          </cell>
          <cell r="O222">
            <v>0</v>
          </cell>
        </row>
        <row r="223">
          <cell r="H223">
            <v>5.6558000000000002</v>
          </cell>
          <cell r="O223">
            <v>0</v>
          </cell>
        </row>
        <row r="224">
          <cell r="H224">
            <v>2.1494</v>
          </cell>
          <cell r="O224">
            <v>0</v>
          </cell>
        </row>
        <row r="225">
          <cell r="H225">
            <v>6.1064000000000007</v>
          </cell>
          <cell r="O225">
            <v>0</v>
          </cell>
        </row>
        <row r="226">
          <cell r="H226">
            <v>11.160130000000001</v>
          </cell>
          <cell r="O226">
            <v>0</v>
          </cell>
        </row>
        <row r="227">
          <cell r="H227">
            <v>4.5569299999999995</v>
          </cell>
          <cell r="O227">
            <v>0</v>
          </cell>
        </row>
        <row r="228">
          <cell r="H228">
            <v>11.847899999999999</v>
          </cell>
          <cell r="O228">
            <v>0</v>
          </cell>
        </row>
        <row r="229">
          <cell r="H229">
            <v>4.6071000000000009</v>
          </cell>
          <cell r="O229">
            <v>0</v>
          </cell>
        </row>
        <row r="230">
          <cell r="H230">
            <v>6.2047299999999996</v>
          </cell>
          <cell r="O230">
            <v>0</v>
          </cell>
        </row>
        <row r="231">
          <cell r="H231">
            <v>3.98821</v>
          </cell>
          <cell r="O231">
            <v>0</v>
          </cell>
        </row>
        <row r="232">
          <cell r="H232">
            <v>1.8815500000000001</v>
          </cell>
          <cell r="O232">
            <v>0</v>
          </cell>
        </row>
        <row r="233">
          <cell r="H233">
            <v>4.133</v>
          </cell>
          <cell r="O233">
            <v>0</v>
          </cell>
        </row>
        <row r="234">
          <cell r="H234">
            <v>14.54946</v>
          </cell>
          <cell r="O234">
            <v>0</v>
          </cell>
        </row>
        <row r="235">
          <cell r="H235">
            <v>4.3444099999999999</v>
          </cell>
          <cell r="O235">
            <v>0</v>
          </cell>
        </row>
        <row r="236">
          <cell r="H236">
            <v>4.1642799999999998</v>
          </cell>
          <cell r="O236">
            <v>0</v>
          </cell>
        </row>
        <row r="237">
          <cell r="H237">
            <v>4.0645100000000003</v>
          </cell>
          <cell r="O237">
            <v>0</v>
          </cell>
        </row>
        <row r="238">
          <cell r="H238">
            <v>6.3751800000000003</v>
          </cell>
          <cell r="O238">
            <v>0</v>
          </cell>
        </row>
        <row r="239">
          <cell r="H239">
            <v>5.9789999999999992</v>
          </cell>
          <cell r="O239">
            <v>0</v>
          </cell>
        </row>
        <row r="240">
          <cell r="H240">
            <v>5.9870000000000001</v>
          </cell>
          <cell r="O240">
            <v>0</v>
          </cell>
        </row>
        <row r="241">
          <cell r="H241">
            <v>4.2199</v>
          </cell>
          <cell r="O241">
            <v>0</v>
          </cell>
        </row>
        <row r="242">
          <cell r="H242">
            <v>6.3574000000000002</v>
          </cell>
          <cell r="O242">
            <v>0</v>
          </cell>
        </row>
        <row r="243">
          <cell r="H243">
            <v>6.2348899999999992</v>
          </cell>
          <cell r="O243">
            <v>0</v>
          </cell>
        </row>
        <row r="244">
          <cell r="H244">
            <v>7.599400000000001</v>
          </cell>
          <cell r="O244">
            <v>0</v>
          </cell>
        </row>
        <row r="245">
          <cell r="H245">
            <v>5.9203000000000001</v>
          </cell>
          <cell r="O245">
            <v>0</v>
          </cell>
        </row>
        <row r="246">
          <cell r="H246">
            <v>0</v>
          </cell>
          <cell r="O246">
            <v>0</v>
          </cell>
        </row>
        <row r="247">
          <cell r="H247">
            <v>6.3470600000000008</v>
          </cell>
          <cell r="O247">
            <v>0</v>
          </cell>
        </row>
        <row r="248">
          <cell r="H248">
            <v>4.0053700000000001</v>
          </cell>
          <cell r="O248">
            <v>0</v>
          </cell>
        </row>
        <row r="249">
          <cell r="H249">
            <v>3.9964999999999997</v>
          </cell>
          <cell r="O249">
            <v>0</v>
          </cell>
        </row>
        <row r="250">
          <cell r="H250">
            <v>11.489800000000001</v>
          </cell>
          <cell r="O250">
            <v>0</v>
          </cell>
        </row>
        <row r="251">
          <cell r="H251">
            <v>6.7643000000000004</v>
          </cell>
          <cell r="O251">
            <v>0</v>
          </cell>
        </row>
        <row r="252">
          <cell r="H252">
            <v>1.9832000000000001</v>
          </cell>
          <cell r="O252">
            <v>0</v>
          </cell>
        </row>
        <row r="253">
          <cell r="H253">
            <v>4.0004999999999997</v>
          </cell>
          <cell r="O253">
            <v>0</v>
          </cell>
        </row>
        <row r="254">
          <cell r="H254">
            <v>7.1722000000000001</v>
          </cell>
          <cell r="O254">
            <v>0</v>
          </cell>
        </row>
        <row r="255">
          <cell r="H255">
            <v>3.9965999999999999</v>
          </cell>
          <cell r="O255">
            <v>0</v>
          </cell>
        </row>
        <row r="256">
          <cell r="H256">
            <v>6.5295099999999993</v>
          </cell>
          <cell r="O256">
            <v>0</v>
          </cell>
        </row>
        <row r="257">
          <cell r="H257">
            <v>4.5202</v>
          </cell>
          <cell r="O257">
            <v>0</v>
          </cell>
        </row>
        <row r="258">
          <cell r="H258">
            <v>5.0084</v>
          </cell>
          <cell r="O258">
            <v>0</v>
          </cell>
        </row>
        <row r="259">
          <cell r="H259">
            <v>5.7438000000000002</v>
          </cell>
          <cell r="O259">
            <v>0</v>
          </cell>
        </row>
        <row r="260">
          <cell r="H260">
            <v>4.4694099999999999</v>
          </cell>
          <cell r="O260">
            <v>0</v>
          </cell>
        </row>
        <row r="261">
          <cell r="H261">
            <v>12.686100000000001</v>
          </cell>
          <cell r="O261">
            <v>0</v>
          </cell>
        </row>
        <row r="262">
          <cell r="H262">
            <v>4.6449700000000007</v>
          </cell>
          <cell r="O262">
            <v>0</v>
          </cell>
        </row>
        <row r="263">
          <cell r="H263">
            <v>4.3777999999999997</v>
          </cell>
          <cell r="O263">
            <v>0</v>
          </cell>
        </row>
        <row r="264">
          <cell r="H264">
            <v>0</v>
          </cell>
          <cell r="O264">
            <v>0</v>
          </cell>
        </row>
        <row r="265">
          <cell r="H265">
            <v>0</v>
          </cell>
          <cell r="O265">
            <v>0</v>
          </cell>
        </row>
        <row r="266">
          <cell r="H266">
            <v>4.6052100000000005</v>
          </cell>
          <cell r="O266">
            <v>0</v>
          </cell>
        </row>
        <row r="267">
          <cell r="H267">
            <v>4.7329000000000008</v>
          </cell>
          <cell r="O267">
            <v>0</v>
          </cell>
        </row>
        <row r="268">
          <cell r="H268">
            <v>6.7264999999999997</v>
          </cell>
          <cell r="O268">
            <v>0</v>
          </cell>
        </row>
        <row r="269">
          <cell r="H269">
            <v>2.1717</v>
          </cell>
          <cell r="O269">
            <v>0</v>
          </cell>
        </row>
        <row r="270">
          <cell r="H270">
            <v>4.8701000000000008</v>
          </cell>
          <cell r="O270">
            <v>0</v>
          </cell>
        </row>
        <row r="271">
          <cell r="H271">
            <v>4.3120000000000003</v>
          </cell>
          <cell r="O271">
            <v>0</v>
          </cell>
        </row>
        <row r="272">
          <cell r="H272">
            <v>12.646700000000001</v>
          </cell>
          <cell r="O272">
            <v>0</v>
          </cell>
        </row>
        <row r="273">
          <cell r="H273">
            <v>9.7726999999999986</v>
          </cell>
          <cell r="O273">
            <v>0</v>
          </cell>
        </row>
        <row r="274">
          <cell r="H274">
            <v>4.0485000000000007</v>
          </cell>
          <cell r="O274">
            <v>0</v>
          </cell>
        </row>
        <row r="275">
          <cell r="H275">
            <v>0</v>
          </cell>
          <cell r="O275">
            <v>0</v>
          </cell>
        </row>
      </sheetData>
      <sheetData sheetId="8" refreshError="1">
        <row r="7">
          <cell r="H7">
            <v>0</v>
          </cell>
          <cell r="O7">
            <v>0</v>
          </cell>
        </row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49.010000000000005</v>
          </cell>
          <cell r="O76">
            <v>41.121108043783096</v>
          </cell>
        </row>
        <row r="77">
          <cell r="H77">
            <v>0</v>
          </cell>
          <cell r="O77">
            <v>0</v>
          </cell>
        </row>
        <row r="78">
          <cell r="H78">
            <v>2.4215999999999998</v>
          </cell>
          <cell r="O78">
            <v>2.0971765102329378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24.427000000000003</v>
          </cell>
          <cell r="O81">
            <v>20.560554021891548</v>
          </cell>
        </row>
        <row r="82">
          <cell r="H82">
            <v>0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31.501799999999999</v>
          </cell>
          <cell r="O116">
            <v>26.728720228459018</v>
          </cell>
        </row>
        <row r="117">
          <cell r="H117">
            <v>107.51817999999999</v>
          </cell>
          <cell r="O117">
            <v>90.260832156103888</v>
          </cell>
        </row>
        <row r="118">
          <cell r="H118">
            <v>110.3344</v>
          </cell>
          <cell r="O118">
            <v>92.522493098511973</v>
          </cell>
        </row>
        <row r="119">
          <cell r="H119">
            <v>160.59900000000002</v>
          </cell>
          <cell r="O119">
            <v>143.92387815324085</v>
          </cell>
        </row>
        <row r="120">
          <cell r="H120">
            <v>49.056000000000004</v>
          </cell>
          <cell r="O120">
            <v>41.121108043783096</v>
          </cell>
        </row>
        <row r="121">
          <cell r="H121">
            <v>0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19.5184</v>
          </cell>
          <cell r="O126">
            <v>16.61292764968837</v>
          </cell>
        </row>
        <row r="127">
          <cell r="H127">
            <v>0</v>
          </cell>
          <cell r="O127">
            <v>0</v>
          </cell>
        </row>
        <row r="128">
          <cell r="H128">
            <v>63.227999999999994</v>
          </cell>
          <cell r="O128">
            <v>53.457440456918036</v>
          </cell>
        </row>
        <row r="129">
          <cell r="H129">
            <v>45.247099999999996</v>
          </cell>
          <cell r="O129">
            <v>37.420208319842615</v>
          </cell>
        </row>
        <row r="130">
          <cell r="H130">
            <v>0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83.731800000000007</v>
          </cell>
          <cell r="O133">
            <v>82.242216087566192</v>
          </cell>
        </row>
        <row r="134">
          <cell r="H134">
            <v>223.24130000000002</v>
          </cell>
          <cell r="O134">
            <v>189.2393392174898</v>
          </cell>
        </row>
        <row r="135">
          <cell r="H135">
            <v>102.714</v>
          </cell>
          <cell r="O135">
            <v>87.382354593039082</v>
          </cell>
        </row>
        <row r="136">
          <cell r="H136">
            <v>109.32799999999999</v>
          </cell>
          <cell r="O136">
            <v>92.378569220358742</v>
          </cell>
        </row>
        <row r="137">
          <cell r="H137">
            <v>142.47999999999999</v>
          </cell>
          <cell r="O137">
            <v>119.62130329936502</v>
          </cell>
        </row>
        <row r="138">
          <cell r="H138">
            <v>206.82866999999999</v>
          </cell>
          <cell r="O138">
            <v>173.94228702520252</v>
          </cell>
        </row>
        <row r="139">
          <cell r="H139">
            <v>145.15199999999999</v>
          </cell>
          <cell r="O139">
            <v>122.35585698427661</v>
          </cell>
        </row>
        <row r="140">
          <cell r="H140">
            <v>182.10765000000001</v>
          </cell>
          <cell r="O140">
            <v>151.96305477580046</v>
          </cell>
        </row>
        <row r="141">
          <cell r="H141">
            <v>195.44560000000001</v>
          </cell>
          <cell r="O141">
            <v>163.37416225795025</v>
          </cell>
        </row>
        <row r="142">
          <cell r="H142">
            <v>54.880800000000001</v>
          </cell>
          <cell r="O142">
            <v>47.947211979051083</v>
          </cell>
        </row>
        <row r="143">
          <cell r="H143">
            <v>204.59742000000003</v>
          </cell>
          <cell r="O143">
            <v>173.83948425509305</v>
          </cell>
        </row>
        <row r="144">
          <cell r="H144">
            <v>183.68410000000003</v>
          </cell>
          <cell r="O144">
            <v>156.36301333648524</v>
          </cell>
        </row>
        <row r="145">
          <cell r="H145">
            <v>64.524000000000001</v>
          </cell>
          <cell r="O145">
            <v>61.681662065674644</v>
          </cell>
        </row>
        <row r="146">
          <cell r="H146">
            <v>121.2816</v>
          </cell>
          <cell r="O146">
            <v>102.80277010945775</v>
          </cell>
        </row>
        <row r="147">
          <cell r="H147">
            <v>122.4225</v>
          </cell>
          <cell r="O147">
            <v>102.80277010945775</v>
          </cell>
        </row>
        <row r="148">
          <cell r="H148">
            <v>121.66199999999999</v>
          </cell>
          <cell r="O148">
            <v>102.80277010945775</v>
          </cell>
        </row>
        <row r="149">
          <cell r="H149">
            <v>121.14079999999998</v>
          </cell>
          <cell r="O149">
            <v>102.80277010945775</v>
          </cell>
        </row>
        <row r="150">
          <cell r="H150">
            <v>122.05799999999999</v>
          </cell>
          <cell r="O150">
            <v>102.80277010945775</v>
          </cell>
        </row>
        <row r="151">
          <cell r="H151">
            <v>34.353999999999999</v>
          </cell>
          <cell r="O151">
            <v>30.840831032837322</v>
          </cell>
        </row>
        <row r="152">
          <cell r="H152">
            <v>134.60939999999999</v>
          </cell>
          <cell r="O152">
            <v>113.08304712040352</v>
          </cell>
        </row>
        <row r="153">
          <cell r="H153">
            <v>146.53627999999998</v>
          </cell>
          <cell r="O153">
            <v>123.36332413134929</v>
          </cell>
        </row>
        <row r="154">
          <cell r="H154">
            <v>219.22119999999998</v>
          </cell>
          <cell r="O154">
            <v>185.04498619702395</v>
          </cell>
        </row>
        <row r="155">
          <cell r="H155">
            <v>181.85370000000003</v>
          </cell>
          <cell r="O155">
            <v>154.14247350212094</v>
          </cell>
        </row>
        <row r="156">
          <cell r="H156">
            <v>144.70642000000001</v>
          </cell>
          <cell r="O156">
            <v>123.48668745548065</v>
          </cell>
        </row>
        <row r="157">
          <cell r="H157">
            <v>190.22296999999998</v>
          </cell>
          <cell r="O157">
            <v>159.40597533172519</v>
          </cell>
        </row>
        <row r="158">
          <cell r="H158">
            <v>56.606760000000001</v>
          </cell>
          <cell r="O158">
            <v>52.922866052348837</v>
          </cell>
        </row>
        <row r="159">
          <cell r="H159">
            <v>16.50084</v>
          </cell>
          <cell r="O159">
            <v>12.994270141835459</v>
          </cell>
        </row>
        <row r="160">
          <cell r="H160">
            <v>201.19094999999999</v>
          </cell>
          <cell r="O160">
            <v>169.02831461397042</v>
          </cell>
        </row>
        <row r="161">
          <cell r="H161">
            <v>160.93356</v>
          </cell>
          <cell r="O161">
            <v>134.09593333077669</v>
          </cell>
        </row>
        <row r="162">
          <cell r="H162">
            <v>140.73123999999999</v>
          </cell>
          <cell r="O162">
            <v>118.01758008565749</v>
          </cell>
        </row>
        <row r="163">
          <cell r="H163">
            <v>12.94895</v>
          </cell>
          <cell r="O163">
            <v>13.15875457401059</v>
          </cell>
        </row>
        <row r="164">
          <cell r="H164">
            <v>143.36409999999998</v>
          </cell>
          <cell r="O164">
            <v>130.86792634933971</v>
          </cell>
        </row>
        <row r="165">
          <cell r="H165">
            <v>154.88064</v>
          </cell>
          <cell r="O165">
            <v>130.86792634933971</v>
          </cell>
        </row>
        <row r="166">
          <cell r="H166">
            <v>165.12656999999999</v>
          </cell>
          <cell r="O166">
            <v>137.55010640645446</v>
          </cell>
        </row>
        <row r="167">
          <cell r="H167">
            <v>131.71126999999998</v>
          </cell>
          <cell r="O167">
            <v>110.30737232744818</v>
          </cell>
        </row>
        <row r="168">
          <cell r="H168">
            <v>196.03183000000001</v>
          </cell>
          <cell r="O168">
            <v>166.49936646927773</v>
          </cell>
        </row>
        <row r="169">
          <cell r="H169">
            <v>159.46848</v>
          </cell>
          <cell r="O169">
            <v>134.26041776295182</v>
          </cell>
        </row>
        <row r="170">
          <cell r="H170">
            <v>219.72059999999999</v>
          </cell>
          <cell r="O170">
            <v>188.74588592096441</v>
          </cell>
        </row>
        <row r="171">
          <cell r="H171">
            <v>186.18984</v>
          </cell>
          <cell r="O171">
            <v>157.80225211801763</v>
          </cell>
        </row>
        <row r="172">
          <cell r="H172">
            <v>258.45974999999999</v>
          </cell>
          <cell r="O172">
            <v>221.6427723559909</v>
          </cell>
        </row>
        <row r="173">
          <cell r="H173">
            <v>21.887520000000002</v>
          </cell>
          <cell r="O173">
            <v>19.244678564490489</v>
          </cell>
        </row>
        <row r="174">
          <cell r="H174">
            <v>74.235000000000014</v>
          </cell>
          <cell r="O174">
            <v>61.681662065674644</v>
          </cell>
        </row>
        <row r="175">
          <cell r="H175">
            <v>86.7</v>
          </cell>
          <cell r="O175">
            <v>76.074049880998729</v>
          </cell>
        </row>
        <row r="176">
          <cell r="H176">
            <v>66.074799999999996</v>
          </cell>
          <cell r="O176">
            <v>55.513495859107174</v>
          </cell>
        </row>
        <row r="177">
          <cell r="H177">
            <v>185.44571999999999</v>
          </cell>
          <cell r="O177">
            <v>156.95926940312006</v>
          </cell>
        </row>
        <row r="178">
          <cell r="H178">
            <v>187.68639999999999</v>
          </cell>
          <cell r="O178">
            <v>156.95926940312006</v>
          </cell>
        </row>
        <row r="179">
          <cell r="H179">
            <v>112.16772</v>
          </cell>
          <cell r="O179">
            <v>98.690659305079436</v>
          </cell>
        </row>
        <row r="180">
          <cell r="H180">
            <v>204.93966</v>
          </cell>
          <cell r="O180">
            <v>174.43574032172791</v>
          </cell>
        </row>
        <row r="181">
          <cell r="H181">
            <v>73.397999999999996</v>
          </cell>
          <cell r="O181">
            <v>62.504084226550304</v>
          </cell>
        </row>
        <row r="182">
          <cell r="H182">
            <v>128.7988</v>
          </cell>
          <cell r="O182">
            <v>108.251316925259</v>
          </cell>
        </row>
        <row r="183">
          <cell r="H183">
            <v>238.24690000000004</v>
          </cell>
          <cell r="O183">
            <v>201.96632215704065</v>
          </cell>
        </row>
        <row r="184">
          <cell r="H184">
            <v>175.55460000000002</v>
          </cell>
          <cell r="O184">
            <v>148.94065333458238</v>
          </cell>
        </row>
        <row r="185">
          <cell r="H185">
            <v>184.13550999999998</v>
          </cell>
          <cell r="O185">
            <v>156.40413444452901</v>
          </cell>
        </row>
        <row r="186">
          <cell r="H186">
            <v>119.94839999999999</v>
          </cell>
          <cell r="O186">
            <v>101.95978739456018</v>
          </cell>
        </row>
        <row r="187">
          <cell r="H187">
            <v>190.91784999999999</v>
          </cell>
          <cell r="O187">
            <v>160.51624524890735</v>
          </cell>
        </row>
        <row r="188">
          <cell r="H188">
            <v>138.5916</v>
          </cell>
          <cell r="O188">
            <v>117.33908180293508</v>
          </cell>
        </row>
        <row r="189">
          <cell r="H189">
            <v>111.07360000000001</v>
          </cell>
          <cell r="O189">
            <v>93.344915259387648</v>
          </cell>
        </row>
        <row r="190">
          <cell r="H190">
            <v>48.808</v>
          </cell>
          <cell r="O190">
            <v>41.121108043783096</v>
          </cell>
        </row>
        <row r="191">
          <cell r="H191">
            <v>51.738900000000008</v>
          </cell>
          <cell r="O191">
            <v>44.143509485001154</v>
          </cell>
        </row>
        <row r="192">
          <cell r="H192">
            <v>60.013800000000003</v>
          </cell>
          <cell r="O192">
            <v>50.476160123743753</v>
          </cell>
        </row>
        <row r="193">
          <cell r="H193">
            <v>121.11439999999999</v>
          </cell>
          <cell r="O193">
            <v>102.14483238075721</v>
          </cell>
        </row>
        <row r="194">
          <cell r="H194">
            <v>214.82400000000001</v>
          </cell>
          <cell r="O194">
            <v>179.00018331458784</v>
          </cell>
        </row>
        <row r="195">
          <cell r="H195">
            <v>188.68458000000001</v>
          </cell>
          <cell r="O195">
            <v>160.37232137075409</v>
          </cell>
        </row>
        <row r="196">
          <cell r="H196">
            <v>120.69244</v>
          </cell>
          <cell r="O196">
            <v>101.9392268405383</v>
          </cell>
        </row>
        <row r="197">
          <cell r="H197">
            <v>111.77270999999999</v>
          </cell>
          <cell r="O197">
            <v>94.578548500701118</v>
          </cell>
        </row>
        <row r="198">
          <cell r="H198">
            <v>120.22999999999999</v>
          </cell>
          <cell r="O198">
            <v>101.9392268405383</v>
          </cell>
        </row>
        <row r="199">
          <cell r="H199">
            <v>193.25704999999999</v>
          </cell>
          <cell r="O199">
            <v>164.48443217513238</v>
          </cell>
        </row>
        <row r="200">
          <cell r="H200">
            <v>187.60560000000001</v>
          </cell>
          <cell r="O200">
            <v>159.38541477770326</v>
          </cell>
        </row>
        <row r="201">
          <cell r="H201">
            <v>27.789300000000001</v>
          </cell>
          <cell r="O201">
            <v>24.878270366488774</v>
          </cell>
        </row>
        <row r="202">
          <cell r="H202">
            <v>122.10599999999999</v>
          </cell>
          <cell r="O202">
            <v>102.80277010945775</v>
          </cell>
        </row>
        <row r="203">
          <cell r="H203">
            <v>123.47609999999999</v>
          </cell>
          <cell r="O203">
            <v>102.80277010945775</v>
          </cell>
        </row>
        <row r="204">
          <cell r="H204">
            <v>69.708200000000005</v>
          </cell>
          <cell r="O204">
            <v>59.008790042828743</v>
          </cell>
        </row>
        <row r="205">
          <cell r="H205">
            <v>183.37660000000002</v>
          </cell>
          <cell r="O205">
            <v>156.38357389050711</v>
          </cell>
        </row>
        <row r="206">
          <cell r="H206">
            <v>206.28960000000001</v>
          </cell>
          <cell r="O206">
            <v>173.28434929650194</v>
          </cell>
        </row>
        <row r="207">
          <cell r="H207">
            <v>176.77109999999999</v>
          </cell>
          <cell r="O207">
            <v>149.31074330697643</v>
          </cell>
        </row>
        <row r="208">
          <cell r="H208">
            <v>180.18803</v>
          </cell>
          <cell r="O208">
            <v>154.14247350212094</v>
          </cell>
        </row>
        <row r="209">
          <cell r="H209">
            <v>150.98040000000003</v>
          </cell>
          <cell r="O209">
            <v>127.47543493572761</v>
          </cell>
        </row>
        <row r="210">
          <cell r="H210">
            <v>201.12028000000001</v>
          </cell>
          <cell r="O210">
            <v>170.65259838169985</v>
          </cell>
        </row>
        <row r="211">
          <cell r="H211">
            <v>120.97579999999998</v>
          </cell>
          <cell r="O211">
            <v>101.9392268405383</v>
          </cell>
        </row>
        <row r="212">
          <cell r="H212">
            <v>119.89861999999999</v>
          </cell>
          <cell r="O212">
            <v>101.9392268405383</v>
          </cell>
        </row>
        <row r="213">
          <cell r="H213">
            <v>182.41500000000002</v>
          </cell>
          <cell r="O213">
            <v>153.62845965157365</v>
          </cell>
        </row>
        <row r="214">
          <cell r="H214">
            <v>97.329599999999985</v>
          </cell>
          <cell r="O214">
            <v>82.756229938113478</v>
          </cell>
        </row>
        <row r="215">
          <cell r="H215">
            <v>198.61100000000002</v>
          </cell>
          <cell r="O215">
            <v>164.89564325557023</v>
          </cell>
        </row>
        <row r="216">
          <cell r="H216">
            <v>108.37687000000001</v>
          </cell>
          <cell r="O216">
            <v>88.204776753914757</v>
          </cell>
        </row>
        <row r="217">
          <cell r="H217">
            <v>245.45399999999998</v>
          </cell>
          <cell r="O217">
            <v>203.26163706041987</v>
          </cell>
        </row>
        <row r="218">
          <cell r="H218">
            <v>118.7688</v>
          </cell>
          <cell r="O218">
            <v>100.19157974867753</v>
          </cell>
        </row>
        <row r="219">
          <cell r="H219">
            <v>124.72987000000001</v>
          </cell>
          <cell r="O219">
            <v>105.90741376676337</v>
          </cell>
        </row>
        <row r="220">
          <cell r="H220">
            <v>120.723</v>
          </cell>
          <cell r="O220">
            <v>99.821489776283471</v>
          </cell>
        </row>
        <row r="221">
          <cell r="H221">
            <v>165.79680000000002</v>
          </cell>
          <cell r="O221">
            <v>138.78373964776796</v>
          </cell>
        </row>
        <row r="222">
          <cell r="H222">
            <v>180.98560000000001</v>
          </cell>
          <cell r="O222">
            <v>150.4004526701367</v>
          </cell>
        </row>
        <row r="223">
          <cell r="H223">
            <v>73.079600000000013</v>
          </cell>
          <cell r="O223">
            <v>64.354534088520552</v>
          </cell>
        </row>
        <row r="224">
          <cell r="H224">
            <v>189.29840000000002</v>
          </cell>
          <cell r="O224">
            <v>160.16671583053517</v>
          </cell>
        </row>
        <row r="225">
          <cell r="H225">
            <v>368.28429000000006</v>
          </cell>
          <cell r="O225">
            <v>306.96907154684084</v>
          </cell>
        </row>
        <row r="226">
          <cell r="H226">
            <v>82.02473999999998</v>
          </cell>
          <cell r="O226">
            <v>67.652446953631951</v>
          </cell>
        </row>
        <row r="227">
          <cell r="H227">
            <v>319.89330000000001</v>
          </cell>
          <cell r="O227">
            <v>272.71518854636952</v>
          </cell>
        </row>
        <row r="228">
          <cell r="H228">
            <v>147.42720000000003</v>
          </cell>
          <cell r="O228">
            <v>123.19883969917416</v>
          </cell>
        </row>
        <row r="229">
          <cell r="H229">
            <v>155.11824999999999</v>
          </cell>
          <cell r="O229">
            <v>130.33335194477053</v>
          </cell>
        </row>
        <row r="230">
          <cell r="H230">
            <v>127.62272</v>
          </cell>
          <cell r="O230">
            <v>104.77658329555932</v>
          </cell>
        </row>
        <row r="231">
          <cell r="H231">
            <v>45.157200000000003</v>
          </cell>
          <cell r="O231">
            <v>38.324872696805848</v>
          </cell>
        </row>
        <row r="232">
          <cell r="H232">
            <v>128.12299999999999</v>
          </cell>
          <cell r="O232">
            <v>107.75786362873362</v>
          </cell>
        </row>
        <row r="233">
          <cell r="H233">
            <v>261.89027999999996</v>
          </cell>
          <cell r="O233">
            <v>220.18297302043663</v>
          </cell>
        </row>
        <row r="234">
          <cell r="H234">
            <v>117.29907</v>
          </cell>
          <cell r="O234">
            <v>99.451399803889416</v>
          </cell>
        </row>
        <row r="235">
          <cell r="H235">
            <v>79.121319999999997</v>
          </cell>
          <cell r="O235">
            <v>65.259198465483763</v>
          </cell>
        </row>
        <row r="236">
          <cell r="H236">
            <v>97.548239999999993</v>
          </cell>
          <cell r="O236">
            <v>80.864658968099462</v>
          </cell>
        </row>
        <row r="237">
          <cell r="H237">
            <v>121.12842000000001</v>
          </cell>
          <cell r="O237">
            <v>100.49998805900589</v>
          </cell>
        </row>
        <row r="238">
          <cell r="H238">
            <v>185.34899999999996</v>
          </cell>
          <cell r="O238">
            <v>158.50131095476195</v>
          </cell>
        </row>
        <row r="239">
          <cell r="H239">
            <v>191.584</v>
          </cell>
          <cell r="O239">
            <v>161.72931793619892</v>
          </cell>
        </row>
        <row r="240">
          <cell r="H240">
            <v>122.3771</v>
          </cell>
          <cell r="O240">
            <v>101.1990468957502</v>
          </cell>
        </row>
        <row r="241">
          <cell r="H241">
            <v>133.50540000000001</v>
          </cell>
          <cell r="O241">
            <v>108.76533077580628</v>
          </cell>
        </row>
        <row r="242">
          <cell r="H242">
            <v>155.87225000000001</v>
          </cell>
          <cell r="O242">
            <v>130.55951803901135</v>
          </cell>
        </row>
        <row r="243">
          <cell r="H243">
            <v>250.78020000000004</v>
          </cell>
          <cell r="O243">
            <v>214.94003174485425</v>
          </cell>
        </row>
        <row r="244">
          <cell r="H244">
            <v>148.00750000000002</v>
          </cell>
          <cell r="O244">
            <v>126.89973942311464</v>
          </cell>
        </row>
        <row r="245">
          <cell r="H245">
            <v>155.64779999999996</v>
          </cell>
          <cell r="O245">
            <v>133.19126895381345</v>
          </cell>
        </row>
        <row r="246">
          <cell r="H246">
            <v>184.06474000000003</v>
          </cell>
          <cell r="O246">
            <v>157.04151161920765</v>
          </cell>
        </row>
        <row r="247">
          <cell r="H247">
            <v>124.16646999999999</v>
          </cell>
          <cell r="O247">
            <v>106.93544146785794</v>
          </cell>
        </row>
        <row r="248">
          <cell r="H248">
            <v>123.89149999999998</v>
          </cell>
          <cell r="O248">
            <v>104.30369055305582</v>
          </cell>
        </row>
        <row r="249">
          <cell r="H249">
            <v>367.67360000000002</v>
          </cell>
          <cell r="O249">
            <v>313.65125160395559</v>
          </cell>
        </row>
        <row r="250">
          <cell r="H250">
            <v>223.22190000000001</v>
          </cell>
          <cell r="O250">
            <v>190.96642575532871</v>
          </cell>
        </row>
        <row r="251">
          <cell r="H251">
            <v>49.580000000000005</v>
          </cell>
          <cell r="O251">
            <v>41.635121894330389</v>
          </cell>
        </row>
        <row r="252">
          <cell r="H252">
            <v>108.01349999999999</v>
          </cell>
          <cell r="O252">
            <v>90.719332510792086</v>
          </cell>
        </row>
        <row r="253">
          <cell r="H253">
            <v>229.5104</v>
          </cell>
          <cell r="O253">
            <v>191.72716625413869</v>
          </cell>
        </row>
        <row r="254">
          <cell r="H254">
            <v>123.8946</v>
          </cell>
          <cell r="O254">
            <v>105.57844490241311</v>
          </cell>
        </row>
        <row r="255">
          <cell r="H255">
            <v>208.94431999999998</v>
          </cell>
          <cell r="O255">
            <v>177.23197566870516</v>
          </cell>
        </row>
        <row r="256">
          <cell r="H256">
            <v>144.6464</v>
          </cell>
          <cell r="O256">
            <v>122.95211305091146</v>
          </cell>
        </row>
        <row r="257">
          <cell r="H257">
            <v>150.25199999999998</v>
          </cell>
          <cell r="O257">
            <v>124.39135183244387</v>
          </cell>
        </row>
        <row r="258">
          <cell r="H258">
            <v>172.31399999999999</v>
          </cell>
          <cell r="O258">
            <v>147.27524845880913</v>
          </cell>
        </row>
        <row r="259">
          <cell r="H259">
            <v>120.67407</v>
          </cell>
          <cell r="O259">
            <v>102.24763515086669</v>
          </cell>
        </row>
        <row r="260">
          <cell r="H260">
            <v>228.34979999999999</v>
          </cell>
          <cell r="O260">
            <v>193.76266110230594</v>
          </cell>
        </row>
        <row r="261">
          <cell r="H261">
            <v>130.05916000000002</v>
          </cell>
          <cell r="O261">
            <v>109.34102628841923</v>
          </cell>
        </row>
        <row r="262">
          <cell r="H262">
            <v>122.57839999999999</v>
          </cell>
          <cell r="O262">
            <v>103.93360058066176</v>
          </cell>
        </row>
        <row r="263">
          <cell r="H263">
            <v>81.128</v>
          </cell>
          <cell r="O263">
            <v>66.743670465864341</v>
          </cell>
        </row>
        <row r="264">
          <cell r="H264">
            <v>81.070399999999992</v>
          </cell>
          <cell r="O264">
            <v>66.912267008843855</v>
          </cell>
        </row>
        <row r="265">
          <cell r="H265">
            <v>165.78755999999998</v>
          </cell>
          <cell r="O265">
            <v>140.8809161580009</v>
          </cell>
        </row>
        <row r="266">
          <cell r="H266">
            <v>137.25410000000002</v>
          </cell>
          <cell r="O266">
            <v>113.45313709279755</v>
          </cell>
        </row>
        <row r="267">
          <cell r="H267">
            <v>161.43600000000001</v>
          </cell>
          <cell r="O267">
            <v>134.95947659969613</v>
          </cell>
        </row>
        <row r="268">
          <cell r="H268">
            <v>65.150999999999996</v>
          </cell>
          <cell r="O268">
            <v>54.732194806275295</v>
          </cell>
        </row>
        <row r="269">
          <cell r="H269">
            <v>131.49270000000001</v>
          </cell>
          <cell r="O269">
            <v>110.67746229984219</v>
          </cell>
        </row>
        <row r="270">
          <cell r="H270">
            <v>159.54399999999998</v>
          </cell>
          <cell r="O270">
            <v>134.73331050545531</v>
          </cell>
        </row>
        <row r="271">
          <cell r="H271">
            <v>214.99390000000002</v>
          </cell>
          <cell r="O271">
            <v>180.25437710992321</v>
          </cell>
        </row>
        <row r="272">
          <cell r="H272">
            <v>214.99939999999995</v>
          </cell>
          <cell r="O272">
            <v>178.40392724795296</v>
          </cell>
        </row>
        <row r="273">
          <cell r="H273">
            <v>72.873000000000005</v>
          </cell>
          <cell r="O273">
            <v>62.60688699665976</v>
          </cell>
        </row>
        <row r="274">
          <cell r="H274">
            <v>0</v>
          </cell>
          <cell r="O274">
            <v>0</v>
          </cell>
        </row>
      </sheetData>
      <sheetData sheetId="9" refreshError="1">
        <row r="8">
          <cell r="H8">
            <v>34.216000000000001</v>
          </cell>
          <cell r="Q8">
            <v>0</v>
          </cell>
        </row>
        <row r="9">
          <cell r="H9">
            <v>5.1100000000000003</v>
          </cell>
          <cell r="Q9">
            <v>0</v>
          </cell>
        </row>
        <row r="10">
          <cell r="H10">
            <v>31.336499999999997</v>
          </cell>
          <cell r="Q10">
            <v>0</v>
          </cell>
        </row>
        <row r="11">
          <cell r="H11">
            <v>6.5911999999999997</v>
          </cell>
          <cell r="Q11">
            <v>0</v>
          </cell>
        </row>
        <row r="12">
          <cell r="H12">
            <v>2.61</v>
          </cell>
          <cell r="Q12">
            <v>0</v>
          </cell>
        </row>
        <row r="13">
          <cell r="H13">
            <v>7.7435999999999998</v>
          </cell>
          <cell r="Q13">
            <v>0</v>
          </cell>
        </row>
        <row r="14">
          <cell r="H14">
            <v>32.680959999999999</v>
          </cell>
          <cell r="Q14">
            <v>0</v>
          </cell>
        </row>
        <row r="15">
          <cell r="H15">
            <v>5.2475000000000005</v>
          </cell>
          <cell r="Q15">
            <v>0</v>
          </cell>
        </row>
        <row r="16">
          <cell r="H16">
            <v>5.5890000000000004</v>
          </cell>
          <cell r="Q16">
            <v>0</v>
          </cell>
        </row>
        <row r="17">
          <cell r="H17">
            <v>18.116</v>
          </cell>
          <cell r="Q17">
            <v>0</v>
          </cell>
        </row>
        <row r="18">
          <cell r="H18">
            <v>30.307199999999998</v>
          </cell>
          <cell r="Q18">
            <v>0</v>
          </cell>
        </row>
        <row r="19">
          <cell r="H19">
            <v>20.175799999999999</v>
          </cell>
          <cell r="Q19">
            <v>0</v>
          </cell>
        </row>
        <row r="20">
          <cell r="H20">
            <v>4.2359999999999998</v>
          </cell>
          <cell r="Q20">
            <v>0</v>
          </cell>
        </row>
        <row r="21">
          <cell r="H21">
            <v>2.6136000000000004</v>
          </cell>
          <cell r="Q21">
            <v>0</v>
          </cell>
        </row>
        <row r="22">
          <cell r="H22">
            <v>39.769799999999996</v>
          </cell>
          <cell r="Q22">
            <v>0</v>
          </cell>
        </row>
        <row r="23">
          <cell r="H23">
            <v>30.244499999999999</v>
          </cell>
          <cell r="Q23">
            <v>0</v>
          </cell>
        </row>
        <row r="24">
          <cell r="H24">
            <v>11.782400000000001</v>
          </cell>
          <cell r="Q24">
            <v>0</v>
          </cell>
        </row>
        <row r="25">
          <cell r="H25">
            <v>18.553699999999999</v>
          </cell>
          <cell r="Q25">
            <v>0</v>
          </cell>
        </row>
        <row r="26">
          <cell r="H26">
            <v>33.182099999999998</v>
          </cell>
          <cell r="Q26">
            <v>0</v>
          </cell>
        </row>
        <row r="27">
          <cell r="H27">
            <v>16.827200000000001</v>
          </cell>
          <cell r="Q27">
            <v>0</v>
          </cell>
        </row>
        <row r="28">
          <cell r="H28">
            <v>6.8894000000000002</v>
          </cell>
          <cell r="Q28">
            <v>0</v>
          </cell>
        </row>
        <row r="29">
          <cell r="H29">
            <v>7.5932999999999993</v>
          </cell>
          <cell r="Q29">
            <v>0</v>
          </cell>
        </row>
        <row r="30">
          <cell r="H30">
            <v>5.2682000000000002</v>
          </cell>
          <cell r="Q30">
            <v>0</v>
          </cell>
        </row>
        <row r="31">
          <cell r="H31">
            <v>7.351399999999999</v>
          </cell>
          <cell r="Q31">
            <v>0</v>
          </cell>
        </row>
        <row r="32">
          <cell r="H32">
            <v>4.7824</v>
          </cell>
          <cell r="Q32">
            <v>0</v>
          </cell>
        </row>
        <row r="33">
          <cell r="H33">
            <v>55.020299999999999</v>
          </cell>
          <cell r="Q33">
            <v>0</v>
          </cell>
        </row>
        <row r="34">
          <cell r="H34">
            <v>6.6792000000000007</v>
          </cell>
          <cell r="Q34">
            <v>0</v>
          </cell>
        </row>
        <row r="35">
          <cell r="H35">
            <v>3.7925</v>
          </cell>
          <cell r="Q35">
            <v>0</v>
          </cell>
        </row>
        <row r="36">
          <cell r="H36">
            <v>3.8317999999999999</v>
          </cell>
          <cell r="Q36">
            <v>0</v>
          </cell>
        </row>
        <row r="37">
          <cell r="H37">
            <v>3.5720000000000001</v>
          </cell>
          <cell r="Q37">
            <v>0</v>
          </cell>
        </row>
        <row r="38">
          <cell r="H38">
            <v>7.7244000000000002</v>
          </cell>
          <cell r="Q38">
            <v>0</v>
          </cell>
        </row>
        <row r="39">
          <cell r="H39">
            <v>38.462200000000003</v>
          </cell>
          <cell r="Q39">
            <v>0</v>
          </cell>
        </row>
        <row r="40">
          <cell r="H40">
            <v>10.716800000000001</v>
          </cell>
          <cell r="Q40">
            <v>0</v>
          </cell>
        </row>
        <row r="41">
          <cell r="H41">
            <v>10.672000000000001</v>
          </cell>
          <cell r="Q41">
            <v>0</v>
          </cell>
        </row>
        <row r="42">
          <cell r="H42">
            <v>32.232199999999999</v>
          </cell>
          <cell r="Q42">
            <v>0</v>
          </cell>
        </row>
        <row r="43">
          <cell r="H43">
            <v>4.7849999999999993</v>
          </cell>
          <cell r="Q43">
            <v>0</v>
          </cell>
        </row>
        <row r="44">
          <cell r="H44">
            <v>13.5405</v>
          </cell>
          <cell r="Q44">
            <v>0</v>
          </cell>
        </row>
        <row r="45">
          <cell r="H45">
            <v>18.417599999999997</v>
          </cell>
          <cell r="Q45">
            <v>0</v>
          </cell>
        </row>
        <row r="46">
          <cell r="H46">
            <v>24.276000000000003</v>
          </cell>
          <cell r="Q46">
            <v>0</v>
          </cell>
        </row>
        <row r="47">
          <cell r="H47">
            <v>26.366999999999997</v>
          </cell>
          <cell r="Q47">
            <v>0</v>
          </cell>
        </row>
        <row r="48">
          <cell r="H48">
            <v>10.543599999999998</v>
          </cell>
          <cell r="Q48">
            <v>0</v>
          </cell>
        </row>
        <row r="49">
          <cell r="H49">
            <v>30.8124</v>
          </cell>
          <cell r="Q49">
            <v>0</v>
          </cell>
        </row>
        <row r="50">
          <cell r="H50">
            <v>9.7376000000000005</v>
          </cell>
          <cell r="Q50">
            <v>0</v>
          </cell>
        </row>
        <row r="51">
          <cell r="H51">
            <v>20.819600000000001</v>
          </cell>
          <cell r="Q51">
            <v>0</v>
          </cell>
        </row>
        <row r="52">
          <cell r="H52">
            <v>31.511700000000001</v>
          </cell>
          <cell r="Q52">
            <v>0</v>
          </cell>
        </row>
        <row r="53">
          <cell r="H53">
            <v>42.082899999999995</v>
          </cell>
          <cell r="Q53">
            <v>0</v>
          </cell>
        </row>
        <row r="54">
          <cell r="H54">
            <v>32.103000000000002</v>
          </cell>
          <cell r="Q54">
            <v>0</v>
          </cell>
        </row>
        <row r="55">
          <cell r="H55">
            <v>51.815399999999997</v>
          </cell>
          <cell r="Q55">
            <v>0</v>
          </cell>
        </row>
        <row r="56">
          <cell r="H56">
            <v>7.6455999999999991</v>
          </cell>
          <cell r="Q56">
            <v>0</v>
          </cell>
        </row>
        <row r="57">
          <cell r="H57">
            <v>11.921999999999999</v>
          </cell>
          <cell r="Q57">
            <v>0</v>
          </cell>
        </row>
        <row r="58">
          <cell r="H58">
            <v>20.535</v>
          </cell>
          <cell r="Q58">
            <v>0</v>
          </cell>
        </row>
        <row r="59">
          <cell r="H59">
            <v>27.004000000000001</v>
          </cell>
          <cell r="Q59">
            <v>0</v>
          </cell>
        </row>
        <row r="60">
          <cell r="H60">
            <v>14.494999999999999</v>
          </cell>
          <cell r="Q60">
            <v>0</v>
          </cell>
        </row>
        <row r="61">
          <cell r="H61">
            <v>20.433599999999998</v>
          </cell>
          <cell r="Q61">
            <v>0</v>
          </cell>
        </row>
        <row r="62">
          <cell r="H62">
            <v>23.978000000000002</v>
          </cell>
          <cell r="Q62">
            <v>0</v>
          </cell>
        </row>
        <row r="63">
          <cell r="H63">
            <v>33.763500000000001</v>
          </cell>
          <cell r="Q63">
            <v>0</v>
          </cell>
        </row>
        <row r="64">
          <cell r="H64">
            <v>17.24004</v>
          </cell>
          <cell r="Q64">
            <v>0</v>
          </cell>
        </row>
        <row r="65">
          <cell r="H65">
            <v>17.003799999999998</v>
          </cell>
          <cell r="Q65">
            <v>0</v>
          </cell>
        </row>
        <row r="66">
          <cell r="H66">
            <v>79.725499999999997</v>
          </cell>
          <cell r="Q66">
            <v>0</v>
          </cell>
        </row>
        <row r="67">
          <cell r="H67">
            <v>68.659500000000008</v>
          </cell>
          <cell r="Q67">
            <v>0</v>
          </cell>
        </row>
        <row r="68">
          <cell r="H68">
            <v>10.246500000000001</v>
          </cell>
          <cell r="Q68">
            <v>0</v>
          </cell>
        </row>
        <row r="69">
          <cell r="H69">
            <v>10.306799999999999</v>
          </cell>
          <cell r="Q69">
            <v>0</v>
          </cell>
        </row>
        <row r="70">
          <cell r="H70">
            <v>18.561399999999999</v>
          </cell>
          <cell r="Q70">
            <v>0</v>
          </cell>
        </row>
        <row r="71">
          <cell r="H71">
            <v>23.001000000000005</v>
          </cell>
          <cell r="Q71">
            <v>0</v>
          </cell>
        </row>
        <row r="72">
          <cell r="H72">
            <v>30.553599999999996</v>
          </cell>
          <cell r="Q72">
            <v>0</v>
          </cell>
        </row>
        <row r="73">
          <cell r="H73">
            <v>7.6074000000000002</v>
          </cell>
          <cell r="Q73">
            <v>0</v>
          </cell>
        </row>
        <row r="74">
          <cell r="H74">
            <v>15.708000000000002</v>
          </cell>
          <cell r="Q74">
            <v>0</v>
          </cell>
        </row>
        <row r="75">
          <cell r="H75">
            <v>5.3030999999999997</v>
          </cell>
          <cell r="Q75">
            <v>0</v>
          </cell>
        </row>
        <row r="76">
          <cell r="H76">
            <v>20.808000000000003</v>
          </cell>
          <cell r="Q76">
            <v>0</v>
          </cell>
        </row>
        <row r="77">
          <cell r="H77">
            <v>98.865000000000009</v>
          </cell>
          <cell r="Q77">
            <v>0</v>
          </cell>
        </row>
        <row r="78">
          <cell r="H78">
            <v>211.14500000000001</v>
          </cell>
          <cell r="Q78">
            <v>0</v>
          </cell>
        </row>
        <row r="79">
          <cell r="H79">
            <v>82.031700000000001</v>
          </cell>
          <cell r="Q79">
            <v>0</v>
          </cell>
        </row>
        <row r="80">
          <cell r="H80">
            <v>133.72919999999999</v>
          </cell>
          <cell r="Q80">
            <v>0</v>
          </cell>
        </row>
        <row r="81">
          <cell r="H81">
            <v>7.712390000000001</v>
          </cell>
          <cell r="Q81">
            <v>0</v>
          </cell>
        </row>
        <row r="82">
          <cell r="H82">
            <v>274.334</v>
          </cell>
          <cell r="Q82">
            <v>0</v>
          </cell>
        </row>
        <row r="83">
          <cell r="H83">
            <v>278.9325</v>
          </cell>
          <cell r="Q83">
            <v>0</v>
          </cell>
        </row>
        <row r="84">
          <cell r="H84">
            <v>62.596800000000009</v>
          </cell>
          <cell r="Q84">
            <v>0</v>
          </cell>
        </row>
        <row r="85">
          <cell r="H85">
            <v>63.066400000000002</v>
          </cell>
          <cell r="Q85">
            <v>663.12378510989947</v>
          </cell>
        </row>
        <row r="86">
          <cell r="H86">
            <v>44.809200000000004</v>
          </cell>
          <cell r="Q86">
            <v>0</v>
          </cell>
        </row>
        <row r="87">
          <cell r="H87">
            <v>104.81240000000001</v>
          </cell>
          <cell r="Q87">
            <v>0</v>
          </cell>
        </row>
        <row r="88">
          <cell r="H88">
            <v>22.4254</v>
          </cell>
          <cell r="Q88">
            <v>0</v>
          </cell>
        </row>
        <row r="89">
          <cell r="H89">
            <v>8.6142000000000003</v>
          </cell>
          <cell r="Q89">
            <v>0</v>
          </cell>
        </row>
        <row r="90">
          <cell r="H90">
            <v>94.498400000000004</v>
          </cell>
          <cell r="Q90">
            <v>0</v>
          </cell>
        </row>
        <row r="91">
          <cell r="H91">
            <v>143.12179999999998</v>
          </cell>
          <cell r="Q91">
            <v>0</v>
          </cell>
        </row>
        <row r="92">
          <cell r="H92">
            <v>20.909880000000001</v>
          </cell>
          <cell r="Q92">
            <v>0</v>
          </cell>
        </row>
        <row r="93">
          <cell r="H93">
            <v>25.593600000000002</v>
          </cell>
          <cell r="Q93">
            <v>0</v>
          </cell>
        </row>
        <row r="94">
          <cell r="H94">
            <v>63.3992</v>
          </cell>
          <cell r="Q94">
            <v>442.08252340659965</v>
          </cell>
        </row>
        <row r="95">
          <cell r="H95">
            <v>88.546499999999995</v>
          </cell>
          <cell r="Q95">
            <v>442.08252340659965</v>
          </cell>
        </row>
        <row r="96">
          <cell r="H96">
            <v>22.71808</v>
          </cell>
          <cell r="Q96">
            <v>0</v>
          </cell>
        </row>
        <row r="97">
          <cell r="H97">
            <v>52.714799999999997</v>
          </cell>
          <cell r="Q97">
            <v>0</v>
          </cell>
        </row>
        <row r="98">
          <cell r="H98">
            <v>26.888400000000001</v>
          </cell>
          <cell r="Q98">
            <v>0</v>
          </cell>
        </row>
        <row r="99">
          <cell r="H99">
            <v>52.708800000000004</v>
          </cell>
          <cell r="Q99">
            <v>0</v>
          </cell>
        </row>
        <row r="100">
          <cell r="H100">
            <v>26.934599999999996</v>
          </cell>
          <cell r="Q100">
            <v>0</v>
          </cell>
        </row>
        <row r="101">
          <cell r="H101">
            <v>52.553800000000003</v>
          </cell>
          <cell r="Q101">
            <v>0</v>
          </cell>
        </row>
        <row r="102">
          <cell r="H102">
            <v>52.827300000000001</v>
          </cell>
          <cell r="Q102">
            <v>0</v>
          </cell>
        </row>
        <row r="103">
          <cell r="H103">
            <v>52.698600000000006</v>
          </cell>
          <cell r="Q103">
            <v>0</v>
          </cell>
        </row>
        <row r="104">
          <cell r="H104">
            <v>53.128300000000003</v>
          </cell>
          <cell r="Q104">
            <v>0</v>
          </cell>
        </row>
        <row r="105">
          <cell r="H105">
            <v>50.704499999999996</v>
          </cell>
          <cell r="Q105">
            <v>0</v>
          </cell>
        </row>
        <row r="106">
          <cell r="H106">
            <v>52.783400000000007</v>
          </cell>
          <cell r="Q106">
            <v>0</v>
          </cell>
        </row>
        <row r="107">
          <cell r="H107">
            <v>27.073199999999996</v>
          </cell>
          <cell r="Q107">
            <v>0</v>
          </cell>
        </row>
        <row r="108">
          <cell r="H108">
            <v>60.768500000000003</v>
          </cell>
          <cell r="Q108">
            <v>0</v>
          </cell>
        </row>
        <row r="109">
          <cell r="H109">
            <v>59.827199999999998</v>
          </cell>
          <cell r="Q109">
            <v>0</v>
          </cell>
        </row>
        <row r="110">
          <cell r="H110">
            <v>62.330100000000002</v>
          </cell>
          <cell r="Q110">
            <v>0</v>
          </cell>
        </row>
        <row r="111">
          <cell r="H111">
            <v>93.153999999999996</v>
          </cell>
          <cell r="Q111">
            <v>0</v>
          </cell>
        </row>
        <row r="112">
          <cell r="H112">
            <v>63.276499999999999</v>
          </cell>
          <cell r="Q112">
            <v>0</v>
          </cell>
        </row>
        <row r="113">
          <cell r="H113">
            <v>119.58280000000001</v>
          </cell>
          <cell r="Q113">
            <v>0</v>
          </cell>
        </row>
        <row r="114">
          <cell r="H114">
            <v>61.718319999999999</v>
          </cell>
          <cell r="Q114">
            <v>0</v>
          </cell>
        </row>
        <row r="115">
          <cell r="H115">
            <v>61.723040000000005</v>
          </cell>
          <cell r="Q115">
            <v>0</v>
          </cell>
        </row>
        <row r="116">
          <cell r="H116">
            <v>120.06807999999999</v>
          </cell>
          <cell r="Q116">
            <v>0</v>
          </cell>
        </row>
        <row r="117">
          <cell r="H117">
            <v>116.4834</v>
          </cell>
          <cell r="Q117">
            <v>0</v>
          </cell>
        </row>
        <row r="118">
          <cell r="H118">
            <v>9.0762099999999997</v>
          </cell>
          <cell r="Q118">
            <v>0</v>
          </cell>
        </row>
        <row r="119">
          <cell r="H119">
            <v>37.112479999999998</v>
          </cell>
          <cell r="Q119">
            <v>0</v>
          </cell>
        </row>
        <row r="120">
          <cell r="H120">
            <v>264.51600000000002</v>
          </cell>
          <cell r="Q120">
            <v>0</v>
          </cell>
        </row>
        <row r="121">
          <cell r="H121">
            <v>163.9872</v>
          </cell>
          <cell r="Q121">
            <v>0</v>
          </cell>
        </row>
        <row r="122">
          <cell r="H122">
            <v>205.25868000000003</v>
          </cell>
          <cell r="Q122">
            <v>0</v>
          </cell>
        </row>
        <row r="123">
          <cell r="H123">
            <v>168.44537999999997</v>
          </cell>
          <cell r="Q123">
            <v>0</v>
          </cell>
        </row>
        <row r="124">
          <cell r="H124">
            <v>127.47280000000001</v>
          </cell>
          <cell r="Q124">
            <v>0</v>
          </cell>
        </row>
        <row r="125">
          <cell r="H125">
            <v>165.88519999999997</v>
          </cell>
          <cell r="Q125">
            <v>0</v>
          </cell>
        </row>
        <row r="126">
          <cell r="H126">
            <v>152.68809999999999</v>
          </cell>
          <cell r="Q126">
            <v>0</v>
          </cell>
        </row>
        <row r="127">
          <cell r="H127">
            <v>189.86080000000001</v>
          </cell>
          <cell r="Q127">
            <v>0</v>
          </cell>
        </row>
        <row r="128">
          <cell r="H128">
            <v>197.59962000000002</v>
          </cell>
          <cell r="Q128">
            <v>0</v>
          </cell>
        </row>
        <row r="129">
          <cell r="H129">
            <v>145.137</v>
          </cell>
          <cell r="Q129">
            <v>0</v>
          </cell>
        </row>
        <row r="130">
          <cell r="H130">
            <v>72.855499999999992</v>
          </cell>
          <cell r="Q130">
            <v>0</v>
          </cell>
        </row>
        <row r="131">
          <cell r="H131">
            <v>429.59462000000002</v>
          </cell>
          <cell r="Q131">
            <v>0</v>
          </cell>
        </row>
        <row r="132">
          <cell r="H132">
            <v>508.61448000000007</v>
          </cell>
          <cell r="Q132">
            <v>0</v>
          </cell>
        </row>
        <row r="133">
          <cell r="H133">
            <v>57.96</v>
          </cell>
          <cell r="Q133">
            <v>0</v>
          </cell>
        </row>
        <row r="134">
          <cell r="H134">
            <v>68.955600000000018</v>
          </cell>
          <cell r="Q134">
            <v>0</v>
          </cell>
        </row>
        <row r="135">
          <cell r="H135">
            <v>282.21070000000003</v>
          </cell>
          <cell r="Q135">
            <v>0</v>
          </cell>
        </row>
        <row r="136">
          <cell r="H136">
            <v>218.94300000000001</v>
          </cell>
          <cell r="Q136">
            <v>0</v>
          </cell>
        </row>
        <row r="137">
          <cell r="H137">
            <v>169.45839999999998</v>
          </cell>
          <cell r="Q137">
            <v>0</v>
          </cell>
        </row>
        <row r="138">
          <cell r="H138">
            <v>115.08000000000001</v>
          </cell>
          <cell r="Q138">
            <v>0</v>
          </cell>
        </row>
        <row r="139">
          <cell r="H139">
            <v>171.62378999999999</v>
          </cell>
          <cell r="Q139">
            <v>0</v>
          </cell>
        </row>
        <row r="140">
          <cell r="H140">
            <v>351.59039999999999</v>
          </cell>
          <cell r="Q140">
            <v>0</v>
          </cell>
        </row>
        <row r="141">
          <cell r="H141">
            <v>173.22434999999999</v>
          </cell>
          <cell r="Q141">
            <v>0</v>
          </cell>
        </row>
        <row r="142">
          <cell r="H142">
            <v>191.9555</v>
          </cell>
          <cell r="Q142">
            <v>3084.0386589600303</v>
          </cell>
        </row>
        <row r="143">
          <cell r="H143">
            <v>105.54000000000002</v>
          </cell>
          <cell r="Q143">
            <v>0</v>
          </cell>
        </row>
        <row r="144">
          <cell r="H144">
            <v>173.46303</v>
          </cell>
          <cell r="Q144">
            <v>0</v>
          </cell>
        </row>
        <row r="145">
          <cell r="H145">
            <v>174.72390000000001</v>
          </cell>
          <cell r="Q145">
            <v>0</v>
          </cell>
        </row>
        <row r="146">
          <cell r="H146">
            <v>693.63300000000004</v>
          </cell>
          <cell r="Q146">
            <v>3094.5776638461975</v>
          </cell>
        </row>
        <row r="147">
          <cell r="H147">
            <v>518.20320000000004</v>
          </cell>
          <cell r="Q147">
            <v>0</v>
          </cell>
        </row>
        <row r="148">
          <cell r="H148">
            <v>900.4855</v>
          </cell>
          <cell r="Q148">
            <v>0</v>
          </cell>
        </row>
        <row r="149">
          <cell r="H149">
            <v>900.29880000000003</v>
          </cell>
          <cell r="Q149">
            <v>3315.6189255494978</v>
          </cell>
        </row>
        <row r="150">
          <cell r="H150">
            <v>900.29639999999995</v>
          </cell>
          <cell r="Q150">
            <v>3315.6189255494978</v>
          </cell>
        </row>
        <row r="151">
          <cell r="H151">
            <v>900.5168000000001</v>
          </cell>
          <cell r="Q151">
            <v>0</v>
          </cell>
        </row>
        <row r="152">
          <cell r="H152">
            <v>1061.5386000000001</v>
          </cell>
          <cell r="Q152">
            <v>0</v>
          </cell>
        </row>
        <row r="153">
          <cell r="H153">
            <v>241.50509999999997</v>
          </cell>
          <cell r="Q153">
            <v>0</v>
          </cell>
        </row>
        <row r="154">
          <cell r="H154">
            <v>313.05477999999999</v>
          </cell>
          <cell r="Q154">
            <v>0</v>
          </cell>
        </row>
        <row r="155">
          <cell r="H155">
            <v>274.0265</v>
          </cell>
          <cell r="Q155">
            <v>0</v>
          </cell>
        </row>
        <row r="156">
          <cell r="H156">
            <v>610.50884999999994</v>
          </cell>
          <cell r="Q156">
            <v>867.38587283250854</v>
          </cell>
        </row>
        <row r="157">
          <cell r="H157">
            <v>443.35584</v>
          </cell>
          <cell r="Q157">
            <v>0</v>
          </cell>
        </row>
        <row r="158">
          <cell r="H158">
            <v>172.52780999999999</v>
          </cell>
          <cell r="Q158">
            <v>4240.553156070042</v>
          </cell>
        </row>
        <row r="159">
          <cell r="H159">
            <v>347.72723999999999</v>
          </cell>
          <cell r="Q159">
            <v>663.12378510989947</v>
          </cell>
        </row>
        <row r="160">
          <cell r="H160">
            <v>550.02800000000002</v>
          </cell>
          <cell r="Q160">
            <v>0</v>
          </cell>
        </row>
        <row r="161">
          <cell r="H161">
            <v>616.98558000000003</v>
          </cell>
          <cell r="Q161">
            <v>4973.428388324246</v>
          </cell>
        </row>
        <row r="162">
          <cell r="H162">
            <v>186.17803999999998</v>
          </cell>
          <cell r="Q162">
            <v>0</v>
          </cell>
        </row>
        <row r="163">
          <cell r="H163">
            <v>162.38219999999998</v>
          </cell>
          <cell r="Q163">
            <v>0</v>
          </cell>
        </row>
        <row r="164">
          <cell r="H164">
            <v>460.98262</v>
          </cell>
          <cell r="Q164">
            <v>0</v>
          </cell>
        </row>
        <row r="165">
          <cell r="H165">
            <v>420.94139999999999</v>
          </cell>
          <cell r="Q165">
            <v>0</v>
          </cell>
        </row>
        <row r="166">
          <cell r="H166">
            <v>548.53560000000004</v>
          </cell>
          <cell r="Q166">
            <v>0</v>
          </cell>
        </row>
        <row r="167">
          <cell r="H167">
            <v>532.44893999999999</v>
          </cell>
          <cell r="Q167">
            <v>0</v>
          </cell>
        </row>
        <row r="168">
          <cell r="H168">
            <v>546.11990000000003</v>
          </cell>
          <cell r="Q168">
            <v>0</v>
          </cell>
        </row>
        <row r="169">
          <cell r="H169">
            <v>216.88628</v>
          </cell>
          <cell r="Q169">
            <v>3324.979179191283</v>
          </cell>
        </row>
        <row r="170">
          <cell r="H170">
            <v>779.62368000000004</v>
          </cell>
          <cell r="Q170">
            <v>0</v>
          </cell>
        </row>
        <row r="171">
          <cell r="H171">
            <v>183.10050000000001</v>
          </cell>
          <cell r="Q171">
            <v>0</v>
          </cell>
        </row>
        <row r="172">
          <cell r="H172">
            <v>255.14903999999999</v>
          </cell>
          <cell r="Q172">
            <v>0</v>
          </cell>
        </row>
        <row r="173">
          <cell r="H173">
            <v>809.84054999999989</v>
          </cell>
          <cell r="Q173">
            <v>0</v>
          </cell>
        </row>
        <row r="174">
          <cell r="H174">
            <v>454.16604000000001</v>
          </cell>
          <cell r="Q174">
            <v>0</v>
          </cell>
        </row>
        <row r="175">
          <cell r="H175">
            <v>40.298999999999999</v>
          </cell>
          <cell r="Q175">
            <v>0</v>
          </cell>
        </row>
        <row r="176">
          <cell r="H176">
            <v>299.98199999999997</v>
          </cell>
          <cell r="Q176">
            <v>0</v>
          </cell>
        </row>
        <row r="177">
          <cell r="H177">
            <v>102.11560000000001</v>
          </cell>
          <cell r="Q177">
            <v>0</v>
          </cell>
        </row>
        <row r="178">
          <cell r="H178">
            <v>590.67895999999996</v>
          </cell>
          <cell r="Q178">
            <v>0</v>
          </cell>
        </row>
        <row r="179">
          <cell r="H179">
            <v>593.77152000000001</v>
          </cell>
          <cell r="Q179">
            <v>0</v>
          </cell>
        </row>
        <row r="180">
          <cell r="H180">
            <v>301.78458000000001</v>
          </cell>
          <cell r="Q180">
            <v>0</v>
          </cell>
        </row>
        <row r="181">
          <cell r="H181">
            <v>619.27419000000009</v>
          </cell>
          <cell r="Q181">
            <v>0</v>
          </cell>
        </row>
        <row r="182">
          <cell r="H182">
            <v>400.86599999999999</v>
          </cell>
          <cell r="Q182">
            <v>0</v>
          </cell>
        </row>
        <row r="183">
          <cell r="H183">
            <v>413.80040000000002</v>
          </cell>
          <cell r="Q183">
            <v>2698.5338265900268</v>
          </cell>
        </row>
        <row r="184">
          <cell r="H184">
            <v>825.14779999999996</v>
          </cell>
          <cell r="Q184">
            <v>0</v>
          </cell>
        </row>
        <row r="185">
          <cell r="H185">
            <v>261.08120000000002</v>
          </cell>
          <cell r="Q185">
            <v>0</v>
          </cell>
        </row>
        <row r="186">
          <cell r="H186">
            <v>619.77318000000002</v>
          </cell>
          <cell r="Q186">
            <v>0</v>
          </cell>
        </row>
        <row r="187">
          <cell r="H187">
            <v>153.26740000000001</v>
          </cell>
          <cell r="Q187">
            <v>0</v>
          </cell>
        </row>
        <row r="188">
          <cell r="H188">
            <v>253.07714999999999</v>
          </cell>
          <cell r="Q188">
            <v>0</v>
          </cell>
        </row>
        <row r="189">
          <cell r="H189">
            <v>161.21879999999999</v>
          </cell>
          <cell r="Q189">
            <v>0</v>
          </cell>
        </row>
        <row r="190">
          <cell r="H190">
            <v>172.16408000000001</v>
          </cell>
          <cell r="Q190">
            <v>0</v>
          </cell>
        </row>
        <row r="191">
          <cell r="H191">
            <v>96.09075</v>
          </cell>
          <cell r="Q191">
            <v>0</v>
          </cell>
        </row>
        <row r="192">
          <cell r="H192">
            <v>180.19410000000002</v>
          </cell>
          <cell r="Q192">
            <v>0</v>
          </cell>
        </row>
        <row r="193">
          <cell r="H193">
            <v>74.198880000000017</v>
          </cell>
          <cell r="Q193">
            <v>0</v>
          </cell>
        </row>
        <row r="194">
          <cell r="H194">
            <v>115.6092</v>
          </cell>
          <cell r="Q194">
            <v>0</v>
          </cell>
        </row>
        <row r="195">
          <cell r="H195">
            <v>174.5445</v>
          </cell>
          <cell r="Q195">
            <v>0</v>
          </cell>
        </row>
        <row r="196">
          <cell r="H196">
            <v>799.66321999999991</v>
          </cell>
          <cell r="Q196">
            <v>0</v>
          </cell>
        </row>
        <row r="197">
          <cell r="H197">
            <v>411.45150000000001</v>
          </cell>
          <cell r="Q197">
            <v>0</v>
          </cell>
        </row>
        <row r="198">
          <cell r="H198">
            <v>215.26595999999998</v>
          </cell>
          <cell r="Q198">
            <v>0</v>
          </cell>
        </row>
        <row r="199">
          <cell r="H199">
            <v>114.765</v>
          </cell>
          <cell r="Q199">
            <v>0</v>
          </cell>
        </row>
        <row r="200">
          <cell r="H200">
            <v>175.27965</v>
          </cell>
          <cell r="Q200">
            <v>4973.428388324246</v>
          </cell>
        </row>
        <row r="201">
          <cell r="H201">
            <v>174.20520000000002</v>
          </cell>
          <cell r="Q201">
            <v>0</v>
          </cell>
        </row>
        <row r="202">
          <cell r="H202">
            <v>162.76590000000002</v>
          </cell>
          <cell r="Q202">
            <v>0</v>
          </cell>
        </row>
        <row r="203">
          <cell r="H203">
            <v>166.27199999999999</v>
          </cell>
          <cell r="Q203">
            <v>0</v>
          </cell>
        </row>
        <row r="204">
          <cell r="H204">
            <v>154.9504</v>
          </cell>
          <cell r="Q204">
            <v>0</v>
          </cell>
        </row>
        <row r="205">
          <cell r="H205">
            <v>76.509</v>
          </cell>
          <cell r="Q205">
            <v>0</v>
          </cell>
        </row>
        <row r="206">
          <cell r="H206">
            <v>617.2188000000001</v>
          </cell>
          <cell r="Q206">
            <v>0</v>
          </cell>
        </row>
        <row r="207">
          <cell r="H207">
            <v>782.18139999999994</v>
          </cell>
          <cell r="Q207">
            <v>0</v>
          </cell>
        </row>
        <row r="208">
          <cell r="H208">
            <v>149.04229999999998</v>
          </cell>
          <cell r="Q208">
            <v>0</v>
          </cell>
        </row>
        <row r="209">
          <cell r="H209">
            <v>610.88137000000006</v>
          </cell>
          <cell r="Q209">
            <v>0</v>
          </cell>
        </row>
        <row r="210">
          <cell r="H210">
            <v>825.9516000000001</v>
          </cell>
          <cell r="Q210">
            <v>4626.0579884400468</v>
          </cell>
        </row>
        <row r="211">
          <cell r="H211">
            <v>174.88720000000001</v>
          </cell>
          <cell r="Q211">
            <v>0</v>
          </cell>
        </row>
        <row r="212">
          <cell r="H212">
            <v>115.4769</v>
          </cell>
          <cell r="Q212">
            <v>0</v>
          </cell>
        </row>
        <row r="213">
          <cell r="H213">
            <v>114.32194000000001</v>
          </cell>
          <cell r="Q213">
            <v>0</v>
          </cell>
        </row>
        <row r="214">
          <cell r="H214">
            <v>350.23680000000002</v>
          </cell>
          <cell r="Q214">
            <v>0</v>
          </cell>
        </row>
        <row r="215">
          <cell r="H215">
            <v>113.55120000000001</v>
          </cell>
          <cell r="Q215">
            <v>0</v>
          </cell>
        </row>
        <row r="216">
          <cell r="H216">
            <v>215.63480000000001</v>
          </cell>
          <cell r="Q216">
            <v>0</v>
          </cell>
        </row>
        <row r="217">
          <cell r="H217">
            <v>350.63105000000002</v>
          </cell>
          <cell r="Q217">
            <v>0</v>
          </cell>
        </row>
        <row r="218">
          <cell r="H218">
            <v>546.69299999999998</v>
          </cell>
          <cell r="Q218">
            <v>0</v>
          </cell>
        </row>
        <row r="219">
          <cell r="H219">
            <v>356.30639999999994</v>
          </cell>
          <cell r="Q219">
            <v>0</v>
          </cell>
        </row>
        <row r="220">
          <cell r="H220">
            <v>172.0412</v>
          </cell>
          <cell r="Q220">
            <v>3324.979179191283</v>
          </cell>
        </row>
        <row r="221">
          <cell r="H221">
            <v>354.12079999999997</v>
          </cell>
          <cell r="Q221">
            <v>0</v>
          </cell>
        </row>
        <row r="222">
          <cell r="H222">
            <v>464.23104000000001</v>
          </cell>
          <cell r="Q222">
            <v>0</v>
          </cell>
        </row>
        <row r="223">
          <cell r="H223">
            <v>271.47840000000002</v>
          </cell>
          <cell r="Q223">
            <v>0</v>
          </cell>
        </row>
        <row r="224">
          <cell r="H224">
            <v>88.125400000000013</v>
          </cell>
          <cell r="Q224">
            <v>0</v>
          </cell>
        </row>
        <row r="225">
          <cell r="H225">
            <v>256.46880000000004</v>
          </cell>
          <cell r="Q225">
            <v>0</v>
          </cell>
        </row>
        <row r="226">
          <cell r="H226">
            <v>435.24507000000006</v>
          </cell>
          <cell r="Q226">
            <v>0</v>
          </cell>
        </row>
        <row r="227">
          <cell r="H227">
            <v>141.26482999999999</v>
          </cell>
          <cell r="Q227">
            <v>0</v>
          </cell>
        </row>
        <row r="228">
          <cell r="H228">
            <v>343.58910000000003</v>
          </cell>
          <cell r="Q228">
            <v>0</v>
          </cell>
        </row>
        <row r="229">
          <cell r="H229">
            <v>138.21299999999999</v>
          </cell>
          <cell r="Q229">
            <v>0</v>
          </cell>
        </row>
        <row r="230">
          <cell r="H230">
            <v>316.44122999999996</v>
          </cell>
          <cell r="Q230">
            <v>0</v>
          </cell>
        </row>
        <row r="231">
          <cell r="H231">
            <v>227.32797000000002</v>
          </cell>
          <cell r="Q231">
            <v>0</v>
          </cell>
        </row>
        <row r="232">
          <cell r="H232">
            <v>63.972700000000003</v>
          </cell>
          <cell r="Q232">
            <v>0</v>
          </cell>
        </row>
        <row r="233">
          <cell r="H233">
            <v>239.714</v>
          </cell>
          <cell r="Q233">
            <v>0</v>
          </cell>
        </row>
        <row r="234">
          <cell r="H234">
            <v>800.22029999999995</v>
          </cell>
          <cell r="Q234">
            <v>0</v>
          </cell>
        </row>
        <row r="235">
          <cell r="H235">
            <v>729.86088000000007</v>
          </cell>
          <cell r="Q235">
            <v>0</v>
          </cell>
        </row>
        <row r="236">
          <cell r="H236">
            <v>245.69251999999997</v>
          </cell>
          <cell r="Q236">
            <v>0</v>
          </cell>
        </row>
        <row r="237">
          <cell r="H237">
            <v>243.87059999999997</v>
          </cell>
          <cell r="Q237">
            <v>0</v>
          </cell>
        </row>
        <row r="238">
          <cell r="H238">
            <v>918.02591999999993</v>
          </cell>
          <cell r="Q238">
            <v>0</v>
          </cell>
        </row>
        <row r="239">
          <cell r="H239">
            <v>514.19399999999985</v>
          </cell>
          <cell r="Q239">
            <v>0</v>
          </cell>
        </row>
        <row r="240">
          <cell r="H240">
            <v>502.90800000000002</v>
          </cell>
          <cell r="Q240">
            <v>0</v>
          </cell>
        </row>
        <row r="241">
          <cell r="H241">
            <v>236.31439999999998</v>
          </cell>
          <cell r="Q241">
            <v>0</v>
          </cell>
        </row>
        <row r="242">
          <cell r="H242">
            <v>356.01439999999997</v>
          </cell>
          <cell r="Q242">
            <v>0</v>
          </cell>
        </row>
        <row r="243">
          <cell r="H243">
            <v>355.38872999999995</v>
          </cell>
          <cell r="Q243">
            <v>0</v>
          </cell>
        </row>
        <row r="244">
          <cell r="H244">
            <v>349.57240000000002</v>
          </cell>
          <cell r="Q244">
            <v>0</v>
          </cell>
        </row>
        <row r="245">
          <cell r="H245">
            <v>236.81200000000001</v>
          </cell>
          <cell r="Q245">
            <v>0</v>
          </cell>
        </row>
        <row r="246">
          <cell r="H246">
            <v>394.30775999999992</v>
          </cell>
          <cell r="Q246">
            <v>0</v>
          </cell>
        </row>
        <row r="247">
          <cell r="H247">
            <v>361.78242000000006</v>
          </cell>
          <cell r="Q247">
            <v>0</v>
          </cell>
        </row>
        <row r="248">
          <cell r="H248">
            <v>360.48329999999999</v>
          </cell>
          <cell r="Q248">
            <v>0</v>
          </cell>
        </row>
        <row r="249">
          <cell r="H249">
            <v>315.72349999999994</v>
          </cell>
          <cell r="Q249">
            <v>4973.428388324246</v>
          </cell>
        </row>
        <row r="250">
          <cell r="H250">
            <v>471.08180000000004</v>
          </cell>
          <cell r="Q250">
            <v>0</v>
          </cell>
        </row>
        <row r="251">
          <cell r="H251">
            <v>277.33629999999999</v>
          </cell>
          <cell r="Q251">
            <v>6078.6346968407443</v>
          </cell>
        </row>
        <row r="252">
          <cell r="H252">
            <v>91.227199999999996</v>
          </cell>
          <cell r="Q252">
            <v>0</v>
          </cell>
        </row>
        <row r="253">
          <cell r="H253">
            <v>180.02249999999998</v>
          </cell>
          <cell r="Q253">
            <v>3978.7427106593968</v>
          </cell>
        </row>
        <row r="254">
          <cell r="H254">
            <v>294.06020000000001</v>
          </cell>
          <cell r="Q254">
            <v>0</v>
          </cell>
        </row>
        <row r="255">
          <cell r="H255">
            <v>183.84359999999998</v>
          </cell>
          <cell r="Q255">
            <v>0</v>
          </cell>
        </row>
        <row r="256">
          <cell r="H256">
            <v>274.23942</v>
          </cell>
          <cell r="Q256">
            <v>0</v>
          </cell>
        </row>
        <row r="257">
          <cell r="H257">
            <v>180.80799999999999</v>
          </cell>
          <cell r="Q257">
            <v>0</v>
          </cell>
        </row>
        <row r="258">
          <cell r="H258">
            <v>180.30239999999998</v>
          </cell>
          <cell r="Q258">
            <v>0</v>
          </cell>
        </row>
        <row r="259">
          <cell r="H259">
            <v>155.08260000000001</v>
          </cell>
          <cell r="Q259">
            <v>0</v>
          </cell>
        </row>
        <row r="260">
          <cell r="H260">
            <v>223.47050000000002</v>
          </cell>
          <cell r="Q260">
            <v>3565.9196994225349</v>
          </cell>
        </row>
        <row r="261">
          <cell r="H261">
            <v>646.99109999999996</v>
          </cell>
          <cell r="Q261">
            <v>0</v>
          </cell>
        </row>
        <row r="262">
          <cell r="H262">
            <v>366.95263</v>
          </cell>
          <cell r="Q262">
            <v>0</v>
          </cell>
        </row>
        <row r="263">
          <cell r="H263">
            <v>236.40119999999996</v>
          </cell>
          <cell r="Q263">
            <v>0</v>
          </cell>
        </row>
        <row r="264">
          <cell r="H264">
            <v>136.90350000000001</v>
          </cell>
          <cell r="Q264">
            <v>0</v>
          </cell>
        </row>
        <row r="265">
          <cell r="H265">
            <v>152.00699999999998</v>
          </cell>
          <cell r="Q265">
            <v>0</v>
          </cell>
        </row>
        <row r="266">
          <cell r="H266">
            <v>276.31259999999997</v>
          </cell>
          <cell r="Q266">
            <v>0</v>
          </cell>
        </row>
        <row r="267">
          <cell r="H267">
            <v>274.50820000000004</v>
          </cell>
          <cell r="Q267">
            <v>0</v>
          </cell>
        </row>
        <row r="268">
          <cell r="H268">
            <v>289.23949999999996</v>
          </cell>
          <cell r="Q268">
            <v>0</v>
          </cell>
        </row>
        <row r="269">
          <cell r="H269">
            <v>138.9888</v>
          </cell>
          <cell r="Q269">
            <v>0</v>
          </cell>
        </row>
        <row r="270">
          <cell r="H270">
            <v>277.59570000000002</v>
          </cell>
          <cell r="Q270">
            <v>0</v>
          </cell>
        </row>
        <row r="271">
          <cell r="H271">
            <v>194.04</v>
          </cell>
          <cell r="Q271">
            <v>0</v>
          </cell>
        </row>
        <row r="272">
          <cell r="H272">
            <v>670.27510000000007</v>
          </cell>
          <cell r="Q272">
            <v>0</v>
          </cell>
        </row>
        <row r="273">
          <cell r="H273">
            <v>517.95309999999995</v>
          </cell>
          <cell r="Q273">
            <v>0</v>
          </cell>
        </row>
        <row r="274">
          <cell r="H274">
            <v>198.37650000000002</v>
          </cell>
          <cell r="Q274">
            <v>0</v>
          </cell>
        </row>
        <row r="275">
          <cell r="H275">
            <v>139.6944</v>
          </cell>
          <cell r="Q275">
            <v>0</v>
          </cell>
        </row>
      </sheetData>
      <sheetData sheetId="10" refreshError="1">
        <row r="9">
          <cell r="H9">
            <v>0</v>
          </cell>
          <cell r="P9">
            <v>0</v>
          </cell>
        </row>
        <row r="10">
          <cell r="H10">
            <v>0</v>
          </cell>
          <cell r="P10">
            <v>0</v>
          </cell>
        </row>
        <row r="11">
          <cell r="H11">
            <v>0</v>
          </cell>
          <cell r="P11">
            <v>0</v>
          </cell>
        </row>
        <row r="12">
          <cell r="H12">
            <v>0</v>
          </cell>
          <cell r="P12">
            <v>0</v>
          </cell>
        </row>
        <row r="13">
          <cell r="H13">
            <v>0</v>
          </cell>
          <cell r="P13">
            <v>0</v>
          </cell>
        </row>
        <row r="14">
          <cell r="H14">
            <v>0</v>
          </cell>
          <cell r="P14">
            <v>0</v>
          </cell>
        </row>
        <row r="15">
          <cell r="H15">
            <v>0</v>
          </cell>
          <cell r="P15">
            <v>0</v>
          </cell>
        </row>
        <row r="16">
          <cell r="H16">
            <v>0</v>
          </cell>
          <cell r="P16">
            <v>0</v>
          </cell>
        </row>
        <row r="17">
          <cell r="H17">
            <v>0</v>
          </cell>
          <cell r="P17">
            <v>0</v>
          </cell>
        </row>
        <row r="18">
          <cell r="H18">
            <v>0</v>
          </cell>
          <cell r="P18">
            <v>0</v>
          </cell>
        </row>
        <row r="19">
          <cell r="H19">
            <v>0</v>
          </cell>
          <cell r="P19">
            <v>0</v>
          </cell>
        </row>
        <row r="20">
          <cell r="H20">
            <v>0</v>
          </cell>
          <cell r="P20">
            <v>0</v>
          </cell>
        </row>
        <row r="21">
          <cell r="H21">
            <v>0</v>
          </cell>
          <cell r="P21">
            <v>0</v>
          </cell>
        </row>
        <row r="22">
          <cell r="H22">
            <v>0</v>
          </cell>
          <cell r="P22">
            <v>0</v>
          </cell>
        </row>
        <row r="23">
          <cell r="H23">
            <v>0</v>
          </cell>
          <cell r="P23">
            <v>0</v>
          </cell>
        </row>
        <row r="24">
          <cell r="H24">
            <v>0</v>
          </cell>
          <cell r="P24">
            <v>0</v>
          </cell>
        </row>
        <row r="25">
          <cell r="H25">
            <v>0</v>
          </cell>
          <cell r="P25">
            <v>0</v>
          </cell>
        </row>
        <row r="26">
          <cell r="H26">
            <v>0</v>
          </cell>
          <cell r="P26">
            <v>0</v>
          </cell>
        </row>
        <row r="27">
          <cell r="H27">
            <v>0</v>
          </cell>
          <cell r="P27">
            <v>0</v>
          </cell>
        </row>
        <row r="28">
          <cell r="H28">
            <v>0</v>
          </cell>
          <cell r="P28">
            <v>0</v>
          </cell>
        </row>
        <row r="29">
          <cell r="H29">
            <v>0</v>
          </cell>
          <cell r="P29">
            <v>0</v>
          </cell>
        </row>
        <row r="30">
          <cell r="H30">
            <v>0</v>
          </cell>
          <cell r="P30">
            <v>0</v>
          </cell>
        </row>
        <row r="31">
          <cell r="H31">
            <v>0</v>
          </cell>
          <cell r="P31">
            <v>0</v>
          </cell>
        </row>
        <row r="32">
          <cell r="H32">
            <v>0</v>
          </cell>
          <cell r="P32">
            <v>0</v>
          </cell>
        </row>
        <row r="33">
          <cell r="H33">
            <v>0</v>
          </cell>
          <cell r="P33">
            <v>0</v>
          </cell>
        </row>
        <row r="34">
          <cell r="H34">
            <v>0</v>
          </cell>
          <cell r="P34">
            <v>0</v>
          </cell>
        </row>
        <row r="35">
          <cell r="H35">
            <v>0</v>
          </cell>
          <cell r="P35">
            <v>0</v>
          </cell>
        </row>
        <row r="36">
          <cell r="H36">
            <v>0</v>
          </cell>
          <cell r="P36">
            <v>0</v>
          </cell>
        </row>
        <row r="37">
          <cell r="H37">
            <v>0</v>
          </cell>
          <cell r="P37">
            <v>0</v>
          </cell>
        </row>
        <row r="38">
          <cell r="H38">
            <v>0</v>
          </cell>
          <cell r="P38">
            <v>0</v>
          </cell>
        </row>
        <row r="39">
          <cell r="H39">
            <v>0</v>
          </cell>
          <cell r="P39">
            <v>0</v>
          </cell>
        </row>
        <row r="40">
          <cell r="H40">
            <v>0</v>
          </cell>
          <cell r="P40">
            <v>0</v>
          </cell>
        </row>
        <row r="41">
          <cell r="H41">
            <v>0</v>
          </cell>
          <cell r="P41">
            <v>0</v>
          </cell>
        </row>
        <row r="42">
          <cell r="H42">
            <v>0</v>
          </cell>
          <cell r="P42">
            <v>0</v>
          </cell>
        </row>
        <row r="43">
          <cell r="H43">
            <v>0</v>
          </cell>
          <cell r="P43">
            <v>0</v>
          </cell>
        </row>
        <row r="44">
          <cell r="H44">
            <v>0</v>
          </cell>
          <cell r="P44">
            <v>0</v>
          </cell>
        </row>
        <row r="45">
          <cell r="H45">
            <v>0</v>
          </cell>
          <cell r="P45">
            <v>0</v>
          </cell>
        </row>
        <row r="46">
          <cell r="H46">
            <v>0</v>
          </cell>
          <cell r="P46">
            <v>0</v>
          </cell>
        </row>
        <row r="47">
          <cell r="H47">
            <v>0</v>
          </cell>
          <cell r="P47">
            <v>0</v>
          </cell>
        </row>
        <row r="48">
          <cell r="H48">
            <v>0</v>
          </cell>
          <cell r="P48">
            <v>0</v>
          </cell>
        </row>
        <row r="49">
          <cell r="H49">
            <v>0</v>
          </cell>
          <cell r="P49">
            <v>0</v>
          </cell>
        </row>
        <row r="50">
          <cell r="H50">
            <v>0</v>
          </cell>
          <cell r="P50">
            <v>0</v>
          </cell>
        </row>
        <row r="51">
          <cell r="H51">
            <v>0</v>
          </cell>
          <cell r="P51">
            <v>0</v>
          </cell>
        </row>
        <row r="52">
          <cell r="H52">
            <v>0</v>
          </cell>
          <cell r="P52">
            <v>0</v>
          </cell>
        </row>
        <row r="53">
          <cell r="H53">
            <v>0</v>
          </cell>
          <cell r="P53">
            <v>0</v>
          </cell>
        </row>
        <row r="54">
          <cell r="H54">
            <v>0</v>
          </cell>
          <cell r="P54">
            <v>0</v>
          </cell>
        </row>
        <row r="55">
          <cell r="H55">
            <v>0</v>
          </cell>
          <cell r="P55">
            <v>0</v>
          </cell>
        </row>
        <row r="56">
          <cell r="H56">
            <v>0</v>
          </cell>
          <cell r="P56">
            <v>0</v>
          </cell>
        </row>
        <row r="57">
          <cell r="H57">
            <v>0</v>
          </cell>
          <cell r="P57">
            <v>0</v>
          </cell>
        </row>
        <row r="58">
          <cell r="H58">
            <v>0</v>
          </cell>
          <cell r="P58">
            <v>0</v>
          </cell>
        </row>
        <row r="59">
          <cell r="H59">
            <v>0</v>
          </cell>
          <cell r="P59">
            <v>0</v>
          </cell>
        </row>
        <row r="60">
          <cell r="H60">
            <v>0</v>
          </cell>
          <cell r="P60">
            <v>0</v>
          </cell>
        </row>
        <row r="61">
          <cell r="H61">
            <v>0</v>
          </cell>
          <cell r="P61">
            <v>0</v>
          </cell>
        </row>
        <row r="62">
          <cell r="H62">
            <v>0</v>
          </cell>
          <cell r="P62">
            <v>0</v>
          </cell>
        </row>
        <row r="63">
          <cell r="H63">
            <v>0</v>
          </cell>
          <cell r="P63">
            <v>0</v>
          </cell>
        </row>
        <row r="64">
          <cell r="H64">
            <v>0</v>
          </cell>
          <cell r="P64">
            <v>0</v>
          </cell>
        </row>
        <row r="65">
          <cell r="H65">
            <v>0</v>
          </cell>
          <cell r="P65">
            <v>0</v>
          </cell>
        </row>
        <row r="66">
          <cell r="H66">
            <v>0</v>
          </cell>
          <cell r="P66">
            <v>0</v>
          </cell>
        </row>
        <row r="67">
          <cell r="H67">
            <v>0</v>
          </cell>
          <cell r="P67">
            <v>0</v>
          </cell>
        </row>
        <row r="68">
          <cell r="H68">
            <v>0</v>
          </cell>
          <cell r="P68">
            <v>0</v>
          </cell>
        </row>
        <row r="69">
          <cell r="H69">
            <v>0</v>
          </cell>
          <cell r="P69">
            <v>0</v>
          </cell>
        </row>
        <row r="70">
          <cell r="H70">
            <v>0</v>
          </cell>
          <cell r="P70">
            <v>0</v>
          </cell>
        </row>
        <row r="71">
          <cell r="H71">
            <v>0</v>
          </cell>
          <cell r="P71">
            <v>0</v>
          </cell>
        </row>
        <row r="72">
          <cell r="H72">
            <v>0</v>
          </cell>
          <cell r="P72">
            <v>0</v>
          </cell>
        </row>
        <row r="73">
          <cell r="H73">
            <v>0</v>
          </cell>
          <cell r="P73">
            <v>0</v>
          </cell>
        </row>
        <row r="74">
          <cell r="H74">
            <v>0</v>
          </cell>
          <cell r="P74">
            <v>0</v>
          </cell>
        </row>
        <row r="75">
          <cell r="H75">
            <v>0</v>
          </cell>
          <cell r="P75">
            <v>0</v>
          </cell>
        </row>
        <row r="76">
          <cell r="H76">
            <v>0</v>
          </cell>
          <cell r="P76">
            <v>0</v>
          </cell>
        </row>
        <row r="77">
          <cell r="H77">
            <v>0</v>
          </cell>
          <cell r="P77">
            <v>0</v>
          </cell>
        </row>
        <row r="78">
          <cell r="H78">
            <v>142.80500000000001</v>
          </cell>
          <cell r="P78">
            <v>0</v>
          </cell>
        </row>
        <row r="79">
          <cell r="H79">
            <v>410.77300000000002</v>
          </cell>
          <cell r="P79">
            <v>0</v>
          </cell>
        </row>
        <row r="80">
          <cell r="H80">
            <v>118.3557</v>
          </cell>
          <cell r="P80">
            <v>0</v>
          </cell>
        </row>
        <row r="81">
          <cell r="H81">
            <v>79.205999999999989</v>
          </cell>
          <cell r="P81">
            <v>0</v>
          </cell>
        </row>
        <row r="82">
          <cell r="H82">
            <v>83.92895</v>
          </cell>
          <cell r="P82">
            <v>0</v>
          </cell>
        </row>
        <row r="83">
          <cell r="H83">
            <v>50.733000000000004</v>
          </cell>
          <cell r="P83">
            <v>0</v>
          </cell>
        </row>
        <row r="84">
          <cell r="H84">
            <v>42.503999999999998</v>
          </cell>
          <cell r="P84">
            <v>0</v>
          </cell>
        </row>
        <row r="85">
          <cell r="H85">
            <v>111.28320000000001</v>
          </cell>
          <cell r="P85">
            <v>0</v>
          </cell>
        </row>
        <row r="86">
          <cell r="H86">
            <v>137.8306</v>
          </cell>
          <cell r="P86">
            <v>0</v>
          </cell>
        </row>
        <row r="87">
          <cell r="H87">
            <v>45.362400000000008</v>
          </cell>
          <cell r="P87">
            <v>0</v>
          </cell>
        </row>
        <row r="88">
          <cell r="H88">
            <v>152.10579999999999</v>
          </cell>
          <cell r="P88">
            <v>0</v>
          </cell>
        </row>
        <row r="89">
          <cell r="H89">
            <v>128.04179999999999</v>
          </cell>
          <cell r="P89">
            <v>0</v>
          </cell>
        </row>
        <row r="90">
          <cell r="H90">
            <v>104.8061</v>
          </cell>
          <cell r="P90">
            <v>0</v>
          </cell>
        </row>
        <row r="91">
          <cell r="H91">
            <v>246.19320000000002</v>
          </cell>
          <cell r="P91">
            <v>0</v>
          </cell>
        </row>
        <row r="92">
          <cell r="H92">
            <v>517.05269999999996</v>
          </cell>
          <cell r="P92">
            <v>0</v>
          </cell>
        </row>
        <row r="93">
          <cell r="H93">
            <v>49.176940000000002</v>
          </cell>
          <cell r="P93">
            <v>0</v>
          </cell>
        </row>
        <row r="94">
          <cell r="H94">
            <v>49.6</v>
          </cell>
          <cell r="P94">
            <v>0</v>
          </cell>
        </row>
        <row r="95">
          <cell r="H95">
            <v>44.969200000000001</v>
          </cell>
          <cell r="P95">
            <v>0</v>
          </cell>
        </row>
        <row r="96">
          <cell r="H96">
            <v>130.24300000000002</v>
          </cell>
          <cell r="P96">
            <v>0</v>
          </cell>
        </row>
        <row r="97">
          <cell r="H97">
            <v>49.566720000000004</v>
          </cell>
          <cell r="P97">
            <v>0</v>
          </cell>
        </row>
        <row r="98">
          <cell r="H98">
            <v>134.71559999999999</v>
          </cell>
          <cell r="P98">
            <v>0</v>
          </cell>
        </row>
        <row r="99">
          <cell r="H99">
            <v>134.44200000000001</v>
          </cell>
          <cell r="P99">
            <v>0</v>
          </cell>
        </row>
        <row r="100">
          <cell r="H100">
            <v>135.44160000000002</v>
          </cell>
          <cell r="P100">
            <v>0</v>
          </cell>
        </row>
        <row r="101">
          <cell r="H101">
            <v>124.87859999999998</v>
          </cell>
          <cell r="P101">
            <v>0</v>
          </cell>
        </row>
        <row r="102">
          <cell r="H102">
            <v>134.589</v>
          </cell>
          <cell r="P102">
            <v>0</v>
          </cell>
        </row>
        <row r="103">
          <cell r="H103">
            <v>134.40870000000001</v>
          </cell>
          <cell r="P103">
            <v>0</v>
          </cell>
        </row>
        <row r="104">
          <cell r="H104">
            <v>134.67419999999998</v>
          </cell>
          <cell r="P104">
            <v>0</v>
          </cell>
        </row>
        <row r="105">
          <cell r="H105">
            <v>134.42099999999999</v>
          </cell>
          <cell r="P105">
            <v>0</v>
          </cell>
        </row>
        <row r="106">
          <cell r="H106">
            <v>134.334</v>
          </cell>
          <cell r="P106">
            <v>0</v>
          </cell>
        </row>
        <row r="107">
          <cell r="H107">
            <v>134.5333</v>
          </cell>
          <cell r="P107">
            <v>0</v>
          </cell>
        </row>
        <row r="108">
          <cell r="H108">
            <v>129.03719999999998</v>
          </cell>
          <cell r="P108">
            <v>0</v>
          </cell>
        </row>
        <row r="109">
          <cell r="H109">
            <v>171.08669999999998</v>
          </cell>
          <cell r="P109">
            <v>0</v>
          </cell>
        </row>
        <row r="110">
          <cell r="H110">
            <v>246.78720000000001</v>
          </cell>
          <cell r="P110">
            <v>0</v>
          </cell>
        </row>
        <row r="111">
          <cell r="H111">
            <v>243.73859999999999</v>
          </cell>
          <cell r="P111">
            <v>139.82358415608505</v>
          </cell>
        </row>
        <row r="112">
          <cell r="H112">
            <v>45.982400000000005</v>
          </cell>
          <cell r="P112">
            <v>0</v>
          </cell>
        </row>
        <row r="113">
          <cell r="H113">
            <v>46.308500000000002</v>
          </cell>
          <cell r="P113">
            <v>0</v>
          </cell>
        </row>
        <row r="114">
          <cell r="H114">
            <v>151.80199999999999</v>
          </cell>
          <cell r="P114">
            <v>0</v>
          </cell>
        </row>
        <row r="115">
          <cell r="H115">
            <v>52.630960000000002</v>
          </cell>
          <cell r="P115">
            <v>0</v>
          </cell>
        </row>
        <row r="116">
          <cell r="H116">
            <v>53.44312</v>
          </cell>
          <cell r="P116">
            <v>0</v>
          </cell>
        </row>
        <row r="117">
          <cell r="H117">
            <v>151.36241999999999</v>
          </cell>
          <cell r="P117">
            <v>0</v>
          </cell>
        </row>
        <row r="118">
          <cell r="H118">
            <v>149.4504</v>
          </cell>
          <cell r="P118">
            <v>0</v>
          </cell>
        </row>
        <row r="119">
          <cell r="H119">
            <v>63.533469999999994</v>
          </cell>
          <cell r="P119">
            <v>0</v>
          </cell>
        </row>
        <row r="120">
          <cell r="H120">
            <v>70.212800000000001</v>
          </cell>
          <cell r="P120">
            <v>0</v>
          </cell>
        </row>
        <row r="121">
          <cell r="H121">
            <v>1648.5014999999999</v>
          </cell>
          <cell r="P121">
            <v>0</v>
          </cell>
        </row>
        <row r="122">
          <cell r="H122">
            <v>69.379199999999997</v>
          </cell>
          <cell r="P122">
            <v>0</v>
          </cell>
        </row>
        <row r="123">
          <cell r="H123">
            <v>635.89944000000003</v>
          </cell>
          <cell r="P123">
            <v>0</v>
          </cell>
        </row>
        <row r="124">
          <cell r="H124">
            <v>542.64999</v>
          </cell>
          <cell r="P124">
            <v>0</v>
          </cell>
        </row>
        <row r="125">
          <cell r="H125">
            <v>251.19640000000001</v>
          </cell>
          <cell r="P125">
            <v>0</v>
          </cell>
        </row>
        <row r="126">
          <cell r="H126">
            <v>303.36539999999997</v>
          </cell>
          <cell r="P126">
            <v>0</v>
          </cell>
        </row>
        <row r="127">
          <cell r="H127">
            <v>255.08970000000002</v>
          </cell>
          <cell r="P127">
            <v>0</v>
          </cell>
        </row>
        <row r="128">
          <cell r="H128">
            <v>594.42400000000009</v>
          </cell>
          <cell r="P128">
            <v>0</v>
          </cell>
        </row>
        <row r="129">
          <cell r="H129">
            <v>476.38357999999999</v>
          </cell>
          <cell r="P129">
            <v>0</v>
          </cell>
        </row>
        <row r="130">
          <cell r="H130">
            <v>71.850000000000009</v>
          </cell>
          <cell r="P130">
            <v>0</v>
          </cell>
        </row>
        <row r="131">
          <cell r="H131">
            <v>85.125900000000001</v>
          </cell>
          <cell r="P131">
            <v>0</v>
          </cell>
        </row>
        <row r="132">
          <cell r="H132">
            <v>617.70114000000001</v>
          </cell>
          <cell r="P132">
            <v>0</v>
          </cell>
        </row>
        <row r="133">
          <cell r="H133">
            <v>585.67728000000011</v>
          </cell>
          <cell r="P133">
            <v>0</v>
          </cell>
        </row>
        <row r="134">
          <cell r="H134">
            <v>81.144000000000005</v>
          </cell>
          <cell r="P134">
            <v>0</v>
          </cell>
        </row>
        <row r="135">
          <cell r="H135">
            <v>195.3742</v>
          </cell>
          <cell r="P135">
            <v>0</v>
          </cell>
        </row>
        <row r="136">
          <cell r="H136">
            <v>1389.9930000000002</v>
          </cell>
          <cell r="P136">
            <v>1576.9949160742451</v>
          </cell>
        </row>
        <row r="137">
          <cell r="H137">
            <v>302.73599999999999</v>
          </cell>
          <cell r="P137">
            <v>673.51944921954191</v>
          </cell>
        </row>
        <row r="138">
          <cell r="H138">
            <v>628.63599999999997</v>
          </cell>
          <cell r="P138">
            <v>673.51944921954191</v>
          </cell>
        </row>
        <row r="139">
          <cell r="H139">
            <v>646.64</v>
          </cell>
          <cell r="P139">
            <v>673.51944921954191</v>
          </cell>
        </row>
        <row r="140">
          <cell r="H140">
            <v>1311.3817799999999</v>
          </cell>
          <cell r="P140">
            <v>673.51944921954191</v>
          </cell>
        </row>
        <row r="141">
          <cell r="H141">
            <v>338.68799999999999</v>
          </cell>
          <cell r="P141">
            <v>139.82358415608505</v>
          </cell>
        </row>
        <row r="142">
          <cell r="H142">
            <v>1314.7283999999997</v>
          </cell>
          <cell r="P142">
            <v>139.82358415608505</v>
          </cell>
        </row>
        <row r="143">
          <cell r="H143">
            <v>310.6189</v>
          </cell>
          <cell r="P143">
            <v>931.65529689231437</v>
          </cell>
        </row>
        <row r="144">
          <cell r="H144">
            <v>578.3592000000001</v>
          </cell>
          <cell r="P144">
            <v>673.51944921954191</v>
          </cell>
        </row>
        <row r="145">
          <cell r="H145">
            <v>1307.64438</v>
          </cell>
          <cell r="P145">
            <v>1641.5288779924383</v>
          </cell>
        </row>
        <row r="146">
          <cell r="H146">
            <v>1308.1892</v>
          </cell>
          <cell r="P146">
            <v>673.51944921954191</v>
          </cell>
        </row>
        <row r="147">
          <cell r="H147">
            <v>647.92849999999999</v>
          </cell>
          <cell r="P147">
            <v>0</v>
          </cell>
        </row>
        <row r="148">
          <cell r="H148">
            <v>628.45920000000001</v>
          </cell>
          <cell r="P148">
            <v>0</v>
          </cell>
        </row>
        <row r="149">
          <cell r="H149">
            <v>609.39200000000005</v>
          </cell>
          <cell r="P149">
            <v>0</v>
          </cell>
        </row>
        <row r="150">
          <cell r="H150">
            <v>608.30999999999995</v>
          </cell>
          <cell r="P150">
            <v>0</v>
          </cell>
        </row>
        <row r="151">
          <cell r="H151">
            <v>627.7296</v>
          </cell>
          <cell r="P151">
            <v>0</v>
          </cell>
        </row>
        <row r="152">
          <cell r="H152">
            <v>626.56440000000009</v>
          </cell>
          <cell r="P152">
            <v>0</v>
          </cell>
        </row>
        <row r="153">
          <cell r="H153">
            <v>862.28539999999998</v>
          </cell>
          <cell r="P153">
            <v>0</v>
          </cell>
        </row>
        <row r="154">
          <cell r="H154">
            <v>1108.548</v>
          </cell>
          <cell r="P154">
            <v>0</v>
          </cell>
        </row>
        <row r="155">
          <cell r="H155">
            <v>126.55405999999999</v>
          </cell>
          <cell r="P155">
            <v>0</v>
          </cell>
        </row>
        <row r="156">
          <cell r="H156">
            <v>1589.3537000000001</v>
          </cell>
          <cell r="P156">
            <v>0</v>
          </cell>
        </row>
        <row r="157">
          <cell r="H157">
            <v>956.89685000000009</v>
          </cell>
          <cell r="P157">
            <v>0</v>
          </cell>
        </row>
        <row r="158">
          <cell r="H158">
            <v>431.04040000000003</v>
          </cell>
          <cell r="P158">
            <v>0</v>
          </cell>
        </row>
        <row r="159">
          <cell r="H159">
            <v>959.96243000000004</v>
          </cell>
          <cell r="P159">
            <v>0</v>
          </cell>
        </row>
        <row r="160">
          <cell r="H160">
            <v>458.24520000000001</v>
          </cell>
          <cell r="P160">
            <v>768.38437323928576</v>
          </cell>
        </row>
        <row r="161">
          <cell r="H161">
            <v>541.77757999999994</v>
          </cell>
          <cell r="P161">
            <v>0</v>
          </cell>
        </row>
        <row r="162">
          <cell r="H162">
            <v>1336.8020899999999</v>
          </cell>
          <cell r="P162">
            <v>0</v>
          </cell>
        </row>
        <row r="163">
          <cell r="H163">
            <v>710.00099999999998</v>
          </cell>
          <cell r="P163">
            <v>0</v>
          </cell>
        </row>
        <row r="164">
          <cell r="H164">
            <v>530.44852000000003</v>
          </cell>
          <cell r="P164">
            <v>0</v>
          </cell>
        </row>
        <row r="165">
          <cell r="H165">
            <v>442.85409000000004</v>
          </cell>
          <cell r="P165">
            <v>0</v>
          </cell>
        </row>
        <row r="166">
          <cell r="H166">
            <v>503.29949999999997</v>
          </cell>
          <cell r="P166">
            <v>0</v>
          </cell>
        </row>
        <row r="167">
          <cell r="H167">
            <v>545.30892000000006</v>
          </cell>
          <cell r="P167">
            <v>0</v>
          </cell>
        </row>
        <row r="168">
          <cell r="H168">
            <v>643.65662999999995</v>
          </cell>
          <cell r="P168">
            <v>0</v>
          </cell>
        </row>
        <row r="169">
          <cell r="H169">
            <v>546.11990000000003</v>
          </cell>
          <cell r="P169">
            <v>0</v>
          </cell>
        </row>
        <row r="170">
          <cell r="H170">
            <v>846.69067000000007</v>
          </cell>
          <cell r="P170">
            <v>0</v>
          </cell>
        </row>
        <row r="171">
          <cell r="H171">
            <v>854.92824000000007</v>
          </cell>
          <cell r="P171">
            <v>0</v>
          </cell>
        </row>
        <row r="172">
          <cell r="H172">
            <v>447.57900000000001</v>
          </cell>
          <cell r="P172">
            <v>0</v>
          </cell>
        </row>
        <row r="173">
          <cell r="H173">
            <v>748.20731999999998</v>
          </cell>
          <cell r="P173">
            <v>0</v>
          </cell>
        </row>
        <row r="174">
          <cell r="H174">
            <v>1545.0149500000002</v>
          </cell>
          <cell r="P174">
            <v>139.82358415608505</v>
          </cell>
        </row>
        <row r="175">
          <cell r="H175">
            <v>547.18799999999999</v>
          </cell>
          <cell r="P175">
            <v>0</v>
          </cell>
        </row>
        <row r="176">
          <cell r="H176">
            <v>101.80800000000001</v>
          </cell>
          <cell r="P176">
            <v>0</v>
          </cell>
        </row>
        <row r="177">
          <cell r="H177">
            <v>192.47399999999999</v>
          </cell>
          <cell r="P177">
            <v>0</v>
          </cell>
        </row>
        <row r="178">
          <cell r="H178">
            <v>210.23800000000003</v>
          </cell>
          <cell r="P178">
            <v>0</v>
          </cell>
        </row>
        <row r="179">
          <cell r="H179">
            <v>985.60965999999985</v>
          </cell>
          <cell r="P179">
            <v>0</v>
          </cell>
        </row>
        <row r="180">
          <cell r="H180">
            <v>986.2067199999999</v>
          </cell>
          <cell r="P180">
            <v>0</v>
          </cell>
        </row>
        <row r="181">
          <cell r="H181">
            <v>662.32367999999997</v>
          </cell>
          <cell r="P181">
            <v>0</v>
          </cell>
        </row>
        <row r="182">
          <cell r="H182">
            <v>1309.8317399999999</v>
          </cell>
          <cell r="P182">
            <v>0</v>
          </cell>
        </row>
        <row r="183">
          <cell r="H183">
            <v>239.01400000000001</v>
          </cell>
          <cell r="P183">
            <v>0</v>
          </cell>
        </row>
        <row r="184">
          <cell r="H184">
            <v>638.5132000000001</v>
          </cell>
          <cell r="P184">
            <v>0</v>
          </cell>
        </row>
        <row r="185">
          <cell r="H185">
            <v>2167.4657000000002</v>
          </cell>
          <cell r="P185">
            <v>0</v>
          </cell>
        </row>
        <row r="186">
          <cell r="H186">
            <v>612.19040000000007</v>
          </cell>
          <cell r="P186">
            <v>0</v>
          </cell>
        </row>
        <row r="187">
          <cell r="H187">
            <v>1306.9130099999998</v>
          </cell>
          <cell r="P187">
            <v>0</v>
          </cell>
        </row>
        <row r="188">
          <cell r="H188">
            <v>329.85810000000004</v>
          </cell>
          <cell r="P188">
            <v>0</v>
          </cell>
        </row>
        <row r="189">
          <cell r="H189">
            <v>1305.3453</v>
          </cell>
          <cell r="P189">
            <v>0</v>
          </cell>
        </row>
        <row r="190">
          <cell r="H190">
            <v>698.61479999999995</v>
          </cell>
          <cell r="P190">
            <v>0</v>
          </cell>
        </row>
        <row r="191">
          <cell r="H191">
            <v>630.34268000000009</v>
          </cell>
          <cell r="P191">
            <v>0</v>
          </cell>
        </row>
        <row r="192">
          <cell r="H192">
            <v>212.00975000000003</v>
          </cell>
          <cell r="P192">
            <v>0</v>
          </cell>
        </row>
        <row r="193">
          <cell r="H193">
            <v>181.97820000000002</v>
          </cell>
          <cell r="P193">
            <v>0</v>
          </cell>
        </row>
        <row r="194">
          <cell r="H194">
            <v>194.22648000000001</v>
          </cell>
          <cell r="P194">
            <v>0</v>
          </cell>
        </row>
        <row r="195">
          <cell r="H195">
            <v>500.97319999999996</v>
          </cell>
          <cell r="P195">
            <v>0</v>
          </cell>
        </row>
        <row r="196">
          <cell r="H196">
            <v>975.65899999999999</v>
          </cell>
          <cell r="P196">
            <v>0</v>
          </cell>
        </row>
        <row r="197">
          <cell r="H197">
            <v>1010.81025</v>
          </cell>
          <cell r="P197">
            <v>0</v>
          </cell>
        </row>
        <row r="198">
          <cell r="H198">
            <v>617.17725000000007</v>
          </cell>
          <cell r="P198">
            <v>0</v>
          </cell>
        </row>
        <row r="199">
          <cell r="H199">
            <v>558.86355000000003</v>
          </cell>
          <cell r="P199">
            <v>479.91756346496265</v>
          </cell>
        </row>
        <row r="200">
          <cell r="H200">
            <v>497.315</v>
          </cell>
          <cell r="P200">
            <v>0</v>
          </cell>
        </row>
        <row r="201">
          <cell r="H201">
            <v>975.27395000000013</v>
          </cell>
          <cell r="P201">
            <v>300.72826253877986</v>
          </cell>
        </row>
        <row r="202">
          <cell r="H202">
            <v>978.22919999999999</v>
          </cell>
          <cell r="P202">
            <v>0</v>
          </cell>
        </row>
        <row r="203">
          <cell r="H203">
            <v>361.26089999999999</v>
          </cell>
          <cell r="P203">
            <v>0</v>
          </cell>
        </row>
        <row r="204">
          <cell r="H204">
            <v>511.80600000000004</v>
          </cell>
          <cell r="P204">
            <v>0</v>
          </cell>
        </row>
        <row r="205">
          <cell r="H205">
            <v>498.74659999999994</v>
          </cell>
          <cell r="P205">
            <v>0</v>
          </cell>
        </row>
        <row r="206">
          <cell r="H206">
            <v>200.62359999999998</v>
          </cell>
          <cell r="P206">
            <v>139.82358415608505</v>
          </cell>
        </row>
        <row r="207">
          <cell r="H207">
            <v>975.02680000000009</v>
          </cell>
          <cell r="P207">
            <v>279.64716831217009</v>
          </cell>
        </row>
        <row r="208">
          <cell r="H208">
            <v>919.70779999999991</v>
          </cell>
          <cell r="P208">
            <v>279.64716831217009</v>
          </cell>
        </row>
        <row r="209">
          <cell r="H209">
            <v>440.19470000000001</v>
          </cell>
          <cell r="P209">
            <v>279.64716831217009</v>
          </cell>
        </row>
        <row r="210">
          <cell r="H210">
            <v>958.07294000000002</v>
          </cell>
          <cell r="P210">
            <v>0</v>
          </cell>
        </row>
        <row r="211">
          <cell r="H211">
            <v>999.1350000000001</v>
          </cell>
          <cell r="P211">
            <v>279.64716831217009</v>
          </cell>
        </row>
        <row r="212">
          <cell r="H212">
            <v>1005.6014000000001</v>
          </cell>
          <cell r="P212">
            <v>2215.6660258579627</v>
          </cell>
        </row>
        <row r="213">
          <cell r="H213">
            <v>508.64824999999996</v>
          </cell>
          <cell r="P213">
            <v>0</v>
          </cell>
        </row>
        <row r="214">
          <cell r="H214">
            <v>499.11286000000001</v>
          </cell>
          <cell r="P214">
            <v>0</v>
          </cell>
        </row>
        <row r="215">
          <cell r="H215">
            <v>222.5463</v>
          </cell>
          <cell r="P215">
            <v>964.35250426419861</v>
          </cell>
        </row>
        <row r="216">
          <cell r="H216">
            <v>202.76999999999998</v>
          </cell>
          <cell r="P216">
            <v>479.91756346496265</v>
          </cell>
        </row>
        <row r="217">
          <cell r="H217">
            <v>459.64260000000002</v>
          </cell>
          <cell r="P217">
            <v>0</v>
          </cell>
        </row>
        <row r="218">
          <cell r="H218">
            <v>777.76342000000011</v>
          </cell>
          <cell r="P218">
            <v>1361.8817096802684</v>
          </cell>
        </row>
        <row r="219">
          <cell r="H219">
            <v>1617.7649999999999</v>
          </cell>
          <cell r="P219">
            <v>931.65529689231437</v>
          </cell>
        </row>
        <row r="220">
          <cell r="H220">
            <v>230.55119999999999</v>
          </cell>
          <cell r="P220">
            <v>673.51944921954191</v>
          </cell>
        </row>
        <row r="221">
          <cell r="H221">
            <v>447.30711999999994</v>
          </cell>
          <cell r="P221">
            <v>673.51944921954191</v>
          </cell>
        </row>
        <row r="222">
          <cell r="H222">
            <v>462.7715</v>
          </cell>
          <cell r="P222">
            <v>1336.713464532173</v>
          </cell>
        </row>
        <row r="223">
          <cell r="H223">
            <v>1168.86744</v>
          </cell>
          <cell r="P223">
            <v>0</v>
          </cell>
        </row>
        <row r="224">
          <cell r="H224">
            <v>673.04020000000003</v>
          </cell>
          <cell r="P224">
            <v>479.91756346496265</v>
          </cell>
        </row>
        <row r="225">
          <cell r="H225">
            <v>277.27260000000001</v>
          </cell>
          <cell r="P225">
            <v>0</v>
          </cell>
        </row>
        <row r="226">
          <cell r="H226">
            <v>714.44880000000012</v>
          </cell>
          <cell r="P226">
            <v>0</v>
          </cell>
        </row>
        <row r="227">
          <cell r="H227">
            <v>1685.1796300000001</v>
          </cell>
          <cell r="P227">
            <v>479.91756346496265</v>
          </cell>
        </row>
        <row r="228">
          <cell r="H228">
            <v>669.86870999999985</v>
          </cell>
          <cell r="P228">
            <v>139.82358415608505</v>
          </cell>
        </row>
        <row r="229">
          <cell r="H229">
            <v>1611.3144</v>
          </cell>
          <cell r="P229">
            <v>139.82358415608505</v>
          </cell>
        </row>
        <row r="230">
          <cell r="H230">
            <v>672.63660000000004</v>
          </cell>
          <cell r="P230">
            <v>139.82358415608505</v>
          </cell>
        </row>
        <row r="231">
          <cell r="H231">
            <v>943.1189599999999</v>
          </cell>
          <cell r="P231">
            <v>0</v>
          </cell>
        </row>
        <row r="232">
          <cell r="H232">
            <v>506.50267000000002</v>
          </cell>
          <cell r="P232">
            <v>0</v>
          </cell>
        </row>
        <row r="233">
          <cell r="H233">
            <v>206.97049999999999</v>
          </cell>
          <cell r="P233">
            <v>0</v>
          </cell>
        </row>
        <row r="234">
          <cell r="H234">
            <v>487.69399999999996</v>
          </cell>
          <cell r="P234">
            <v>0</v>
          </cell>
        </row>
        <row r="235">
          <cell r="H235">
            <v>3608.2660799999999</v>
          </cell>
          <cell r="P235">
            <v>0</v>
          </cell>
        </row>
        <row r="236">
          <cell r="H236">
            <v>247.63137</v>
          </cell>
          <cell r="P236">
            <v>0</v>
          </cell>
        </row>
        <row r="237">
          <cell r="H237">
            <v>533.02783999999997</v>
          </cell>
          <cell r="P237">
            <v>0</v>
          </cell>
        </row>
        <row r="238">
          <cell r="H238">
            <v>508.06374999999997</v>
          </cell>
          <cell r="P238">
            <v>139.82358415608505</v>
          </cell>
        </row>
        <row r="239">
          <cell r="H239">
            <v>541.89030000000002</v>
          </cell>
          <cell r="P239">
            <v>0</v>
          </cell>
        </row>
        <row r="240">
          <cell r="H240">
            <v>872.93399999999986</v>
          </cell>
          <cell r="P240">
            <v>0</v>
          </cell>
        </row>
        <row r="241">
          <cell r="H241">
            <v>904.03699999999992</v>
          </cell>
          <cell r="P241">
            <v>0</v>
          </cell>
        </row>
        <row r="242">
          <cell r="H242">
            <v>510.60789999999992</v>
          </cell>
          <cell r="P242">
            <v>139.82358415608505</v>
          </cell>
        </row>
        <row r="243">
          <cell r="H243">
            <v>896.39339999999982</v>
          </cell>
          <cell r="P243">
            <v>139.82358415608505</v>
          </cell>
        </row>
        <row r="244">
          <cell r="H244">
            <v>910.29393999999991</v>
          </cell>
          <cell r="P244">
            <v>0</v>
          </cell>
        </row>
        <row r="245">
          <cell r="H245">
            <v>782.73820000000001</v>
          </cell>
          <cell r="P245">
            <v>673.51944921954191</v>
          </cell>
        </row>
        <row r="246">
          <cell r="H246">
            <v>1059.7337</v>
          </cell>
          <cell r="P246">
            <v>139.82358415608505</v>
          </cell>
        </row>
        <row r="247">
          <cell r="H247">
            <v>1649.8666799999999</v>
          </cell>
          <cell r="P247">
            <v>0</v>
          </cell>
        </row>
        <row r="248">
          <cell r="H248">
            <v>882.24134000000015</v>
          </cell>
          <cell r="P248">
            <v>0</v>
          </cell>
        </row>
        <row r="249">
          <cell r="H249">
            <v>476.63902999999999</v>
          </cell>
          <cell r="P249">
            <v>479.91756346496265</v>
          </cell>
        </row>
        <row r="250">
          <cell r="H250">
            <v>503.55899999999997</v>
          </cell>
          <cell r="P250">
            <v>0</v>
          </cell>
        </row>
        <row r="251">
          <cell r="H251">
            <v>2481.7968000000001</v>
          </cell>
          <cell r="P251">
            <v>0</v>
          </cell>
        </row>
        <row r="252">
          <cell r="H252">
            <v>1183.7525000000001</v>
          </cell>
          <cell r="P252">
            <v>1070.1882018100353</v>
          </cell>
        </row>
        <row r="253">
          <cell r="H253">
            <v>305.4128</v>
          </cell>
          <cell r="P253">
            <v>0</v>
          </cell>
        </row>
        <row r="254">
          <cell r="H254">
            <v>668.08349999999996</v>
          </cell>
          <cell r="P254">
            <v>0</v>
          </cell>
        </row>
        <row r="255">
          <cell r="H255">
            <v>1190.5852</v>
          </cell>
          <cell r="P255">
            <v>489.59765775269159</v>
          </cell>
        </row>
        <row r="256">
          <cell r="H256">
            <v>611.47979999999995</v>
          </cell>
          <cell r="P256">
            <v>479.91756346496265</v>
          </cell>
        </row>
        <row r="257">
          <cell r="H257">
            <v>1136.1347399999997</v>
          </cell>
          <cell r="P257">
            <v>0</v>
          </cell>
        </row>
        <row r="258">
          <cell r="H258">
            <v>673.50979999999993</v>
          </cell>
          <cell r="P258">
            <v>0</v>
          </cell>
        </row>
        <row r="259">
          <cell r="H259">
            <v>706.18439999999987</v>
          </cell>
          <cell r="P259">
            <v>0</v>
          </cell>
        </row>
        <row r="260">
          <cell r="H260">
            <v>729.46260000000007</v>
          </cell>
          <cell r="P260">
            <v>139.82358415608505</v>
          </cell>
        </row>
        <row r="261">
          <cell r="H261">
            <v>540.79860999999994</v>
          </cell>
          <cell r="P261">
            <v>1336.713464532173</v>
          </cell>
        </row>
        <row r="262">
          <cell r="H262">
            <v>2067.8343</v>
          </cell>
          <cell r="P262">
            <v>2286.8684971743692</v>
          </cell>
        </row>
        <row r="263">
          <cell r="H263">
            <v>548.10645999999997</v>
          </cell>
          <cell r="P263">
            <v>0</v>
          </cell>
        </row>
        <row r="264">
          <cell r="H264">
            <v>551.60279999999989</v>
          </cell>
          <cell r="P264">
            <v>0</v>
          </cell>
        </row>
        <row r="265">
          <cell r="H265">
            <v>542.54349999999999</v>
          </cell>
          <cell r="P265">
            <v>683.62976992005895</v>
          </cell>
        </row>
        <row r="266">
          <cell r="H266">
            <v>552.2921</v>
          </cell>
          <cell r="P266">
            <v>732.24535456509761</v>
          </cell>
        </row>
        <row r="267">
          <cell r="H267">
            <v>561.83561999999995</v>
          </cell>
          <cell r="P267">
            <v>0</v>
          </cell>
        </row>
        <row r="268">
          <cell r="H268">
            <v>539.55060000000003</v>
          </cell>
          <cell r="P268">
            <v>0</v>
          </cell>
        </row>
        <row r="269">
          <cell r="H269">
            <v>544.84649999999999</v>
          </cell>
          <cell r="P269">
            <v>0</v>
          </cell>
        </row>
        <row r="270">
          <cell r="H270">
            <v>232.37189999999998</v>
          </cell>
          <cell r="P270">
            <v>139.82358415608505</v>
          </cell>
        </row>
        <row r="271">
          <cell r="H271">
            <v>535.71100000000001</v>
          </cell>
          <cell r="P271">
            <v>139.82358415608505</v>
          </cell>
        </row>
        <row r="272">
          <cell r="H272">
            <v>508.81599999999997</v>
          </cell>
          <cell r="P272">
            <v>0</v>
          </cell>
        </row>
        <row r="273">
          <cell r="H273">
            <v>1884.3583000000001</v>
          </cell>
          <cell r="P273">
            <v>0</v>
          </cell>
        </row>
        <row r="274">
          <cell r="H274">
            <v>1377.9506999999996</v>
          </cell>
          <cell r="P274">
            <v>139.82358415608505</v>
          </cell>
        </row>
        <row r="275">
          <cell r="H275">
            <v>425.09250000000003</v>
          </cell>
          <cell r="P275">
            <v>0</v>
          </cell>
        </row>
        <row r="276">
          <cell r="H276">
            <v>427.8141</v>
          </cell>
          <cell r="P276">
            <v>0</v>
          </cell>
        </row>
      </sheetData>
      <sheetData sheetId="11" refreshError="1">
        <row r="8">
          <cell r="H8">
            <v>145.41800000000001</v>
          </cell>
        </row>
        <row r="9">
          <cell r="H9">
            <v>43.128399999999999</v>
          </cell>
        </row>
        <row r="10">
          <cell r="H10">
            <v>115.86469999999998</v>
          </cell>
        </row>
        <row r="11">
          <cell r="H11">
            <v>0</v>
          </cell>
        </row>
        <row r="12">
          <cell r="H12">
            <v>7.3439999999999994</v>
          </cell>
        </row>
        <row r="13">
          <cell r="H13">
            <v>10.611599999999999</v>
          </cell>
        </row>
        <row r="14">
          <cell r="H14">
            <v>98.357120000000009</v>
          </cell>
        </row>
        <row r="15">
          <cell r="H15">
            <v>102.64109999999999</v>
          </cell>
        </row>
        <row r="16">
          <cell r="H16">
            <v>17.636399999999998</v>
          </cell>
        </row>
        <row r="17">
          <cell r="H17">
            <v>127.7825</v>
          </cell>
        </row>
        <row r="18">
          <cell r="H18">
            <v>28.273599999999998</v>
          </cell>
        </row>
        <row r="19">
          <cell r="H19">
            <v>24.053599999999999</v>
          </cell>
        </row>
        <row r="20">
          <cell r="H20">
            <v>29.651999999999997</v>
          </cell>
        </row>
        <row r="21">
          <cell r="H21">
            <v>31.125600000000002</v>
          </cell>
        </row>
        <row r="22">
          <cell r="H22">
            <v>70.683299999999988</v>
          </cell>
        </row>
        <row r="23">
          <cell r="H23">
            <v>25.5915</v>
          </cell>
        </row>
        <row r="24">
          <cell r="H24">
            <v>35.557600000000001</v>
          </cell>
        </row>
        <row r="25">
          <cell r="H25">
            <v>45.439899999999994</v>
          </cell>
        </row>
        <row r="26">
          <cell r="H26">
            <v>66.043599999999998</v>
          </cell>
        </row>
        <row r="27">
          <cell r="H27">
            <v>64.072800000000001</v>
          </cell>
        </row>
        <row r="28">
          <cell r="H28">
            <v>73.970399999999998</v>
          </cell>
        </row>
        <row r="29">
          <cell r="H29">
            <v>72.623099999999994</v>
          </cell>
        </row>
        <row r="30">
          <cell r="H30">
            <v>40.753999999999998</v>
          </cell>
        </row>
        <row r="31">
          <cell r="H31">
            <v>51.708999999999996</v>
          </cell>
        </row>
        <row r="32">
          <cell r="H32">
            <v>32.692799999999998</v>
          </cell>
        </row>
        <row r="33">
          <cell r="H33">
            <v>78.078600000000009</v>
          </cell>
        </row>
        <row r="34">
          <cell r="H34">
            <v>17.617599999999999</v>
          </cell>
        </row>
        <row r="35">
          <cell r="H35">
            <v>52.582500000000003</v>
          </cell>
        </row>
        <row r="36">
          <cell r="H36">
            <v>58.726499999999994</v>
          </cell>
        </row>
        <row r="37">
          <cell r="H37">
            <v>119.66200000000001</v>
          </cell>
        </row>
        <row r="38">
          <cell r="H38">
            <v>17.662800000000001</v>
          </cell>
        </row>
        <row r="39">
          <cell r="H39">
            <v>88.509400000000014</v>
          </cell>
        </row>
        <row r="40">
          <cell r="H40">
            <v>65.561599999999999</v>
          </cell>
        </row>
        <row r="41">
          <cell r="H41">
            <v>52.2</v>
          </cell>
        </row>
        <row r="42">
          <cell r="H42">
            <v>83.483399999999989</v>
          </cell>
        </row>
        <row r="43">
          <cell r="H43">
            <v>25.52</v>
          </cell>
        </row>
        <row r="44">
          <cell r="H44">
            <v>33.807000000000002</v>
          </cell>
        </row>
        <row r="45">
          <cell r="H45">
            <v>48.857799999999997</v>
          </cell>
        </row>
        <row r="46">
          <cell r="H46">
            <v>69.186600000000013</v>
          </cell>
        </row>
        <row r="47">
          <cell r="H47">
            <v>72.743000000000009</v>
          </cell>
        </row>
        <row r="48">
          <cell r="H48">
            <v>51.369399999999999</v>
          </cell>
        </row>
        <row r="49">
          <cell r="H49">
            <v>106.13160000000001</v>
          </cell>
        </row>
        <row r="50">
          <cell r="H50">
            <v>56.564</v>
          </cell>
        </row>
        <row r="51">
          <cell r="H51">
            <v>86.446600000000004</v>
          </cell>
        </row>
        <row r="52">
          <cell r="H52">
            <v>125.72850000000001</v>
          </cell>
        </row>
        <row r="53">
          <cell r="H53">
            <v>100.15259999999999</v>
          </cell>
        </row>
        <row r="54">
          <cell r="H54">
            <v>108.83699999999999</v>
          </cell>
        </row>
        <row r="55">
          <cell r="H55">
            <v>109.3248</v>
          </cell>
        </row>
        <row r="56">
          <cell r="H56">
            <v>79.876400000000004</v>
          </cell>
        </row>
        <row r="57">
          <cell r="H57">
            <v>79.877399999999994</v>
          </cell>
        </row>
        <row r="58">
          <cell r="H58">
            <v>102.12</v>
          </cell>
        </row>
        <row r="59">
          <cell r="H59">
            <v>64.843999999999994</v>
          </cell>
        </row>
        <row r="60">
          <cell r="H60">
            <v>153.64699999999999</v>
          </cell>
        </row>
        <row r="61">
          <cell r="H61">
            <v>77.382799999999989</v>
          </cell>
        </row>
        <row r="62">
          <cell r="H62">
            <v>99.950400000000002</v>
          </cell>
        </row>
        <row r="63">
          <cell r="H63">
            <v>67.342500000000001</v>
          </cell>
        </row>
        <row r="64">
          <cell r="H64">
            <v>112.31379</v>
          </cell>
        </row>
        <row r="65">
          <cell r="H65">
            <v>117.00920000000001</v>
          </cell>
        </row>
        <row r="66">
          <cell r="H66">
            <v>106.3845</v>
          </cell>
        </row>
        <row r="67">
          <cell r="H67">
            <v>140.48790000000002</v>
          </cell>
        </row>
        <row r="68">
          <cell r="H68">
            <v>53.635999999999996</v>
          </cell>
        </row>
        <row r="69">
          <cell r="H69">
            <v>64.622</v>
          </cell>
        </row>
        <row r="70">
          <cell r="H70">
            <v>65.908699999999996</v>
          </cell>
        </row>
        <row r="71">
          <cell r="H71">
            <v>105.80460000000001</v>
          </cell>
        </row>
        <row r="72">
          <cell r="H72">
            <v>139.92160000000001</v>
          </cell>
        </row>
        <row r="73">
          <cell r="H73">
            <v>51.165900000000001</v>
          </cell>
        </row>
        <row r="74">
          <cell r="H74">
            <v>84.268800000000013</v>
          </cell>
        </row>
        <row r="75">
          <cell r="H75">
            <v>48.531399999999998</v>
          </cell>
        </row>
        <row r="76">
          <cell r="H76">
            <v>99.878400000000013</v>
          </cell>
        </row>
        <row r="77">
          <cell r="H77">
            <v>750.36</v>
          </cell>
        </row>
        <row r="78">
          <cell r="H78">
            <v>831.52739999999994</v>
          </cell>
        </row>
        <row r="79">
          <cell r="H79">
            <v>381.70469999999995</v>
          </cell>
        </row>
        <row r="80">
          <cell r="H80">
            <v>384.6096</v>
          </cell>
        </row>
        <row r="81">
          <cell r="H81">
            <v>618.35221000000001</v>
          </cell>
        </row>
        <row r="82">
          <cell r="H82">
            <v>354.37939999999998</v>
          </cell>
        </row>
        <row r="83">
          <cell r="H83">
            <v>435.28649999999999</v>
          </cell>
        </row>
        <row r="84">
          <cell r="H84">
            <v>440.88240000000002</v>
          </cell>
        </row>
        <row r="85">
          <cell r="H85">
            <v>555.89980000000003</v>
          </cell>
        </row>
        <row r="86">
          <cell r="H86">
            <v>301.2174</v>
          </cell>
        </row>
        <row r="87">
          <cell r="H87">
            <v>531.73119999999994</v>
          </cell>
        </row>
        <row r="88">
          <cell r="H88">
            <v>442.35910000000001</v>
          </cell>
        </row>
        <row r="89">
          <cell r="H89">
            <v>312.77749999999997</v>
          </cell>
        </row>
        <row r="90">
          <cell r="H90">
            <v>655.2718000000001</v>
          </cell>
        </row>
        <row r="91">
          <cell r="H91">
            <v>1189.3219999999999</v>
          </cell>
        </row>
        <row r="92">
          <cell r="H92">
            <v>434.84806000000003</v>
          </cell>
        </row>
        <row r="93">
          <cell r="H93">
            <v>260.10239999999999</v>
          </cell>
        </row>
        <row r="94">
          <cell r="H94">
            <v>327.68540000000002</v>
          </cell>
        </row>
        <row r="95">
          <cell r="H95">
            <v>498.48400000000004</v>
          </cell>
        </row>
        <row r="96">
          <cell r="H96">
            <v>665.02016000000003</v>
          </cell>
        </row>
        <row r="97">
          <cell r="H97">
            <v>695.70519999999988</v>
          </cell>
        </row>
        <row r="98">
          <cell r="H98">
            <v>615.58139999999992</v>
          </cell>
        </row>
        <row r="99">
          <cell r="H99">
            <v>775.95360000000005</v>
          </cell>
        </row>
        <row r="100">
          <cell r="H100">
            <v>522.95100000000002</v>
          </cell>
        </row>
        <row r="101">
          <cell r="H101">
            <v>809.45669999999996</v>
          </cell>
        </row>
        <row r="102">
          <cell r="H102">
            <v>811.13310000000013</v>
          </cell>
        </row>
        <row r="103">
          <cell r="H103">
            <v>808.69580000000008</v>
          </cell>
        </row>
        <row r="104">
          <cell r="H104">
            <v>783.48239999999998</v>
          </cell>
        </row>
        <row r="105">
          <cell r="H105">
            <v>789.54150000000004</v>
          </cell>
        </row>
        <row r="106">
          <cell r="H106">
            <v>813.63680000000011</v>
          </cell>
        </row>
        <row r="107">
          <cell r="H107">
            <v>510.87479999999999</v>
          </cell>
        </row>
        <row r="108">
          <cell r="H108">
            <v>972.29600000000005</v>
          </cell>
        </row>
        <row r="109">
          <cell r="H109">
            <v>1037.6279999999999</v>
          </cell>
        </row>
        <row r="110">
          <cell r="H110">
            <v>1001.9331</v>
          </cell>
        </row>
        <row r="111">
          <cell r="H111">
            <v>366.67000000000007</v>
          </cell>
        </row>
        <row r="112">
          <cell r="H112">
            <v>315.322</v>
          </cell>
        </row>
        <row r="113">
          <cell r="H113">
            <v>585.52199999999993</v>
          </cell>
        </row>
        <row r="114">
          <cell r="H114">
            <v>372.58175999999997</v>
          </cell>
        </row>
        <row r="115">
          <cell r="H115">
            <v>324.04595999999998</v>
          </cell>
        </row>
        <row r="116">
          <cell r="H116">
            <v>594.59245999999996</v>
          </cell>
        </row>
        <row r="117">
          <cell r="H117">
            <v>629.30340000000001</v>
          </cell>
        </row>
        <row r="118">
          <cell r="H118">
            <v>599.02985999999999</v>
          </cell>
        </row>
        <row r="119">
          <cell r="H119">
            <v>802.43200000000002</v>
          </cell>
        </row>
        <row r="120">
          <cell r="H120">
            <v>5351.7255000000005</v>
          </cell>
        </row>
        <row r="121">
          <cell r="H121">
            <v>582.36479999999995</v>
          </cell>
        </row>
        <row r="122">
          <cell r="H122">
            <v>1497.1809600000004</v>
          </cell>
        </row>
        <row r="123">
          <cell r="H123">
            <v>1255.8775799999999</v>
          </cell>
        </row>
        <row r="124">
          <cell r="H124">
            <v>810.7645</v>
          </cell>
        </row>
        <row r="125">
          <cell r="H125">
            <v>1153.2429999999997</v>
          </cell>
        </row>
        <row r="126">
          <cell r="H126">
            <v>912.4713999999999</v>
          </cell>
        </row>
        <row r="127">
          <cell r="H127">
            <v>1627.1248000000001</v>
          </cell>
        </row>
        <row r="128">
          <cell r="H128">
            <v>1306.60834</v>
          </cell>
        </row>
        <row r="129">
          <cell r="H129">
            <v>564.02250000000004</v>
          </cell>
        </row>
        <row r="130">
          <cell r="H130">
            <v>690.9769</v>
          </cell>
        </row>
        <row r="131">
          <cell r="H131">
            <v>1901.40104</v>
          </cell>
        </row>
        <row r="132">
          <cell r="H132">
            <v>1880.3323200000002</v>
          </cell>
        </row>
        <row r="133">
          <cell r="H133">
            <v>708.56100000000004</v>
          </cell>
        </row>
        <row r="134">
          <cell r="H134">
            <v>1364.3358000000001</v>
          </cell>
        </row>
        <row r="135">
          <cell r="H135">
            <v>4220.5242000000007</v>
          </cell>
        </row>
        <row r="136">
          <cell r="H136">
            <v>1900.2089999999998</v>
          </cell>
        </row>
        <row r="137">
          <cell r="H137">
            <v>2796.0635999999995</v>
          </cell>
        </row>
        <row r="138">
          <cell r="H138">
            <v>3660.6400000000003</v>
          </cell>
        </row>
        <row r="139">
          <cell r="H139">
            <v>5707.5911699999997</v>
          </cell>
        </row>
        <row r="140">
          <cell r="H140">
            <v>2903.04</v>
          </cell>
        </row>
        <row r="141">
          <cell r="H141">
            <v>5876.3029499999993</v>
          </cell>
        </row>
        <row r="142">
          <cell r="H142">
            <v>2959.6047999999996</v>
          </cell>
        </row>
        <row r="143">
          <cell r="H143">
            <v>3440.6040000000003</v>
          </cell>
        </row>
        <row r="144">
          <cell r="H144">
            <v>5911.0863300000001</v>
          </cell>
        </row>
        <row r="145">
          <cell r="H145">
            <v>5949.5728000000008</v>
          </cell>
        </row>
        <row r="146">
          <cell r="H146">
            <v>2349.7489999999998</v>
          </cell>
        </row>
        <row r="147">
          <cell r="H147">
            <v>3062.3604</v>
          </cell>
        </row>
        <row r="148">
          <cell r="H148">
            <v>3000.7114999999999</v>
          </cell>
        </row>
        <row r="149">
          <cell r="H149">
            <v>3009.1068</v>
          </cell>
        </row>
        <row r="150">
          <cell r="H150">
            <v>2392.5308</v>
          </cell>
        </row>
        <row r="151">
          <cell r="H151">
            <v>2723.2496000000001</v>
          </cell>
        </row>
        <row r="152">
          <cell r="H152">
            <v>2652.1288</v>
          </cell>
        </row>
        <row r="153">
          <cell r="H153">
            <v>4259.9915999999994</v>
          </cell>
        </row>
        <row r="154">
          <cell r="H154">
            <v>2544.4026800000001</v>
          </cell>
        </row>
        <row r="155">
          <cell r="H155">
            <v>5545.2999</v>
          </cell>
        </row>
        <row r="156">
          <cell r="H156">
            <v>5801.9990000000007</v>
          </cell>
        </row>
        <row r="157">
          <cell r="H157">
            <v>2610.8732800000002</v>
          </cell>
        </row>
        <row r="158">
          <cell r="H158">
            <v>6454.3096100000002</v>
          </cell>
        </row>
        <row r="159">
          <cell r="H159">
            <v>3153.8051999999998</v>
          </cell>
        </row>
        <row r="160">
          <cell r="H160">
            <v>3668.68676</v>
          </cell>
        </row>
        <row r="161">
          <cell r="H161">
            <v>5941.8393899999992</v>
          </cell>
        </row>
        <row r="162">
          <cell r="H162">
            <v>4768.05116</v>
          </cell>
        </row>
        <row r="163">
          <cell r="H163">
            <v>2760.4973999999997</v>
          </cell>
        </row>
        <row r="164">
          <cell r="H164">
            <v>3063.7215700000002</v>
          </cell>
        </row>
        <row r="165">
          <cell r="H165">
            <v>2687.3143</v>
          </cell>
        </row>
        <row r="166">
          <cell r="H166">
            <v>2994.3590399999998</v>
          </cell>
        </row>
        <row r="167">
          <cell r="H167">
            <v>2948.6887499999998</v>
          </cell>
        </row>
        <row r="168">
          <cell r="H168">
            <v>2968.3222799999999</v>
          </cell>
        </row>
        <row r="169">
          <cell r="H169">
            <v>4220.9406800000006</v>
          </cell>
        </row>
        <row r="170">
          <cell r="H170">
            <v>3875.9700000000003</v>
          </cell>
        </row>
        <row r="171">
          <cell r="H171">
            <v>3625.3899000000001</v>
          </cell>
        </row>
        <row r="172">
          <cell r="H172">
            <v>3672.0773999999997</v>
          </cell>
        </row>
        <row r="173">
          <cell r="H173">
            <v>5123.2466000000004</v>
          </cell>
        </row>
        <row r="174">
          <cell r="H174">
            <v>2257.1504999999997</v>
          </cell>
        </row>
        <row r="175">
          <cell r="H175">
            <v>1476.2159999999999</v>
          </cell>
        </row>
        <row r="176">
          <cell r="H176">
            <v>1095.8879999999999</v>
          </cell>
        </row>
        <row r="177">
          <cell r="H177">
            <v>1407.0929000000001</v>
          </cell>
        </row>
        <row r="178">
          <cell r="H178">
            <v>3159.4456</v>
          </cell>
        </row>
        <row r="179">
          <cell r="H179">
            <v>3241.8559999999998</v>
          </cell>
        </row>
        <row r="180">
          <cell r="H180">
            <v>2491.7257800000002</v>
          </cell>
        </row>
        <row r="181">
          <cell r="H181">
            <v>3858.2118599999999</v>
          </cell>
        </row>
        <row r="182">
          <cell r="H182">
            <v>1573.3519999999999</v>
          </cell>
        </row>
        <row r="183">
          <cell r="H183">
            <v>2406.0711999999999</v>
          </cell>
        </row>
        <row r="184">
          <cell r="H184">
            <v>5223.9991000000009</v>
          </cell>
        </row>
        <row r="185">
          <cell r="H185">
            <v>3875.7054000000003</v>
          </cell>
        </row>
        <row r="186">
          <cell r="H186">
            <v>3750.0768499999995</v>
          </cell>
        </row>
        <row r="187">
          <cell r="H187">
            <v>2548.9034999999999</v>
          </cell>
        </row>
        <row r="188">
          <cell r="H188">
            <v>4413.3103000000001</v>
          </cell>
        </row>
        <row r="189">
          <cell r="H189">
            <v>2814.2579999999998</v>
          </cell>
        </row>
        <row r="190">
          <cell r="H190">
            <v>2785.1705199999997</v>
          </cell>
        </row>
        <row r="191">
          <cell r="H191">
            <v>1462.7147499999999</v>
          </cell>
        </row>
        <row r="192">
          <cell r="H192">
            <v>1552.1670000000001</v>
          </cell>
        </row>
        <row r="193">
          <cell r="H193">
            <v>998.41140000000007</v>
          </cell>
        </row>
        <row r="194">
          <cell r="H194">
            <v>2793.8889999999997</v>
          </cell>
        </row>
        <row r="195">
          <cell r="H195">
            <v>4426.2695000000003</v>
          </cell>
        </row>
        <row r="196">
          <cell r="H196">
            <v>4097.1508800000001</v>
          </cell>
        </row>
        <row r="197">
          <cell r="H197">
            <v>2397.3907400000003</v>
          </cell>
        </row>
        <row r="198">
          <cell r="H198">
            <v>3746.4556499999999</v>
          </cell>
        </row>
        <row r="199">
          <cell r="H199">
            <v>2778.9524999999999</v>
          </cell>
        </row>
        <row r="200">
          <cell r="H200">
            <v>4462.8895500000008</v>
          </cell>
        </row>
        <row r="201">
          <cell r="H201">
            <v>4431.0655999999999</v>
          </cell>
        </row>
        <row r="202">
          <cell r="H202">
            <v>2370.0302999999999</v>
          </cell>
        </row>
        <row r="203">
          <cell r="H203">
            <v>2714.91</v>
          </cell>
        </row>
        <row r="204">
          <cell r="H204">
            <v>2421.1</v>
          </cell>
        </row>
        <row r="205">
          <cell r="H205">
            <v>1509.7776000000001</v>
          </cell>
        </row>
        <row r="206">
          <cell r="H206">
            <v>3859.8538000000003</v>
          </cell>
        </row>
        <row r="207">
          <cell r="H207">
            <v>3756.1897999999997</v>
          </cell>
        </row>
        <row r="208">
          <cell r="H208">
            <v>3105.6255999999998</v>
          </cell>
        </row>
        <row r="209">
          <cell r="H209">
            <v>3788.3434600000001</v>
          </cell>
        </row>
        <row r="210">
          <cell r="H210">
            <v>4005.4212000000002</v>
          </cell>
        </row>
        <row r="211">
          <cell r="H211">
            <v>4367.80782</v>
          </cell>
        </row>
        <row r="212">
          <cell r="H212">
            <v>2752.1994499999996</v>
          </cell>
        </row>
        <row r="213">
          <cell r="H213">
            <v>2757.6682599999999</v>
          </cell>
        </row>
        <row r="214">
          <cell r="H214">
            <v>2313.0222000000003</v>
          </cell>
        </row>
        <row r="215">
          <cell r="H215">
            <v>2563.0128</v>
          </cell>
        </row>
        <row r="216">
          <cell r="H216">
            <v>4868.8068000000003</v>
          </cell>
        </row>
        <row r="217">
          <cell r="H217">
            <v>5182.96443</v>
          </cell>
        </row>
        <row r="218">
          <cell r="H218">
            <v>8512.7909999999993</v>
          </cell>
        </row>
        <row r="219">
          <cell r="H219">
            <v>2284.5527999999999</v>
          </cell>
        </row>
        <row r="220">
          <cell r="H220">
            <v>3440.8240000000001</v>
          </cell>
        </row>
        <row r="221">
          <cell r="H221">
            <v>3122.7015999999999</v>
          </cell>
        </row>
        <row r="222">
          <cell r="H222">
            <v>6665.0313600000009</v>
          </cell>
        </row>
        <row r="223">
          <cell r="H223">
            <v>5706.7021999999997</v>
          </cell>
        </row>
        <row r="224">
          <cell r="H224">
            <v>2216.0313999999998</v>
          </cell>
        </row>
        <row r="225">
          <cell r="H225">
            <v>8848.1736000000019</v>
          </cell>
        </row>
        <row r="226">
          <cell r="H226">
            <v>13347.51548</v>
          </cell>
        </row>
        <row r="227">
          <cell r="H227">
            <v>5099.2046699999992</v>
          </cell>
        </row>
        <row r="228">
          <cell r="H228">
            <v>13731.7161</v>
          </cell>
        </row>
        <row r="229">
          <cell r="H229">
            <v>5113.8810000000012</v>
          </cell>
        </row>
        <row r="230">
          <cell r="H230">
            <v>5379.5009099999997</v>
          </cell>
        </row>
        <row r="231">
          <cell r="H231">
            <v>2863.53478</v>
          </cell>
        </row>
        <row r="232">
          <cell r="H232">
            <v>1345.3082499999998</v>
          </cell>
        </row>
        <row r="233">
          <cell r="H233">
            <v>2872.4349999999999</v>
          </cell>
        </row>
        <row r="234">
          <cell r="H234">
            <v>11945.106659999999</v>
          </cell>
        </row>
        <row r="235">
          <cell r="H235">
            <v>3145.35284</v>
          </cell>
        </row>
        <row r="236">
          <cell r="H236">
            <v>3231.48128</v>
          </cell>
        </row>
        <row r="237">
          <cell r="H237">
            <v>2942.7052399999998</v>
          </cell>
        </row>
        <row r="238">
          <cell r="H238">
            <v>3825.1080000000002</v>
          </cell>
        </row>
        <row r="239">
          <cell r="H239">
            <v>4101.5940000000001</v>
          </cell>
        </row>
        <row r="240">
          <cell r="H240">
            <v>4586.0420000000004</v>
          </cell>
        </row>
        <row r="241">
          <cell r="H241">
            <v>3278.8622999999998</v>
          </cell>
        </row>
        <row r="242">
          <cell r="H242">
            <v>5136.7791999999999</v>
          </cell>
        </row>
        <row r="243">
          <cell r="H243">
            <v>5100.1400199999989</v>
          </cell>
        </row>
        <row r="244">
          <cell r="H244">
            <v>5684.3512000000001</v>
          </cell>
        </row>
        <row r="245">
          <cell r="H245">
            <v>5553.2413999999999</v>
          </cell>
        </row>
        <row r="246">
          <cell r="H246">
            <v>12161.281439999997</v>
          </cell>
        </row>
        <row r="247">
          <cell r="H247">
            <v>4588.9243800000004</v>
          </cell>
        </row>
        <row r="248">
          <cell r="H248">
            <v>3056.0973100000001</v>
          </cell>
        </row>
        <row r="249">
          <cell r="H249">
            <v>3177.2174999999997</v>
          </cell>
        </row>
        <row r="250">
          <cell r="H250">
            <v>12041.310400000002</v>
          </cell>
        </row>
        <row r="251">
          <cell r="H251">
            <v>8739.4755999999998</v>
          </cell>
        </row>
        <row r="252">
          <cell r="H252">
            <v>2233.0832</v>
          </cell>
        </row>
        <row r="253">
          <cell r="H253">
            <v>3876.4844999999996</v>
          </cell>
        </row>
        <row r="254">
          <cell r="H254">
            <v>6806.4177999999993</v>
          </cell>
        </row>
        <row r="255">
          <cell r="H255">
            <v>4280.3585999999996</v>
          </cell>
        </row>
        <row r="256">
          <cell r="H256">
            <v>7313.0511999999999</v>
          </cell>
        </row>
        <row r="257">
          <cell r="H257">
            <v>4597.0433999999996</v>
          </cell>
        </row>
        <row r="258">
          <cell r="H258">
            <v>4958.3159999999998</v>
          </cell>
        </row>
        <row r="259">
          <cell r="H259">
            <v>5531.2794000000004</v>
          </cell>
        </row>
        <row r="260">
          <cell r="H260">
            <v>3343.11868</v>
          </cell>
        </row>
        <row r="261">
          <cell r="H261">
            <v>9806.3553000000011</v>
          </cell>
        </row>
        <row r="262">
          <cell r="H262">
            <v>3646.3014500000004</v>
          </cell>
        </row>
        <row r="263">
          <cell r="H263">
            <v>3462.8397999999997</v>
          </cell>
        </row>
        <row r="264">
          <cell r="H264">
            <v>5506.5630000000001</v>
          </cell>
        </row>
        <row r="265">
          <cell r="H265">
            <v>5350.6463999999996</v>
          </cell>
        </row>
        <row r="266">
          <cell r="H266">
            <v>3854.56077</v>
          </cell>
        </row>
        <row r="267">
          <cell r="H267">
            <v>3824.1832000000009</v>
          </cell>
        </row>
        <row r="268">
          <cell r="H268">
            <v>2482.0785000000001</v>
          </cell>
        </row>
        <row r="269">
          <cell r="H269">
            <v>1617.9164999999998</v>
          </cell>
        </row>
        <row r="270">
          <cell r="H270">
            <v>3662.3152000000005</v>
          </cell>
        </row>
        <row r="271">
          <cell r="H271">
            <v>3453.9120000000003</v>
          </cell>
        </row>
        <row r="272">
          <cell r="H272">
            <v>9586.1986000000015</v>
          </cell>
        </row>
        <row r="273">
          <cell r="H273">
            <v>7466.3427999999994</v>
          </cell>
        </row>
        <row r="274">
          <cell r="H274">
            <v>2696.3010000000004</v>
          </cell>
        </row>
        <row r="275">
          <cell r="H275">
            <v>1011.8143</v>
          </cell>
        </row>
      </sheetData>
      <sheetData sheetId="12" refreshError="1"/>
      <sheetData sheetId="13" refreshError="1">
        <row r="7">
          <cell r="H7">
            <v>0</v>
          </cell>
          <cell r="R7">
            <v>0</v>
          </cell>
        </row>
        <row r="8">
          <cell r="H8">
            <v>0</v>
          </cell>
          <cell r="R8">
            <v>0</v>
          </cell>
        </row>
        <row r="9">
          <cell r="H9">
            <v>14.141599999999999</v>
          </cell>
          <cell r="R9">
            <v>1.9190127918423161</v>
          </cell>
        </row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0</v>
          </cell>
          <cell r="R12">
            <v>0</v>
          </cell>
        </row>
        <row r="13">
          <cell r="H13">
            <v>21.054080000000003</v>
          </cell>
          <cell r="R13">
            <v>2.8570351898279882</v>
          </cell>
        </row>
        <row r="14">
          <cell r="H14">
            <v>14.902899999999999</v>
          </cell>
          <cell r="R14">
            <v>2.022321076508093</v>
          </cell>
        </row>
        <row r="15">
          <cell r="H15">
            <v>0</v>
          </cell>
          <cell r="R15">
            <v>0</v>
          </cell>
        </row>
        <row r="16">
          <cell r="H16">
            <v>0</v>
          </cell>
          <cell r="R16">
            <v>0</v>
          </cell>
        </row>
        <row r="17">
          <cell r="H17">
            <v>0</v>
          </cell>
          <cell r="R17">
            <v>0</v>
          </cell>
        </row>
        <row r="18">
          <cell r="H18">
            <v>0</v>
          </cell>
          <cell r="R18">
            <v>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0</v>
          </cell>
          <cell r="R21">
            <v>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7.9991999999999992</v>
          </cell>
          <cell r="R24">
            <v>1.085490123076954</v>
          </cell>
        </row>
        <row r="25">
          <cell r="H25">
            <v>8.0150000000000006</v>
          </cell>
          <cell r="R25">
            <v>1.0876341804757712</v>
          </cell>
        </row>
        <row r="26">
          <cell r="H26">
            <v>10.1934</v>
          </cell>
          <cell r="R26">
            <v>1.3832427018417621</v>
          </cell>
        </row>
        <row r="27">
          <cell r="H27">
            <v>6.8894000000000002</v>
          </cell>
          <cell r="R27">
            <v>0.93489044578537461</v>
          </cell>
        </row>
        <row r="28">
          <cell r="H28">
            <v>13.0449</v>
          </cell>
          <cell r="R28">
            <v>1.7701907823940595</v>
          </cell>
        </row>
        <row r="29">
          <cell r="H29">
            <v>5.0693999999999999</v>
          </cell>
          <cell r="R29">
            <v>0.68791674541533043</v>
          </cell>
        </row>
        <row r="30">
          <cell r="H30">
            <v>2.1181999999999999</v>
          </cell>
          <cell r="R30">
            <v>0.28743939127682822</v>
          </cell>
        </row>
        <row r="31">
          <cell r="H31">
            <v>2.9792000000000001</v>
          </cell>
          <cell r="R31">
            <v>0.4042769495288106</v>
          </cell>
        </row>
        <row r="32">
          <cell r="H32">
            <v>9.1320000000000014</v>
          </cell>
          <cell r="R32">
            <v>1.2392108965820017</v>
          </cell>
        </row>
        <row r="33">
          <cell r="H33">
            <v>1.0648</v>
          </cell>
          <cell r="R33">
            <v>0.1444931847000126</v>
          </cell>
        </row>
        <row r="34">
          <cell r="H34">
            <v>3.9975000000000001</v>
          </cell>
          <cell r="R34">
            <v>0.54246009188420397</v>
          </cell>
        </row>
        <row r="35">
          <cell r="H35">
            <v>5.0812999999999997</v>
          </cell>
          <cell r="R35">
            <v>0.68953157345621152</v>
          </cell>
        </row>
        <row r="36">
          <cell r="H36">
            <v>6.0724</v>
          </cell>
          <cell r="R36">
            <v>0.82402368028959094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5.0431999999999997</v>
          </cell>
          <cell r="R39">
            <v>0.68436140972868476</v>
          </cell>
        </row>
        <row r="40">
          <cell r="H40">
            <v>2.9000000000000004</v>
          </cell>
          <cell r="R40">
            <v>0.39352952256765272</v>
          </cell>
        </row>
        <row r="41">
          <cell r="H41">
            <v>7.0070000000000006</v>
          </cell>
          <cell r="R41">
            <v>0.95084874642466977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0</v>
          </cell>
        </row>
        <row r="48">
          <cell r="H48">
            <v>0</v>
          </cell>
          <cell r="R48">
            <v>0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0</v>
          </cell>
          <cell r="R51">
            <v>0</v>
          </cell>
        </row>
        <row r="52">
          <cell r="H52">
            <v>0</v>
          </cell>
          <cell r="R52">
            <v>0</v>
          </cell>
        </row>
        <row r="53">
          <cell r="H53">
            <v>0</v>
          </cell>
          <cell r="R53">
            <v>0</v>
          </cell>
        </row>
        <row r="54">
          <cell r="H54">
            <v>0</v>
          </cell>
          <cell r="R54">
            <v>0</v>
          </cell>
        </row>
        <row r="55">
          <cell r="H55">
            <v>0</v>
          </cell>
          <cell r="R55">
            <v>0</v>
          </cell>
        </row>
        <row r="56">
          <cell r="H56">
            <v>10.9285</v>
          </cell>
          <cell r="R56">
            <v>1.4829956508208935</v>
          </cell>
        </row>
        <row r="57">
          <cell r="H57">
            <v>14.1525</v>
          </cell>
          <cell r="R57">
            <v>1.9204919200478292</v>
          </cell>
        </row>
        <row r="58">
          <cell r="H58">
            <v>12.040000000000001</v>
          </cell>
          <cell r="R58">
            <v>1.6338260178325992</v>
          </cell>
        </row>
        <row r="59">
          <cell r="H59">
            <v>8.1172000000000004</v>
          </cell>
          <cell r="R59">
            <v>1.1015027036503966</v>
          </cell>
        </row>
        <row r="60">
          <cell r="H60">
            <v>9.0815999999999999</v>
          </cell>
          <cell r="R60">
            <v>1.2323716248794465</v>
          </cell>
        </row>
        <row r="61">
          <cell r="H61">
            <v>23.220800000000001</v>
          </cell>
          <cell r="R61">
            <v>3.1510587371168794</v>
          </cell>
        </row>
        <row r="62">
          <cell r="H62">
            <v>13.099499999999999</v>
          </cell>
          <cell r="R62">
            <v>1.7775999934051605</v>
          </cell>
        </row>
        <row r="63">
          <cell r="H63">
            <v>10.901789999999998</v>
          </cell>
          <cell r="R63">
            <v>1.4793711082182099</v>
          </cell>
        </row>
        <row r="64">
          <cell r="H64">
            <v>10.951599999999999</v>
          </cell>
          <cell r="R64">
            <v>1.4861303170178983</v>
          </cell>
        </row>
        <row r="65">
          <cell r="H65">
            <v>20.874500000000001</v>
          </cell>
          <cell r="R65">
            <v>2.8326662133925744</v>
          </cell>
        </row>
        <row r="66">
          <cell r="H66">
            <v>16.9008</v>
          </cell>
          <cell r="R66">
            <v>2.2934357775901324</v>
          </cell>
        </row>
        <row r="67">
          <cell r="H67">
            <v>6.9575000000000005</v>
          </cell>
          <cell r="R67">
            <v>103.05398166474563</v>
          </cell>
        </row>
        <row r="68">
          <cell r="H68">
            <v>10.1432</v>
          </cell>
          <cell r="R68">
            <v>1.3764305701062809</v>
          </cell>
        </row>
        <row r="69">
          <cell r="H69">
            <v>6.9211999999999998</v>
          </cell>
          <cell r="R69">
            <v>0.9392057005500819</v>
          </cell>
        </row>
        <row r="70">
          <cell r="H70">
            <v>17.047800000000002</v>
          </cell>
          <cell r="R70">
            <v>2.3133836533892516</v>
          </cell>
        </row>
        <row r="71">
          <cell r="H71">
            <v>0</v>
          </cell>
          <cell r="R71">
            <v>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0</v>
          </cell>
          <cell r="R75">
            <v>0</v>
          </cell>
        </row>
        <row r="76">
          <cell r="H76">
            <v>141.96</v>
          </cell>
          <cell r="R76">
            <v>19.263948628863439</v>
          </cell>
        </row>
        <row r="77">
          <cell r="H77">
            <v>159.70239999999998</v>
          </cell>
          <cell r="R77">
            <v>123.7814394480711</v>
          </cell>
        </row>
        <row r="78">
          <cell r="H78">
            <v>78.399299999999997</v>
          </cell>
          <cell r="R78">
            <v>112.74862216315039</v>
          </cell>
        </row>
        <row r="79">
          <cell r="H79">
            <v>117.5196</v>
          </cell>
          <cell r="R79">
            <v>118.05724043270325</v>
          </cell>
        </row>
        <row r="80">
          <cell r="H80">
            <v>30.849560000000004</v>
          </cell>
          <cell r="R80">
            <v>4.1862802131800532</v>
          </cell>
        </row>
        <row r="81">
          <cell r="H81">
            <v>0</v>
          </cell>
          <cell r="R81">
            <v>0</v>
          </cell>
        </row>
        <row r="82">
          <cell r="H82">
            <v>0</v>
          </cell>
          <cell r="R82">
            <v>0</v>
          </cell>
        </row>
        <row r="83">
          <cell r="H83">
            <v>128.67120000000003</v>
          </cell>
          <cell r="R83">
            <v>119.57051071679479</v>
          </cell>
        </row>
        <row r="84">
          <cell r="H84">
            <v>181.5702</v>
          </cell>
          <cell r="R84">
            <v>100.69525873792853</v>
          </cell>
        </row>
        <row r="85">
          <cell r="H85">
            <v>32.915399999999998</v>
          </cell>
          <cell r="R85">
            <v>167.42143441338098</v>
          </cell>
        </row>
        <row r="86">
          <cell r="H86">
            <v>136.1283</v>
          </cell>
          <cell r="R86">
            <v>158.6264889028366</v>
          </cell>
        </row>
        <row r="87">
          <cell r="H87">
            <v>19.170099999999998</v>
          </cell>
          <cell r="R87">
            <v>2.6013794139910886</v>
          </cell>
        </row>
        <row r="88">
          <cell r="H88">
            <v>10.049900000000001</v>
          </cell>
          <cell r="R88">
            <v>1.363769775466432</v>
          </cell>
        </row>
        <row r="89">
          <cell r="H89">
            <v>215.10820000000001</v>
          </cell>
          <cell r="R89">
            <v>131.2999973865121</v>
          </cell>
        </row>
        <row r="90">
          <cell r="H90">
            <v>226.7775</v>
          </cell>
          <cell r="R90">
            <v>170.92757041909164</v>
          </cell>
        </row>
        <row r="91">
          <cell r="H91">
            <v>56.921340000000001</v>
          </cell>
          <cell r="R91">
            <v>147.87811747082446</v>
          </cell>
        </row>
        <row r="92">
          <cell r="H92">
            <v>6.9440000000000008</v>
          </cell>
          <cell r="R92">
            <v>0.94229965679647598</v>
          </cell>
        </row>
        <row r="93">
          <cell r="H93">
            <v>81.460599999999999</v>
          </cell>
          <cell r="R93">
            <v>65.64883813610362</v>
          </cell>
        </row>
        <row r="94">
          <cell r="H94">
            <v>104.00700000000001</v>
          </cell>
          <cell r="R94">
            <v>68.708380904248216</v>
          </cell>
        </row>
        <row r="95">
          <cell r="H95">
            <v>185.87520000000001</v>
          </cell>
          <cell r="R95">
            <v>79.817882166135476</v>
          </cell>
        </row>
        <row r="96">
          <cell r="H96">
            <v>158.79519999999999</v>
          </cell>
          <cell r="R96">
            <v>112.78404808818135</v>
          </cell>
        </row>
        <row r="97">
          <cell r="H97">
            <v>111.6276</v>
          </cell>
          <cell r="R97">
            <v>103.95981834091158</v>
          </cell>
        </row>
        <row r="98">
          <cell r="H98">
            <v>150.12</v>
          </cell>
          <cell r="R98">
            <v>198.56921123307512</v>
          </cell>
        </row>
        <row r="99">
          <cell r="H99">
            <v>97.944000000000003</v>
          </cell>
          <cell r="R99">
            <v>102.1029560736679</v>
          </cell>
        </row>
        <row r="100">
          <cell r="H100">
            <v>144.8434</v>
          </cell>
          <cell r="R100">
            <v>110.89079112509191</v>
          </cell>
        </row>
        <row r="101">
          <cell r="H101">
            <v>138.42089999999999</v>
          </cell>
          <cell r="R101">
            <v>120.89354340168367</v>
          </cell>
        </row>
        <row r="102">
          <cell r="H102">
            <v>121.0116</v>
          </cell>
          <cell r="R102">
            <v>118.53110425780885</v>
          </cell>
        </row>
        <row r="103">
          <cell r="H103">
            <v>132.50069999999999</v>
          </cell>
          <cell r="R103">
            <v>120.09017323633714</v>
          </cell>
        </row>
        <row r="104">
          <cell r="H104">
            <v>129.066</v>
          </cell>
          <cell r="R104">
            <v>108.74980054255435</v>
          </cell>
        </row>
        <row r="105">
          <cell r="H105">
            <v>105.56680000000001</v>
          </cell>
          <cell r="R105">
            <v>105.56096297127098</v>
          </cell>
        </row>
        <row r="106">
          <cell r="H106">
            <v>94.932000000000002</v>
          </cell>
          <cell r="R106">
            <v>101.69422816953899</v>
          </cell>
        </row>
        <row r="107">
          <cell r="H107">
            <v>247.74850000000001</v>
          </cell>
          <cell r="R107">
            <v>260.35304525603078</v>
          </cell>
        </row>
        <row r="108">
          <cell r="H108">
            <v>256.1352</v>
          </cell>
          <cell r="R108">
            <v>261.49111906531289</v>
          </cell>
        </row>
        <row r="109">
          <cell r="H109">
            <v>212.10839999999999</v>
          </cell>
          <cell r="R109">
            <v>225.98710768103427</v>
          </cell>
        </row>
        <row r="110">
          <cell r="H110">
            <v>107.42440000000002</v>
          </cell>
          <cell r="R110">
            <v>177.53229344682694</v>
          </cell>
        </row>
        <row r="111">
          <cell r="H111">
            <v>115.94800000000001</v>
          </cell>
          <cell r="R111">
            <v>178.68894456357094</v>
          </cell>
        </row>
        <row r="112">
          <cell r="H112">
            <v>143.1276</v>
          </cell>
          <cell r="R112">
            <v>19.422391756639296</v>
          </cell>
        </row>
        <row r="113">
          <cell r="H113">
            <v>92.009519999999995</v>
          </cell>
          <cell r="R113">
            <v>12.485676716303065</v>
          </cell>
        </row>
        <row r="114">
          <cell r="H114">
            <v>90.702759999999998</v>
          </cell>
          <cell r="R114">
            <v>12.308349599437372</v>
          </cell>
        </row>
        <row r="115">
          <cell r="H115">
            <v>148.16911999999999</v>
          </cell>
          <cell r="R115">
            <v>20.106525190644565</v>
          </cell>
        </row>
        <row r="116">
          <cell r="H116">
            <v>98.90100000000001</v>
          </cell>
          <cell r="R116">
            <v>13.420849417746007</v>
          </cell>
        </row>
        <row r="117">
          <cell r="H117">
            <v>138.93583000000001</v>
          </cell>
          <cell r="R117">
            <v>18.853569257738123</v>
          </cell>
        </row>
        <row r="118">
          <cell r="H118">
            <v>176.53503999999998</v>
          </cell>
          <cell r="R118">
            <v>23.955775864710844</v>
          </cell>
        </row>
        <row r="119">
          <cell r="H119">
            <v>368.43299999999999</v>
          </cell>
          <cell r="R119">
            <v>290.95258322016628</v>
          </cell>
        </row>
        <row r="120">
          <cell r="H120">
            <v>92.505600000000001</v>
          </cell>
          <cell r="R120">
            <v>114.66284475080418</v>
          </cell>
        </row>
        <row r="121">
          <cell r="H121">
            <v>253.55484000000004</v>
          </cell>
          <cell r="R121">
            <v>136.51720010497084</v>
          </cell>
        </row>
        <row r="122">
          <cell r="H122">
            <v>205.75922999999997</v>
          </cell>
          <cell r="R122">
            <v>130.03134369665025</v>
          </cell>
        </row>
        <row r="123">
          <cell r="H123">
            <v>231.51309999999998</v>
          </cell>
          <cell r="R123">
            <v>86.01093768268386</v>
          </cell>
        </row>
        <row r="124">
          <cell r="H124">
            <v>193.154</v>
          </cell>
          <cell r="R124">
            <v>128.32081606087252</v>
          </cell>
        </row>
        <row r="125">
          <cell r="H125">
            <v>199.31739999999999</v>
          </cell>
          <cell r="R125">
            <v>144.36843092421367</v>
          </cell>
        </row>
        <row r="126">
          <cell r="H126">
            <v>209.3792</v>
          </cell>
          <cell r="R126">
            <v>84.12350000109646</v>
          </cell>
        </row>
        <row r="127">
          <cell r="H127">
            <v>271.12505999999996</v>
          </cell>
          <cell r="R127">
            <v>138.90147606635315</v>
          </cell>
        </row>
        <row r="128">
          <cell r="H128">
            <v>123.58199999999999</v>
          </cell>
          <cell r="R128">
            <v>16.770057054467465</v>
          </cell>
        </row>
        <row r="129">
          <cell r="H129">
            <v>121.17019999999999</v>
          </cell>
          <cell r="R129">
            <v>118.55262625169823</v>
          </cell>
        </row>
        <row r="130">
          <cell r="H130">
            <v>327.91541999999998</v>
          </cell>
          <cell r="R130">
            <v>184.65196951256939</v>
          </cell>
        </row>
        <row r="131">
          <cell r="H131">
            <v>308.25120000000004</v>
          </cell>
          <cell r="R131">
            <v>181.98353809592618</v>
          </cell>
        </row>
        <row r="132">
          <cell r="H132">
            <v>103.6035</v>
          </cell>
          <cell r="R132">
            <v>116.16882795373645</v>
          </cell>
        </row>
        <row r="133">
          <cell r="H133">
            <v>185.52340000000004</v>
          </cell>
          <cell r="R133">
            <v>113.98746623530977</v>
          </cell>
        </row>
        <row r="134">
          <cell r="H134">
            <v>522.30040000000008</v>
          </cell>
          <cell r="R134">
            <v>325.13024273049501</v>
          </cell>
        </row>
        <row r="135">
          <cell r="H135">
            <v>456.80700000000002</v>
          </cell>
          <cell r="R135">
            <v>259.1926674158525</v>
          </cell>
        </row>
        <row r="136">
          <cell r="H136">
            <v>336.18359999999996</v>
          </cell>
          <cell r="R136">
            <v>756.27527734678006</v>
          </cell>
        </row>
        <row r="137">
          <cell r="H137">
            <v>345.24</v>
          </cell>
          <cell r="R137">
            <v>244.05304388333346</v>
          </cell>
        </row>
        <row r="138">
          <cell r="H138">
            <v>576.47991000000002</v>
          </cell>
          <cell r="R138">
            <v>275.43226160088074</v>
          </cell>
        </row>
        <row r="139">
          <cell r="H139">
            <v>393.52319999999997</v>
          </cell>
          <cell r="R139">
            <v>250.60506617438122</v>
          </cell>
        </row>
        <row r="140">
          <cell r="H140">
            <v>493.02314999999999</v>
          </cell>
          <cell r="R140">
            <v>264.10719300852099</v>
          </cell>
        </row>
        <row r="141">
          <cell r="H141">
            <v>390.89120000000003</v>
          </cell>
          <cell r="R141">
            <v>250.24790420769224</v>
          </cell>
        </row>
        <row r="142">
          <cell r="H142">
            <v>561.47280000000012</v>
          </cell>
          <cell r="R142">
            <v>273.39579924452892</v>
          </cell>
        </row>
        <row r="143">
          <cell r="H143">
            <v>676.06104000000005</v>
          </cell>
          <cell r="R143">
            <v>288.9454045476557</v>
          </cell>
        </row>
        <row r="144">
          <cell r="H144">
            <v>600.3334000000001</v>
          </cell>
          <cell r="R144">
            <v>306.31728370036853</v>
          </cell>
        </row>
        <row r="145">
          <cell r="H145">
            <v>322.62</v>
          </cell>
          <cell r="R145">
            <v>145.8893309466462</v>
          </cell>
        </row>
        <row r="146">
          <cell r="H146">
            <v>311.47320000000002</v>
          </cell>
          <cell r="R146">
            <v>144.37671202176446</v>
          </cell>
        </row>
        <row r="147">
          <cell r="H147">
            <v>304.69600000000003</v>
          </cell>
          <cell r="R147">
            <v>143.4570470975074</v>
          </cell>
        </row>
        <row r="148">
          <cell r="H148">
            <v>378.50400000000002</v>
          </cell>
          <cell r="R148">
            <v>153.47278054636024</v>
          </cell>
        </row>
        <row r="149">
          <cell r="H149">
            <v>432.25239999999997</v>
          </cell>
          <cell r="R149">
            <v>160.76642957766205</v>
          </cell>
        </row>
        <row r="150">
          <cell r="H150">
            <v>333.62520000000001</v>
          </cell>
          <cell r="R150">
            <v>147.38273477483983</v>
          </cell>
        </row>
        <row r="151">
          <cell r="H151">
            <v>683.64460000000008</v>
          </cell>
          <cell r="R151">
            <v>194.88030973050061</v>
          </cell>
        </row>
        <row r="152">
          <cell r="H152">
            <v>617.61959999999988</v>
          </cell>
          <cell r="R152">
            <v>262.00882998775393</v>
          </cell>
        </row>
        <row r="153">
          <cell r="H153">
            <v>422.95699000000002</v>
          </cell>
          <cell r="R153">
            <v>235.59314585841841</v>
          </cell>
        </row>
        <row r="154">
          <cell r="H154">
            <v>592.89369999999997</v>
          </cell>
          <cell r="R154">
            <v>258.65352942842446</v>
          </cell>
        </row>
        <row r="155">
          <cell r="H155">
            <v>515.25215000000003</v>
          </cell>
          <cell r="R155">
            <v>232.90634137766295</v>
          </cell>
        </row>
        <row r="156">
          <cell r="H156">
            <v>424.88268000000005</v>
          </cell>
          <cell r="R156">
            <v>235.82257227711798</v>
          </cell>
        </row>
        <row r="157">
          <cell r="H157">
            <v>504.31206000000003</v>
          </cell>
          <cell r="R157">
            <v>265.63909623700692</v>
          </cell>
        </row>
        <row r="158">
          <cell r="H158">
            <v>471.72299999999996</v>
          </cell>
          <cell r="R158">
            <v>204.1666344432623</v>
          </cell>
        </row>
        <row r="159">
          <cell r="H159">
            <v>398.77029999999996</v>
          </cell>
          <cell r="R159">
            <v>217.09977350928466</v>
          </cell>
        </row>
        <row r="160">
          <cell r="H160">
            <v>840.53107999999997</v>
          </cell>
          <cell r="R160">
            <v>358.81105322897952</v>
          </cell>
        </row>
        <row r="161">
          <cell r="H161">
            <v>511.20071999999999</v>
          </cell>
          <cell r="R161">
            <v>266.57388626491411</v>
          </cell>
        </row>
        <row r="162">
          <cell r="H162">
            <v>470.90837999999997</v>
          </cell>
          <cell r="R162">
            <v>242.06825218982215</v>
          </cell>
        </row>
        <row r="163">
          <cell r="H163">
            <v>321.13396</v>
          </cell>
          <cell r="R163">
            <v>297.83198994089696</v>
          </cell>
        </row>
        <row r="164">
          <cell r="H164">
            <v>268.42639999999994</v>
          </cell>
          <cell r="R164">
            <v>393.07643736184605</v>
          </cell>
        </row>
        <row r="165">
          <cell r="H165">
            <v>345.25475999999998</v>
          </cell>
          <cell r="R165">
            <v>244.0550468129035</v>
          </cell>
        </row>
        <row r="166">
          <cell r="H166">
            <v>569.51817000000005</v>
          </cell>
          <cell r="R166">
            <v>77.283521908173526</v>
          </cell>
        </row>
        <row r="167">
          <cell r="H167">
            <v>449.74580000000003</v>
          </cell>
          <cell r="R167">
            <v>61.030431017519653</v>
          </cell>
        </row>
        <row r="168">
          <cell r="H168">
            <v>704.8804100000001</v>
          </cell>
          <cell r="R168">
            <v>95.652155591238369</v>
          </cell>
        </row>
        <row r="169">
          <cell r="H169">
            <v>535.99128000000007</v>
          </cell>
          <cell r="R169">
            <v>326.98809289254018</v>
          </cell>
        </row>
        <row r="170">
          <cell r="H170">
            <v>512.68140000000005</v>
          </cell>
          <cell r="R170">
            <v>69.570781576315781</v>
          </cell>
        </row>
        <row r="171">
          <cell r="H171">
            <v>506.85012</v>
          </cell>
          <cell r="R171">
            <v>323.03364227810306</v>
          </cell>
        </row>
        <row r="172">
          <cell r="H172">
            <v>758.1486000000001</v>
          </cell>
          <cell r="R172">
            <v>265.86734965417259</v>
          </cell>
        </row>
        <row r="173">
          <cell r="H173">
            <v>410.39100000000002</v>
          </cell>
          <cell r="R173">
            <v>390.114100312407</v>
          </cell>
        </row>
        <row r="174">
          <cell r="H174">
            <v>294.81900000000002</v>
          </cell>
          <cell r="R174">
            <v>40.006889763404402</v>
          </cell>
        </row>
        <row r="175">
          <cell r="H175">
            <v>192.47399999999999</v>
          </cell>
          <cell r="R175">
            <v>128.22854017282216</v>
          </cell>
        </row>
        <row r="176">
          <cell r="H176">
            <v>192.2176</v>
          </cell>
          <cell r="R176">
            <v>166.23779767875172</v>
          </cell>
        </row>
        <row r="177">
          <cell r="H177">
            <v>405.23323999999997</v>
          </cell>
          <cell r="R177">
            <v>172.31117651190922</v>
          </cell>
        </row>
        <row r="178">
          <cell r="H178">
            <v>481.15967999999998</v>
          </cell>
          <cell r="R178">
            <v>182.6143819199994</v>
          </cell>
        </row>
        <row r="179">
          <cell r="H179">
            <v>526.12001999999995</v>
          </cell>
          <cell r="R179">
            <v>125.98904822500337</v>
          </cell>
        </row>
        <row r="180">
          <cell r="H180">
            <v>485.61788999999999</v>
          </cell>
          <cell r="R180">
            <v>292.6637717154249</v>
          </cell>
        </row>
        <row r="181">
          <cell r="H181">
            <v>207.02</v>
          </cell>
          <cell r="R181">
            <v>254.82619451123878</v>
          </cell>
        </row>
        <row r="182">
          <cell r="H182">
            <v>419.28120000000001</v>
          </cell>
          <cell r="R182">
            <v>219.8512098652669</v>
          </cell>
        </row>
        <row r="183">
          <cell r="H183">
            <v>610.14449999999999</v>
          </cell>
          <cell r="R183">
            <v>245.78321765036037</v>
          </cell>
        </row>
        <row r="184">
          <cell r="H184">
            <v>571.67780000000005</v>
          </cell>
          <cell r="R184">
            <v>179.68643340380135</v>
          </cell>
        </row>
        <row r="185">
          <cell r="H185">
            <v>673.66649999999993</v>
          </cell>
          <cell r="R185">
            <v>425.55353774344132</v>
          </cell>
        </row>
        <row r="186">
          <cell r="H186">
            <v>396.49610000000001</v>
          </cell>
          <cell r="R186">
            <v>251.00848821494722</v>
          </cell>
        </row>
        <row r="187">
          <cell r="H187">
            <v>577.19349999999997</v>
          </cell>
          <cell r="R187">
            <v>275.52909564640106</v>
          </cell>
        </row>
        <row r="188">
          <cell r="H188">
            <v>576.9935999999999</v>
          </cell>
          <cell r="R188">
            <v>275.50196924931095</v>
          </cell>
        </row>
        <row r="189">
          <cell r="H189">
            <v>424.85651999999999</v>
          </cell>
          <cell r="R189">
            <v>159.76280987925938</v>
          </cell>
        </row>
        <row r="190">
          <cell r="H190">
            <v>286.74700000000001</v>
          </cell>
          <cell r="R190">
            <v>141.02137075248433</v>
          </cell>
        </row>
        <row r="191">
          <cell r="H191">
            <v>260.47860000000003</v>
          </cell>
          <cell r="R191">
            <v>137.45675319709949</v>
          </cell>
        </row>
        <row r="192">
          <cell r="H192">
            <v>224.77896000000001</v>
          </cell>
          <cell r="R192">
            <v>147.82356042443007</v>
          </cell>
        </row>
        <row r="193">
          <cell r="H193">
            <v>335.81719999999996</v>
          </cell>
          <cell r="R193">
            <v>185.72423975768478</v>
          </cell>
        </row>
        <row r="194">
          <cell r="H194">
            <v>541.53549999999996</v>
          </cell>
          <cell r="R194">
            <v>289.69639169006706</v>
          </cell>
        </row>
        <row r="195">
          <cell r="H195">
            <v>408.81658999999996</v>
          </cell>
          <cell r="R195">
            <v>248.85364900714109</v>
          </cell>
        </row>
        <row r="196">
          <cell r="H196">
            <v>307.21712000000002</v>
          </cell>
          <cell r="R196">
            <v>143.79916266645074</v>
          </cell>
        </row>
        <row r="197">
          <cell r="H197">
            <v>455.37029999999993</v>
          </cell>
          <cell r="R197">
            <v>239.99162668915537</v>
          </cell>
        </row>
        <row r="198">
          <cell r="H198">
            <v>327.9</v>
          </cell>
          <cell r="R198">
            <v>222.69392796482592</v>
          </cell>
        </row>
        <row r="199">
          <cell r="H199">
            <v>534.82765000000006</v>
          </cell>
          <cell r="R199">
            <v>174.68587411550953</v>
          </cell>
        </row>
        <row r="200">
          <cell r="H200">
            <v>527.08240000000001</v>
          </cell>
          <cell r="R200">
            <v>211.6788959093422</v>
          </cell>
        </row>
        <row r="201">
          <cell r="H201">
            <v>555.78600000000006</v>
          </cell>
          <cell r="R201">
            <v>166.65563429085392</v>
          </cell>
        </row>
        <row r="202">
          <cell r="H202">
            <v>342.93600000000004</v>
          </cell>
          <cell r="R202">
            <v>137.77192433274189</v>
          </cell>
        </row>
        <row r="203">
          <cell r="H203">
            <v>370.42829999999998</v>
          </cell>
          <cell r="R203">
            <v>152.37690938587761</v>
          </cell>
        </row>
        <row r="204">
          <cell r="H204">
            <v>188.72220000000002</v>
          </cell>
          <cell r="R204">
            <v>222.81360419114748</v>
          </cell>
        </row>
        <row r="205">
          <cell r="H205">
            <v>652.99959999999999</v>
          </cell>
          <cell r="R205">
            <v>913.3674198226613</v>
          </cell>
        </row>
        <row r="206">
          <cell r="H206">
            <v>580.18950000000007</v>
          </cell>
          <cell r="R206">
            <v>161.83538891928077</v>
          </cell>
        </row>
        <row r="207">
          <cell r="H207">
            <v>662.02509999999995</v>
          </cell>
          <cell r="R207">
            <v>287.04072980041832</v>
          </cell>
        </row>
        <row r="208">
          <cell r="H208">
            <v>487.82612999999998</v>
          </cell>
          <cell r="R208">
            <v>120.7925736563971</v>
          </cell>
        </row>
        <row r="209">
          <cell r="H209">
            <v>515.10960000000011</v>
          </cell>
          <cell r="R209">
            <v>153.00405720350474</v>
          </cell>
        </row>
        <row r="210">
          <cell r="H210">
            <v>511.54506000000009</v>
          </cell>
          <cell r="R210">
            <v>323.67074486316653</v>
          </cell>
        </row>
        <row r="211">
          <cell r="H211">
            <v>390.42189999999994</v>
          </cell>
          <cell r="R211">
            <v>155.09003761429437</v>
          </cell>
        </row>
        <row r="212">
          <cell r="H212">
            <v>348.54250000000002</v>
          </cell>
          <cell r="R212">
            <v>149.40700992897723</v>
          </cell>
        </row>
        <row r="213">
          <cell r="H213">
            <v>259.02929999999998</v>
          </cell>
          <cell r="R213">
            <v>118.25400265247669</v>
          </cell>
        </row>
        <row r="214">
          <cell r="H214">
            <v>548.83080000000007</v>
          </cell>
          <cell r="R214">
            <v>252.64231175531046</v>
          </cell>
        </row>
        <row r="215">
          <cell r="H215">
            <v>680.952</v>
          </cell>
          <cell r="R215">
            <v>346.65923873138956</v>
          </cell>
        </row>
        <row r="216">
          <cell r="H216">
            <v>395.25682000000006</v>
          </cell>
          <cell r="R216">
            <v>536.0909767076804</v>
          </cell>
        </row>
        <row r="217">
          <cell r="H217">
            <v>702.89099999999996</v>
          </cell>
          <cell r="R217">
            <v>349.63635741953152</v>
          </cell>
        </row>
        <row r="218">
          <cell r="H218">
            <v>279.45600000000002</v>
          </cell>
          <cell r="R218">
            <v>235.12616591347472</v>
          </cell>
        </row>
        <row r="219">
          <cell r="H219">
            <v>180.64326</v>
          </cell>
          <cell r="R219">
            <v>221.71729336319828</v>
          </cell>
        </row>
        <row r="220">
          <cell r="H220">
            <v>241.446</v>
          </cell>
          <cell r="R220">
            <v>515.21887375583924</v>
          </cell>
        </row>
        <row r="221">
          <cell r="H221">
            <v>455.94120000000004</v>
          </cell>
          <cell r="R221">
            <v>202.02504678144919</v>
          </cell>
        </row>
        <row r="222">
          <cell r="H222">
            <v>367.62700000000001</v>
          </cell>
          <cell r="R222">
            <v>138.69889477525831</v>
          </cell>
        </row>
        <row r="223">
          <cell r="H223">
            <v>184.8484</v>
          </cell>
          <cell r="R223">
            <v>113.89586884643626</v>
          </cell>
        </row>
        <row r="224">
          <cell r="H224">
            <v>604.53360000000009</v>
          </cell>
          <cell r="R224">
            <v>260.20117254485581</v>
          </cell>
        </row>
        <row r="225">
          <cell r="H225">
            <v>1060.21235</v>
          </cell>
          <cell r="R225">
            <v>495.25990987403094</v>
          </cell>
        </row>
        <row r="226">
          <cell r="H226">
            <v>414.68062999999995</v>
          </cell>
          <cell r="R226">
            <v>253.47612594219447</v>
          </cell>
        </row>
        <row r="227">
          <cell r="H227">
            <v>793.80930000000001</v>
          </cell>
          <cell r="R227">
            <v>107.71979132371122</v>
          </cell>
        </row>
        <row r="228">
          <cell r="H228">
            <v>405.4248</v>
          </cell>
          <cell r="R228">
            <v>252.22011133499885</v>
          </cell>
        </row>
        <row r="229">
          <cell r="H229">
            <v>297.82704000000001</v>
          </cell>
          <cell r="R229">
            <v>218.61303224379279</v>
          </cell>
        </row>
        <row r="230">
          <cell r="H230">
            <v>279.17470000000003</v>
          </cell>
          <cell r="R230">
            <v>235.08799354978561</v>
          </cell>
        </row>
        <row r="231">
          <cell r="H231">
            <v>199.4443</v>
          </cell>
          <cell r="R231">
            <v>129.17440873528881</v>
          </cell>
        </row>
        <row r="232">
          <cell r="H232">
            <v>214.916</v>
          </cell>
          <cell r="R232">
            <v>29.164065817982632</v>
          </cell>
        </row>
        <row r="233">
          <cell r="H233">
            <v>727.47299999999996</v>
          </cell>
          <cell r="R233">
            <v>390.98429231899888</v>
          </cell>
        </row>
        <row r="234">
          <cell r="H234">
            <v>343.20839000000001</v>
          </cell>
          <cell r="R234">
            <v>338.83964800419028</v>
          </cell>
        </row>
        <row r="235">
          <cell r="H235">
            <v>204.04972000000001</v>
          </cell>
          <cell r="R235">
            <v>224.89354613174962</v>
          </cell>
        </row>
        <row r="236">
          <cell r="H236">
            <v>191.03197</v>
          </cell>
          <cell r="R236">
            <v>223.12703959988579</v>
          </cell>
        </row>
        <row r="237">
          <cell r="H237">
            <v>1032.77916</v>
          </cell>
          <cell r="R237">
            <v>140.14796198366253</v>
          </cell>
        </row>
        <row r="238">
          <cell r="H238">
            <v>304.92899999999992</v>
          </cell>
          <cell r="R238">
            <v>238.58284781980771</v>
          </cell>
        </row>
        <row r="239">
          <cell r="H239">
            <v>311.32400000000001</v>
          </cell>
          <cell r="R239">
            <v>239.45064826698706</v>
          </cell>
        </row>
        <row r="240">
          <cell r="H240">
            <v>337.59199999999998</v>
          </cell>
          <cell r="R240">
            <v>414.16560669326282</v>
          </cell>
        </row>
        <row r="241">
          <cell r="H241">
            <v>527.66420000000005</v>
          </cell>
          <cell r="R241">
            <v>497.00850465826773</v>
          </cell>
        </row>
        <row r="242">
          <cell r="H242">
            <v>324.21427999999997</v>
          </cell>
          <cell r="R242">
            <v>412.35981911084258</v>
          </cell>
        </row>
        <row r="243">
          <cell r="H243">
            <v>607.95200000000011</v>
          </cell>
          <cell r="R243">
            <v>191.11427341509687</v>
          </cell>
        </row>
        <row r="244">
          <cell r="H244">
            <v>580.18940000000009</v>
          </cell>
          <cell r="R244">
            <v>161.83537534929724</v>
          </cell>
        </row>
        <row r="245">
          <cell r="H245">
            <v>788.61551999999983</v>
          </cell>
          <cell r="R245">
            <v>532.41955582137075</v>
          </cell>
        </row>
        <row r="246">
          <cell r="H246">
            <v>526.80598000000009</v>
          </cell>
          <cell r="R246">
            <v>249.6535473072972</v>
          </cell>
        </row>
        <row r="247">
          <cell r="H247">
            <v>244.32756999999998</v>
          </cell>
          <cell r="R247">
            <v>249.36532451895658</v>
          </cell>
        </row>
        <row r="248">
          <cell r="H248">
            <v>243.78649999999996</v>
          </cell>
          <cell r="R248">
            <v>124.31735350590692</v>
          </cell>
        </row>
        <row r="249">
          <cell r="H249">
            <v>1206.4290000000001</v>
          </cell>
          <cell r="R249">
            <v>760.26717142279188</v>
          </cell>
        </row>
        <row r="250">
          <cell r="H250">
            <v>419.38659999999999</v>
          </cell>
          <cell r="R250">
            <v>311.16485701338365</v>
          </cell>
        </row>
        <row r="251">
          <cell r="H251">
            <v>186.42080000000001</v>
          </cell>
          <cell r="R251">
            <v>127.40712192937166</v>
          </cell>
        </row>
        <row r="252">
          <cell r="H252">
            <v>476.0594999999999</v>
          </cell>
          <cell r="R252">
            <v>242.7672583257837</v>
          </cell>
        </row>
        <row r="253">
          <cell r="H253">
            <v>1004.1080000000001</v>
          </cell>
          <cell r="R253">
            <v>314.64657862307911</v>
          </cell>
        </row>
        <row r="254">
          <cell r="H254">
            <v>371.68379999999996</v>
          </cell>
          <cell r="R254">
            <v>380.71591799967842</v>
          </cell>
        </row>
        <row r="255">
          <cell r="H255">
            <v>633.36246999999992</v>
          </cell>
          <cell r="R255">
            <v>331.71876767118607</v>
          </cell>
        </row>
        <row r="256">
          <cell r="H256">
            <v>655.42899999999997</v>
          </cell>
          <cell r="R256">
            <v>334.71319215933249</v>
          </cell>
        </row>
        <row r="257">
          <cell r="H257">
            <v>811.36079999999993</v>
          </cell>
          <cell r="R257">
            <v>288.29947893178291</v>
          </cell>
        </row>
        <row r="258">
          <cell r="H258">
            <v>338.88420000000002</v>
          </cell>
          <cell r="R258">
            <v>243.19056286970053</v>
          </cell>
        </row>
        <row r="259">
          <cell r="H259">
            <v>277.10341999999997</v>
          </cell>
          <cell r="R259">
            <v>405.95731634560923</v>
          </cell>
        </row>
        <row r="260">
          <cell r="H260">
            <v>558.1884</v>
          </cell>
          <cell r="R260">
            <v>444.10050185607065</v>
          </cell>
        </row>
        <row r="261">
          <cell r="H261">
            <v>213.66862</v>
          </cell>
          <cell r="R261">
            <v>130.0841859048565</v>
          </cell>
        </row>
        <row r="262">
          <cell r="H262">
            <v>665.42559999999992</v>
          </cell>
          <cell r="R262">
            <v>268.49609631736399</v>
          </cell>
        </row>
        <row r="263">
          <cell r="H263">
            <v>268.73649999999998</v>
          </cell>
          <cell r="R263">
            <v>233.67153152824574</v>
          </cell>
        </row>
        <row r="264">
          <cell r="H264">
            <v>268.54569999999995</v>
          </cell>
          <cell r="R264">
            <v>233.6456399996575</v>
          </cell>
        </row>
        <row r="265">
          <cell r="H265">
            <v>221.05008000000001</v>
          </cell>
          <cell r="R265">
            <v>455.40101905271564</v>
          </cell>
        </row>
        <row r="266">
          <cell r="H266">
            <v>250.84370000000001</v>
          </cell>
          <cell r="R266">
            <v>288.29361323091211</v>
          </cell>
        </row>
        <row r="267">
          <cell r="H267">
            <v>201.79499999999999</v>
          </cell>
          <cell r="R267">
            <v>255.58407514588365</v>
          </cell>
        </row>
        <row r="268">
          <cell r="H268">
            <v>73.837800000000001</v>
          </cell>
          <cell r="R268">
            <v>207.22381002477812</v>
          </cell>
        </row>
        <row r="269">
          <cell r="H269">
            <v>287.33589999999998</v>
          </cell>
          <cell r="R269">
            <v>210.14182947618588</v>
          </cell>
        </row>
        <row r="270">
          <cell r="H270">
            <v>275.96800000000002</v>
          </cell>
          <cell r="R270">
            <v>177.60271317076891</v>
          </cell>
        </row>
        <row r="271">
          <cell r="H271">
            <v>733.50860000000011</v>
          </cell>
          <cell r="R271">
            <v>784.13857686442645</v>
          </cell>
        </row>
        <row r="272">
          <cell r="H272">
            <v>547.27119999999991</v>
          </cell>
          <cell r="R272">
            <v>302.46513860949983</v>
          </cell>
        </row>
        <row r="273">
          <cell r="H273">
            <v>611.32350000000008</v>
          </cell>
          <cell r="R273">
            <v>159.01271079685034</v>
          </cell>
        </row>
        <row r="274">
          <cell r="H274">
            <v>170.73759999999999</v>
          </cell>
          <cell r="R274">
            <v>23.169064211154083</v>
          </cell>
        </row>
      </sheetData>
      <sheetData sheetId="14" refreshError="1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163.93</v>
          </cell>
          <cell r="Q77">
            <v>715.78139348832474</v>
          </cell>
        </row>
        <row r="78">
          <cell r="H78">
            <v>201.1636</v>
          </cell>
          <cell r="Q78">
            <v>216.84530151254879</v>
          </cell>
        </row>
        <row r="79">
          <cell r="H79">
            <v>68.107500000000002</v>
          </cell>
          <cell r="Q79">
            <v>53.731579135852797</v>
          </cell>
        </row>
        <row r="80">
          <cell r="H80">
            <v>96.1524</v>
          </cell>
          <cell r="Q80">
            <v>42.217669321027195</v>
          </cell>
        </row>
        <row r="81">
          <cell r="H81">
            <v>117.04686000000001</v>
          </cell>
          <cell r="Q81">
            <v>406.8248134571711</v>
          </cell>
        </row>
        <row r="82">
          <cell r="H82">
            <v>85.306600000000003</v>
          </cell>
          <cell r="Q82">
            <v>0</v>
          </cell>
        </row>
        <row r="83">
          <cell r="H83">
            <v>97.531500000000008</v>
          </cell>
          <cell r="Q83">
            <v>0</v>
          </cell>
        </row>
        <row r="84">
          <cell r="H84">
            <v>66.847200000000001</v>
          </cell>
          <cell r="Q84">
            <v>151.59981256187041</v>
          </cell>
        </row>
        <row r="85">
          <cell r="H85">
            <v>111.38340000000001</v>
          </cell>
          <cell r="Q85">
            <v>0</v>
          </cell>
        </row>
        <row r="86">
          <cell r="H86">
            <v>68.043599999999998</v>
          </cell>
          <cell r="Q86">
            <v>266.73891071012639</v>
          </cell>
        </row>
        <row r="87">
          <cell r="H87">
            <v>155.3013</v>
          </cell>
          <cell r="Q87">
            <v>23.027819629651198</v>
          </cell>
        </row>
        <row r="88">
          <cell r="H88">
            <v>87.169699999999992</v>
          </cell>
          <cell r="Q88">
            <v>245.6300760496128</v>
          </cell>
        </row>
        <row r="89">
          <cell r="H89">
            <v>43.481199999999994</v>
          </cell>
          <cell r="Q89">
            <v>0</v>
          </cell>
        </row>
        <row r="90">
          <cell r="H90">
            <v>143.61270000000002</v>
          </cell>
          <cell r="Q90">
            <v>182.30357206807201</v>
          </cell>
        </row>
        <row r="91">
          <cell r="H91">
            <v>222.74590000000001</v>
          </cell>
          <cell r="Q91">
            <v>468.23233246957432</v>
          </cell>
        </row>
        <row r="92">
          <cell r="H92">
            <v>97.579440000000005</v>
          </cell>
          <cell r="Q92">
            <v>49.893609197577597</v>
          </cell>
        </row>
        <row r="93">
          <cell r="H93">
            <v>33.728000000000002</v>
          </cell>
          <cell r="Q93">
            <v>0</v>
          </cell>
        </row>
        <row r="94">
          <cell r="H94">
            <v>98.416200000000018</v>
          </cell>
          <cell r="Q94">
            <v>165.03270734583359</v>
          </cell>
        </row>
        <row r="95">
          <cell r="H95">
            <v>119.4675</v>
          </cell>
          <cell r="Q95">
            <v>132.40996287049438</v>
          </cell>
        </row>
        <row r="96">
          <cell r="H96">
            <v>216.85440000000003</v>
          </cell>
          <cell r="Q96">
            <v>105.544173302568</v>
          </cell>
        </row>
        <row r="97">
          <cell r="H97">
            <v>0</v>
          </cell>
          <cell r="Q97">
            <v>0</v>
          </cell>
        </row>
        <row r="98">
          <cell r="H98">
            <v>0</v>
          </cell>
          <cell r="Q98">
            <v>0</v>
          </cell>
        </row>
        <row r="99">
          <cell r="H99">
            <v>0</v>
          </cell>
          <cell r="Q99">
            <v>0</v>
          </cell>
        </row>
        <row r="100">
          <cell r="H100">
            <v>0</v>
          </cell>
          <cell r="Q100">
            <v>0</v>
          </cell>
        </row>
        <row r="101">
          <cell r="H101">
            <v>0</v>
          </cell>
          <cell r="Q101">
            <v>0</v>
          </cell>
        </row>
        <row r="102">
          <cell r="H102">
            <v>0</v>
          </cell>
          <cell r="Q102">
            <v>0</v>
          </cell>
        </row>
        <row r="103">
          <cell r="H103">
            <v>0</v>
          </cell>
          <cell r="Q103">
            <v>0</v>
          </cell>
        </row>
        <row r="104">
          <cell r="H104">
            <v>0</v>
          </cell>
          <cell r="Q104">
            <v>0</v>
          </cell>
        </row>
        <row r="105">
          <cell r="H105">
            <v>0</v>
          </cell>
          <cell r="Q105">
            <v>0</v>
          </cell>
        </row>
        <row r="106">
          <cell r="H106">
            <v>0</v>
          </cell>
          <cell r="Q106">
            <v>0</v>
          </cell>
        </row>
        <row r="107">
          <cell r="H107">
            <v>0</v>
          </cell>
          <cell r="Q107">
            <v>0</v>
          </cell>
        </row>
        <row r="108">
          <cell r="H108">
            <v>213.15719999999999</v>
          </cell>
          <cell r="Q108">
            <v>176.54661716065917</v>
          </cell>
        </row>
        <row r="109">
          <cell r="H109">
            <v>211.26480000000001</v>
          </cell>
          <cell r="Q109">
            <v>280.17180549408954</v>
          </cell>
        </row>
        <row r="110">
          <cell r="H110">
            <v>211.1781</v>
          </cell>
          <cell r="Q110">
            <v>322.38947481511684</v>
          </cell>
        </row>
        <row r="111">
          <cell r="H111">
            <v>75.712400000000002</v>
          </cell>
          <cell r="Q111">
            <v>82.516353672916793</v>
          </cell>
        </row>
        <row r="112">
          <cell r="H112">
            <v>82.012</v>
          </cell>
          <cell r="Q112">
            <v>207.2503766668608</v>
          </cell>
        </row>
        <row r="113">
          <cell r="H113">
            <v>148.08439999999999</v>
          </cell>
          <cell r="Q113">
            <v>82.516353672916793</v>
          </cell>
        </row>
        <row r="114">
          <cell r="H114">
            <v>100.71824000000001</v>
          </cell>
          <cell r="Q114">
            <v>76.759398765504002</v>
          </cell>
        </row>
        <row r="115">
          <cell r="H115">
            <v>99.735400000000013</v>
          </cell>
          <cell r="Q115">
            <v>82.516353672916793</v>
          </cell>
        </row>
        <row r="116">
          <cell r="H116">
            <v>147.53046000000001</v>
          </cell>
          <cell r="Q116">
            <v>523.88289657456482</v>
          </cell>
        </row>
        <row r="117">
          <cell r="H117">
            <v>175.82400000000001</v>
          </cell>
          <cell r="Q117">
            <v>330.06541469166717</v>
          </cell>
        </row>
        <row r="118">
          <cell r="H118">
            <v>197.58210999999997</v>
          </cell>
          <cell r="Q118">
            <v>82.516353672916793</v>
          </cell>
        </row>
        <row r="119">
          <cell r="H119">
            <v>0</v>
          </cell>
          <cell r="Q119">
            <v>82.516353672916793</v>
          </cell>
        </row>
        <row r="120">
          <cell r="H120">
            <v>1100.5755000000001</v>
          </cell>
          <cell r="Q120">
            <v>1356.7223731802833</v>
          </cell>
        </row>
        <row r="121">
          <cell r="H121">
            <v>207.43679999999998</v>
          </cell>
          <cell r="Q121">
            <v>429.85263308682238</v>
          </cell>
        </row>
        <row r="122">
          <cell r="H122">
            <v>316.60816</v>
          </cell>
          <cell r="Q122">
            <v>615.99417509316959</v>
          </cell>
        </row>
        <row r="123">
          <cell r="H123">
            <v>284.65136999999999</v>
          </cell>
          <cell r="Q123">
            <v>621.75113000058241</v>
          </cell>
        </row>
        <row r="124">
          <cell r="H124">
            <v>264.31859999999995</v>
          </cell>
          <cell r="Q124">
            <v>372.28308401269436</v>
          </cell>
        </row>
        <row r="125">
          <cell r="H125">
            <v>319.2722</v>
          </cell>
          <cell r="Q125">
            <v>447.12349780906072</v>
          </cell>
        </row>
        <row r="126">
          <cell r="H126">
            <v>217.60339999999999</v>
          </cell>
          <cell r="Q126">
            <v>118.97706808653119</v>
          </cell>
        </row>
        <row r="127">
          <cell r="H127">
            <v>525.22239999999999</v>
          </cell>
          <cell r="Q127">
            <v>631.34605484627036</v>
          </cell>
        </row>
        <row r="128">
          <cell r="H128">
            <v>387.54034000000001</v>
          </cell>
          <cell r="Q128">
            <v>439.44755793251034</v>
          </cell>
        </row>
        <row r="129">
          <cell r="H129">
            <v>207.64649999999997</v>
          </cell>
          <cell r="Q129">
            <v>82.516353672916793</v>
          </cell>
        </row>
        <row r="130">
          <cell r="H130">
            <v>172.55250000000001</v>
          </cell>
          <cell r="Q130">
            <v>485.50319719181277</v>
          </cell>
        </row>
        <row r="131">
          <cell r="H131">
            <v>655.83083999999997</v>
          </cell>
          <cell r="Q131">
            <v>166.95169231497118</v>
          </cell>
        </row>
        <row r="132">
          <cell r="H132">
            <v>670.44636000000003</v>
          </cell>
          <cell r="Q132">
            <v>844.35338642054398</v>
          </cell>
        </row>
        <row r="133">
          <cell r="H133">
            <v>174.6045</v>
          </cell>
          <cell r="Q133">
            <v>276.3338355558144</v>
          </cell>
        </row>
        <row r="134">
          <cell r="H134">
            <v>336.56900000000002</v>
          </cell>
          <cell r="Q134">
            <v>209.1693616359984</v>
          </cell>
        </row>
        <row r="135">
          <cell r="H135">
            <v>1133.0549000000001</v>
          </cell>
          <cell r="Q135">
            <v>1556.2968099705934</v>
          </cell>
        </row>
        <row r="136">
          <cell r="H136">
            <v>670.34400000000005</v>
          </cell>
          <cell r="Q136">
            <v>1101.4973722849822</v>
          </cell>
        </row>
        <row r="137">
          <cell r="H137">
            <v>855.49159999999995</v>
          </cell>
          <cell r="Q137">
            <v>779.10789746986563</v>
          </cell>
        </row>
        <row r="138">
          <cell r="H138">
            <v>854.88</v>
          </cell>
          <cell r="Q138">
            <v>876.97613089588322</v>
          </cell>
        </row>
        <row r="139">
          <cell r="H139">
            <v>1377.3909299999998</v>
          </cell>
          <cell r="Q139">
            <v>562.26259595731676</v>
          </cell>
        </row>
        <row r="140">
          <cell r="H140">
            <v>854.78399999999999</v>
          </cell>
          <cell r="Q140">
            <v>823.24455176003028</v>
          </cell>
        </row>
        <row r="141">
          <cell r="H141">
            <v>1394.6780999999999</v>
          </cell>
          <cell r="Q141">
            <v>667.80676925988473</v>
          </cell>
        </row>
        <row r="142">
          <cell r="H142">
            <v>855.07449999999994</v>
          </cell>
          <cell r="Q142">
            <v>2552.2500089530076</v>
          </cell>
        </row>
        <row r="143">
          <cell r="H143">
            <v>1194.7128</v>
          </cell>
          <cell r="Q143">
            <v>986.35827413672632</v>
          </cell>
        </row>
        <row r="144">
          <cell r="H144">
            <v>1405.4953200000002</v>
          </cell>
          <cell r="Q144">
            <v>1671.4359081188493</v>
          </cell>
        </row>
        <row r="145">
          <cell r="H145">
            <v>1406.7514000000001</v>
          </cell>
          <cell r="Q145">
            <v>1809.6028258967565</v>
          </cell>
        </row>
        <row r="146">
          <cell r="H146">
            <v>739.33750000000009</v>
          </cell>
          <cell r="Q146">
            <v>813.64962691434221</v>
          </cell>
        </row>
        <row r="147">
          <cell r="H147">
            <v>854.48400000000004</v>
          </cell>
          <cell r="Q147">
            <v>475.90827234612476</v>
          </cell>
        </row>
        <row r="148">
          <cell r="H148">
            <v>835.19349999999997</v>
          </cell>
          <cell r="Q148">
            <v>813.64962691434221</v>
          </cell>
        </row>
        <row r="149">
          <cell r="H149">
            <v>824.59799999999996</v>
          </cell>
          <cell r="Q149">
            <v>324.30845978425441</v>
          </cell>
        </row>
        <row r="150">
          <cell r="H150">
            <v>839.72599999999989</v>
          </cell>
          <cell r="Q150">
            <v>807.89267200692962</v>
          </cell>
        </row>
        <row r="151">
          <cell r="H151">
            <v>832.70680000000004</v>
          </cell>
          <cell r="Q151">
            <v>335.82236959907993</v>
          </cell>
        </row>
        <row r="152">
          <cell r="H152">
            <v>882.89780000000007</v>
          </cell>
          <cell r="Q152">
            <v>562.26259595731676</v>
          </cell>
        </row>
        <row r="153">
          <cell r="H153">
            <v>1068.9569999999999</v>
          </cell>
          <cell r="Q153">
            <v>1030.4949284268912</v>
          </cell>
        </row>
        <row r="154">
          <cell r="H154">
            <v>959.14655999999991</v>
          </cell>
          <cell r="Q154">
            <v>802.13571709951668</v>
          </cell>
        </row>
        <row r="155">
          <cell r="H155">
            <v>1375.1148000000001</v>
          </cell>
          <cell r="Q155">
            <v>1550.5398550631803</v>
          </cell>
        </row>
        <row r="156">
          <cell r="H156">
            <v>1363.9027500000002</v>
          </cell>
          <cell r="Q156">
            <v>1212.7985004949633</v>
          </cell>
        </row>
        <row r="157">
          <cell r="H157">
            <v>932.89458000000002</v>
          </cell>
          <cell r="Q157">
            <v>819.40658182175514</v>
          </cell>
        </row>
        <row r="158">
          <cell r="H158">
            <v>1397.9176399999999</v>
          </cell>
          <cell r="Q158">
            <v>1230.0693652172017</v>
          </cell>
        </row>
        <row r="159">
          <cell r="H159">
            <v>776.32127999999989</v>
          </cell>
          <cell r="Q159">
            <v>606.39925024748163</v>
          </cell>
        </row>
        <row r="160">
          <cell r="H160">
            <v>814.04143999999997</v>
          </cell>
          <cell r="Q160">
            <v>905.7609054329472</v>
          </cell>
        </row>
        <row r="161">
          <cell r="H161">
            <v>1408.33665</v>
          </cell>
          <cell r="Q161">
            <v>915.35583027863504</v>
          </cell>
        </row>
        <row r="162">
          <cell r="H162">
            <v>836.22340000000008</v>
          </cell>
          <cell r="Q162">
            <v>1005.5481238281022</v>
          </cell>
        </row>
        <row r="163">
          <cell r="H163">
            <v>736.13264000000004</v>
          </cell>
          <cell r="Q163">
            <v>827.08252169830553</v>
          </cell>
        </row>
        <row r="164">
          <cell r="H164">
            <v>652.62707999999998</v>
          </cell>
          <cell r="Q164">
            <v>679.32067907471026</v>
          </cell>
        </row>
        <row r="165">
          <cell r="H165">
            <v>869.3354999999998</v>
          </cell>
          <cell r="Q165">
            <v>901.92293549467206</v>
          </cell>
        </row>
        <row r="166">
          <cell r="H166">
            <v>997.04411999999991</v>
          </cell>
          <cell r="Q166">
            <v>947.97857475397427</v>
          </cell>
        </row>
        <row r="167">
          <cell r="H167">
            <v>872.81187</v>
          </cell>
          <cell r="Q167">
            <v>807.89267200692962</v>
          </cell>
        </row>
        <row r="168">
          <cell r="H168">
            <v>986.2282899999999</v>
          </cell>
          <cell r="Q168">
            <v>0</v>
          </cell>
        </row>
        <row r="169">
          <cell r="H169">
            <v>1151.1656400000002</v>
          </cell>
          <cell r="Q169">
            <v>2285.5110982428814</v>
          </cell>
        </row>
        <row r="170">
          <cell r="H170">
            <v>1359.91176</v>
          </cell>
          <cell r="Q170">
            <v>1208.9605305566881</v>
          </cell>
        </row>
        <row r="171">
          <cell r="H171">
            <v>1049.7762</v>
          </cell>
          <cell r="Q171">
            <v>1542.8639151866305</v>
          </cell>
        </row>
        <row r="172">
          <cell r="H172">
            <v>903.36552000000006</v>
          </cell>
          <cell r="Q172">
            <v>1020.9000035812032</v>
          </cell>
        </row>
        <row r="173">
          <cell r="H173">
            <v>1803.4747</v>
          </cell>
          <cell r="Q173">
            <v>1817.278765773307</v>
          </cell>
        </row>
        <row r="174">
          <cell r="H174">
            <v>779.74289999999996</v>
          </cell>
          <cell r="Q174">
            <v>677.4016941055728</v>
          </cell>
        </row>
        <row r="175">
          <cell r="H175">
            <v>475.10399999999998</v>
          </cell>
          <cell r="Q175">
            <v>0</v>
          </cell>
        </row>
        <row r="176">
          <cell r="H176">
            <v>508.06199999999995</v>
          </cell>
          <cell r="Q176">
            <v>195.73646685203519</v>
          </cell>
        </row>
        <row r="177">
          <cell r="H177">
            <v>402.45560000000006</v>
          </cell>
          <cell r="Q177">
            <v>189.97951194462237</v>
          </cell>
        </row>
        <row r="178">
          <cell r="H178">
            <v>920.36023999999998</v>
          </cell>
          <cell r="Q178">
            <v>1043.9278232108543</v>
          </cell>
        </row>
        <row r="179">
          <cell r="H179">
            <v>931.6070400000001</v>
          </cell>
          <cell r="Q179">
            <v>719.61936342659999</v>
          </cell>
        </row>
        <row r="180">
          <cell r="H180">
            <v>718.40754000000004</v>
          </cell>
          <cell r="Q180">
            <v>1047.7657931491296</v>
          </cell>
        </row>
        <row r="181">
          <cell r="H181">
            <v>1430.1224099999999</v>
          </cell>
          <cell r="Q181">
            <v>1617.7043289829967</v>
          </cell>
        </row>
        <row r="182">
          <cell r="H182">
            <v>577.774</v>
          </cell>
          <cell r="Q182">
            <v>529.63985148197753</v>
          </cell>
        </row>
        <row r="183">
          <cell r="H183">
            <v>844.04320000000007</v>
          </cell>
          <cell r="Q183">
            <v>1247.3402299394397</v>
          </cell>
        </row>
        <row r="184">
          <cell r="H184">
            <v>1842.0553000000002</v>
          </cell>
          <cell r="Q184">
            <v>2358.4325270701102</v>
          </cell>
        </row>
        <row r="185">
          <cell r="H185">
            <v>1188.3696000000002</v>
          </cell>
          <cell r="Q185">
            <v>2108.9644810822224</v>
          </cell>
        </row>
        <row r="186">
          <cell r="H186">
            <v>1414.69965</v>
          </cell>
          <cell r="Q186">
            <v>1335.6135385197695</v>
          </cell>
        </row>
        <row r="187">
          <cell r="H187">
            <v>919.60440000000006</v>
          </cell>
          <cell r="Q187">
            <v>1270.3680495690912</v>
          </cell>
        </row>
        <row r="188">
          <cell r="H188">
            <v>1403.0242000000001</v>
          </cell>
          <cell r="Q188">
            <v>1350.9654182728702</v>
          </cell>
        </row>
        <row r="189">
          <cell r="H189">
            <v>780.63839999999993</v>
          </cell>
          <cell r="Q189">
            <v>961.41146953793759</v>
          </cell>
        </row>
        <row r="190">
          <cell r="H190">
            <v>844.15935999999999</v>
          </cell>
          <cell r="Q190">
            <v>639.02199472282075</v>
          </cell>
        </row>
        <row r="191">
          <cell r="H191">
            <v>404.19125000000003</v>
          </cell>
          <cell r="Q191">
            <v>90.192293549467195</v>
          </cell>
        </row>
        <row r="192">
          <cell r="H192">
            <v>433.53630000000004</v>
          </cell>
          <cell r="Q192">
            <v>1099.5783873158448</v>
          </cell>
        </row>
        <row r="193">
          <cell r="H193">
            <v>304.43364000000003</v>
          </cell>
          <cell r="Q193">
            <v>502.77406191405112</v>
          </cell>
        </row>
        <row r="194">
          <cell r="H194">
            <v>847.80079999999998</v>
          </cell>
          <cell r="Q194">
            <v>827.08252169830553</v>
          </cell>
        </row>
        <row r="195">
          <cell r="H195">
            <v>1405.307</v>
          </cell>
          <cell r="Q195">
            <v>1444.9956817606128</v>
          </cell>
        </row>
        <row r="196">
          <cell r="H196">
            <v>1338.7620199999999</v>
          </cell>
          <cell r="Q196">
            <v>1120.6872219763582</v>
          </cell>
        </row>
        <row r="197">
          <cell r="H197">
            <v>850.33310000000006</v>
          </cell>
          <cell r="Q197">
            <v>554.58665608076637</v>
          </cell>
        </row>
        <row r="198">
          <cell r="H198">
            <v>1121.8668299999999</v>
          </cell>
          <cell r="Q198">
            <v>1652.2460584274736</v>
          </cell>
        </row>
        <row r="199">
          <cell r="H199">
            <v>833.41250000000002</v>
          </cell>
          <cell r="Q199">
            <v>665.88778429074705</v>
          </cell>
        </row>
        <row r="200">
          <cell r="H200">
            <v>1406.7315500000002</v>
          </cell>
          <cell r="Q200">
            <v>2055.2329019463696</v>
          </cell>
        </row>
        <row r="201">
          <cell r="H201">
            <v>1433.8428000000001</v>
          </cell>
          <cell r="Q201">
            <v>1535.1879753100798</v>
          </cell>
        </row>
        <row r="202">
          <cell r="H202">
            <v>913.07700000000011</v>
          </cell>
          <cell r="Q202">
            <v>591.04737049438074</v>
          </cell>
        </row>
        <row r="203">
          <cell r="H203">
            <v>706.65600000000006</v>
          </cell>
          <cell r="Q203">
            <v>798.29774716124155</v>
          </cell>
        </row>
        <row r="204">
          <cell r="H204">
            <v>668.22360000000003</v>
          </cell>
          <cell r="Q204">
            <v>813.64962691434221</v>
          </cell>
        </row>
        <row r="205">
          <cell r="H205">
            <v>511.7602</v>
          </cell>
          <cell r="Q205">
            <v>439.44755793251034</v>
          </cell>
        </row>
        <row r="206">
          <cell r="H206">
            <v>1404.3964000000001</v>
          </cell>
          <cell r="Q206">
            <v>2335.4047074404589</v>
          </cell>
        </row>
        <row r="207">
          <cell r="H207">
            <v>1280.7145999999998</v>
          </cell>
          <cell r="Q207">
            <v>1567.8107197854192</v>
          </cell>
        </row>
        <row r="208">
          <cell r="H208">
            <v>925.44870000000003</v>
          </cell>
          <cell r="Q208">
            <v>1318.3426737975312</v>
          </cell>
        </row>
        <row r="209">
          <cell r="H209">
            <v>1375.58179</v>
          </cell>
          <cell r="Q209">
            <v>1233.9073351554766</v>
          </cell>
        </row>
        <row r="210">
          <cell r="H210">
            <v>1376.586</v>
          </cell>
          <cell r="Q210">
            <v>942.22161984656157</v>
          </cell>
        </row>
        <row r="211">
          <cell r="H211">
            <v>1202.3495000000003</v>
          </cell>
          <cell r="Q211">
            <v>1109.1733121615327</v>
          </cell>
        </row>
        <row r="212">
          <cell r="H212">
            <v>841.33169999999996</v>
          </cell>
          <cell r="Q212">
            <v>804.05470206865425</v>
          </cell>
        </row>
        <row r="213">
          <cell r="H213">
            <v>839.29034000000001</v>
          </cell>
          <cell r="Q213">
            <v>1038.1708683034415</v>
          </cell>
        </row>
        <row r="214">
          <cell r="H214">
            <v>817.21920000000011</v>
          </cell>
          <cell r="Q214">
            <v>3133.7024546017005</v>
          </cell>
        </row>
        <row r="215">
          <cell r="H215">
            <v>513.68399999999997</v>
          </cell>
          <cell r="Q215">
            <v>953.73552966138709</v>
          </cell>
        </row>
        <row r="216">
          <cell r="H216">
            <v>1117.8962000000001</v>
          </cell>
          <cell r="Q216">
            <v>1775.06109645228</v>
          </cell>
        </row>
        <row r="217">
          <cell r="H217">
            <v>1906.1578900000002</v>
          </cell>
          <cell r="Q217">
            <v>3907.053397164153</v>
          </cell>
        </row>
        <row r="218">
          <cell r="H218">
            <v>3224.3729999999996</v>
          </cell>
          <cell r="Q218">
            <v>5898.9597951289816</v>
          </cell>
        </row>
        <row r="219">
          <cell r="H219">
            <v>908.23199999999997</v>
          </cell>
          <cell r="Q219">
            <v>1274.2060195073661</v>
          </cell>
        </row>
        <row r="220">
          <cell r="H220">
            <v>1294.6100299999998</v>
          </cell>
          <cell r="Q220">
            <v>3266.1124174721949</v>
          </cell>
        </row>
        <row r="221">
          <cell r="H221">
            <v>1098.5793000000001</v>
          </cell>
          <cell r="Q221">
            <v>3114.5126049103246</v>
          </cell>
        </row>
        <row r="222">
          <cell r="H222">
            <v>2536.6910400000002</v>
          </cell>
          <cell r="Q222">
            <v>1468.0235013902638</v>
          </cell>
        </row>
        <row r="223">
          <cell r="H223">
            <v>1459.1964</v>
          </cell>
          <cell r="Q223">
            <v>4891.4926863317423</v>
          </cell>
        </row>
        <row r="224">
          <cell r="H224">
            <v>466.41980000000001</v>
          </cell>
          <cell r="Q224">
            <v>642.85996466109589</v>
          </cell>
        </row>
        <row r="225">
          <cell r="H225">
            <v>1722.0047999999999</v>
          </cell>
          <cell r="Q225">
            <v>0</v>
          </cell>
        </row>
        <row r="226">
          <cell r="H226">
            <v>3325.7187400000003</v>
          </cell>
          <cell r="Q226">
            <v>3646.0714413614396</v>
          </cell>
        </row>
        <row r="227">
          <cell r="H227">
            <v>1353.4082099999998</v>
          </cell>
          <cell r="Q227">
            <v>585.29041558696804</v>
          </cell>
        </row>
        <row r="228">
          <cell r="H228">
            <v>3329.2599</v>
          </cell>
          <cell r="Q228">
            <v>3588.5018922873119</v>
          </cell>
        </row>
        <row r="229">
          <cell r="H229">
            <v>1349.8803</v>
          </cell>
          <cell r="Q229">
            <v>1642.6511335817854</v>
          </cell>
        </row>
        <row r="230">
          <cell r="H230">
            <v>1923.4662999999998</v>
          </cell>
          <cell r="Q230">
            <v>0</v>
          </cell>
        </row>
        <row r="231">
          <cell r="H231">
            <v>1124.6752199999999</v>
          </cell>
          <cell r="Q231">
            <v>3362.0616659290749</v>
          </cell>
        </row>
        <row r="232">
          <cell r="H232">
            <v>575.75429999999994</v>
          </cell>
          <cell r="Q232">
            <v>1168.6618462047984</v>
          </cell>
        </row>
        <row r="233">
          <cell r="H233">
            <v>1260.5650000000001</v>
          </cell>
          <cell r="Q233">
            <v>1926.6609090141503</v>
          </cell>
        </row>
        <row r="234">
          <cell r="H234">
            <v>4495.7831399999995</v>
          </cell>
          <cell r="Q234">
            <v>2611.7385429962733</v>
          </cell>
        </row>
        <row r="235">
          <cell r="H235">
            <v>1290.2897699999999</v>
          </cell>
          <cell r="Q235">
            <v>548.82970117335356</v>
          </cell>
        </row>
        <row r="236">
          <cell r="H236">
            <v>1275.06528</v>
          </cell>
          <cell r="Q236">
            <v>1159.0669213591104</v>
          </cell>
        </row>
        <row r="237">
          <cell r="H237">
            <v>1272.19163</v>
          </cell>
          <cell r="Q237">
            <v>1790.4129762053806</v>
          </cell>
        </row>
        <row r="238">
          <cell r="H238">
            <v>2078.3086800000001</v>
          </cell>
          <cell r="Q238">
            <v>4217.9289621644448</v>
          </cell>
        </row>
        <row r="239">
          <cell r="H239">
            <v>1650.204</v>
          </cell>
          <cell r="Q239">
            <v>4820.4902424736511</v>
          </cell>
        </row>
        <row r="240">
          <cell r="H240">
            <v>1676.3600000000001</v>
          </cell>
          <cell r="Q240">
            <v>4741.811858739009</v>
          </cell>
        </row>
        <row r="241">
          <cell r="H241">
            <v>1295.5092999999999</v>
          </cell>
          <cell r="Q241">
            <v>1425.8058320692367</v>
          </cell>
        </row>
        <row r="242">
          <cell r="H242">
            <v>1951.7217999999998</v>
          </cell>
          <cell r="Q242">
            <v>1425.8058320692367</v>
          </cell>
        </row>
        <row r="243">
          <cell r="H243">
            <v>1932.8158999999998</v>
          </cell>
          <cell r="Q243">
            <v>3031.9962512374082</v>
          </cell>
        </row>
        <row r="244">
          <cell r="H244">
            <v>2158.2296000000001</v>
          </cell>
          <cell r="Q244">
            <v>923.03177015518554</v>
          </cell>
        </row>
        <row r="245">
          <cell r="H245">
            <v>1705.0463999999999</v>
          </cell>
          <cell r="Q245">
            <v>855.86729623536962</v>
          </cell>
        </row>
        <row r="246">
          <cell r="H246">
            <v>2946.9316799999992</v>
          </cell>
          <cell r="Q246">
            <v>5916.2306598512205</v>
          </cell>
        </row>
        <row r="247">
          <cell r="H247">
            <v>1967.5886</v>
          </cell>
          <cell r="Q247">
            <v>1226.2313952789264</v>
          </cell>
        </row>
        <row r="248">
          <cell r="H248">
            <v>1089.46064</v>
          </cell>
          <cell r="Q248">
            <v>303.19962512374082</v>
          </cell>
        </row>
        <row r="249">
          <cell r="H249">
            <v>1154.9884999999997</v>
          </cell>
          <cell r="Q249">
            <v>1989.9874129956911</v>
          </cell>
        </row>
        <row r="250">
          <cell r="H250">
            <v>3481.4094000000005</v>
          </cell>
          <cell r="Q250">
            <v>4632.4297154981668</v>
          </cell>
        </row>
        <row r="251">
          <cell r="H251">
            <v>2036.0543</v>
          </cell>
          <cell r="Q251">
            <v>1312.5857188901184</v>
          </cell>
        </row>
        <row r="252">
          <cell r="H252">
            <v>569.17840000000001</v>
          </cell>
          <cell r="Q252">
            <v>1629.2182387978223</v>
          </cell>
        </row>
        <row r="253">
          <cell r="H253">
            <v>1144.1429999999998</v>
          </cell>
          <cell r="Q253">
            <v>1521.7550805261164</v>
          </cell>
        </row>
        <row r="254">
          <cell r="H254">
            <v>2151.66</v>
          </cell>
          <cell r="Q254">
            <v>3442.6590346328539</v>
          </cell>
        </row>
        <row r="255">
          <cell r="H255">
            <v>1147.0241999999998</v>
          </cell>
          <cell r="Q255">
            <v>2744.1485058667677</v>
          </cell>
        </row>
        <row r="256">
          <cell r="H256">
            <v>1958.8529999999996</v>
          </cell>
          <cell r="Q256">
            <v>1784.656021297968</v>
          </cell>
        </row>
        <row r="257">
          <cell r="H257">
            <v>1383.1812</v>
          </cell>
          <cell r="Q257">
            <v>0</v>
          </cell>
        </row>
        <row r="258">
          <cell r="H258">
            <v>1617.7131999999999</v>
          </cell>
          <cell r="Q258">
            <v>1567.8107197854192</v>
          </cell>
        </row>
        <row r="259">
          <cell r="H259">
            <v>1774.8342</v>
          </cell>
          <cell r="Q259">
            <v>3078.0518904967103</v>
          </cell>
        </row>
        <row r="260">
          <cell r="H260">
            <v>1389.98651</v>
          </cell>
          <cell r="Q260">
            <v>3711.3169303121185</v>
          </cell>
        </row>
        <row r="261">
          <cell r="H261">
            <v>3881.9466000000002</v>
          </cell>
          <cell r="Q261">
            <v>4590.2120461771392</v>
          </cell>
        </row>
        <row r="262">
          <cell r="H262">
            <v>1449.23064</v>
          </cell>
          <cell r="Q262">
            <v>804.05470206865425</v>
          </cell>
        </row>
        <row r="263">
          <cell r="H263">
            <v>1238.9173999999996</v>
          </cell>
          <cell r="Q263">
            <v>3939.6761416394929</v>
          </cell>
        </row>
        <row r="264">
          <cell r="H264">
            <v>1607.3485000000001</v>
          </cell>
          <cell r="Q264">
            <v>1610.0283891064464</v>
          </cell>
        </row>
        <row r="265">
          <cell r="H265">
            <v>1570.7389999999998</v>
          </cell>
          <cell r="Q265">
            <v>2022.6101574710303</v>
          </cell>
        </row>
        <row r="266">
          <cell r="H266">
            <v>1446.03594</v>
          </cell>
          <cell r="Q266">
            <v>2993.6165518546559</v>
          </cell>
        </row>
        <row r="267">
          <cell r="H267">
            <v>1363.0752</v>
          </cell>
          <cell r="Q267">
            <v>2630.9283926876492</v>
          </cell>
        </row>
        <row r="268">
          <cell r="H268">
            <v>2199.5655000000002</v>
          </cell>
          <cell r="Q268">
            <v>700.42951373522385</v>
          </cell>
        </row>
        <row r="269">
          <cell r="H269">
            <v>692.77229999999997</v>
          </cell>
          <cell r="Q269">
            <v>1562.0537648780062</v>
          </cell>
        </row>
        <row r="270">
          <cell r="H270">
            <v>1514.6011000000001</v>
          </cell>
          <cell r="Q270">
            <v>4887.6547163934665</v>
          </cell>
        </row>
        <row r="271">
          <cell r="H271">
            <v>1358.28</v>
          </cell>
          <cell r="Q271">
            <v>2254.8073387366799</v>
          </cell>
        </row>
        <row r="272">
          <cell r="H272">
            <v>3907.8303000000001</v>
          </cell>
          <cell r="Q272">
            <v>3250.7605377190944</v>
          </cell>
        </row>
        <row r="273">
          <cell r="H273">
            <v>2990.4461999999994</v>
          </cell>
          <cell r="Q273">
            <v>4292.769375960811</v>
          </cell>
        </row>
        <row r="274">
          <cell r="H274">
            <v>1202.4045000000001</v>
          </cell>
          <cell r="Q274">
            <v>2089.7746313908465</v>
          </cell>
        </row>
        <row r="275">
          <cell r="H275">
            <v>237.67449999999999</v>
          </cell>
          <cell r="Q275">
            <v>0</v>
          </cell>
        </row>
      </sheetData>
      <sheetData sheetId="15" refreshError="1"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H215">
            <v>773.28899999999999</v>
          </cell>
          <cell r="P215">
            <v>0</v>
          </cell>
        </row>
        <row r="216">
          <cell r="H216">
            <v>1678.6770000000001</v>
          </cell>
          <cell r="P216">
            <v>2147.3441804649742</v>
          </cell>
        </row>
        <row r="217">
          <cell r="H217">
            <v>1845.3532500000001</v>
          </cell>
          <cell r="P217">
            <v>0</v>
          </cell>
        </row>
        <row r="218">
          <cell r="H218">
            <v>3194.6120000000001</v>
          </cell>
          <cell r="P218">
            <v>1865.253390001747</v>
          </cell>
        </row>
        <row r="219">
          <cell r="H219">
            <v>879.91719999999987</v>
          </cell>
          <cell r="P219">
            <v>815.56861188348</v>
          </cell>
        </row>
        <row r="220">
          <cell r="H220">
            <v>1214.81691</v>
          </cell>
          <cell r="P220">
            <v>0</v>
          </cell>
        </row>
        <row r="221">
          <cell r="H221">
            <v>1061.115</v>
          </cell>
          <cell r="P221">
            <v>0</v>
          </cell>
        </row>
        <row r="222">
          <cell r="H222">
            <v>2524.1708800000001</v>
          </cell>
          <cell r="P222">
            <v>1621.5422989212718</v>
          </cell>
        </row>
        <row r="223">
          <cell r="H223">
            <v>1391.7034000000001</v>
          </cell>
          <cell r="P223">
            <v>953.73552966138709</v>
          </cell>
        </row>
        <row r="224">
          <cell r="H224">
            <v>442.3476</v>
          </cell>
          <cell r="P224">
            <v>481.66522725353758</v>
          </cell>
        </row>
        <row r="225">
          <cell r="H225">
            <v>1637.8912</v>
          </cell>
          <cell r="P225">
            <v>1414.2919222544112</v>
          </cell>
        </row>
        <row r="226">
          <cell r="H226">
            <v>3126.5488100000002</v>
          </cell>
          <cell r="P226">
            <v>2905.3432432743261</v>
          </cell>
        </row>
        <row r="227">
          <cell r="H227">
            <v>1308.06907</v>
          </cell>
          <cell r="P227">
            <v>1136.0391017294592</v>
          </cell>
        </row>
        <row r="228">
          <cell r="H228">
            <v>3215.1825999999996</v>
          </cell>
          <cell r="P228">
            <v>1510.241170711291</v>
          </cell>
        </row>
        <row r="229">
          <cell r="H229">
            <v>1303.2821000000001</v>
          </cell>
          <cell r="P229">
            <v>901.92293549467206</v>
          </cell>
        </row>
        <row r="230">
          <cell r="H230">
            <v>1832.52098</v>
          </cell>
          <cell r="P230">
            <v>1600.4334642607585</v>
          </cell>
        </row>
        <row r="231">
          <cell r="H231">
            <v>1071.50281</v>
          </cell>
          <cell r="P231">
            <v>0</v>
          </cell>
        </row>
        <row r="232">
          <cell r="H232">
            <v>547.81999999999994</v>
          </cell>
          <cell r="P232">
            <v>0</v>
          </cell>
        </row>
        <row r="233">
          <cell r="H233">
            <v>1201.3349000000001</v>
          </cell>
          <cell r="P233">
            <v>894.24699561812145</v>
          </cell>
        </row>
        <row r="234">
          <cell r="H234">
            <v>4393.88148</v>
          </cell>
          <cell r="P234">
            <v>1677.1928630262623</v>
          </cell>
        </row>
        <row r="235">
          <cell r="H235">
            <v>1226.81538</v>
          </cell>
          <cell r="P235">
            <v>765.67500268590231</v>
          </cell>
        </row>
        <row r="236">
          <cell r="H236">
            <v>1214.2098599999999</v>
          </cell>
          <cell r="P236">
            <v>857.78628120450708</v>
          </cell>
        </row>
        <row r="237">
          <cell r="H237">
            <v>1208.6636000000001</v>
          </cell>
          <cell r="P237">
            <v>0</v>
          </cell>
        </row>
        <row r="238">
          <cell r="H238">
            <v>1968.8330400000002</v>
          </cell>
          <cell r="P238">
            <v>0</v>
          </cell>
        </row>
        <row r="239">
          <cell r="H239">
            <v>1594.4335999999998</v>
          </cell>
          <cell r="P239">
            <v>1560.1347799088685</v>
          </cell>
        </row>
        <row r="240">
          <cell r="H240">
            <v>1595.9499999999998</v>
          </cell>
          <cell r="P240">
            <v>1869.0913599400224</v>
          </cell>
        </row>
        <row r="241">
          <cell r="H241">
            <v>1235.7898</v>
          </cell>
          <cell r="P241">
            <v>2137.7492556192865</v>
          </cell>
        </row>
        <row r="242">
          <cell r="H242">
            <v>1858.2511999999999</v>
          </cell>
          <cell r="P242">
            <v>2135.8302706501486</v>
          </cell>
        </row>
        <row r="243">
          <cell r="H243">
            <v>1855.9847199999999</v>
          </cell>
          <cell r="P243">
            <v>1867.1723749708844</v>
          </cell>
        </row>
        <row r="244">
          <cell r="H244">
            <v>2079.4962</v>
          </cell>
          <cell r="P244">
            <v>1560.1347799088685</v>
          </cell>
        </row>
        <row r="245">
          <cell r="H245">
            <v>1620.5419999999999</v>
          </cell>
          <cell r="P245">
            <v>3953.109036423456</v>
          </cell>
        </row>
        <row r="246">
          <cell r="H246">
            <v>2803.7068799999997</v>
          </cell>
          <cell r="P246">
            <v>1803.8458709893441</v>
          </cell>
        </row>
        <row r="247">
          <cell r="H247">
            <v>1877.0483200000001</v>
          </cell>
          <cell r="P247">
            <v>1249.2592149085774</v>
          </cell>
        </row>
        <row r="248">
          <cell r="H248">
            <v>1040.8749899999998</v>
          </cell>
          <cell r="P248">
            <v>1080.3885376244687</v>
          </cell>
        </row>
        <row r="249">
          <cell r="H249">
            <v>1099.0292999999999</v>
          </cell>
          <cell r="P249">
            <v>965.24943947621273</v>
          </cell>
        </row>
        <row r="250">
          <cell r="H250">
            <v>3321.3206000000005</v>
          </cell>
          <cell r="P250">
            <v>4350.3389250349392</v>
          </cell>
        </row>
        <row r="251">
          <cell r="H251">
            <v>1939.8600000000001</v>
          </cell>
          <cell r="P251">
            <v>1508.3221857421536</v>
          </cell>
        </row>
        <row r="252">
          <cell r="H252">
            <v>541.42520000000002</v>
          </cell>
          <cell r="P252">
            <v>362.68815916700635</v>
          </cell>
        </row>
        <row r="253">
          <cell r="H253">
            <v>1088.9928</v>
          </cell>
          <cell r="P253">
            <v>3868.6736977814012</v>
          </cell>
        </row>
        <row r="254">
          <cell r="H254">
            <v>2052.5246000000002</v>
          </cell>
          <cell r="P254">
            <v>1018.9810186120656</v>
          </cell>
        </row>
        <row r="255">
          <cell r="H255">
            <v>1090.9245000000001</v>
          </cell>
          <cell r="P255">
            <v>690.83458888953601</v>
          </cell>
        </row>
        <row r="256">
          <cell r="H256">
            <v>1868.5692199999999</v>
          </cell>
          <cell r="P256">
            <v>1746.2763219152162</v>
          </cell>
        </row>
        <row r="257">
          <cell r="H257">
            <v>1317.74</v>
          </cell>
          <cell r="P257">
            <v>679.32067907471026</v>
          </cell>
        </row>
        <row r="258">
          <cell r="H258">
            <v>1539.3539999999998</v>
          </cell>
          <cell r="P258">
            <v>1312.5857188901184</v>
          </cell>
        </row>
        <row r="259">
          <cell r="H259">
            <v>1664.6375</v>
          </cell>
          <cell r="P259">
            <v>1510.241170711291</v>
          </cell>
        </row>
        <row r="260">
          <cell r="H260">
            <v>2023.0434700000001</v>
          </cell>
          <cell r="P260">
            <v>1222.393425340651</v>
          </cell>
        </row>
        <row r="261">
          <cell r="H261">
            <v>5729.3249999999998</v>
          </cell>
          <cell r="P261">
            <v>2592.5486933048974</v>
          </cell>
        </row>
        <row r="262">
          <cell r="H262">
            <v>2135.0891299999998</v>
          </cell>
          <cell r="P262">
            <v>1107.2543271923951</v>
          </cell>
        </row>
        <row r="263">
          <cell r="H263">
            <v>1799.6517999999999</v>
          </cell>
          <cell r="P263">
            <v>829.00150666744321</v>
          </cell>
        </row>
        <row r="264">
          <cell r="H264">
            <v>2372.9266000000002</v>
          </cell>
          <cell r="P264">
            <v>840.51541648226873</v>
          </cell>
        </row>
        <row r="265">
          <cell r="H265">
            <v>2316.8000000000002</v>
          </cell>
          <cell r="P265">
            <v>1427.7248170383743</v>
          </cell>
        </row>
        <row r="266">
          <cell r="H266">
            <v>2101.7773399999996</v>
          </cell>
          <cell r="P266">
            <v>1287.6389142913297</v>
          </cell>
        </row>
        <row r="267">
          <cell r="H267">
            <v>1979.2929000000001</v>
          </cell>
          <cell r="P267">
            <v>2728.7966261136671</v>
          </cell>
        </row>
        <row r="268">
          <cell r="H268">
            <v>3194.8487999999998</v>
          </cell>
          <cell r="P268">
            <v>807.89267200692962</v>
          </cell>
        </row>
        <row r="269">
          <cell r="H269">
            <v>1005.0414</v>
          </cell>
          <cell r="P269">
            <v>0</v>
          </cell>
        </row>
        <row r="270">
          <cell r="H270">
            <v>2235.0190000000002</v>
          </cell>
          <cell r="P270">
            <v>955.65451463052477</v>
          </cell>
        </row>
        <row r="271">
          <cell r="H271">
            <v>1970.6569999999999</v>
          </cell>
          <cell r="P271">
            <v>782.94586740814077</v>
          </cell>
        </row>
        <row r="272">
          <cell r="H272">
            <v>5623.9924000000001</v>
          </cell>
          <cell r="P272">
            <v>5586.1652451595528</v>
          </cell>
        </row>
        <row r="273">
          <cell r="H273">
            <v>4349.4175999999998</v>
          </cell>
          <cell r="P273">
            <v>1752.0332768226285</v>
          </cell>
        </row>
        <row r="274">
          <cell r="H274">
            <v>1855.6790000000001</v>
          </cell>
          <cell r="P274">
            <v>1184.0137259578992</v>
          </cell>
        </row>
        <row r="275">
          <cell r="H275">
            <v>0</v>
          </cell>
          <cell r="P275">
            <v>0</v>
          </cell>
        </row>
      </sheetData>
      <sheetData sheetId="16" refreshError="1">
        <row r="8">
          <cell r="H8">
            <v>0</v>
          </cell>
          <cell r="P8">
            <v>0</v>
          </cell>
        </row>
        <row r="9">
          <cell r="H9">
            <v>0</v>
          </cell>
          <cell r="P9">
            <v>0</v>
          </cell>
        </row>
        <row r="10">
          <cell r="H10">
            <v>0</v>
          </cell>
          <cell r="P10">
            <v>0</v>
          </cell>
        </row>
        <row r="11">
          <cell r="H11">
            <v>0</v>
          </cell>
          <cell r="P11">
            <v>0</v>
          </cell>
        </row>
        <row r="12">
          <cell r="H12">
            <v>0</v>
          </cell>
          <cell r="P12">
            <v>0</v>
          </cell>
        </row>
        <row r="13">
          <cell r="H13">
            <v>0</v>
          </cell>
          <cell r="P13">
            <v>0</v>
          </cell>
        </row>
        <row r="14">
          <cell r="H14">
            <v>0</v>
          </cell>
          <cell r="P14">
            <v>0</v>
          </cell>
        </row>
        <row r="15">
          <cell r="H15">
            <v>0</v>
          </cell>
          <cell r="P15">
            <v>0</v>
          </cell>
        </row>
        <row r="16">
          <cell r="H16">
            <v>0</v>
          </cell>
          <cell r="P16">
            <v>0</v>
          </cell>
        </row>
        <row r="17">
          <cell r="H17">
            <v>0</v>
          </cell>
          <cell r="P17">
            <v>0</v>
          </cell>
        </row>
        <row r="18">
          <cell r="H18">
            <v>0</v>
          </cell>
          <cell r="P18">
            <v>0</v>
          </cell>
        </row>
        <row r="19">
          <cell r="H19">
            <v>0</v>
          </cell>
          <cell r="P19">
            <v>0</v>
          </cell>
        </row>
        <row r="20">
          <cell r="H20">
            <v>0</v>
          </cell>
          <cell r="P20">
            <v>0</v>
          </cell>
        </row>
        <row r="21">
          <cell r="H21">
            <v>0</v>
          </cell>
          <cell r="P21">
            <v>0</v>
          </cell>
        </row>
        <row r="22">
          <cell r="H22">
            <v>0</v>
          </cell>
          <cell r="P22">
            <v>0</v>
          </cell>
        </row>
        <row r="23">
          <cell r="H23">
            <v>0</v>
          </cell>
          <cell r="P23">
            <v>0</v>
          </cell>
        </row>
        <row r="24">
          <cell r="H24">
            <v>0</v>
          </cell>
          <cell r="P24">
            <v>0</v>
          </cell>
        </row>
        <row r="25">
          <cell r="H25">
            <v>0</v>
          </cell>
          <cell r="P25">
            <v>0</v>
          </cell>
        </row>
        <row r="26">
          <cell r="H26">
            <v>0</v>
          </cell>
          <cell r="P26">
            <v>0</v>
          </cell>
        </row>
        <row r="27">
          <cell r="H27">
            <v>0</v>
          </cell>
          <cell r="P27">
            <v>0</v>
          </cell>
        </row>
        <row r="28">
          <cell r="H28">
            <v>0</v>
          </cell>
          <cell r="P28">
            <v>0</v>
          </cell>
        </row>
        <row r="29">
          <cell r="H29">
            <v>0</v>
          </cell>
          <cell r="P29">
            <v>0</v>
          </cell>
        </row>
        <row r="30">
          <cell r="H30">
            <v>0</v>
          </cell>
          <cell r="P30">
            <v>0</v>
          </cell>
        </row>
        <row r="31">
          <cell r="H31">
            <v>0</v>
          </cell>
          <cell r="P31">
            <v>0</v>
          </cell>
        </row>
        <row r="32">
          <cell r="H32">
            <v>0</v>
          </cell>
          <cell r="P32">
            <v>0</v>
          </cell>
        </row>
        <row r="33">
          <cell r="H33">
            <v>0</v>
          </cell>
          <cell r="P33">
            <v>0</v>
          </cell>
        </row>
        <row r="34">
          <cell r="H34">
            <v>0</v>
          </cell>
          <cell r="P34">
            <v>0</v>
          </cell>
        </row>
        <row r="35">
          <cell r="H35">
            <v>0</v>
          </cell>
          <cell r="P35">
            <v>0</v>
          </cell>
        </row>
        <row r="36">
          <cell r="H36">
            <v>0</v>
          </cell>
          <cell r="P36">
            <v>0</v>
          </cell>
        </row>
        <row r="37">
          <cell r="H37">
            <v>0</v>
          </cell>
          <cell r="P37">
            <v>0</v>
          </cell>
        </row>
        <row r="38">
          <cell r="H38">
            <v>0</v>
          </cell>
          <cell r="P38">
            <v>0</v>
          </cell>
        </row>
        <row r="39">
          <cell r="H39">
            <v>0</v>
          </cell>
          <cell r="P39">
            <v>0</v>
          </cell>
        </row>
        <row r="40">
          <cell r="H40">
            <v>0</v>
          </cell>
          <cell r="P40">
            <v>0</v>
          </cell>
        </row>
        <row r="41">
          <cell r="H41">
            <v>0</v>
          </cell>
          <cell r="P41">
            <v>0</v>
          </cell>
        </row>
        <row r="42">
          <cell r="H42">
            <v>0</v>
          </cell>
          <cell r="P42">
            <v>0</v>
          </cell>
        </row>
        <row r="43">
          <cell r="H43">
            <v>0</v>
          </cell>
          <cell r="P43">
            <v>0</v>
          </cell>
        </row>
        <row r="44">
          <cell r="H44">
            <v>0</v>
          </cell>
          <cell r="P44">
            <v>0</v>
          </cell>
        </row>
        <row r="45">
          <cell r="H45">
            <v>0</v>
          </cell>
          <cell r="P45">
            <v>0</v>
          </cell>
        </row>
        <row r="46">
          <cell r="H46">
            <v>0</v>
          </cell>
          <cell r="P46">
            <v>0</v>
          </cell>
        </row>
        <row r="47">
          <cell r="H47">
            <v>0</v>
          </cell>
          <cell r="P47">
            <v>0</v>
          </cell>
        </row>
        <row r="48">
          <cell r="H48">
            <v>0</v>
          </cell>
          <cell r="P48">
            <v>0</v>
          </cell>
        </row>
        <row r="49">
          <cell r="H49">
            <v>0</v>
          </cell>
          <cell r="P49">
            <v>0</v>
          </cell>
        </row>
        <row r="50">
          <cell r="H50">
            <v>0</v>
          </cell>
          <cell r="P50">
            <v>0</v>
          </cell>
        </row>
        <row r="51">
          <cell r="H51">
            <v>0</v>
          </cell>
          <cell r="P51">
            <v>0</v>
          </cell>
        </row>
        <row r="52">
          <cell r="H52">
            <v>0</v>
          </cell>
          <cell r="P52">
            <v>0</v>
          </cell>
        </row>
        <row r="53">
          <cell r="H53">
            <v>0</v>
          </cell>
          <cell r="P53">
            <v>0</v>
          </cell>
        </row>
        <row r="54">
          <cell r="H54">
            <v>0</v>
          </cell>
          <cell r="P54">
            <v>0</v>
          </cell>
        </row>
        <row r="55">
          <cell r="H55">
            <v>0</v>
          </cell>
          <cell r="P55">
            <v>0</v>
          </cell>
        </row>
        <row r="56">
          <cell r="H56">
            <v>0</v>
          </cell>
          <cell r="P56">
            <v>0</v>
          </cell>
        </row>
        <row r="57">
          <cell r="H57">
            <v>0</v>
          </cell>
          <cell r="P57">
            <v>0</v>
          </cell>
        </row>
        <row r="58">
          <cell r="H58">
            <v>0</v>
          </cell>
          <cell r="P58">
            <v>0</v>
          </cell>
        </row>
        <row r="59">
          <cell r="H59">
            <v>0</v>
          </cell>
          <cell r="P59">
            <v>0</v>
          </cell>
        </row>
        <row r="60">
          <cell r="H60">
            <v>0</v>
          </cell>
          <cell r="P60">
            <v>0</v>
          </cell>
        </row>
        <row r="61">
          <cell r="H61">
            <v>0</v>
          </cell>
          <cell r="P61">
            <v>0</v>
          </cell>
        </row>
        <row r="62">
          <cell r="H62">
            <v>0</v>
          </cell>
          <cell r="P62">
            <v>0</v>
          </cell>
        </row>
        <row r="63">
          <cell r="H63">
            <v>0</v>
          </cell>
          <cell r="P63">
            <v>0</v>
          </cell>
        </row>
        <row r="64">
          <cell r="H64">
            <v>0</v>
          </cell>
          <cell r="P64">
            <v>0</v>
          </cell>
        </row>
        <row r="65">
          <cell r="H65">
            <v>0</v>
          </cell>
          <cell r="P65">
            <v>0</v>
          </cell>
        </row>
        <row r="66">
          <cell r="H66">
            <v>0</v>
          </cell>
          <cell r="P66">
            <v>0</v>
          </cell>
        </row>
        <row r="67">
          <cell r="H67">
            <v>0</v>
          </cell>
          <cell r="P67">
            <v>0</v>
          </cell>
        </row>
        <row r="68">
          <cell r="H68">
            <v>0</v>
          </cell>
          <cell r="P68">
            <v>0</v>
          </cell>
        </row>
        <row r="69">
          <cell r="H69">
            <v>0</v>
          </cell>
          <cell r="P69">
            <v>0</v>
          </cell>
        </row>
        <row r="70">
          <cell r="H70">
            <v>0</v>
          </cell>
          <cell r="P70">
            <v>0</v>
          </cell>
        </row>
        <row r="71">
          <cell r="H71">
            <v>0</v>
          </cell>
          <cell r="P71">
            <v>0</v>
          </cell>
        </row>
        <row r="72">
          <cell r="H72">
            <v>0</v>
          </cell>
          <cell r="P72">
            <v>0</v>
          </cell>
        </row>
        <row r="73">
          <cell r="H73">
            <v>0</v>
          </cell>
          <cell r="P73">
            <v>0</v>
          </cell>
        </row>
        <row r="74">
          <cell r="H74">
            <v>0</v>
          </cell>
          <cell r="P74">
            <v>0</v>
          </cell>
        </row>
        <row r="75">
          <cell r="H75">
            <v>0</v>
          </cell>
          <cell r="P75">
            <v>0</v>
          </cell>
        </row>
        <row r="76">
          <cell r="H76">
            <v>0</v>
          </cell>
          <cell r="P76">
            <v>0</v>
          </cell>
        </row>
        <row r="77">
          <cell r="H77">
            <v>0.84499999999999997</v>
          </cell>
          <cell r="P77">
            <v>0</v>
          </cell>
        </row>
        <row r="78">
          <cell r="H78">
            <v>0.76779999999999993</v>
          </cell>
          <cell r="P78">
            <v>0</v>
          </cell>
        </row>
        <row r="79">
          <cell r="H79">
            <v>0</v>
          </cell>
          <cell r="P79">
            <v>0</v>
          </cell>
        </row>
        <row r="80">
          <cell r="H80">
            <v>0.73680000000000001</v>
          </cell>
          <cell r="P80">
            <v>0</v>
          </cell>
        </row>
        <row r="81">
          <cell r="H81">
            <v>0</v>
          </cell>
          <cell r="P81">
            <v>0</v>
          </cell>
        </row>
        <row r="82">
          <cell r="H82">
            <v>0.75160000000000005</v>
          </cell>
          <cell r="P82">
            <v>0</v>
          </cell>
        </row>
        <row r="83">
          <cell r="H83">
            <v>0.75900000000000001</v>
          </cell>
          <cell r="P83">
            <v>0</v>
          </cell>
        </row>
        <row r="84">
          <cell r="H84">
            <v>0.77280000000000004</v>
          </cell>
          <cell r="P84">
            <v>0</v>
          </cell>
        </row>
        <row r="85">
          <cell r="H85">
            <v>0.50860000000000005</v>
          </cell>
          <cell r="P85">
            <v>0</v>
          </cell>
        </row>
        <row r="86">
          <cell r="H86">
            <v>0.82980000000000009</v>
          </cell>
          <cell r="P86">
            <v>0</v>
          </cell>
        </row>
        <row r="87">
          <cell r="H87">
            <v>0.6391</v>
          </cell>
          <cell r="P87">
            <v>0</v>
          </cell>
        </row>
        <row r="88">
          <cell r="H88">
            <v>0</v>
          </cell>
          <cell r="P88">
            <v>0</v>
          </cell>
        </row>
        <row r="89">
          <cell r="H89">
            <v>0.82040000000000002</v>
          </cell>
          <cell r="P89">
            <v>0</v>
          </cell>
        </row>
        <row r="90">
          <cell r="H90">
            <v>0.62170000000000003</v>
          </cell>
          <cell r="P90">
            <v>0</v>
          </cell>
        </row>
        <row r="91">
          <cell r="H91">
            <v>1.0079</v>
          </cell>
          <cell r="P91">
            <v>0</v>
          </cell>
        </row>
        <row r="92">
          <cell r="H92">
            <v>0.77444000000000002</v>
          </cell>
          <cell r="P92">
            <v>0</v>
          </cell>
        </row>
        <row r="93">
          <cell r="H93">
            <v>0</v>
          </cell>
          <cell r="P93">
            <v>0</v>
          </cell>
        </row>
        <row r="94">
          <cell r="H94">
            <v>0.73720000000000008</v>
          </cell>
          <cell r="P94">
            <v>0</v>
          </cell>
        </row>
        <row r="95">
          <cell r="H95">
            <v>0.93700000000000006</v>
          </cell>
          <cell r="P95">
            <v>0</v>
          </cell>
        </row>
        <row r="96">
          <cell r="H96">
            <v>1.0326400000000002</v>
          </cell>
          <cell r="P96">
            <v>0</v>
          </cell>
        </row>
        <row r="97">
          <cell r="H97">
            <v>1.3015999999999999</v>
          </cell>
          <cell r="P97">
            <v>0</v>
          </cell>
        </row>
        <row r="98">
          <cell r="H98">
            <v>0.81479999999999997</v>
          </cell>
          <cell r="P98">
            <v>0</v>
          </cell>
        </row>
        <row r="99">
          <cell r="H99">
            <v>0.66720000000000002</v>
          </cell>
          <cell r="P99">
            <v>0</v>
          </cell>
        </row>
        <row r="100">
          <cell r="H100">
            <v>0.69959999999999989</v>
          </cell>
          <cell r="P100">
            <v>0</v>
          </cell>
        </row>
        <row r="101">
          <cell r="H101">
            <v>0.64090000000000003</v>
          </cell>
          <cell r="P101">
            <v>0</v>
          </cell>
        </row>
        <row r="102">
          <cell r="H102">
            <v>0.66870000000000007</v>
          </cell>
          <cell r="P102">
            <v>0</v>
          </cell>
        </row>
        <row r="103">
          <cell r="H103">
            <v>0.65060000000000007</v>
          </cell>
          <cell r="P103">
            <v>0</v>
          </cell>
        </row>
        <row r="104">
          <cell r="H104">
            <v>0.6401</v>
          </cell>
          <cell r="P104">
            <v>0</v>
          </cell>
        </row>
        <row r="105">
          <cell r="H105">
            <v>0.65849999999999997</v>
          </cell>
          <cell r="P105">
            <v>0</v>
          </cell>
        </row>
        <row r="106">
          <cell r="H106">
            <v>0.64370000000000005</v>
          </cell>
          <cell r="P106">
            <v>0</v>
          </cell>
        </row>
        <row r="107">
          <cell r="H107">
            <v>0.70319999999999994</v>
          </cell>
          <cell r="P107">
            <v>0</v>
          </cell>
        </row>
        <row r="108">
          <cell r="H108">
            <v>0.93489999999999995</v>
          </cell>
          <cell r="P108">
            <v>0</v>
          </cell>
        </row>
        <row r="109">
          <cell r="H109">
            <v>0.93479999999999996</v>
          </cell>
          <cell r="P109">
            <v>0</v>
          </cell>
        </row>
        <row r="110">
          <cell r="H110">
            <v>0.93030000000000002</v>
          </cell>
          <cell r="P110">
            <v>0</v>
          </cell>
        </row>
        <row r="111">
          <cell r="H111">
            <v>0.79280000000000006</v>
          </cell>
          <cell r="P111">
            <v>0</v>
          </cell>
        </row>
        <row r="112">
          <cell r="H112">
            <v>0.70699999999999996</v>
          </cell>
          <cell r="P112">
            <v>0</v>
          </cell>
        </row>
        <row r="113">
          <cell r="H113">
            <v>0.61960000000000004</v>
          </cell>
          <cell r="P113">
            <v>0</v>
          </cell>
        </row>
        <row r="114">
          <cell r="H114">
            <v>0</v>
          </cell>
          <cell r="P114">
            <v>0</v>
          </cell>
        </row>
        <row r="115">
          <cell r="H115">
            <v>0</v>
          </cell>
          <cell r="P115">
            <v>0</v>
          </cell>
        </row>
        <row r="116">
          <cell r="H116">
            <v>0.63866000000000001</v>
          </cell>
          <cell r="P116">
            <v>0</v>
          </cell>
        </row>
        <row r="117">
          <cell r="H117">
            <v>0.73260000000000003</v>
          </cell>
          <cell r="P117">
            <v>0</v>
          </cell>
        </row>
        <row r="118">
          <cell r="H118">
            <v>0</v>
          </cell>
          <cell r="P118">
            <v>0</v>
          </cell>
        </row>
        <row r="119">
          <cell r="H119">
            <v>1.0030399999999999</v>
          </cell>
          <cell r="P119">
            <v>0</v>
          </cell>
        </row>
        <row r="120">
          <cell r="H120">
            <v>0</v>
          </cell>
          <cell r="P120">
            <v>0</v>
          </cell>
        </row>
        <row r="121">
          <cell r="H121">
            <v>0.70079999999999998</v>
          </cell>
          <cell r="P121">
            <v>0</v>
          </cell>
        </row>
        <row r="122">
          <cell r="H122">
            <v>1.3415600000000003</v>
          </cell>
          <cell r="P122">
            <v>0</v>
          </cell>
        </row>
        <row r="123">
          <cell r="H123">
            <v>1.0661099999999999</v>
          </cell>
          <cell r="P123">
            <v>0</v>
          </cell>
        </row>
        <row r="124">
          <cell r="H124">
            <v>0.93730000000000002</v>
          </cell>
          <cell r="P124">
            <v>0</v>
          </cell>
        </row>
        <row r="125">
          <cell r="H125">
            <v>1.1361999999999999</v>
          </cell>
          <cell r="P125">
            <v>0</v>
          </cell>
        </row>
        <row r="126">
          <cell r="H126">
            <v>0.9143</v>
          </cell>
          <cell r="P126">
            <v>0</v>
          </cell>
        </row>
        <row r="127">
          <cell r="H127">
            <v>1.7744000000000002</v>
          </cell>
          <cell r="P127">
            <v>0</v>
          </cell>
        </row>
        <row r="128">
          <cell r="H128">
            <v>1.5317799999999999</v>
          </cell>
          <cell r="P128">
            <v>0</v>
          </cell>
        </row>
        <row r="129">
          <cell r="H129">
            <v>0</v>
          </cell>
          <cell r="P129">
            <v>0</v>
          </cell>
        </row>
        <row r="130">
          <cell r="H130">
            <v>0.76690000000000003</v>
          </cell>
          <cell r="P130">
            <v>0</v>
          </cell>
        </row>
        <row r="131">
          <cell r="H131">
            <v>0</v>
          </cell>
          <cell r="P131">
            <v>0</v>
          </cell>
        </row>
        <row r="132">
          <cell r="H132">
            <v>2.5687600000000002</v>
          </cell>
          <cell r="P132">
            <v>0</v>
          </cell>
        </row>
        <row r="133">
          <cell r="H133">
            <v>0.72450000000000003</v>
          </cell>
          <cell r="P133">
            <v>0</v>
          </cell>
        </row>
        <row r="134">
          <cell r="H134">
            <v>0</v>
          </cell>
          <cell r="P134">
            <v>0</v>
          </cell>
        </row>
        <row r="135">
          <cell r="H135">
            <v>0</v>
          </cell>
          <cell r="P135">
            <v>0</v>
          </cell>
        </row>
        <row r="136">
          <cell r="H136">
            <v>0</v>
          </cell>
          <cell r="P136">
            <v>0</v>
          </cell>
        </row>
        <row r="137">
          <cell r="H137">
            <v>0</v>
          </cell>
          <cell r="P137">
            <v>0</v>
          </cell>
        </row>
        <row r="138">
          <cell r="H138">
            <v>0</v>
          </cell>
          <cell r="P138">
            <v>0</v>
          </cell>
        </row>
        <row r="139">
          <cell r="H139">
            <v>0</v>
          </cell>
          <cell r="P139">
            <v>0</v>
          </cell>
        </row>
        <row r="140">
          <cell r="H140">
            <v>0</v>
          </cell>
          <cell r="P140">
            <v>0</v>
          </cell>
        </row>
        <row r="141">
          <cell r="H141">
            <v>0</v>
          </cell>
          <cell r="P141">
            <v>0</v>
          </cell>
        </row>
        <row r="142">
          <cell r="H142">
            <v>0</v>
          </cell>
          <cell r="P142">
            <v>0</v>
          </cell>
        </row>
        <row r="143">
          <cell r="H143">
            <v>0</v>
          </cell>
          <cell r="P143">
            <v>0</v>
          </cell>
        </row>
        <row r="144">
          <cell r="H144">
            <v>0</v>
          </cell>
          <cell r="P144">
            <v>0</v>
          </cell>
        </row>
        <row r="145">
          <cell r="H145">
            <v>0</v>
          </cell>
          <cell r="P145">
            <v>0</v>
          </cell>
        </row>
        <row r="146">
          <cell r="H146">
            <v>0</v>
          </cell>
          <cell r="P146">
            <v>0</v>
          </cell>
        </row>
        <row r="147">
          <cell r="H147">
            <v>0</v>
          </cell>
          <cell r="P147">
            <v>0</v>
          </cell>
        </row>
        <row r="148">
          <cell r="H148">
            <v>2.7204999999999999</v>
          </cell>
          <cell r="P148">
            <v>0</v>
          </cell>
        </row>
        <row r="149">
          <cell r="H149">
            <v>0</v>
          </cell>
          <cell r="P149">
            <v>0</v>
          </cell>
        </row>
        <row r="150">
          <cell r="H150">
            <v>0</v>
          </cell>
          <cell r="P150">
            <v>0</v>
          </cell>
        </row>
        <row r="151">
          <cell r="H151">
            <v>0</v>
          </cell>
          <cell r="P151">
            <v>0</v>
          </cell>
        </row>
        <row r="152">
          <cell r="H152">
            <v>0</v>
          </cell>
          <cell r="P152">
            <v>0</v>
          </cell>
        </row>
        <row r="153">
          <cell r="H153">
            <v>0</v>
          </cell>
          <cell r="P153">
            <v>0</v>
          </cell>
        </row>
        <row r="154">
          <cell r="H154">
            <v>3.3303699999999998</v>
          </cell>
          <cell r="P154">
            <v>0</v>
          </cell>
        </row>
        <row r="155">
          <cell r="H155">
            <v>0</v>
          </cell>
          <cell r="P155">
            <v>0</v>
          </cell>
        </row>
        <row r="156">
          <cell r="H156">
            <v>0</v>
          </cell>
          <cell r="P156">
            <v>0</v>
          </cell>
        </row>
        <row r="157">
          <cell r="H157">
            <v>0</v>
          </cell>
          <cell r="P157">
            <v>0</v>
          </cell>
        </row>
        <row r="158">
          <cell r="H158">
            <v>0</v>
          </cell>
          <cell r="P158">
            <v>0</v>
          </cell>
        </row>
        <row r="159">
          <cell r="H159">
            <v>2.69556</v>
          </cell>
          <cell r="P159">
            <v>0</v>
          </cell>
        </row>
        <row r="160">
          <cell r="H160">
            <v>0</v>
          </cell>
          <cell r="P160">
            <v>0</v>
          </cell>
        </row>
        <row r="161">
          <cell r="H161">
            <v>0</v>
          </cell>
          <cell r="P161">
            <v>0</v>
          </cell>
        </row>
        <row r="162">
          <cell r="H162">
            <v>0</v>
          </cell>
          <cell r="P162">
            <v>0</v>
          </cell>
        </row>
        <row r="163">
          <cell r="H163">
            <v>2.7063700000000002</v>
          </cell>
          <cell r="P163">
            <v>0</v>
          </cell>
        </row>
        <row r="164">
          <cell r="H164">
            <v>0</v>
          </cell>
          <cell r="P164">
            <v>0</v>
          </cell>
        </row>
        <row r="165">
          <cell r="H165">
            <v>0</v>
          </cell>
          <cell r="P165">
            <v>0</v>
          </cell>
        </row>
        <row r="166">
          <cell r="H166">
            <v>0</v>
          </cell>
          <cell r="P166">
            <v>0</v>
          </cell>
        </row>
        <row r="167">
          <cell r="H167">
            <v>0</v>
          </cell>
          <cell r="P167">
            <v>0</v>
          </cell>
        </row>
        <row r="168">
          <cell r="H168">
            <v>0</v>
          </cell>
          <cell r="P168">
            <v>0</v>
          </cell>
        </row>
        <row r="169">
          <cell r="H169">
            <v>0</v>
          </cell>
          <cell r="P169">
            <v>0</v>
          </cell>
        </row>
        <row r="170">
          <cell r="H170">
            <v>0</v>
          </cell>
          <cell r="P170">
            <v>0</v>
          </cell>
        </row>
        <row r="171">
          <cell r="H171">
            <v>0</v>
          </cell>
          <cell r="P171">
            <v>0</v>
          </cell>
        </row>
        <row r="172">
          <cell r="H172">
            <v>0</v>
          </cell>
          <cell r="P172">
            <v>0</v>
          </cell>
        </row>
        <row r="173">
          <cell r="H173">
            <v>0</v>
          </cell>
          <cell r="P173">
            <v>0</v>
          </cell>
        </row>
        <row r="174">
          <cell r="H174">
            <v>0</v>
          </cell>
          <cell r="P174">
            <v>0</v>
          </cell>
        </row>
        <row r="175">
          <cell r="H175">
            <v>0</v>
          </cell>
          <cell r="P175">
            <v>0</v>
          </cell>
        </row>
        <row r="176">
          <cell r="H176">
            <v>1.734</v>
          </cell>
          <cell r="P176">
            <v>0</v>
          </cell>
        </row>
        <row r="177">
          <cell r="H177">
            <v>1.5017</v>
          </cell>
          <cell r="P177">
            <v>0</v>
          </cell>
        </row>
        <row r="178">
          <cell r="H178">
            <v>0</v>
          </cell>
          <cell r="P178">
            <v>0</v>
          </cell>
        </row>
        <row r="179">
          <cell r="H179">
            <v>0</v>
          </cell>
          <cell r="P179">
            <v>0</v>
          </cell>
        </row>
        <row r="180">
          <cell r="H180">
            <v>0</v>
          </cell>
          <cell r="P180">
            <v>0</v>
          </cell>
        </row>
        <row r="181">
          <cell r="H181">
            <v>0</v>
          </cell>
          <cell r="P181">
            <v>0</v>
          </cell>
        </row>
        <row r="182">
          <cell r="H182">
            <v>0</v>
          </cell>
          <cell r="P182">
            <v>0</v>
          </cell>
        </row>
        <row r="183">
          <cell r="H183">
            <v>0</v>
          </cell>
          <cell r="P183">
            <v>0</v>
          </cell>
        </row>
        <row r="184">
          <cell r="H184">
            <v>0</v>
          </cell>
          <cell r="P184">
            <v>0</v>
          </cell>
        </row>
        <row r="185">
          <cell r="H185">
            <v>0</v>
          </cell>
          <cell r="P185">
            <v>0</v>
          </cell>
        </row>
        <row r="186">
          <cell r="H186">
            <v>0</v>
          </cell>
          <cell r="P186">
            <v>0</v>
          </cell>
        </row>
        <row r="187">
          <cell r="H187">
            <v>0</v>
          </cell>
          <cell r="P187">
            <v>0</v>
          </cell>
        </row>
        <row r="188">
          <cell r="H188">
            <v>0</v>
          </cell>
          <cell r="P188">
            <v>0</v>
          </cell>
        </row>
        <row r="189">
          <cell r="H189">
            <v>0</v>
          </cell>
          <cell r="P189">
            <v>0</v>
          </cell>
        </row>
        <row r="190">
          <cell r="H190">
            <v>0</v>
          </cell>
          <cell r="P190">
            <v>0</v>
          </cell>
        </row>
        <row r="191">
          <cell r="H191">
            <v>1.52525</v>
          </cell>
          <cell r="P191">
            <v>0</v>
          </cell>
        </row>
        <row r="192">
          <cell r="H192">
            <v>1.7841000000000002</v>
          </cell>
          <cell r="P192">
            <v>0</v>
          </cell>
        </row>
        <row r="193">
          <cell r="H193">
            <v>1.0911600000000001</v>
          </cell>
          <cell r="P193">
            <v>0</v>
          </cell>
        </row>
        <row r="194">
          <cell r="H194">
            <v>0</v>
          </cell>
          <cell r="P194">
            <v>0</v>
          </cell>
        </row>
        <row r="195">
          <cell r="H195">
            <v>0</v>
          </cell>
          <cell r="P195">
            <v>0</v>
          </cell>
        </row>
        <row r="196">
          <cell r="H196">
            <v>0</v>
          </cell>
          <cell r="P196">
            <v>0</v>
          </cell>
        </row>
        <row r="197">
          <cell r="H197">
            <v>0</v>
          </cell>
          <cell r="P197">
            <v>0</v>
          </cell>
        </row>
        <row r="198">
          <cell r="H198">
            <v>0</v>
          </cell>
          <cell r="P198">
            <v>0</v>
          </cell>
        </row>
        <row r="199">
          <cell r="H199">
            <v>0</v>
          </cell>
          <cell r="P199">
            <v>0</v>
          </cell>
        </row>
        <row r="200">
          <cell r="H200">
            <v>0</v>
          </cell>
          <cell r="P200">
            <v>0</v>
          </cell>
        </row>
        <row r="201">
          <cell r="H201">
            <v>0</v>
          </cell>
          <cell r="P201">
            <v>0</v>
          </cell>
        </row>
        <row r="202">
          <cell r="H202">
            <v>0</v>
          </cell>
          <cell r="P202">
            <v>0</v>
          </cell>
        </row>
        <row r="203">
          <cell r="H203">
            <v>0</v>
          </cell>
          <cell r="P203">
            <v>0</v>
          </cell>
        </row>
        <row r="204">
          <cell r="H204">
            <v>0</v>
          </cell>
          <cell r="P204">
            <v>0</v>
          </cell>
        </row>
        <row r="205">
          <cell r="H205">
            <v>1.7002000000000002</v>
          </cell>
          <cell r="P205">
            <v>0</v>
          </cell>
        </row>
        <row r="206">
          <cell r="H206">
            <v>0</v>
          </cell>
          <cell r="P206">
            <v>0</v>
          </cell>
        </row>
        <row r="207">
          <cell r="H207">
            <v>0</v>
          </cell>
          <cell r="P207">
            <v>0</v>
          </cell>
        </row>
        <row r="208">
          <cell r="H208">
            <v>0</v>
          </cell>
          <cell r="P208">
            <v>0</v>
          </cell>
        </row>
        <row r="209">
          <cell r="H209">
            <v>0</v>
          </cell>
          <cell r="P209">
            <v>0</v>
          </cell>
        </row>
        <row r="210">
          <cell r="H210">
            <v>0</v>
          </cell>
          <cell r="P210">
            <v>0</v>
          </cell>
        </row>
        <row r="211">
          <cell r="H211">
            <v>0</v>
          </cell>
          <cell r="P211">
            <v>0</v>
          </cell>
        </row>
        <row r="212">
          <cell r="H212">
            <v>0</v>
          </cell>
          <cell r="P212">
            <v>0</v>
          </cell>
        </row>
        <row r="213">
          <cell r="H213">
            <v>0</v>
          </cell>
          <cell r="P213">
            <v>0</v>
          </cell>
        </row>
        <row r="214">
          <cell r="H214">
            <v>0</v>
          </cell>
          <cell r="P214">
            <v>0</v>
          </cell>
        </row>
        <row r="215">
          <cell r="H215">
            <v>2.7035999999999998</v>
          </cell>
          <cell r="P215">
            <v>0</v>
          </cell>
        </row>
        <row r="216">
          <cell r="H216">
            <v>0</v>
          </cell>
          <cell r="P216">
            <v>0</v>
          </cell>
        </row>
        <row r="217">
          <cell r="H217">
            <v>0</v>
          </cell>
          <cell r="P217">
            <v>0</v>
          </cell>
        </row>
        <row r="218">
          <cell r="H218">
            <v>0</v>
          </cell>
          <cell r="P218">
            <v>0</v>
          </cell>
        </row>
        <row r="219">
          <cell r="H219">
            <v>0</v>
          </cell>
          <cell r="P219">
            <v>0</v>
          </cell>
        </row>
        <row r="220">
          <cell r="H220">
            <v>0</v>
          </cell>
          <cell r="P220">
            <v>0</v>
          </cell>
        </row>
        <row r="221">
          <cell r="H221">
            <v>0</v>
          </cell>
          <cell r="P221">
            <v>0</v>
          </cell>
        </row>
        <row r="222">
          <cell r="H222">
            <v>0</v>
          </cell>
          <cell r="P222">
            <v>0</v>
          </cell>
        </row>
        <row r="223">
          <cell r="H223">
            <v>0</v>
          </cell>
          <cell r="P223">
            <v>0</v>
          </cell>
        </row>
        <row r="224">
          <cell r="H224">
            <v>0</v>
          </cell>
          <cell r="P224">
            <v>0</v>
          </cell>
        </row>
        <row r="225">
          <cell r="H225">
            <v>0</v>
          </cell>
          <cell r="P225">
            <v>0</v>
          </cell>
        </row>
        <row r="226">
          <cell r="H226">
            <v>0</v>
          </cell>
          <cell r="P226">
            <v>0</v>
          </cell>
        </row>
        <row r="227">
          <cell r="H227">
            <v>0</v>
          </cell>
          <cell r="P227">
            <v>0</v>
          </cell>
        </row>
        <row r="228">
          <cell r="H228">
            <v>0</v>
          </cell>
          <cell r="P228">
            <v>0</v>
          </cell>
        </row>
        <row r="229">
          <cell r="H229">
            <v>0</v>
          </cell>
          <cell r="P229">
            <v>0</v>
          </cell>
        </row>
        <row r="230">
          <cell r="H230">
            <v>0</v>
          </cell>
          <cell r="P230">
            <v>0</v>
          </cell>
        </row>
        <row r="231">
          <cell r="H231">
            <v>0</v>
          </cell>
          <cell r="P231">
            <v>0</v>
          </cell>
        </row>
        <row r="232">
          <cell r="H232">
            <v>0</v>
          </cell>
          <cell r="P232">
            <v>0</v>
          </cell>
        </row>
        <row r="233">
          <cell r="H233">
            <v>0</v>
          </cell>
          <cell r="P233">
            <v>0</v>
          </cell>
        </row>
        <row r="234">
          <cell r="H234">
            <v>0</v>
          </cell>
          <cell r="P234">
            <v>0</v>
          </cell>
        </row>
        <row r="235">
          <cell r="H235">
            <v>0</v>
          </cell>
          <cell r="P235">
            <v>0</v>
          </cell>
        </row>
        <row r="236">
          <cell r="H236">
            <v>0</v>
          </cell>
          <cell r="P236">
            <v>0</v>
          </cell>
        </row>
        <row r="237">
          <cell r="H237">
            <v>0</v>
          </cell>
          <cell r="P237">
            <v>0</v>
          </cell>
        </row>
        <row r="238">
          <cell r="H238">
            <v>0</v>
          </cell>
          <cell r="P238">
            <v>0</v>
          </cell>
        </row>
        <row r="239">
          <cell r="H239">
            <v>0</v>
          </cell>
          <cell r="P239">
            <v>0</v>
          </cell>
        </row>
        <row r="240">
          <cell r="H240">
            <v>0</v>
          </cell>
          <cell r="P240">
            <v>0</v>
          </cell>
        </row>
        <row r="241">
          <cell r="H241">
            <v>0</v>
          </cell>
          <cell r="P241">
            <v>0</v>
          </cell>
        </row>
        <row r="242">
          <cell r="H242">
            <v>0</v>
          </cell>
          <cell r="P242">
            <v>0</v>
          </cell>
        </row>
        <row r="243">
          <cell r="H243">
            <v>0</v>
          </cell>
          <cell r="P243">
            <v>0</v>
          </cell>
        </row>
        <row r="244">
          <cell r="H244">
            <v>0</v>
          </cell>
          <cell r="P244">
            <v>0</v>
          </cell>
        </row>
        <row r="245">
          <cell r="H245">
            <v>0</v>
          </cell>
          <cell r="P245">
            <v>0</v>
          </cell>
        </row>
        <row r="246">
          <cell r="H246">
            <v>0</v>
          </cell>
          <cell r="P246">
            <v>0</v>
          </cell>
        </row>
        <row r="247">
          <cell r="H247">
            <v>0</v>
          </cell>
          <cell r="P247">
            <v>0</v>
          </cell>
        </row>
        <row r="248">
          <cell r="H248">
            <v>0</v>
          </cell>
          <cell r="P248">
            <v>0</v>
          </cell>
        </row>
        <row r="249">
          <cell r="H249">
            <v>0</v>
          </cell>
          <cell r="P249">
            <v>0</v>
          </cell>
        </row>
        <row r="250">
          <cell r="H250">
            <v>0</v>
          </cell>
          <cell r="P250">
            <v>0</v>
          </cell>
        </row>
        <row r="251">
          <cell r="H251">
            <v>0</v>
          </cell>
          <cell r="P251">
            <v>0</v>
          </cell>
        </row>
        <row r="252">
          <cell r="H252">
            <v>1.9832000000000001</v>
          </cell>
          <cell r="P252">
            <v>0</v>
          </cell>
        </row>
        <row r="253">
          <cell r="H253">
            <v>0</v>
          </cell>
          <cell r="P253">
            <v>0</v>
          </cell>
        </row>
        <row r="254">
          <cell r="H254">
            <v>0</v>
          </cell>
          <cell r="P254">
            <v>0</v>
          </cell>
        </row>
        <row r="255">
          <cell r="H255">
            <v>0</v>
          </cell>
          <cell r="P255">
            <v>0</v>
          </cell>
        </row>
        <row r="256">
          <cell r="H256">
            <v>0</v>
          </cell>
          <cell r="P256">
            <v>0</v>
          </cell>
        </row>
        <row r="257">
          <cell r="H257">
            <v>0</v>
          </cell>
          <cell r="P257">
            <v>0</v>
          </cell>
        </row>
        <row r="258">
          <cell r="H258">
            <v>0</v>
          </cell>
          <cell r="P258">
            <v>0</v>
          </cell>
        </row>
        <row r="259">
          <cell r="H259">
            <v>0</v>
          </cell>
          <cell r="P259">
            <v>0</v>
          </cell>
        </row>
        <row r="260">
          <cell r="H260">
            <v>0</v>
          </cell>
          <cell r="P260">
            <v>0</v>
          </cell>
        </row>
        <row r="261">
          <cell r="H261">
            <v>0</v>
          </cell>
          <cell r="P261">
            <v>0</v>
          </cell>
        </row>
        <row r="262">
          <cell r="H262">
            <v>0</v>
          </cell>
          <cell r="P262">
            <v>0</v>
          </cell>
        </row>
        <row r="263">
          <cell r="H263">
            <v>0</v>
          </cell>
          <cell r="P263">
            <v>0</v>
          </cell>
        </row>
        <row r="264">
          <cell r="H264">
            <v>0</v>
          </cell>
          <cell r="P264">
            <v>0</v>
          </cell>
        </row>
        <row r="265">
          <cell r="H265">
            <v>0</v>
          </cell>
          <cell r="P265">
            <v>0</v>
          </cell>
        </row>
        <row r="266">
          <cell r="H266">
            <v>0</v>
          </cell>
          <cell r="P266">
            <v>0</v>
          </cell>
        </row>
        <row r="267">
          <cell r="H267">
            <v>0</v>
          </cell>
          <cell r="P267">
            <v>0</v>
          </cell>
        </row>
        <row r="268">
          <cell r="H268">
            <v>0</v>
          </cell>
          <cell r="P268">
            <v>0</v>
          </cell>
        </row>
        <row r="269">
          <cell r="H269">
            <v>0</v>
          </cell>
          <cell r="P269">
            <v>0</v>
          </cell>
        </row>
        <row r="270">
          <cell r="H270">
            <v>0</v>
          </cell>
          <cell r="P270">
            <v>0</v>
          </cell>
        </row>
        <row r="271">
          <cell r="H271">
            <v>0</v>
          </cell>
          <cell r="P271">
            <v>0</v>
          </cell>
        </row>
        <row r="272">
          <cell r="H272">
            <v>0</v>
          </cell>
          <cell r="P272">
            <v>0</v>
          </cell>
        </row>
        <row r="273">
          <cell r="H273">
            <v>0</v>
          </cell>
          <cell r="P273">
            <v>0</v>
          </cell>
        </row>
        <row r="274">
          <cell r="H274">
            <v>0</v>
          </cell>
          <cell r="P274">
            <v>0</v>
          </cell>
        </row>
        <row r="275">
          <cell r="H275">
            <v>0</v>
          </cell>
          <cell r="P275">
            <v>0</v>
          </cell>
        </row>
      </sheetData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38.10649232744867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149.12704935831093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339.88443338483313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104.60740009293907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104.38896452479376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48.636500000000005</v>
          </cell>
          <cell r="AZ21">
            <v>0</v>
          </cell>
          <cell r="BC21">
            <v>0</v>
          </cell>
          <cell r="BD21">
            <v>0</v>
          </cell>
          <cell r="BG21">
            <v>43.049499999999995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135.95377335393323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41.424823100186138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41.422942688918255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41.498890987849428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41.38770835292371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41.603739788136188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41.318605258914907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41.215188988022526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4.3057400000000001</v>
          </cell>
          <cell r="T30">
            <v>41.265013537780334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6.9676400000000003</v>
          </cell>
          <cell r="AZ30">
            <v>0</v>
          </cell>
          <cell r="BC30">
            <v>0</v>
          </cell>
          <cell r="BD30">
            <v>0</v>
          </cell>
          <cell r="BG30">
            <v>49.884940000000007</v>
          </cell>
          <cell r="BK30">
            <v>3.8574200000000007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41.461610304970208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126.12090724544618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138.63500700241789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138.67289111377485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11.24090039286494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189.78869762201734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80.216538623662558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135.95377335393323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80.141333716294639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135.95377335393323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165.38691365242232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339.88443338483313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30.780890000000003</v>
          </cell>
          <cell r="AZ44">
            <v>0</v>
          </cell>
          <cell r="BC44">
            <v>0</v>
          </cell>
          <cell r="BD44">
            <v>0</v>
          </cell>
          <cell r="BG44">
            <v>91.946889999999996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135.95377335393323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41.528959387363571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41.639667590717096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41.566140797456399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41.436594428549682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41.461805098955139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41.962375426670533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41.603444567030138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41.529261043885725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41.529159953022138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41.875980109889682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41.745338277328436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147.10386252096981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41.499098190932663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41.387701426915356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41.745960175161812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41.01804659411183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13.99463007134379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21.694481722738033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414.75687000000005</v>
          </cell>
          <cell r="T75">
            <v>1240.4578049466829</v>
          </cell>
          <cell r="AA75">
            <v>35.407130000000002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602.26749000000007</v>
          </cell>
          <cell r="AN75">
            <v>108.22380881952904</v>
          </cell>
          <cell r="AQ75">
            <v>49.171760000000006</v>
          </cell>
          <cell r="AR75">
            <v>39.143734761939214</v>
          </cell>
          <cell r="AU75">
            <v>1.9045400000000001</v>
          </cell>
          <cell r="AV75">
            <v>0</v>
          </cell>
          <cell r="AY75">
            <v>124.14138000000001</v>
          </cell>
          <cell r="AZ75">
            <v>0</v>
          </cell>
          <cell r="BC75">
            <v>178.85362000000001</v>
          </cell>
          <cell r="BD75">
            <v>3.1016349824116509</v>
          </cell>
          <cell r="BG75">
            <v>897.21148000000005</v>
          </cell>
          <cell r="BK75">
            <v>159.11565999999999</v>
          </cell>
          <cell r="BL75">
            <v>0</v>
          </cell>
          <cell r="BO75">
            <v>1.12541</v>
          </cell>
          <cell r="BP75">
            <v>0</v>
          </cell>
          <cell r="BS75">
            <v>715.84733000000006</v>
          </cell>
          <cell r="BT75">
            <v>270.352717817952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1155.2850261929793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8.0923079641304252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8.7186597637876275</v>
          </cell>
          <cell r="BG76">
            <v>962.74441999999999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843.93888940468787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1162.3547112523031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41.306419863107593</v>
          </cell>
          <cell r="AQ77">
            <v>2.4215999999999998</v>
          </cell>
          <cell r="AR77">
            <v>1.9963304728588998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543.81509341573292</v>
          </cell>
          <cell r="BC77">
            <v>144.78140999999999</v>
          </cell>
          <cell r="BD77">
            <v>2.5107631931569743</v>
          </cell>
          <cell r="BG77">
            <v>444.90845999999999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27.400613292359999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1735.5955281146732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4.5251188759514722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1.6776729216152892</v>
          </cell>
          <cell r="BG78">
            <v>441.96947999999998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16.440367975415999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104.96040676247623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65.575932813421133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1.7819734102648421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157.09684954286399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683.39729062897266</v>
          </cell>
          <cell r="AQ80">
            <v>23.976039999999998</v>
          </cell>
          <cell r="AR80">
            <v>19.571867380969607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97.75578880391798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554.93966241412488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0.90491425572469808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656.26210145563743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56.208048484611794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2.3640608221489874</v>
          </cell>
          <cell r="BG82">
            <v>510.82080000000008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182.67075528240002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1122.6703549000608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71.512722092437514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2.9255988658015393</v>
          </cell>
          <cell r="BG83">
            <v>650.65198000000009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473.99299974123767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38.01389747872237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0.964142405745814</v>
          </cell>
          <cell r="BG84">
            <v>352.02882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104.122330510968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1636.5497199390597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626.07113654782484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3.2251859421265965</v>
          </cell>
          <cell r="BG85">
            <v>617.62624000000005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42.014273714951997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41.820275379040041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48.492261742691149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2.7210154520070216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0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41.883640149743968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2.7649990354414582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2.2229957342093134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1170.8791004687241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82.279822828101914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5.2278847283455905</v>
          </cell>
          <cell r="BG88">
            <v>751.82181000000003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131.52294380332799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1625.9115163047318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148.94676786418609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10.969664160388527</v>
          </cell>
          <cell r="BG89">
            <v>1371.7519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270.352717817952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2390.8114196738024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275.21998225133103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89.068218690582142</v>
          </cell>
          <cell r="BG90">
            <v>518.52630199999999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38.360858609304003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195.10935480554298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32.180254558548597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1.0535127738108203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979.26619539386809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44.515441890452763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0.95754699092272655</v>
          </cell>
          <cell r="BG92">
            <v>385.33444000000009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157.09684954286399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1109.166091421489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60.043284668027958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2.7623675514554975</v>
          </cell>
          <cell r="BG93">
            <v>584.59429999999998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135.176358908976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1756.0058524408566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130.02997698878505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757.50417182191723</v>
          </cell>
          <cell r="BG94">
            <v>743.21151199999997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566.27934137544003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1619.7988965080167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98.685803784100045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2.8587467616926188</v>
          </cell>
          <cell r="BG95">
            <v>780.04888000000005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1187.8588309534832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610.63971242520688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2.8563914050422405</v>
          </cell>
          <cell r="BG96">
            <v>685.81715999999994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1592.4614132572171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101.00806094003433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2.881033686687462</v>
          </cell>
          <cell r="BG97">
            <v>862.28928000000008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1152.4480939799168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50.883348209606673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2.6533316375097038</v>
          </cell>
          <cell r="BG98">
            <v>585.84503999999993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1580.0538493070217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97.881759123861542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2.8597166858382201</v>
          </cell>
          <cell r="BG99">
            <v>899.75950999999986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1528.2394697744614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98.198386458930571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2.859679401073103</v>
          </cell>
          <cell r="BG100">
            <v>900.67203000000006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3135.7048000102241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92.820559187818887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2.8589964829101526</v>
          </cell>
          <cell r="BG101">
            <v>897.76293999999996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1920.1747527531388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648.14761450797448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2.8561470597675847</v>
          </cell>
          <cell r="BG102">
            <v>869.70387000000005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4270.9782131454704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92.477534303882649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2.8560277485192072</v>
          </cell>
          <cell r="BG103">
            <v>875.67330000000004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1772.0401095005891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98.135884548594319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2.847652029516119</v>
          </cell>
          <cell r="BG104">
            <v>905.75027000000011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1118.8375482378206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51.051504933637553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2.7389339898701448</v>
          </cell>
          <cell r="BG105">
            <v>572.26415999999995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1749.9685432669496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138.35635444767547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3.6316679197921191</v>
          </cell>
          <cell r="BG106">
            <v>1135.8100100000001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96.815500299671982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3011.4544527361122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166.67540762138674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5.2426597269654955</v>
          </cell>
          <cell r="BG107">
            <v>1217.67048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135.176358908976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4078.6024827384208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147.51760518828348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5.1803163047556433</v>
          </cell>
          <cell r="BG108">
            <v>1175.4340500000001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213.72478368040797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1262.1847273153339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49.299915485142257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0.97752121997518726</v>
          </cell>
          <cell r="BG109">
            <v>429.22192000000001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78.548424771431996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656.99187604706174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41.860656661606406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0.98330157249104588</v>
          </cell>
          <cell r="BG110">
            <v>370.53870000000001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197.28441570499197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1351.8707058611333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7.418056558910564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3.2159632519940393</v>
          </cell>
          <cell r="BG111">
            <v>684.65800000000002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78.548424771431996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651.55129527031488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4.3843311748571381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1.1202074841856895</v>
          </cell>
          <cell r="BG112">
            <v>435.36027199999995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67.588179454487999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974.14860595327161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4.3742003098585762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1.1343476706605216</v>
          </cell>
          <cell r="BG113">
            <v>380.49995999999999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78.548424771431996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1071.1359166555185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7.6738577300090016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3.2118900214680428</v>
          </cell>
          <cell r="BG114">
            <v>695.11754399999995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144.30989667309601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1059.8367382751044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8.2038960216587302</v>
          </cell>
          <cell r="AQ115">
            <v>31.208760000000002</v>
          </cell>
          <cell r="AR115">
            <v>25.443427595260491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1223.5839601853993</v>
          </cell>
          <cell r="BC115">
            <v>182.56392</v>
          </cell>
          <cell r="BD115">
            <v>3.1659780819544059</v>
          </cell>
          <cell r="BG115">
            <v>741.68424000000005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191.80429304652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1416.579172620807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93.941064567384075</v>
          </cell>
          <cell r="AQ116">
            <v>105.42366999999999</v>
          </cell>
          <cell r="AR116">
            <v>85.920497802456566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1.3439314396846316</v>
          </cell>
          <cell r="BG116">
            <v>711.99376599999994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78.548424771431996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1424.3660030874573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124.8582555267716</v>
          </cell>
          <cell r="AQ117">
            <v>107.927104</v>
          </cell>
          <cell r="AR117">
            <v>88.073403214363239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1020.1572166126091</v>
          </cell>
          <cell r="BG117">
            <v>948.37432000000001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78.548424771431996</v>
          </cell>
          <cell r="BX117">
            <v>0</v>
          </cell>
        </row>
        <row r="118">
          <cell r="O118">
            <v>1857.9495200000001</v>
          </cell>
          <cell r="P118">
            <v>2164.5122601159287</v>
          </cell>
          <cell r="S118">
            <v>2918.6904</v>
          </cell>
          <cell r="T118">
            <v>5028.093184189549</v>
          </cell>
          <cell r="AA118">
            <v>33.531880000000001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3039.4942464428673</v>
          </cell>
          <cell r="AQ118">
            <v>157.74152000000001</v>
          </cell>
          <cell r="AR118">
            <v>137.00307166678726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303.03746604585507</v>
          </cell>
          <cell r="BG118">
            <v>5985.2044400000004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990.07549363060798</v>
          </cell>
        </row>
        <row r="119">
          <cell r="O119">
            <v>233.72676000000001</v>
          </cell>
          <cell r="P119">
            <v>345.83319068437828</v>
          </cell>
          <cell r="S119">
            <v>246.05028000000001</v>
          </cell>
          <cell r="T119">
            <v>1400.1233243215117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9.1166854264930279</v>
          </cell>
          <cell r="AQ119">
            <v>47.96370000000001</v>
          </cell>
          <cell r="AR119">
            <v>39.143734761939214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1.4789801538743748</v>
          </cell>
          <cell r="BG119">
            <v>653.28660000000013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310.54028398007995</v>
          </cell>
          <cell r="BX119">
            <v>0</v>
          </cell>
        </row>
        <row r="120">
          <cell r="O120">
            <v>686.61040800000012</v>
          </cell>
          <cell r="P120">
            <v>760.05311735554767</v>
          </cell>
          <cell r="S120">
            <v>711.16095600000017</v>
          </cell>
          <cell r="T120">
            <v>1212.237817188992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168.42820347088241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13.493699862839913</v>
          </cell>
          <cell r="BG120">
            <v>1715.5869280000002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586.373124456504</v>
          </cell>
          <cell r="BX120">
            <v>0</v>
          </cell>
        </row>
        <row r="121">
          <cell r="O121">
            <v>400.85735999999997</v>
          </cell>
          <cell r="P121">
            <v>431.19964318792859</v>
          </cell>
          <cell r="S121">
            <v>665.78569500000003</v>
          </cell>
          <cell r="T121">
            <v>1174.8420274949635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134.8260356845868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1631.445280247199</v>
          </cell>
          <cell r="BC121">
            <v>664.82619599999998</v>
          </cell>
          <cell r="BD121">
            <v>11.529250493992043</v>
          </cell>
          <cell r="BG121">
            <v>1439.5683329999999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591.85324711497594</v>
          </cell>
          <cell r="BX121">
            <v>0</v>
          </cell>
        </row>
        <row r="122">
          <cell r="O122">
            <v>573.34640999999999</v>
          </cell>
          <cell r="P122">
            <v>310.58036846307914</v>
          </cell>
          <cell r="S122">
            <v>728.65701999999999</v>
          </cell>
          <cell r="T122">
            <v>2397.1660741766173</v>
          </cell>
          <cell r="AA122">
            <v>24.65099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113.76429643670937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1223.5839601853993</v>
          </cell>
          <cell r="BC122">
            <v>307.99678</v>
          </cell>
          <cell r="BD122">
            <v>5.3412035345896003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354.38126524785599</v>
          </cell>
          <cell r="BX122">
            <v>0</v>
          </cell>
        </row>
        <row r="123">
          <cell r="O123">
            <v>568.5544799999999</v>
          </cell>
          <cell r="P123">
            <v>612.30035499872565</v>
          </cell>
          <cell r="S123">
            <v>1123.0200799999998</v>
          </cell>
          <cell r="T123">
            <v>2370.8967975768787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136.45090019652611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6.4431091588432503</v>
          </cell>
          <cell r="BG123">
            <v>1344.1245999999999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493.21103926247997</v>
          </cell>
          <cell r="BX123">
            <v>0</v>
          </cell>
        </row>
        <row r="124">
          <cell r="O124">
            <v>468.85304000000002</v>
          </cell>
          <cell r="P124">
            <v>505.10227505360763</v>
          </cell>
          <cell r="S124">
            <v>650.25016000000005</v>
          </cell>
          <cell r="T124">
            <v>1277.8357545177425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112.46403183766088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5.4130892554069474</v>
          </cell>
          <cell r="BG124">
            <v>1063.97091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49.321103926247993</v>
          </cell>
          <cell r="BX124">
            <v>0</v>
          </cell>
        </row>
        <row r="125">
          <cell r="O125">
            <v>843.90464000000009</v>
          </cell>
          <cell r="P125">
            <v>456.59262388291864</v>
          </cell>
          <cell r="S125">
            <v>1543.19568</v>
          </cell>
          <cell r="T125">
            <v>1246.9876475425831</v>
          </cell>
          <cell r="AA125">
            <v>4.0811200000000003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206.67618815392501</v>
          </cell>
          <cell r="AQ125">
            <v>19.340960000000003</v>
          </cell>
          <cell r="AR125">
            <v>15.814068843823442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12.606962016818942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610.1203226432159</v>
          </cell>
          <cell r="BX125">
            <v>0</v>
          </cell>
        </row>
        <row r="126">
          <cell r="O126">
            <v>713.52003999999999</v>
          </cell>
          <cell r="P126">
            <v>831.29884687369236</v>
          </cell>
          <cell r="S126">
            <v>1513.3405599999999</v>
          </cell>
          <cell r="T126">
            <v>3137.4385081620694</v>
          </cell>
          <cell r="AA126">
            <v>39.759864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992.45551999999998</v>
          </cell>
          <cell r="AN126">
            <v>185.52942808228994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244.10707200000002</v>
          </cell>
          <cell r="AZ126">
            <v>0</v>
          </cell>
          <cell r="BC126">
            <v>587.30558799999994</v>
          </cell>
          <cell r="BD126">
            <v>10.184907395817005</v>
          </cell>
          <cell r="BG126">
            <v>1532.6040600000001</v>
          </cell>
          <cell r="BK126">
            <v>299.43184400000001</v>
          </cell>
          <cell r="BL126">
            <v>0</v>
          </cell>
          <cell r="BO126">
            <v>1.078756</v>
          </cell>
          <cell r="BP126">
            <v>0</v>
          </cell>
          <cell r="BS126">
            <v>351.212132</v>
          </cell>
          <cell r="BT126">
            <v>425.62285980799203</v>
          </cell>
          <cell r="BX126">
            <v>0</v>
          </cell>
        </row>
        <row r="127">
          <cell r="O127">
            <v>195.43200000000002</v>
          </cell>
          <cell r="P127">
            <v>209.45253881128858</v>
          </cell>
          <cell r="S127">
            <v>480.96390000000002</v>
          </cell>
          <cell r="T127">
            <v>1338.7663436169996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86.394714211586404</v>
          </cell>
          <cell r="AQ127">
            <v>62.437650000000005</v>
          </cell>
          <cell r="AR127">
            <v>50.886855190520983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1.5226178961333334</v>
          </cell>
          <cell r="BG127">
            <v>654.26609999999994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78.548424771431996</v>
          </cell>
          <cell r="BX127">
            <v>0</v>
          </cell>
        </row>
        <row r="128">
          <cell r="O128">
            <v>444.57193000000001</v>
          </cell>
          <cell r="P128">
            <v>471.82280678391214</v>
          </cell>
          <cell r="S128">
            <v>406.38031000000001</v>
          </cell>
          <cell r="T128">
            <v>2802.7336528249475</v>
          </cell>
          <cell r="AA128">
            <v>9.3561800000000002</v>
          </cell>
          <cell r="AB128">
            <v>50.985037789031786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566.10202404820097</v>
          </cell>
          <cell r="AQ128">
            <v>44.250129999999999</v>
          </cell>
          <cell r="AR128">
            <v>35.620798633364686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1.8100468440972262</v>
          </cell>
          <cell r="BG128">
            <v>978.02757000000008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2221.2763842339837</v>
          </cell>
          <cell r="BX128">
            <v>0</v>
          </cell>
        </row>
        <row r="129">
          <cell r="O129">
            <v>671.33691799999997</v>
          </cell>
          <cell r="P129">
            <v>1006.2830388565532</v>
          </cell>
          <cell r="S129">
            <v>2743.813212</v>
          </cell>
          <cell r="T129">
            <v>3737.9883639452419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1006.3568535957553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4350.5207473258633</v>
          </cell>
          <cell r="BC129">
            <v>754.96805999999992</v>
          </cell>
          <cell r="BD129">
            <v>13.092468273773035</v>
          </cell>
          <cell r="BG129">
            <v>2948.6967999999997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230.16515165582396</v>
          </cell>
          <cell r="BX129">
            <v>0</v>
          </cell>
        </row>
        <row r="130">
          <cell r="O130">
            <v>660.04282000000012</v>
          </cell>
          <cell r="P130">
            <v>992.71870978886238</v>
          </cell>
          <cell r="S130">
            <v>2962.4879100000003</v>
          </cell>
          <cell r="T130">
            <v>5271.447331763773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324.25891935828901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12.403868086036507</v>
          </cell>
          <cell r="BG130">
            <v>2926.5322700000002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633.86752082992791</v>
          </cell>
          <cell r="BX130">
            <v>0</v>
          </cell>
        </row>
        <row r="131">
          <cell r="O131">
            <v>292.19085000000001</v>
          </cell>
          <cell r="P131">
            <v>404.43022819826706</v>
          </cell>
          <cell r="S131">
            <v>551.48940000000005</v>
          </cell>
          <cell r="T131">
            <v>1351.0509532112585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106.08177405339745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1.7200251198564855</v>
          </cell>
          <cell r="BG131">
            <v>1005.3162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241.12539697276799</v>
          </cell>
          <cell r="BX131">
            <v>0</v>
          </cell>
        </row>
        <row r="132">
          <cell r="O132">
            <v>317.03158000000002</v>
          </cell>
          <cell r="P132">
            <v>507.08073103890706</v>
          </cell>
          <cell r="S132">
            <v>965.37840000000006</v>
          </cell>
          <cell r="T132">
            <v>3738.816451711567</v>
          </cell>
          <cell r="AA132">
            <v>17.074720000000003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231.05661755425507</v>
          </cell>
          <cell r="AQ132">
            <v>81.597460000000012</v>
          </cell>
          <cell r="AR132">
            <v>78.287469523878428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4.1454776489084999</v>
          </cell>
          <cell r="BG132">
            <v>1893.4879400000002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164.40367975415998</v>
          </cell>
          <cell r="BX132">
            <v>0</v>
          </cell>
        </row>
        <row r="133">
          <cell r="O133">
            <v>1572.9101599999999</v>
          </cell>
          <cell r="P133">
            <v>1697.6647711463017</v>
          </cell>
          <cell r="S133">
            <v>2577.56756</v>
          </cell>
          <cell r="T133">
            <v>4289.6256653083601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1152.8195000489839</v>
          </cell>
          <cell r="AQ133">
            <v>220.72976</v>
          </cell>
          <cell r="AR133">
            <v>180.13946737444425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29.483138545834379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940.75438970436005</v>
          </cell>
          <cell r="BX133">
            <v>0</v>
          </cell>
        </row>
        <row r="134">
          <cell r="O134">
            <v>1460.7012</v>
          </cell>
          <cell r="P134">
            <v>1576.4526667879252</v>
          </cell>
          <cell r="S134">
            <v>2060.2266</v>
          </cell>
          <cell r="T134">
            <v>3020.0935940770751</v>
          </cell>
          <cell r="AA134">
            <v>117.03989999999999</v>
          </cell>
          <cell r="AB134">
            <v>371.45325644537377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1082.0990494250084</v>
          </cell>
          <cell r="AQ134">
            <v>100.8219</v>
          </cell>
          <cell r="AR134">
            <v>83.180436369120827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3494.0944950969615</v>
          </cell>
          <cell r="BG134">
            <v>2205.6479999999997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747.12338910501592</v>
          </cell>
          <cell r="BX134">
            <v>0</v>
          </cell>
        </row>
        <row r="135">
          <cell r="O135">
            <v>850.96277999999995</v>
          </cell>
          <cell r="P135">
            <v>865.64333109106155</v>
          </cell>
          <cell r="S135">
            <v>1379.7402299999999</v>
          </cell>
          <cell r="T135">
            <v>1992.2024006302177</v>
          </cell>
          <cell r="AA135">
            <v>64.491720000000001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1946.22894</v>
          </cell>
          <cell r="AN135">
            <v>402.1212283705155</v>
          </cell>
          <cell r="AQ135">
            <v>107.94165</v>
          </cell>
          <cell r="AR135">
            <v>87.936400142696442</v>
          </cell>
          <cell r="AU135">
            <v>3.8257799999999995</v>
          </cell>
          <cell r="AV135">
            <v>0</v>
          </cell>
          <cell r="AY135">
            <v>206.04557999999997</v>
          </cell>
          <cell r="AZ135">
            <v>0</v>
          </cell>
          <cell r="BC135">
            <v>768.98177999999996</v>
          </cell>
          <cell r="BD135">
            <v>13.335490719646492</v>
          </cell>
          <cell r="BG135">
            <v>3124.5691799999995</v>
          </cell>
          <cell r="BK135">
            <v>367.54815000000002</v>
          </cell>
          <cell r="BL135">
            <v>0</v>
          </cell>
          <cell r="BO135">
            <v>1.36635</v>
          </cell>
          <cell r="BP135">
            <v>0</v>
          </cell>
          <cell r="BS135">
            <v>950.97959999999989</v>
          </cell>
          <cell r="BT135">
            <v>405.52907672692794</v>
          </cell>
          <cell r="BX135">
            <v>0</v>
          </cell>
        </row>
        <row r="136">
          <cell r="O136">
            <v>848.21111999999994</v>
          </cell>
          <cell r="P136">
            <v>915.09033552352446</v>
          </cell>
          <cell r="S136">
            <v>701.36320000000001</v>
          </cell>
          <cell r="T136">
            <v>1293.57065748177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2158.7272970920503</v>
          </cell>
          <cell r="AQ136">
            <v>139.72469999999998</v>
          </cell>
          <cell r="AR136">
            <v>113.86912442248116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13.711731111033648</v>
          </cell>
          <cell r="BG136">
            <v>4056.3998199999996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515.13152989636797</v>
          </cell>
          <cell r="BX136">
            <v>0</v>
          </cell>
        </row>
        <row r="137">
          <cell r="O137">
            <v>1258.0857959999998</v>
          </cell>
          <cell r="P137">
            <v>1357.2151228680507</v>
          </cell>
          <cell r="S137">
            <v>2872.6072319999998</v>
          </cell>
          <cell r="T137">
            <v>4687.8973283385849</v>
          </cell>
          <cell r="AA137">
            <v>108.25082399999999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2971.6171319999999</v>
          </cell>
          <cell r="AN137">
            <v>1625.4294353404962</v>
          </cell>
          <cell r="AQ137">
            <v>202.86028399999998</v>
          </cell>
          <cell r="AR137">
            <v>165.57799804300288</v>
          </cell>
          <cell r="AU137">
            <v>7.4807479999999993</v>
          </cell>
          <cell r="AV137">
            <v>0</v>
          </cell>
          <cell r="AY137">
            <v>210.34103199999998</v>
          </cell>
          <cell r="AZ137">
            <v>0</v>
          </cell>
          <cell r="BC137">
            <v>1604.8404679999999</v>
          </cell>
          <cell r="BD137">
            <v>27.830744140032984</v>
          </cell>
          <cell r="BG137">
            <v>6315.5114879999992</v>
          </cell>
          <cell r="BK137">
            <v>629.26291999999989</v>
          </cell>
          <cell r="BL137">
            <v>0</v>
          </cell>
          <cell r="BO137">
            <v>0.88008799999999998</v>
          </cell>
          <cell r="BP137">
            <v>0</v>
          </cell>
          <cell r="BS137">
            <v>819.80197199999986</v>
          </cell>
          <cell r="BT137">
            <v>363.51480301197597</v>
          </cell>
          <cell r="BX137">
            <v>0</v>
          </cell>
        </row>
        <row r="138">
          <cell r="O138">
            <v>483.84</v>
          </cell>
          <cell r="P138">
            <v>522.18751529776057</v>
          </cell>
          <cell r="S138">
            <v>1686.9888000000001</v>
          </cell>
          <cell r="T138">
            <v>2309.9115235874933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2424.3345344823965</v>
          </cell>
          <cell r="AQ138">
            <v>142.89408</v>
          </cell>
          <cell r="AR138">
            <v>116.47218278415014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3058.5069096003085</v>
          </cell>
          <cell r="BG138">
            <v>3248.1791999999996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783.65754016149583</v>
          </cell>
          <cell r="BX138">
            <v>0</v>
          </cell>
        </row>
        <row r="139">
          <cell r="O139">
            <v>1259.9343960000001</v>
          </cell>
          <cell r="P139">
            <v>1359.6855385335266</v>
          </cell>
          <cell r="S139">
            <v>2968.417872</v>
          </cell>
          <cell r="T139">
            <v>3752.6059930605388</v>
          </cell>
          <cell r="AA139">
            <v>102.58894799999999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1584.1732291794763</v>
          </cell>
          <cell r="AQ139">
            <v>177.64320000000001</v>
          </cell>
          <cell r="AR139">
            <v>144.65567181274639</v>
          </cell>
          <cell r="AU139">
            <v>6.2175120000000001</v>
          </cell>
          <cell r="AV139">
            <v>940.75438970436005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27.872128217670706</v>
          </cell>
          <cell r="BG139">
            <v>6504.4057679999996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365.34151056480005</v>
          </cell>
          <cell r="BX139">
            <v>0</v>
          </cell>
        </row>
        <row r="140">
          <cell r="O140">
            <v>1120.484872</v>
          </cell>
          <cell r="P140">
            <v>1209.4144992219058</v>
          </cell>
          <cell r="S140">
            <v>3226.06124</v>
          </cell>
          <cell r="T140">
            <v>4016.0599169435786</v>
          </cell>
          <cell r="AA140">
            <v>101.54503200000001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2447.5493280000001</v>
          </cell>
          <cell r="AN140">
            <v>523.58744680380732</v>
          </cell>
          <cell r="AQ140">
            <v>190.52779200000001</v>
          </cell>
          <cell r="AR140">
            <v>155.51805820918452</v>
          </cell>
          <cell r="AU140">
            <v>6.9790400000000004</v>
          </cell>
          <cell r="AV140">
            <v>0</v>
          </cell>
          <cell r="AY140">
            <v>240.77688000000001</v>
          </cell>
          <cell r="AZ140">
            <v>0</v>
          </cell>
          <cell r="BC140">
            <v>380.70663200000001</v>
          </cell>
          <cell r="BD140">
            <v>6.6021196990439384</v>
          </cell>
          <cell r="BG140">
            <v>3298.9922080000001</v>
          </cell>
          <cell r="BK140">
            <v>426.76829600000002</v>
          </cell>
          <cell r="BL140">
            <v>0</v>
          </cell>
          <cell r="BO140">
            <v>1.3958080000000002</v>
          </cell>
          <cell r="BP140">
            <v>0</v>
          </cell>
          <cell r="BS140">
            <v>2028.8069280000002</v>
          </cell>
          <cell r="BT140">
            <v>1589.2355709568799</v>
          </cell>
          <cell r="BX140">
            <v>0</v>
          </cell>
        </row>
        <row r="141">
          <cell r="O141">
            <v>789.00021900000013</v>
          </cell>
          <cell r="P141">
            <v>851.03349217550783</v>
          </cell>
          <cell r="S141">
            <v>2944.5032250000004</v>
          </cell>
          <cell r="T141">
            <v>3930.6512907395127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1308.0603929220097</v>
          </cell>
          <cell r="AQ141">
            <v>54.035328000000007</v>
          </cell>
          <cell r="AR141">
            <v>45.641594732421112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355.97671604520491</v>
          </cell>
          <cell r="BG141">
            <v>3846.2177610000003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511.47811479072004</v>
          </cell>
          <cell r="BX141">
            <v>0</v>
          </cell>
        </row>
        <row r="142">
          <cell r="O142">
            <v>1273.841328</v>
          </cell>
          <cell r="P142">
            <v>1376.9182437873326</v>
          </cell>
          <cell r="S142">
            <v>2662.4351220000003</v>
          </cell>
          <cell r="T142">
            <v>4105.2574931961408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2393.3503933283819</v>
          </cell>
          <cell r="AQ142">
            <v>202.81831200000002</v>
          </cell>
          <cell r="AR142">
            <v>165.48013870609802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2499.8222296967588</v>
          </cell>
          <cell r="BG142">
            <v>6540.8905620000005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942.58109725718396</v>
          </cell>
          <cell r="BX142">
            <v>0</v>
          </cell>
        </row>
        <row r="143">
          <cell r="O143">
            <v>1281.3086000000001</v>
          </cell>
          <cell r="P143">
            <v>1381.8445313021234</v>
          </cell>
          <cell r="S143">
            <v>2506.6159500000003</v>
          </cell>
          <cell r="T143">
            <v>3244.1125080441916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2955.1266323877931</v>
          </cell>
          <cell r="AQ143">
            <v>182.78808000000004</v>
          </cell>
          <cell r="AR143">
            <v>148.84405143227389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2511.875601524504</v>
          </cell>
          <cell r="BG143">
            <v>6582.1629200000007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831.15193653491997</v>
          </cell>
          <cell r="BX143">
            <v>0</v>
          </cell>
        </row>
        <row r="144">
          <cell r="O144">
            <v>819.18595000000005</v>
          </cell>
          <cell r="P144">
            <v>928.29825503254779</v>
          </cell>
          <cell r="S144">
            <v>1658.53565</v>
          </cell>
          <cell r="T144">
            <v>4768.4193467377218</v>
          </cell>
          <cell r="AA144">
            <v>33.337400000000002</v>
          </cell>
          <cell r="AB144">
            <v>247.64619298408337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1468.3436957128474</v>
          </cell>
          <cell r="AQ144">
            <v>63.448599999999999</v>
          </cell>
          <cell r="AR144">
            <v>58.715602142908814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13.744548294202856</v>
          </cell>
          <cell r="BG144">
            <v>2615.3728000000001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774.52400239737585</v>
          </cell>
          <cell r="BX144">
            <v>0</v>
          </cell>
        </row>
        <row r="145">
          <cell r="O145">
            <v>840.67150000000004</v>
          </cell>
          <cell r="P145">
            <v>904.28642816755564</v>
          </cell>
          <cell r="S145">
            <v>2502.7204000000002</v>
          </cell>
          <cell r="T145">
            <v>6848.4746934256445</v>
          </cell>
          <cell r="AA145">
            <v>58.433560000000007</v>
          </cell>
          <cell r="AB145">
            <v>116.52806750021482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354.16651674626678</v>
          </cell>
          <cell r="AQ145">
            <v>120.17468000000001</v>
          </cell>
          <cell r="AR145">
            <v>97.859336904848035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13.355059845390512</v>
          </cell>
          <cell r="BG145">
            <v>3383.3582500000002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1278.6952869767999</v>
          </cell>
          <cell r="BX145">
            <v>0</v>
          </cell>
        </row>
        <row r="146">
          <cell r="O146">
            <v>824.58354999999995</v>
          </cell>
          <cell r="P146">
            <v>887.0849566613324</v>
          </cell>
          <cell r="S146">
            <v>1885.3064999999999</v>
          </cell>
          <cell r="T146">
            <v>3982.756446667373</v>
          </cell>
          <cell r="AA146">
            <v>64.203800000000001</v>
          </cell>
          <cell r="AB146">
            <v>167.51310528924657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350.60115087732879</v>
          </cell>
          <cell r="AQ146">
            <v>120.24610000000001</v>
          </cell>
          <cell r="AR146">
            <v>97.859336904848035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12.907964873713407</v>
          </cell>
          <cell r="BG146">
            <v>3319.2820499999998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774.52400239737585</v>
          </cell>
          <cell r="BX146">
            <v>0</v>
          </cell>
        </row>
        <row r="147">
          <cell r="O147">
            <v>853.22460000000001</v>
          </cell>
          <cell r="P147">
            <v>917.78760822096729</v>
          </cell>
          <cell r="S147">
            <v>1486.9250000000002</v>
          </cell>
          <cell r="T147">
            <v>3645.114385965478</v>
          </cell>
          <cell r="AA147">
            <v>65.695049999999995</v>
          </cell>
          <cell r="AB147">
            <v>160.23410932817097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901.14660344776632</v>
          </cell>
          <cell r="AQ147">
            <v>120.03540000000001</v>
          </cell>
          <cell r="AR147">
            <v>97.859336904848035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12.911695084400314</v>
          </cell>
          <cell r="BG147">
            <v>3325.3049999999998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1187.3599093355997</v>
          </cell>
          <cell r="BX147">
            <v>0</v>
          </cell>
        </row>
        <row r="148">
          <cell r="O148">
            <v>819.72428000000002</v>
          </cell>
          <cell r="P148">
            <v>929.43172040122204</v>
          </cell>
          <cell r="S148">
            <v>2554.4128000000001</v>
          </cell>
          <cell r="T148">
            <v>5788.4762572568852</v>
          </cell>
          <cell r="AA148">
            <v>70.466560000000001</v>
          </cell>
          <cell r="AB148">
            <v>174.79210125032219</v>
          </cell>
          <cell r="AF148">
            <v>0</v>
          </cell>
          <cell r="AI148">
            <v>0</v>
          </cell>
          <cell r="AJ148">
            <v>0</v>
          </cell>
          <cell r="AM148">
            <v>1878.3742399999999</v>
          </cell>
          <cell r="AN148">
            <v>904.79350417891146</v>
          </cell>
          <cell r="AQ148">
            <v>120.01335999999999</v>
          </cell>
          <cell r="AR148">
            <v>97.859336904848035</v>
          </cell>
          <cell r="AU148">
            <v>4.6794199999999995</v>
          </cell>
          <cell r="AV148">
            <v>0</v>
          </cell>
          <cell r="AY148">
            <v>1101.04</v>
          </cell>
          <cell r="AZ148">
            <v>0</v>
          </cell>
          <cell r="BC148">
            <v>769.62696000000005</v>
          </cell>
          <cell r="BD148">
            <v>13.346679270697081</v>
          </cell>
          <cell r="BG148">
            <v>2661.2136799999998</v>
          </cell>
          <cell r="BK148">
            <v>474.27298000000002</v>
          </cell>
          <cell r="BL148">
            <v>0</v>
          </cell>
          <cell r="BO148">
            <v>1.3763000000000001</v>
          </cell>
          <cell r="BP148">
            <v>0</v>
          </cell>
          <cell r="BS148">
            <v>823.57792000000006</v>
          </cell>
          <cell r="BT148">
            <v>769.04387973890402</v>
          </cell>
          <cell r="BX148">
            <v>0</v>
          </cell>
        </row>
        <row r="149">
          <cell r="O149">
            <v>823.68234000000007</v>
          </cell>
          <cell r="P149">
            <v>887.08069057451496</v>
          </cell>
          <cell r="S149">
            <v>2148.0184099999997</v>
          </cell>
          <cell r="T149">
            <v>5136.0310348181956</v>
          </cell>
          <cell r="AA149">
            <v>69.317120000000003</v>
          </cell>
          <cell r="AB149">
            <v>167.51310528924657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343.136193433382</v>
          </cell>
          <cell r="AQ149">
            <v>119.95110999999999</v>
          </cell>
          <cell r="AR149">
            <v>97.859336904848035</v>
          </cell>
          <cell r="AU149">
            <v>4.603089999999999</v>
          </cell>
          <cell r="AV149">
            <v>593.67995466780008</v>
          </cell>
          <cell r="AY149">
            <v>1102.5754399999998</v>
          </cell>
          <cell r="AZ149">
            <v>0</v>
          </cell>
          <cell r="BC149">
            <v>764.65447999999992</v>
          </cell>
          <cell r="BD149">
            <v>13.260447759602462</v>
          </cell>
          <cell r="BG149">
            <v>3013.3993299999997</v>
          </cell>
          <cell r="BK149">
            <v>365.81026999999995</v>
          </cell>
          <cell r="BL149">
            <v>0</v>
          </cell>
          <cell r="BO149">
            <v>1.35385</v>
          </cell>
          <cell r="BP149">
            <v>0</v>
          </cell>
          <cell r="BS149">
            <v>299.20085</v>
          </cell>
          <cell r="BT149">
            <v>226.51173655017598</v>
          </cell>
          <cell r="BX149">
            <v>0</v>
          </cell>
        </row>
        <row r="150">
          <cell r="O150">
            <v>1262.8897999999999</v>
          </cell>
          <cell r="P150">
            <v>1397.7377769057739</v>
          </cell>
          <cell r="S150">
            <v>4294.375</v>
          </cell>
          <cell r="T150">
            <v>9633.9199000674671</v>
          </cell>
          <cell r="AA150">
            <v>50.845400000000005</v>
          </cell>
          <cell r="AB150">
            <v>43.706041827956184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437.10003529822364</v>
          </cell>
          <cell r="AQ150">
            <v>35.385649999999998</v>
          </cell>
          <cell r="AR150">
            <v>29.357801071454407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18.272445720709886</v>
          </cell>
          <cell r="BG150">
            <v>2959.3397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626.56069061863195</v>
          </cell>
          <cell r="BX150">
            <v>0</v>
          </cell>
        </row>
        <row r="151">
          <cell r="O151">
            <v>1358.3672099999999</v>
          </cell>
          <cell r="P151">
            <v>1464.4372508117465</v>
          </cell>
          <cell r="S151">
            <v>2691.7920899999995</v>
          </cell>
          <cell r="T151">
            <v>6107.2191120370117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3015.4784429547876</v>
          </cell>
          <cell r="AQ151">
            <v>132.23393999999999</v>
          </cell>
          <cell r="AR151">
            <v>107.64527059533285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2274.5023884821039</v>
          </cell>
          <cell r="BG151">
            <v>4735.4795099999992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980.94195586648789</v>
          </cell>
          <cell r="BX151">
            <v>0</v>
          </cell>
        </row>
        <row r="152">
          <cell r="O152">
            <v>229.79553000000001</v>
          </cell>
          <cell r="P152">
            <v>246.949159046223</v>
          </cell>
          <cell r="S152">
            <v>2897.7549369999997</v>
          </cell>
          <cell r="T152">
            <v>3635.8002857029219</v>
          </cell>
          <cell r="AA152">
            <v>76.265473</v>
          </cell>
          <cell r="AB152">
            <v>174.79210125032219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46.60451356230314</v>
          </cell>
          <cell r="AQ152">
            <v>143.871984</v>
          </cell>
          <cell r="AR152">
            <v>117.43120428581763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3519.5838527608876</v>
          </cell>
          <cell r="BG152">
            <v>2851.1297569999997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9.1335377641199997</v>
          </cell>
          <cell r="BX152">
            <v>0</v>
          </cell>
        </row>
        <row r="153">
          <cell r="O153">
            <v>1307.3555200000001</v>
          </cell>
          <cell r="P153">
            <v>1406.7809801627623</v>
          </cell>
          <cell r="S153">
            <v>2925.10833</v>
          </cell>
          <cell r="T153">
            <v>5660.6154028283672</v>
          </cell>
          <cell r="AA153">
            <v>155.94599000000002</v>
          </cell>
          <cell r="AB153">
            <v>400.60130635117872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620.80277639405915</v>
          </cell>
          <cell r="AQ153">
            <v>215.73358999999999</v>
          </cell>
          <cell r="AR153">
            <v>176.14680642872648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0</v>
          </cell>
          <cell r="BC153">
            <v>1945.58815</v>
          </cell>
          <cell r="BD153">
            <v>33.739905669259407</v>
          </cell>
          <cell r="BG153">
            <v>6196.9847399999999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303.23345376878399</v>
          </cell>
          <cell r="BX153">
            <v>0</v>
          </cell>
        </row>
        <row r="154">
          <cell r="O154">
            <v>1180.995525</v>
          </cell>
          <cell r="P154">
            <v>1213.2879391983183</v>
          </cell>
          <cell r="S154">
            <v>2429.5507500000003</v>
          </cell>
          <cell r="T154">
            <v>3084.1086562911014</v>
          </cell>
          <cell r="AA154">
            <v>101.77262500000001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2831.4443500000002</v>
          </cell>
          <cell r="AN154">
            <v>4279.3883704170867</v>
          </cell>
          <cell r="AQ154">
            <v>177.56075000000001</v>
          </cell>
          <cell r="AR154">
            <v>146.73028975512915</v>
          </cell>
          <cell r="AU154">
            <v>6.9292000000000007</v>
          </cell>
          <cell r="AV154">
            <v>0</v>
          </cell>
          <cell r="AY154">
            <v>746.62130000000002</v>
          </cell>
          <cell r="AZ154">
            <v>0</v>
          </cell>
          <cell r="BC154">
            <v>1174.066325</v>
          </cell>
          <cell r="BD154">
            <v>2407.3285596094547</v>
          </cell>
          <cell r="BG154">
            <v>6372.698625</v>
          </cell>
          <cell r="BK154">
            <v>566.89517499999999</v>
          </cell>
          <cell r="BL154">
            <v>0</v>
          </cell>
          <cell r="BO154">
            <v>0.86615000000000009</v>
          </cell>
          <cell r="BP154">
            <v>0</v>
          </cell>
          <cell r="BS154">
            <v>1223.0038</v>
          </cell>
          <cell r="BT154">
            <v>1154.479173384768</v>
          </cell>
          <cell r="BX154">
            <v>0</v>
          </cell>
        </row>
        <row r="155">
          <cell r="O155">
            <v>968.30146999999999</v>
          </cell>
          <cell r="P155">
            <v>1181.2578798125307</v>
          </cell>
          <cell r="S155">
            <v>1776.194334</v>
          </cell>
          <cell r="T155">
            <v>2781.2849549436814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380.80307723580233</v>
          </cell>
          <cell r="AQ155">
            <v>142.24333200000001</v>
          </cell>
          <cell r="AR155">
            <v>117.54863549010346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9.124833647901017</v>
          </cell>
          <cell r="BG155">
            <v>2899.6703480000001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780.00412505584802</v>
          </cell>
          <cell r="BX155">
            <v>0</v>
          </cell>
        </row>
        <row r="156">
          <cell r="O156">
            <v>1258.619465</v>
          </cell>
          <cell r="P156">
            <v>1357.627753565605</v>
          </cell>
          <cell r="S156">
            <v>2371.2479200000002</v>
          </cell>
          <cell r="T156">
            <v>2971.2270437795542</v>
          </cell>
          <cell r="AA156">
            <v>101.308913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3044.1337570000005</v>
          </cell>
          <cell r="AN156">
            <v>1745.3356551999959</v>
          </cell>
          <cell r="AQ156">
            <v>186.24913699999999</v>
          </cell>
          <cell r="AR156">
            <v>151.74068780465737</v>
          </cell>
          <cell r="AU156">
            <v>7.0783520000000006</v>
          </cell>
          <cell r="AV156">
            <v>0</v>
          </cell>
          <cell r="AY156">
            <v>207.484193</v>
          </cell>
          <cell r="AZ156">
            <v>0</v>
          </cell>
          <cell r="BC156">
            <v>1175.4488289999999</v>
          </cell>
          <cell r="BD156">
            <v>544.44221035988051</v>
          </cell>
          <cell r="BG156">
            <v>7127.4580670000005</v>
          </cell>
          <cell r="BK156">
            <v>551.22666200000003</v>
          </cell>
          <cell r="BL156">
            <v>0</v>
          </cell>
          <cell r="BO156">
            <v>0.88479400000000008</v>
          </cell>
          <cell r="BP156">
            <v>0</v>
          </cell>
          <cell r="BS156">
            <v>992.29647100000011</v>
          </cell>
          <cell r="BT156">
            <v>831.15193653491997</v>
          </cell>
          <cell r="BX156">
            <v>0</v>
          </cell>
        </row>
        <row r="157">
          <cell r="O157">
            <v>880.10033999999996</v>
          </cell>
          <cell r="P157">
            <v>948.63076126828332</v>
          </cell>
          <cell r="S157">
            <v>1345.623552</v>
          </cell>
          <cell r="T157">
            <v>2571.294591679447</v>
          </cell>
          <cell r="AA157">
            <v>50.406972000000003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334.99543393807971</v>
          </cell>
          <cell r="AQ157">
            <v>56.337203999999993</v>
          </cell>
          <cell r="AR157">
            <v>50.377986638615759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9.7044137373688653</v>
          </cell>
          <cell r="BG157">
            <v>3470.5335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412.83590693822396</v>
          </cell>
          <cell r="BX157">
            <v>0</v>
          </cell>
        </row>
        <row r="158">
          <cell r="O158">
            <v>614.10626200000002</v>
          </cell>
          <cell r="P158">
            <v>658.27894600622471</v>
          </cell>
          <cell r="S158">
            <v>1845.34394</v>
          </cell>
          <cell r="T158">
            <v>2397.061308561752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1064.3220754243373</v>
          </cell>
          <cell r="AQ158">
            <v>15.125769999999999</v>
          </cell>
          <cell r="AR158">
            <v>12.369420184772792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4622.4282940337298</v>
          </cell>
          <cell r="BC158">
            <v>663.33376799999996</v>
          </cell>
          <cell r="BD158">
            <v>11.503369178905825</v>
          </cell>
          <cell r="BG158">
            <v>4112.2843419999999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423.79615225516795</v>
          </cell>
          <cell r="BX158">
            <v>0</v>
          </cell>
        </row>
        <row r="159">
          <cell r="O159">
            <v>1225.2379640000001</v>
          </cell>
          <cell r="P159">
            <v>1103.5820974044484</v>
          </cell>
          <cell r="S159">
            <v>2221.1628759999999</v>
          </cell>
          <cell r="T159">
            <v>3066.3817831278234</v>
          </cell>
          <cell r="AA159">
            <v>110.409988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1109.8830803616397</v>
          </cell>
          <cell r="AQ159">
            <v>197.57576800000001</v>
          </cell>
          <cell r="AR159">
            <v>160.90032173895113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28.356202045974225</v>
          </cell>
          <cell r="BG159">
            <v>6522.6823679999998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292.27320845183999</v>
          </cell>
          <cell r="BX159">
            <v>0</v>
          </cell>
        </row>
        <row r="160">
          <cell r="O160">
            <v>862.73010399999987</v>
          </cell>
          <cell r="P160">
            <v>931.37645155096516</v>
          </cell>
          <cell r="S160">
            <v>1509.9354599999999</v>
          </cell>
          <cell r="T160">
            <v>2780.3577395205389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3386.0354039462632</v>
          </cell>
          <cell r="AQ160">
            <v>156.51577599999999</v>
          </cell>
          <cell r="AR160">
            <v>127.64771905868379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529.32992559501315</v>
          </cell>
          <cell r="BG160">
            <v>5260.0029640000002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774.52400239737585</v>
          </cell>
          <cell r="BX160">
            <v>0</v>
          </cell>
        </row>
        <row r="161">
          <cell r="O161">
            <v>959.67880200000002</v>
          </cell>
          <cell r="P161">
            <v>1173.2360191690002</v>
          </cell>
          <cell r="S161">
            <v>1674.160482</v>
          </cell>
          <cell r="T161">
            <v>2838.3850389486506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404.62415515683858</v>
          </cell>
          <cell r="AQ161">
            <v>137.754233</v>
          </cell>
          <cell r="AR161">
            <v>112.34251876676554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11.263966858282549</v>
          </cell>
          <cell r="BG161">
            <v>3091.4864510000002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584.54641690367998</v>
          </cell>
          <cell r="BX161">
            <v>0</v>
          </cell>
        </row>
        <row r="162">
          <cell r="O162">
            <v>598.73401599999988</v>
          </cell>
          <cell r="P162">
            <v>645.58857834243486</v>
          </cell>
          <cell r="S162">
            <v>1973.3361599999998</v>
          </cell>
          <cell r="T162">
            <v>3583.0791342018679</v>
          </cell>
          <cell r="AA162">
            <v>2.8486479999999998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973.61518731276681</v>
          </cell>
          <cell r="AQ162">
            <v>13.466335999999998</v>
          </cell>
          <cell r="AR162">
            <v>12.525995123820547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9.3816125766618654</v>
          </cell>
          <cell r="BG162">
            <v>3378.2375599999996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520.61165255484002</v>
          </cell>
          <cell r="BX162">
            <v>0</v>
          </cell>
        </row>
        <row r="163">
          <cell r="O163">
            <v>837.00231999999983</v>
          </cell>
          <cell r="P163">
            <v>903.390527342062</v>
          </cell>
          <cell r="S163">
            <v>1034.35673</v>
          </cell>
          <cell r="T163">
            <v>1614.0897209551022</v>
          </cell>
          <cell r="AA163">
            <v>29.587909999999997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412.54941590983907</v>
          </cell>
          <cell r="AQ163">
            <v>140.31379999999999</v>
          </cell>
          <cell r="AR163">
            <v>124.57493587987153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10.669434572180856</v>
          </cell>
          <cell r="BG163">
            <v>2987.4638199999999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476.77067128706398</v>
          </cell>
          <cell r="BX163">
            <v>0</v>
          </cell>
        </row>
        <row r="164">
          <cell r="O164">
            <v>839.25946799999997</v>
          </cell>
          <cell r="P164">
            <v>905.50722233787405</v>
          </cell>
          <cell r="S164">
            <v>1255.501188</v>
          </cell>
          <cell r="T164">
            <v>1859.2114822998028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1664.2380818594556</v>
          </cell>
          <cell r="AQ164">
            <v>152.94463199999998</v>
          </cell>
          <cell r="AR164">
            <v>124.57493587987153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4758.3820673876635</v>
          </cell>
          <cell r="BC164">
            <v>669.21343200000001</v>
          </cell>
          <cell r="BD164">
            <v>7185.6489718869834</v>
          </cell>
          <cell r="BG164">
            <v>3328.32042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955.36805012695186</v>
          </cell>
          <cell r="BX164">
            <v>0</v>
          </cell>
        </row>
        <row r="165">
          <cell r="O165">
            <v>851.21400599999993</v>
          </cell>
          <cell r="P165">
            <v>919.0422775938041</v>
          </cell>
          <cell r="S165">
            <v>1601.3337120000001</v>
          </cell>
          <cell r="T165">
            <v>2615.0938893269854</v>
          </cell>
          <cell r="AA165">
            <v>91.65883199999999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2246.3153459999999</v>
          </cell>
          <cell r="AN165">
            <v>1845.5763436068055</v>
          </cell>
          <cell r="AQ165">
            <v>160.40295600000002</v>
          </cell>
          <cell r="AR165">
            <v>130.93579277868668</v>
          </cell>
          <cell r="AU165">
            <v>6.065658</v>
          </cell>
          <cell r="AV165">
            <v>0</v>
          </cell>
          <cell r="AY165">
            <v>647.00351999999998</v>
          </cell>
          <cell r="AZ165">
            <v>4418.4976340028297</v>
          </cell>
          <cell r="BC165">
            <v>785.8396919999999</v>
          </cell>
          <cell r="BD165">
            <v>1597.6271425378586</v>
          </cell>
          <cell r="BG165">
            <v>3271.0745670000001</v>
          </cell>
          <cell r="BK165">
            <v>623.41485</v>
          </cell>
          <cell r="BL165">
            <v>0</v>
          </cell>
          <cell r="BO165">
            <v>1.3479240000000001</v>
          </cell>
          <cell r="BP165">
            <v>0</v>
          </cell>
          <cell r="BS165">
            <v>823.91854499999999</v>
          </cell>
          <cell r="BT165">
            <v>769.04387973890402</v>
          </cell>
          <cell r="BX165">
            <v>0</v>
          </cell>
        </row>
        <row r="166">
          <cell r="O166">
            <v>844.85068000000012</v>
          </cell>
          <cell r="P166">
            <v>914.11973147400317</v>
          </cell>
          <cell r="S166">
            <v>1908.14184</v>
          </cell>
          <cell r="T166">
            <v>2610.4370054005253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2942.7014198242732</v>
          </cell>
          <cell r="AQ166">
            <v>128.49440000000001</v>
          </cell>
          <cell r="AR166">
            <v>105.00306849890195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4758.3820673876635</v>
          </cell>
          <cell r="BC166">
            <v>669.13458800000012</v>
          </cell>
          <cell r="BD166">
            <v>1357.0959062026029</v>
          </cell>
          <cell r="BG166">
            <v>3299.4149559999996</v>
          </cell>
          <cell r="BK166">
            <v>494.060968</v>
          </cell>
          <cell r="BL166">
            <v>0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1356.3893843929795</v>
          </cell>
          <cell r="S167">
            <v>2076.2690420000004</v>
          </cell>
          <cell r="T167">
            <v>3849.9293292758853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2888.0913760239996</v>
          </cell>
          <cell r="AQ167">
            <v>191.86094</v>
          </cell>
          <cell r="AR167">
            <v>158.49298205109187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17.930740056874289</v>
          </cell>
          <cell r="BG167">
            <v>4709.3518990000002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1855.9348736691836</v>
          </cell>
          <cell r="BX167">
            <v>0</v>
          </cell>
        </row>
        <row r="168">
          <cell r="O168">
            <v>1195.0710059999999</v>
          </cell>
          <cell r="P168">
            <v>1289.8698034908277</v>
          </cell>
          <cell r="S168">
            <v>2306.4250290000004</v>
          </cell>
          <cell r="T168">
            <v>6396.1441026696375</v>
          </cell>
          <cell r="AA168">
            <v>33.221024999999997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2901.3028500000005</v>
          </cell>
          <cell r="AN168">
            <v>3219.4043292200822</v>
          </cell>
          <cell r="AQ168">
            <v>156.80323800000002</v>
          </cell>
          <cell r="AR168">
            <v>127.80429399773155</v>
          </cell>
          <cell r="AU168">
            <v>5.758311</v>
          </cell>
          <cell r="AV168">
            <v>0</v>
          </cell>
          <cell r="AY168">
            <v>956.32257300000015</v>
          </cell>
          <cell r="AZ168">
            <v>6457.8042343118286</v>
          </cell>
          <cell r="BC168">
            <v>1045.35492</v>
          </cell>
          <cell r="BD168">
            <v>1878.9218339489075</v>
          </cell>
          <cell r="BG168">
            <v>4304.1159990000006</v>
          </cell>
          <cell r="BK168">
            <v>586.46182799999997</v>
          </cell>
          <cell r="BL168">
            <v>0</v>
          </cell>
          <cell r="BO168">
            <v>0.88589400000000007</v>
          </cell>
          <cell r="BP168">
            <v>0</v>
          </cell>
          <cell r="BS168">
            <v>1232.721501</v>
          </cell>
          <cell r="BT168">
            <v>1150.82575827912</v>
          </cell>
          <cell r="BX168">
            <v>0</v>
          </cell>
        </row>
        <row r="169">
          <cell r="O169">
            <v>1229.21469</v>
          </cell>
          <cell r="P169">
            <v>1326.8380098890452</v>
          </cell>
          <cell r="S169">
            <v>1932.7275</v>
          </cell>
          <cell r="T169">
            <v>4228.4722489790674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608.40457727700323</v>
          </cell>
          <cell r="AQ169">
            <v>217.68615</v>
          </cell>
          <cell r="AR169">
            <v>179.66974255730099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9.4905690307035808</v>
          </cell>
          <cell r="BG169">
            <v>4043.6728200000002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1158.1325884904159</v>
          </cell>
          <cell r="BX169">
            <v>0</v>
          </cell>
        </row>
        <row r="170">
          <cell r="O170">
            <v>1233.6443080000001</v>
          </cell>
          <cell r="P170">
            <v>1330.5201963538909</v>
          </cell>
          <cell r="S170">
            <v>2339.7177959999999</v>
          </cell>
          <cell r="T170">
            <v>5275.9934974976768</v>
          </cell>
          <cell r="AA170">
            <v>95.160936000000007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1793.2197275844726</v>
          </cell>
          <cell r="AQ170">
            <v>184.11572400000003</v>
          </cell>
          <cell r="AR170">
            <v>150.21408214894174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1597.6316094021827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971.80841810236791</v>
          </cell>
          <cell r="BX170">
            <v>0</v>
          </cell>
        </row>
        <row r="171">
          <cell r="O171">
            <v>1742.0187150000002</v>
          </cell>
          <cell r="P171">
            <v>1759.5211213465564</v>
          </cell>
          <cell r="S171">
            <v>2897.0466200000001</v>
          </cell>
          <cell r="T171">
            <v>3615.0951457201818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1893.9100715579657</v>
          </cell>
          <cell r="AQ171">
            <v>255.587975</v>
          </cell>
          <cell r="AR171">
            <v>210.98473036685238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1631.445280247199</v>
          </cell>
          <cell r="BC171">
            <v>1887.3305300000002</v>
          </cell>
          <cell r="BD171">
            <v>32.729616516688466</v>
          </cell>
          <cell r="BG171">
            <v>5687.2632100000001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1254.9480887900879</v>
          </cell>
          <cell r="BX171">
            <v>0</v>
          </cell>
        </row>
        <row r="172">
          <cell r="O172">
            <v>695.47594800000002</v>
          </cell>
          <cell r="P172">
            <v>778.31791132709191</v>
          </cell>
          <cell r="S172">
            <v>1953.4611600000001</v>
          </cell>
          <cell r="T172">
            <v>2762.8350219331619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1036.0237057811225</v>
          </cell>
          <cell r="AQ172">
            <v>22.434708000000004</v>
          </cell>
          <cell r="AR172">
            <v>18.319267868587552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11.605289356125001</v>
          </cell>
          <cell r="BG172">
            <v>2596.40706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453.02347310035196</v>
          </cell>
          <cell r="BX172">
            <v>0</v>
          </cell>
        </row>
        <row r="173">
          <cell r="O173">
            <v>556.25729999999999</v>
          </cell>
          <cell r="P173">
            <v>618.36577327904479</v>
          </cell>
          <cell r="S173">
            <v>1722.6580000000001</v>
          </cell>
          <cell r="T173">
            <v>2178.2326532086399</v>
          </cell>
          <cell r="AA173">
            <v>51.340299999999999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1170.6436999999999</v>
          </cell>
          <cell r="AN173">
            <v>629.52641368034733</v>
          </cell>
          <cell r="AQ173">
            <v>72.131</v>
          </cell>
          <cell r="AR173">
            <v>58.715602142908814</v>
          </cell>
          <cell r="AU173">
            <v>2.7579499999999997</v>
          </cell>
          <cell r="AV173">
            <v>0</v>
          </cell>
          <cell r="AY173">
            <v>48.370200000000004</v>
          </cell>
          <cell r="AZ173">
            <v>0</v>
          </cell>
          <cell r="BC173">
            <v>125.59280000000001</v>
          </cell>
          <cell r="BD173">
            <v>1250.6238788550988</v>
          </cell>
          <cell r="BG173">
            <v>1645.0110999999999</v>
          </cell>
          <cell r="BK173">
            <v>323.74090000000001</v>
          </cell>
          <cell r="BL173">
            <v>0</v>
          </cell>
          <cell r="BO173">
            <v>1.2728999999999999</v>
          </cell>
          <cell r="BP173">
            <v>0</v>
          </cell>
          <cell r="BS173">
            <v>234.85005000000001</v>
          </cell>
          <cell r="BT173">
            <v>221.03161389170396</v>
          </cell>
          <cell r="BX173">
            <v>0</v>
          </cell>
        </row>
        <row r="174">
          <cell r="O174">
            <v>345.23939999999999</v>
          </cell>
          <cell r="P174">
            <v>457.26680205284856</v>
          </cell>
          <cell r="S174">
            <v>1451.1846</v>
          </cell>
          <cell r="T174">
            <v>4256.1623091037973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1176.9214819021176</v>
          </cell>
          <cell r="AQ174">
            <v>85.659599999999998</v>
          </cell>
          <cell r="AR174">
            <v>72.415909309587548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4.0715587811783962</v>
          </cell>
          <cell r="BG174">
            <v>1264.7796000000001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326.980651955496</v>
          </cell>
          <cell r="BX174">
            <v>0</v>
          </cell>
        </row>
        <row r="175">
          <cell r="O175">
            <v>526.34584999999993</v>
          </cell>
          <cell r="P175">
            <v>567.93913546911358</v>
          </cell>
          <cell r="S175">
            <v>1159.3124</v>
          </cell>
          <cell r="T175">
            <v>2956.4202168810398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650.92769374281829</v>
          </cell>
          <cell r="AQ175">
            <v>64.873440000000002</v>
          </cell>
          <cell r="AR175">
            <v>52.844041928617933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0</v>
          </cell>
          <cell r="BC175">
            <v>257.84188999999998</v>
          </cell>
          <cell r="BD175">
            <v>4.4714299098622492</v>
          </cell>
          <cell r="BG175">
            <v>1578.13653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155.27014199003997</v>
          </cell>
          <cell r="BX175">
            <v>0</v>
          </cell>
        </row>
        <row r="176">
          <cell r="O176">
            <v>1434.113568</v>
          </cell>
          <cell r="P176">
            <v>1544.3835424903509</v>
          </cell>
          <cell r="S176">
            <v>3198.93867</v>
          </cell>
          <cell r="T176">
            <v>4149.9195060129414</v>
          </cell>
          <cell r="AA176">
            <v>94.783367999999996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445.67833099703074</v>
          </cell>
          <cell r="AQ176">
            <v>183.385212</v>
          </cell>
          <cell r="AR176">
            <v>149.41163558632195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5098.2665007724963</v>
          </cell>
          <cell r="BC176">
            <v>1206.084016</v>
          </cell>
          <cell r="BD176">
            <v>20.915608953026133</v>
          </cell>
          <cell r="BG176">
            <v>3508.3582879999999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911.52706885917587</v>
          </cell>
          <cell r="BX176">
            <v>0</v>
          </cell>
        </row>
        <row r="177">
          <cell r="O177">
            <v>1411.742976</v>
          </cell>
          <cell r="P177">
            <v>1519.8175257162816</v>
          </cell>
          <cell r="S177">
            <v>2463.8105599999999</v>
          </cell>
          <cell r="T177">
            <v>3538.9997086601297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444.59765110973478</v>
          </cell>
          <cell r="AQ177">
            <v>182.908928</v>
          </cell>
          <cell r="AR177">
            <v>149.41163558632195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20.943228397153394</v>
          </cell>
          <cell r="BG177">
            <v>3598.8014079999998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548.01226584720007</v>
          </cell>
          <cell r="BX177">
            <v>0</v>
          </cell>
        </row>
        <row r="178">
          <cell r="O178">
            <v>718.67460599999993</v>
          </cell>
          <cell r="P178">
            <v>408.79278841808639</v>
          </cell>
          <cell r="S178">
            <v>2510.4203999999995</v>
          </cell>
          <cell r="T178">
            <v>4912.8231176216705</v>
          </cell>
          <cell r="AA178">
            <v>64.095839999999995</v>
          </cell>
          <cell r="AB178">
            <v>138.39712144494413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2374.9990938746455</v>
          </cell>
          <cell r="AQ178">
            <v>109.49706</v>
          </cell>
          <cell r="AR178">
            <v>93.94496342865412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3194.9136738174311</v>
          </cell>
          <cell r="BC178">
            <v>811.34650799999997</v>
          </cell>
          <cell r="BD178">
            <v>1557.6662379020893</v>
          </cell>
          <cell r="BG178">
            <v>2774.8157399999996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1050.3568428738001</v>
          </cell>
          <cell r="BX178">
            <v>0</v>
          </cell>
        </row>
        <row r="179">
          <cell r="O179">
            <v>1282.1202199999998</v>
          </cell>
          <cell r="P179">
            <v>1383.0792057379149</v>
          </cell>
          <cell r="S179">
            <v>3403.5436</v>
          </cell>
          <cell r="T179">
            <v>8277.6396805021213</v>
          </cell>
          <cell r="AA179">
            <v>152.80306999999996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2929.5422399999998</v>
          </cell>
          <cell r="AN179">
            <v>3212.4747118844689</v>
          </cell>
          <cell r="AQ179">
            <v>203.58892999999998</v>
          </cell>
          <cell r="AR179">
            <v>166.04772286014614</v>
          </cell>
          <cell r="AU179">
            <v>7.5733299999999986</v>
          </cell>
          <cell r="AV179">
            <v>0</v>
          </cell>
          <cell r="AY179">
            <v>758.22397999999987</v>
          </cell>
          <cell r="AZ179">
            <v>0</v>
          </cell>
          <cell r="BC179">
            <v>1605.9914499999998</v>
          </cell>
          <cell r="BD179">
            <v>2319.8686482617809</v>
          </cell>
          <cell r="BG179">
            <v>4285.6137999999992</v>
          </cell>
          <cell r="BK179">
            <v>532.80603999999994</v>
          </cell>
          <cell r="BL179">
            <v>0</v>
          </cell>
          <cell r="BO179">
            <v>0.89097999999999999</v>
          </cell>
          <cell r="BP179">
            <v>0</v>
          </cell>
          <cell r="BS179">
            <v>1015.7171999999999</v>
          </cell>
          <cell r="BT179">
            <v>884.12645556681582</v>
          </cell>
          <cell r="BX179">
            <v>0</v>
          </cell>
        </row>
        <row r="180">
          <cell r="O180">
            <v>464.85399999999998</v>
          </cell>
          <cell r="P180">
            <v>501.27066009143982</v>
          </cell>
          <cell r="S180">
            <v>1419.7808</v>
          </cell>
          <cell r="T180">
            <v>2169.2675100336346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1385.7097177470805</v>
          </cell>
          <cell r="AQ180">
            <v>73.021600000000007</v>
          </cell>
          <cell r="AR180">
            <v>59.498476838147603</v>
          </cell>
          <cell r="AU180">
            <v>2.6347999999999998</v>
          </cell>
          <cell r="AV180">
            <v>365.34151056480005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545.19255706672163</v>
          </cell>
          <cell r="BG180">
            <v>1747.2488000000001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423.79615225516795</v>
          </cell>
          <cell r="BX180">
            <v>0</v>
          </cell>
        </row>
        <row r="181">
          <cell r="O181">
            <v>858.01923999999997</v>
          </cell>
          <cell r="P181">
            <v>695.62751524026282</v>
          </cell>
          <cell r="S181">
            <v>1351.0172</v>
          </cell>
          <cell r="T181">
            <v>1681.2453506202494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2128.1313833702516</v>
          </cell>
          <cell r="AQ181">
            <v>126.33244000000001</v>
          </cell>
          <cell r="AR181">
            <v>103.04588176080497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1418.1207857535662</v>
          </cell>
          <cell r="BG181">
            <v>2674.9044399999998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732.509728682424</v>
          </cell>
          <cell r="BX181">
            <v>0</v>
          </cell>
        </row>
        <row r="182">
          <cell r="O182">
            <v>1746.7565400000001</v>
          </cell>
          <cell r="P182">
            <v>1416.2438227242001</v>
          </cell>
          <cell r="S182">
            <v>3325.5780700000005</v>
          </cell>
          <cell r="T182">
            <v>4314.2957796142973</v>
          </cell>
          <cell r="AA182">
            <v>137.71833000000001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2992.6223539134885</v>
          </cell>
          <cell r="AQ182">
            <v>235.92254</v>
          </cell>
          <cell r="AR182">
            <v>192.25445328326441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0</v>
          </cell>
          <cell r="BC182">
            <v>2650.9325800000001</v>
          </cell>
          <cell r="BD182">
            <v>383.3269426055071</v>
          </cell>
          <cell r="BG182">
            <v>5798.1160200000004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1408.3915232273039</v>
          </cell>
          <cell r="BX182">
            <v>0</v>
          </cell>
        </row>
        <row r="183">
          <cell r="O183">
            <v>1471.9578000000001</v>
          </cell>
          <cell r="P183">
            <v>1590.644281673674</v>
          </cell>
          <cell r="S183">
            <v>2615.3134</v>
          </cell>
          <cell r="T183">
            <v>5044.8965721461718</v>
          </cell>
          <cell r="AA183">
            <v>162.95068000000003</v>
          </cell>
          <cell r="AB183">
            <v>546.27742375719856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2604.5446935153486</v>
          </cell>
          <cell r="AQ183">
            <v>173.75404000000003</v>
          </cell>
          <cell r="AR183">
            <v>141.77860730774381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2083.8395694389965</v>
          </cell>
          <cell r="BG183">
            <v>4324.9451200000003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2314.4384694280079</v>
          </cell>
          <cell r="BX183">
            <v>0</v>
          </cell>
        </row>
        <row r="184">
          <cell r="O184">
            <v>1278.1129860000001</v>
          </cell>
          <cell r="P184">
            <v>1149.493585144161</v>
          </cell>
          <cell r="S184">
            <v>3305.3097599999996</v>
          </cell>
          <cell r="T184">
            <v>7267.7930501078008</v>
          </cell>
          <cell r="AA184">
            <v>105.536385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2753.3106442464805</v>
          </cell>
          <cell r="AQ184">
            <v>182.78003699999999</v>
          </cell>
          <cell r="AR184">
            <v>148.88319516703581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6117.9198009269958</v>
          </cell>
          <cell r="BC184">
            <v>1598.7639599999998</v>
          </cell>
          <cell r="BD184">
            <v>27.725366850025072</v>
          </cell>
          <cell r="BG184">
            <v>4163.9717520000004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785.48424771432008</v>
          </cell>
          <cell r="BX184">
            <v>0</v>
          </cell>
        </row>
        <row r="185">
          <cell r="O185">
            <v>1051.6738800000001</v>
          </cell>
          <cell r="P185">
            <v>1134.2995002723269</v>
          </cell>
          <cell r="S185">
            <v>2372.2643699999999</v>
          </cell>
          <cell r="T185">
            <v>5269.9146451372599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907.41757851122861</v>
          </cell>
          <cell r="AQ185">
            <v>119.29634</v>
          </cell>
          <cell r="AR185">
            <v>97.056890342228272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7.0096744027562821</v>
          </cell>
          <cell r="BG185">
            <v>2842.7851300000002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1145.345635620648</v>
          </cell>
          <cell r="BX185">
            <v>0</v>
          </cell>
        </row>
        <row r="186">
          <cell r="O186">
            <v>1270.71369</v>
          </cell>
          <cell r="P186">
            <v>1370.7816664938036</v>
          </cell>
          <cell r="S186">
            <v>2703.9295499999998</v>
          </cell>
          <cell r="T186">
            <v>6630.9405250754025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647.04310905325667</v>
          </cell>
          <cell r="AQ186">
            <v>187.36589000000001</v>
          </cell>
          <cell r="AR186">
            <v>152.79756864322974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27.72644264556186</v>
          </cell>
          <cell r="BG186">
            <v>4932.3404549999996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758.08363442196003</v>
          </cell>
          <cell r="BX186">
            <v>0</v>
          </cell>
        </row>
        <row r="187">
          <cell r="O187">
            <v>1040.0026800000001</v>
          </cell>
          <cell r="P187">
            <v>1122.0007081513081</v>
          </cell>
          <cell r="S187">
            <v>2218.5969599999999</v>
          </cell>
          <cell r="T187">
            <v>5114.5732484858545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2299.9763703887697</v>
          </cell>
          <cell r="AQ187">
            <v>137.17739999999998</v>
          </cell>
          <cell r="AR187">
            <v>111.69664714319356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1460.3358913819163</v>
          </cell>
          <cell r="BG187">
            <v>3148.2920399999994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496.86445436812789</v>
          </cell>
          <cell r="BX187">
            <v>0</v>
          </cell>
        </row>
        <row r="188">
          <cell r="O188">
            <v>843.60399200000006</v>
          </cell>
          <cell r="P188">
            <v>959.04195999897706</v>
          </cell>
          <cell r="S188">
            <v>2119.2842880000003</v>
          </cell>
          <cell r="T188">
            <v>5687.9727077910065</v>
          </cell>
          <cell r="AA188">
            <v>64.145004</v>
          </cell>
          <cell r="AB188">
            <v>131.11812548386857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1584.5882745290592</v>
          </cell>
          <cell r="AQ188">
            <v>108.85212800000001</v>
          </cell>
          <cell r="AR188">
            <v>88.856277909602028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4078.6132006179973</v>
          </cell>
          <cell r="BC188">
            <v>770.85078400000009</v>
          </cell>
          <cell r="BD188">
            <v>1395.9282102653694</v>
          </cell>
          <cell r="BG188">
            <v>3114.22606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706.93582294288785</v>
          </cell>
          <cell r="BX188">
            <v>0</v>
          </cell>
        </row>
        <row r="189">
          <cell r="O189">
            <v>505.62037500000002</v>
          </cell>
          <cell r="P189">
            <v>604.31271542815193</v>
          </cell>
          <cell r="S189">
            <v>910.26919999999996</v>
          </cell>
          <cell r="T189">
            <v>2414.55717696177</v>
          </cell>
          <cell r="AA189">
            <v>33.250450000000001</v>
          </cell>
          <cell r="AB189">
            <v>58.264033750107409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818.38904115678861</v>
          </cell>
          <cell r="AQ189">
            <v>47.892849999999996</v>
          </cell>
          <cell r="AR189">
            <v>39.143734761939214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535.61734289651304</v>
          </cell>
          <cell r="BG189">
            <v>1637.3558749999997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80.375132324256001</v>
          </cell>
          <cell r="BX189">
            <v>0</v>
          </cell>
        </row>
        <row r="190">
          <cell r="O190">
            <v>474.92742000000004</v>
          </cell>
          <cell r="P190">
            <v>511.09623177286693</v>
          </cell>
          <cell r="S190">
            <v>1793.0204999999999</v>
          </cell>
          <cell r="T190">
            <v>3495.9853256668075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479.6387913628954</v>
          </cell>
          <cell r="AQ190">
            <v>51.560490000000001</v>
          </cell>
          <cell r="AR190">
            <v>42.020799266941737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3.8550515260816645</v>
          </cell>
          <cell r="BG190">
            <v>1747.5259500000002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1169.09283380736</v>
          </cell>
          <cell r="BX190">
            <v>0</v>
          </cell>
        </row>
        <row r="191">
          <cell r="O191">
            <v>485.02062000000006</v>
          </cell>
          <cell r="P191">
            <v>522.16237362136803</v>
          </cell>
          <cell r="S191">
            <v>881.65728000000013</v>
          </cell>
          <cell r="T191">
            <v>2730.8575076250759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470.85571209088516</v>
          </cell>
          <cell r="AQ191">
            <v>58.922640000000001</v>
          </cell>
          <cell r="AR191">
            <v>48.048934420280389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4.1118864686989447</v>
          </cell>
          <cell r="BG191">
            <v>1129.6779480000002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478.59737883988794</v>
          </cell>
          <cell r="BX191">
            <v>0</v>
          </cell>
        </row>
        <row r="192">
          <cell r="O192">
            <v>837.06565999999987</v>
          </cell>
          <cell r="P192">
            <v>901.81365347358019</v>
          </cell>
          <cell r="S192">
            <v>1577.2397999999998</v>
          </cell>
          <cell r="T192">
            <v>4493.3250213518222</v>
          </cell>
          <cell r="AA192">
            <v>66.888179999999991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1562.9308600763407</v>
          </cell>
          <cell r="AQ192">
            <v>119.18758</v>
          </cell>
          <cell r="AR192">
            <v>97.233037148657019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4078.6132006179973</v>
          </cell>
          <cell r="BC192">
            <v>611.62771999999995</v>
          </cell>
          <cell r="BD192">
            <v>10.606695758043244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785.48424771432008</v>
          </cell>
          <cell r="BX192">
            <v>0</v>
          </cell>
        </row>
        <row r="193">
          <cell r="O193">
            <v>1218.2311</v>
          </cell>
          <cell r="P193">
            <v>1310.9420011934819</v>
          </cell>
          <cell r="S193">
            <v>2622.643</v>
          </cell>
          <cell r="T193">
            <v>5649.1952301901138</v>
          </cell>
          <cell r="AA193">
            <v>107.85955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3301.0971754756715</v>
          </cell>
          <cell r="AQ193">
            <v>209.00584999999998</v>
          </cell>
          <cell r="AR193">
            <v>170.39267741872143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403.57592476114809</v>
          </cell>
          <cell r="BG193">
            <v>4942.2946499999998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1108.811484564168</v>
          </cell>
          <cell r="BX193">
            <v>0</v>
          </cell>
        </row>
        <row r="194">
          <cell r="O194">
            <v>1175.6846329999998</v>
          </cell>
          <cell r="P194">
            <v>1265.5039152673889</v>
          </cell>
          <cell r="S194">
            <v>2637.5408789999997</v>
          </cell>
          <cell r="T194">
            <v>3331.5736260803187</v>
          </cell>
          <cell r="AA194">
            <v>113.210748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3945.6579398320291</v>
          </cell>
          <cell r="AQ194">
            <v>186.88758399999998</v>
          </cell>
          <cell r="AR194">
            <v>152.66056557156293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404.28558565599258</v>
          </cell>
          <cell r="BG194">
            <v>4553.1386149999998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977.28854076083996</v>
          </cell>
          <cell r="BX194">
            <v>0</v>
          </cell>
        </row>
        <row r="195">
          <cell r="O195">
            <v>828.93762200000015</v>
          </cell>
          <cell r="P195">
            <v>891.98466698225025</v>
          </cell>
          <cell r="S195">
            <v>1844.3999240000001</v>
          </cell>
          <cell r="T195">
            <v>2357.3552241613584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2661.2205786265968</v>
          </cell>
          <cell r="AQ195">
            <v>119.04663400000001</v>
          </cell>
          <cell r="AR195">
            <v>97.037318474847311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4894.3358407415972</v>
          </cell>
          <cell r="BC195">
            <v>756.52215799999999</v>
          </cell>
          <cell r="BD195">
            <v>268.36526861484111</v>
          </cell>
          <cell r="BG195">
            <v>2665.931419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621.0805679601599</v>
          </cell>
          <cell r="BX195">
            <v>0</v>
          </cell>
        </row>
        <row r="196">
          <cell r="O196">
            <v>1265.284848</v>
          </cell>
          <cell r="P196">
            <v>1361.3128346068327</v>
          </cell>
          <cell r="S196">
            <v>1842.44685</v>
          </cell>
          <cell r="T196">
            <v>4616.7816271540451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3224.3298385194016</v>
          </cell>
          <cell r="AQ196">
            <v>110.13277799999999</v>
          </cell>
          <cell r="AR196">
            <v>90.03058995246019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267.13602441898911</v>
          </cell>
          <cell r="BG196">
            <v>4175.9368379999996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1744.5057129469199</v>
          </cell>
          <cell r="BX196">
            <v>0</v>
          </cell>
        </row>
        <row r="197">
          <cell r="O197">
            <v>840.24374999999998</v>
          </cell>
          <cell r="P197">
            <v>904.28440331359673</v>
          </cell>
          <cell r="S197">
            <v>1464.6200000000001</v>
          </cell>
          <cell r="T197">
            <v>3190.8921638097763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3816.6160798504297</v>
          </cell>
          <cell r="AQ197">
            <v>119.137</v>
          </cell>
          <cell r="AR197">
            <v>97.037318474847311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265.78457050914483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544.35885074155203</v>
          </cell>
          <cell r="BX197">
            <v>0</v>
          </cell>
        </row>
        <row r="198">
          <cell r="O198">
            <v>1241.9094239999999</v>
          </cell>
          <cell r="P198">
            <v>1336.7420612271458</v>
          </cell>
          <cell r="S198">
            <v>2287.0184399999998</v>
          </cell>
          <cell r="T198">
            <v>5309.6079181221348</v>
          </cell>
          <cell r="AA198">
            <v>105.58926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1585.0024942876182</v>
          </cell>
          <cell r="AQ198">
            <v>191.85793200000001</v>
          </cell>
          <cell r="AR198">
            <v>156.57493904775686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20.664188521341021</v>
          </cell>
          <cell r="BG198">
            <v>4983.3637559999997</v>
          </cell>
          <cell r="BK198">
            <v>584.56011599999999</v>
          </cell>
          <cell r="BL198">
            <v>0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1214.7605226279597</v>
          </cell>
          <cell r="BX198">
            <v>0</v>
          </cell>
        </row>
        <row r="199">
          <cell r="O199">
            <v>1239.9226080000001</v>
          </cell>
          <cell r="P199">
            <v>1334.3092624752107</v>
          </cell>
          <cell r="S199">
            <v>2773.7461800000001</v>
          </cell>
          <cell r="T199">
            <v>6462.958299168864</v>
          </cell>
          <cell r="AA199">
            <v>158.56358999999998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1581.3795009472649</v>
          </cell>
          <cell r="AQ199">
            <v>185.80972799999998</v>
          </cell>
          <cell r="AR199">
            <v>151.72111593727641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20.78981286083155</v>
          </cell>
          <cell r="BG199">
            <v>4948.9706400000005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1346.2834664312879</v>
          </cell>
          <cell r="BX199">
            <v>0</v>
          </cell>
        </row>
        <row r="200">
          <cell r="O200">
            <v>1133.4064499999999</v>
          </cell>
          <cell r="P200">
            <v>1215.8588866814132</v>
          </cell>
          <cell r="S200">
            <v>1732.8613500000001</v>
          </cell>
          <cell r="T200">
            <v>3955.4657223924369</v>
          </cell>
          <cell r="AA200">
            <v>9.1307700000000001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1636.2782392113927</v>
          </cell>
          <cell r="AQ200">
            <v>25.804349999999999</v>
          </cell>
          <cell r="AR200">
            <v>23.681959530973227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7.6968730301594022</v>
          </cell>
          <cell r="BG200">
            <v>2747.9647800000002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562.62592626979199</v>
          </cell>
          <cell r="BX200">
            <v>0</v>
          </cell>
        </row>
        <row r="201">
          <cell r="O201">
            <v>922.03020000000004</v>
          </cell>
          <cell r="P201">
            <v>1014.2659138346706</v>
          </cell>
          <cell r="S201">
            <v>1436.6940000000002</v>
          </cell>
          <cell r="T201">
            <v>3562.0080925224347</v>
          </cell>
          <cell r="AA201">
            <v>63.131399999999999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391.80334988260995</v>
          </cell>
          <cell r="AQ201">
            <v>120.02759999999999</v>
          </cell>
          <cell r="AR201">
            <v>97.859336904848035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10.885014910675009</v>
          </cell>
          <cell r="BG201">
            <v>3042.7775999999999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759.91034197478393</v>
          </cell>
          <cell r="BX201">
            <v>0</v>
          </cell>
        </row>
        <row r="202">
          <cell r="O202">
            <v>897.98599000000002</v>
          </cell>
          <cell r="P202">
            <v>1012.4974775630095</v>
          </cell>
          <cell r="S202">
            <v>1687.5066999999999</v>
          </cell>
          <cell r="T202">
            <v>3171.89909255877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360.85245053194558</v>
          </cell>
          <cell r="AQ202">
            <v>120.08655999999999</v>
          </cell>
          <cell r="AR202">
            <v>97.859336904848035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10.584699307381294</v>
          </cell>
          <cell r="BG202">
            <v>2715.0215399999997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774.52400239737585</v>
          </cell>
          <cell r="BX202">
            <v>0</v>
          </cell>
        </row>
        <row r="203">
          <cell r="O203">
            <v>431.17072000000002</v>
          </cell>
          <cell r="P203">
            <v>464.31580045208653</v>
          </cell>
          <cell r="S203">
            <v>1207.1420000000001</v>
          </cell>
          <cell r="T203">
            <v>1891.3392989083463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263.49033905847529</v>
          </cell>
          <cell r="AQ203">
            <v>69.028120000000001</v>
          </cell>
          <cell r="AR203">
            <v>56.171259383382768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341.61563167166986</v>
          </cell>
          <cell r="BG203">
            <v>1687.95856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168.05709485980799</v>
          </cell>
          <cell r="BX203">
            <v>0</v>
          </cell>
        </row>
        <row r="204">
          <cell r="O204">
            <v>1255.43075</v>
          </cell>
          <cell r="P204">
            <v>1355.1826472023602</v>
          </cell>
          <cell r="S204">
            <v>2576.16</v>
          </cell>
          <cell r="T204">
            <v>6085.5897925790996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2219.6452023108286</v>
          </cell>
          <cell r="AQ204">
            <v>182.47800000000001</v>
          </cell>
          <cell r="AR204">
            <v>148.86362329965482</v>
          </cell>
          <cell r="AU204">
            <v>7.1560000000000006</v>
          </cell>
          <cell r="AV204">
            <v>415.57596826745998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20.646733493804444</v>
          </cell>
          <cell r="BG204">
            <v>4277.94625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1132.5586827508801</v>
          </cell>
          <cell r="BX204">
            <v>0</v>
          </cell>
        </row>
        <row r="205">
          <cell r="O205">
            <v>1196.04991</v>
          </cell>
          <cell r="P205">
            <v>1289.8744373602367</v>
          </cell>
          <cell r="S205">
            <v>3146.3461699999998</v>
          </cell>
          <cell r="T205">
            <v>6277.3289166446129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2594.9771463803118</v>
          </cell>
          <cell r="AQ205">
            <v>201.99189999999999</v>
          </cell>
          <cell r="AR205">
            <v>164.95169828681182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0</v>
          </cell>
          <cell r="BC205">
            <v>1122.5592399999998</v>
          </cell>
          <cell r="BD205">
            <v>402.33591740740275</v>
          </cell>
          <cell r="BG205">
            <v>4175.6453199999996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927.96743683459181</v>
          </cell>
          <cell r="BX205">
            <v>0</v>
          </cell>
        </row>
        <row r="206">
          <cell r="O206">
            <v>1223.0808200000001</v>
          </cell>
          <cell r="P206">
            <v>1320.6853439534214</v>
          </cell>
          <cell r="S206">
            <v>2161.6194600000003</v>
          </cell>
          <cell r="T206">
            <v>4501.8466876041093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2586.1974174965126</v>
          </cell>
          <cell r="AQ206">
            <v>174.32973999999999</v>
          </cell>
          <cell r="AR206">
            <v>142.13090092060128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200.76237919076922</v>
          </cell>
          <cell r="BG206">
            <v>3456.4423400000001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637.52093593557595</v>
          </cell>
          <cell r="BX206">
            <v>0</v>
          </cell>
        </row>
        <row r="207">
          <cell r="O207">
            <v>1274.3266999999998</v>
          </cell>
          <cell r="P207">
            <v>698.42369505865736</v>
          </cell>
          <cell r="S207">
            <v>1735.2814269999997</v>
          </cell>
          <cell r="T207">
            <v>3169.4196795295811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2566.9626524498976</v>
          </cell>
          <cell r="AQ207">
            <v>177.52689199999998</v>
          </cell>
          <cell r="AR207">
            <v>146.73028975512915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569.48160801331767</v>
          </cell>
          <cell r="BG207">
            <v>4205.2781099999993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1174.5729564658318</v>
          </cell>
          <cell r="BX207">
            <v>0</v>
          </cell>
        </row>
        <row r="208">
          <cell r="O208">
            <v>1201.7455799999998</v>
          </cell>
          <cell r="P208">
            <v>1297.2562349734831</v>
          </cell>
          <cell r="S208">
            <v>2419.473</v>
          </cell>
          <cell r="T208">
            <v>5421.4066958741978</v>
          </cell>
          <cell r="AA208">
            <v>31.075799999999997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2909.5827599999998</v>
          </cell>
          <cell r="AN208">
            <v>3132.1961849775976</v>
          </cell>
          <cell r="AQ208">
            <v>147.38808</v>
          </cell>
          <cell r="AR208">
            <v>121.34557776201157</v>
          </cell>
          <cell r="AU208">
            <v>5.3272799999999991</v>
          </cell>
          <cell r="AV208">
            <v>0</v>
          </cell>
          <cell r="AY208">
            <v>1011.2953199999999</v>
          </cell>
          <cell r="AZ208">
            <v>0</v>
          </cell>
          <cell r="BC208">
            <v>1224.8304599999999</v>
          </cell>
          <cell r="BD208">
            <v>404.10947946136577</v>
          </cell>
          <cell r="BG208">
            <v>4441.6196999999993</v>
          </cell>
          <cell r="BK208">
            <v>562.47198000000003</v>
          </cell>
          <cell r="BL208">
            <v>0</v>
          </cell>
          <cell r="BO208">
            <v>0.88788</v>
          </cell>
          <cell r="BP208">
            <v>0</v>
          </cell>
          <cell r="BS208">
            <v>799.53593999999998</v>
          </cell>
          <cell r="BT208">
            <v>646.65447369969593</v>
          </cell>
          <cell r="BX208">
            <v>0</v>
          </cell>
        </row>
        <row r="209">
          <cell r="O209">
            <v>1250.0062620000001</v>
          </cell>
          <cell r="P209">
            <v>1349.0009391332985</v>
          </cell>
          <cell r="S209">
            <v>1783.84944</v>
          </cell>
          <cell r="T209">
            <v>3717.0044152398204</v>
          </cell>
          <cell r="AA209">
            <v>107.11841000000001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2278.3880330862758</v>
          </cell>
          <cell r="AQ209">
            <v>199.37140800000003</v>
          </cell>
          <cell r="AR209">
            <v>162.44649926204775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404.25795117656702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294.09991600466401</v>
          </cell>
          <cell r="BX209">
            <v>0</v>
          </cell>
        </row>
        <row r="210">
          <cell r="O210">
            <v>819.11259999999993</v>
          </cell>
          <cell r="P210">
            <v>884.54615079093276</v>
          </cell>
          <cell r="S210">
            <v>1739.9270999999999</v>
          </cell>
          <cell r="T210">
            <v>4311.3119692913788</v>
          </cell>
          <cell r="AA210">
            <v>63.769839999999988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1989.2341899999999</v>
          </cell>
          <cell r="AN210">
            <v>1600.9948499645009</v>
          </cell>
          <cell r="AQ210">
            <v>119.01870999999998</v>
          </cell>
          <cell r="AR210">
            <v>97.037318474847311</v>
          </cell>
          <cell r="AU210">
            <v>4.3979200000000001</v>
          </cell>
          <cell r="AV210">
            <v>0</v>
          </cell>
          <cell r="AY210">
            <v>141.28317999999999</v>
          </cell>
          <cell r="AZ210">
            <v>0</v>
          </cell>
          <cell r="BC210">
            <v>621.75594000000001</v>
          </cell>
          <cell r="BD210">
            <v>1422.330364171183</v>
          </cell>
          <cell r="BG210">
            <v>3077.7193899999997</v>
          </cell>
          <cell r="BK210">
            <v>426.87310999999994</v>
          </cell>
          <cell r="BL210">
            <v>0</v>
          </cell>
          <cell r="BO210">
            <v>1.37435</v>
          </cell>
          <cell r="BP210">
            <v>0</v>
          </cell>
          <cell r="BS210">
            <v>702.29284999999993</v>
          </cell>
          <cell r="BT210">
            <v>710.58923804853589</v>
          </cell>
          <cell r="BX210">
            <v>0</v>
          </cell>
        </row>
        <row r="211">
          <cell r="O211">
            <v>825.90630800000008</v>
          </cell>
          <cell r="P211">
            <v>891.93314622204264</v>
          </cell>
          <cell r="S211">
            <v>1739.6453260000001</v>
          </cell>
          <cell r="T211">
            <v>3620.0746570597962</v>
          </cell>
          <cell r="AA211">
            <v>63.574152000000005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1594.4307120129877</v>
          </cell>
          <cell r="AQ211">
            <v>119.06211800000001</v>
          </cell>
          <cell r="AR211">
            <v>97.037318474847311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1387.2722265398918</v>
          </cell>
          <cell r="BG211">
            <v>3086.4135460000002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562.62592626979199</v>
          </cell>
          <cell r="BX211">
            <v>0</v>
          </cell>
        </row>
        <row r="212">
          <cell r="O212">
            <v>1031.0095800000001</v>
          </cell>
          <cell r="P212">
            <v>1111.2487140800417</v>
          </cell>
          <cell r="S212">
            <v>2539.2168000000001</v>
          </cell>
          <cell r="T212">
            <v>3012.0185619821632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25.541800502951681</v>
          </cell>
          <cell r="AQ212">
            <v>179.49636000000001</v>
          </cell>
          <cell r="AR212">
            <v>146.2409930706049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4.7387665314478893</v>
          </cell>
          <cell r="BG212">
            <v>2527.1774100000002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1169.09283380736</v>
          </cell>
          <cell r="BX212">
            <v>0</v>
          </cell>
        </row>
        <row r="213">
          <cell r="O213">
            <v>909.49103999999988</v>
          </cell>
          <cell r="P213">
            <v>981.67612100669965</v>
          </cell>
          <cell r="S213">
            <v>2592.7523999999999</v>
          </cell>
          <cell r="T213">
            <v>4268.232683005871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899.61432603254525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370.4115071414235</v>
          </cell>
          <cell r="AQ213">
            <v>96.788879999999992</v>
          </cell>
          <cell r="AR213">
            <v>78.776766208402663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4.3275001380389346</v>
          </cell>
          <cell r="BG213">
            <v>2929.3505999999998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213.72478368040797</v>
          </cell>
          <cell r="BW213">
            <v>397.42367999999993</v>
          </cell>
          <cell r="BX213">
            <v>91.335377641200012</v>
          </cell>
        </row>
        <row r="214">
          <cell r="O214">
            <v>1958.8719200000003</v>
          </cell>
          <cell r="P214">
            <v>2148.2113080576632</v>
          </cell>
          <cell r="S214">
            <v>3994.9184</v>
          </cell>
          <cell r="T214">
            <v>5799.2770443702075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1799.2286520650905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2051.556035692035</v>
          </cell>
          <cell r="AQ214">
            <v>192.93640000000002</v>
          </cell>
          <cell r="AR214">
            <v>156.96637639537624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9.7620241447858955</v>
          </cell>
          <cell r="BG214">
            <v>5641.1198600000007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456.676888206</v>
          </cell>
          <cell r="BW214">
            <v>2238.40155</v>
          </cell>
          <cell r="BX214">
            <v>2237.7167522094001</v>
          </cell>
        </row>
        <row r="215">
          <cell r="O215">
            <v>3045.1511970000001</v>
          </cell>
          <cell r="P215">
            <v>2927.1799091771923</v>
          </cell>
          <cell r="S215">
            <v>4426.5291840000009</v>
          </cell>
          <cell r="T215">
            <v>5133.1422567685395</v>
          </cell>
          <cell r="AA215">
            <v>81.595008000000007</v>
          </cell>
          <cell r="AB215">
            <v>123.80706346129043</v>
          </cell>
          <cell r="AE215">
            <v>4240.3378680000005</v>
          </cell>
          <cell r="AF215">
            <v>3958.2925962143254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2141.3405115674354</v>
          </cell>
          <cell r="AQ215">
            <v>103.268682</v>
          </cell>
          <cell r="AR215">
            <v>83.963311064359615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16.559925729261863</v>
          </cell>
          <cell r="BG215">
            <v>6099.2268480000002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2772.9420651868318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4814.2379023762296</v>
          </cell>
          <cell r="S216">
            <v>6002.4660000000003</v>
          </cell>
          <cell r="T216">
            <v>7943.0061102343925</v>
          </cell>
          <cell r="AA216">
            <v>145.041</v>
          </cell>
          <cell r="AB216">
            <v>284.07323885096395</v>
          </cell>
          <cell r="AE216">
            <v>3114.2314400000005</v>
          </cell>
          <cell r="AF216">
            <v>2840.8303465964264</v>
          </cell>
          <cell r="AI216">
            <v>359.65148000000005</v>
          </cell>
          <cell r="AJ216">
            <v>328.59859293085441</v>
          </cell>
          <cell r="AM216">
            <v>7104.7776000000003</v>
          </cell>
          <cell r="AN216">
            <v>2097.4659078691639</v>
          </cell>
          <cell r="AQ216">
            <v>238.75979999999998</v>
          </cell>
          <cell r="AR216">
            <v>193.48748092826554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464.19863580747864</v>
          </cell>
          <cell r="BG216">
            <v>10232.084699999999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1821.2274301655279</v>
          </cell>
          <cell r="BW216">
            <v>7346.57708</v>
          </cell>
          <cell r="BX216">
            <v>1433.9654289668399</v>
          </cell>
        </row>
        <row r="217">
          <cell r="O217">
            <v>1680.9278400000001</v>
          </cell>
          <cell r="P217">
            <v>2156.0459013895552</v>
          </cell>
          <cell r="S217">
            <v>3472.2407999999996</v>
          </cell>
          <cell r="T217">
            <v>4645.3429918566917</v>
          </cell>
          <cell r="AA217">
            <v>52.048679999999997</v>
          </cell>
          <cell r="AB217">
            <v>152.95511336709538</v>
          </cell>
          <cell r="AE217">
            <v>961.40248999999994</v>
          </cell>
          <cell r="AF217">
            <v>897.56580399116388</v>
          </cell>
          <cell r="AI217">
            <v>87.991720000000001</v>
          </cell>
          <cell r="AJ217">
            <v>82.149648232713602</v>
          </cell>
          <cell r="AM217">
            <v>2434.7603999999997</v>
          </cell>
          <cell r="AN217">
            <v>2081.4680331618288</v>
          </cell>
          <cell r="AQ217">
            <v>117.37151999999999</v>
          </cell>
          <cell r="AR217">
            <v>95.3737097474649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5772.8890060451968</v>
          </cell>
          <cell r="BG217">
            <v>2365.94436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1368.2039570651759</v>
          </cell>
          <cell r="BW217">
            <v>778.91261999999995</v>
          </cell>
          <cell r="BX217">
            <v>648.48118125251995</v>
          </cell>
        </row>
        <row r="218">
          <cell r="O218">
            <v>1911.2444119999998</v>
          </cell>
          <cell r="P218">
            <v>2338.1656986249686</v>
          </cell>
          <cell r="S218">
            <v>3654.7603539999996</v>
          </cell>
          <cell r="T218">
            <v>4630.1071310468578</v>
          </cell>
          <cell r="AA218">
            <v>67.091387999999995</v>
          </cell>
          <cell r="AB218">
            <v>152.95511336709538</v>
          </cell>
          <cell r="AE218">
            <v>2744.4282659999999</v>
          </cell>
          <cell r="AF218">
            <v>2638.8617308095504</v>
          </cell>
          <cell r="AI218">
            <v>0</v>
          </cell>
          <cell r="AJ218">
            <v>0</v>
          </cell>
          <cell r="AM218">
            <v>2909.0137719999998</v>
          </cell>
          <cell r="AN218">
            <v>2172.2947432716423</v>
          </cell>
          <cell r="AQ218">
            <v>123.86102399999999</v>
          </cell>
          <cell r="AR218">
            <v>100.81468887937446</v>
          </cell>
          <cell r="AU218">
            <v>4.7308029999999999</v>
          </cell>
          <cell r="AV218">
            <v>0</v>
          </cell>
          <cell r="AY218">
            <v>209.44555099999997</v>
          </cell>
          <cell r="AZ218">
            <v>0</v>
          </cell>
          <cell r="BC218">
            <v>546.62278299999991</v>
          </cell>
          <cell r="BD218">
            <v>1257.2339814993418</v>
          </cell>
          <cell r="BG218">
            <v>3445.3148029999998</v>
          </cell>
          <cell r="BK218">
            <v>196.54336099999998</v>
          </cell>
          <cell r="BL218">
            <v>0</v>
          </cell>
          <cell r="BO218">
            <v>0.86014599999999997</v>
          </cell>
          <cell r="BP218">
            <v>0</v>
          </cell>
          <cell r="BS218">
            <v>571.56701699999985</v>
          </cell>
          <cell r="BT218">
            <v>2414.9073848333278</v>
          </cell>
          <cell r="BW218">
            <v>1185.599142</v>
          </cell>
          <cell r="BX218">
            <v>0</v>
          </cell>
        </row>
        <row r="219">
          <cell r="O219">
            <v>2572.0643200000004</v>
          </cell>
          <cell r="P219">
            <v>2470.6337094208257</v>
          </cell>
          <cell r="S219">
            <v>2834.5855999999999</v>
          </cell>
          <cell r="T219">
            <v>3319.9527054118521</v>
          </cell>
          <cell r="AA219">
            <v>63.617120000000007</v>
          </cell>
          <cell r="AB219">
            <v>145.67611740601978</v>
          </cell>
          <cell r="AE219">
            <v>2109.1898000000001</v>
          </cell>
          <cell r="AF219">
            <v>1967.3118427470818</v>
          </cell>
          <cell r="AI219">
            <v>0</v>
          </cell>
          <cell r="AJ219">
            <v>0</v>
          </cell>
          <cell r="AM219">
            <v>2768.15</v>
          </cell>
          <cell r="AN219">
            <v>1876.0119336366643</v>
          </cell>
          <cell r="AQ219">
            <v>117.57088</v>
          </cell>
          <cell r="AR219">
            <v>95.021416134607435</v>
          </cell>
          <cell r="AU219">
            <v>4.4290400000000005</v>
          </cell>
          <cell r="AV219">
            <v>0</v>
          </cell>
          <cell r="AY219">
            <v>430.82479999999998</v>
          </cell>
          <cell r="AZ219">
            <v>0</v>
          </cell>
          <cell r="BC219">
            <v>567.31975999999997</v>
          </cell>
          <cell r="BD219">
            <v>1404.0577789166398</v>
          </cell>
          <cell r="BG219">
            <v>3655.5685600000002</v>
          </cell>
          <cell r="BK219">
            <v>264.93711999999999</v>
          </cell>
          <cell r="BL219">
            <v>0</v>
          </cell>
          <cell r="BO219">
            <v>0.80528000000000011</v>
          </cell>
          <cell r="BP219">
            <v>0</v>
          </cell>
          <cell r="BS219">
            <v>2643.3316</v>
          </cell>
          <cell r="BT219">
            <v>2294.3446863469439</v>
          </cell>
          <cell r="BW219">
            <v>1378.5319000000002</v>
          </cell>
          <cell r="BX219">
            <v>0</v>
          </cell>
        </row>
        <row r="220">
          <cell r="O220">
            <v>3619.0385239999996</v>
          </cell>
          <cell r="P220">
            <v>3945.8451020404418</v>
          </cell>
          <cell r="S220">
            <v>5895.2363679999999</v>
          </cell>
          <cell r="T220">
            <v>10558.899648763567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3590.2632159646555</v>
          </cell>
          <cell r="AI220">
            <v>366.07382799999999</v>
          </cell>
          <cell r="AJ220">
            <v>328.59859293085441</v>
          </cell>
          <cell r="AM220">
            <v>5484.923937999999</v>
          </cell>
          <cell r="AN220">
            <v>4051.1910474811793</v>
          </cell>
          <cell r="AQ220">
            <v>159.980402</v>
          </cell>
          <cell r="AR220">
            <v>132.11010482154484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3151.8965741046077</v>
          </cell>
          <cell r="BG220">
            <v>7955.0876579999995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1397.43127791036</v>
          </cell>
          <cell r="BW220">
            <v>1790.3910559999999</v>
          </cell>
          <cell r="BX220">
            <v>2263.2906579489359</v>
          </cell>
        </row>
        <row r="221">
          <cell r="O221">
            <v>2464.9691200000002</v>
          </cell>
          <cell r="P221">
            <v>2813.2686164848787</v>
          </cell>
          <cell r="S221">
            <v>2995.7804000000006</v>
          </cell>
          <cell r="T221">
            <v>4934.7150094882581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1060.7690759248969</v>
          </cell>
          <cell r="AI221">
            <v>177.23300000000003</v>
          </cell>
          <cell r="AJ221">
            <v>164.2992964654272</v>
          </cell>
          <cell r="AM221">
            <v>2335.114</v>
          </cell>
          <cell r="AN221">
            <v>1977.0347006179866</v>
          </cell>
          <cell r="AQ221">
            <v>177.69648000000001</v>
          </cell>
          <cell r="AR221">
            <v>143.16820989179269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473.84293420954464</v>
          </cell>
          <cell r="BG221">
            <v>6611.7898600000008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3074.3488114027919</v>
          </cell>
          <cell r="BW221">
            <v>997.56860000000006</v>
          </cell>
          <cell r="BX221">
            <v>1141.6922205149999</v>
          </cell>
        </row>
        <row r="222">
          <cell r="O222">
            <v>743.69240000000002</v>
          </cell>
          <cell r="P222">
            <v>970.25609369480128</v>
          </cell>
          <cell r="S222">
            <v>647.39928000000009</v>
          </cell>
          <cell r="T222">
            <v>2085.2117175872331</v>
          </cell>
          <cell r="AA222">
            <v>46.641980000000004</v>
          </cell>
          <cell r="AB222">
            <v>174.79210125032219</v>
          </cell>
          <cell r="AE222">
            <v>735.1309500000001</v>
          </cell>
          <cell r="AF222">
            <v>530.38453796244846</v>
          </cell>
          <cell r="AI222">
            <v>80.492760000000004</v>
          </cell>
          <cell r="AJ222">
            <v>82.149648232713602</v>
          </cell>
          <cell r="AM222">
            <v>892.21594000000005</v>
          </cell>
          <cell r="AN222">
            <v>593.11849790487486</v>
          </cell>
          <cell r="AQ222">
            <v>72.649720000000002</v>
          </cell>
          <cell r="AR222">
            <v>61.259944902434874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235.62552323880459</v>
          </cell>
          <cell r="BG222">
            <v>2540.1609199999998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706.93582294288785</v>
          </cell>
          <cell r="BW222">
            <v>68.165040000000005</v>
          </cell>
          <cell r="BX222">
            <v>599.1600773262719</v>
          </cell>
        </row>
        <row r="223">
          <cell r="O223">
            <v>2495.39959</v>
          </cell>
          <cell r="P223">
            <v>2698.0313748836857</v>
          </cell>
          <cell r="S223">
            <v>3587.7093199999999</v>
          </cell>
          <cell r="T223">
            <v>5127.8999359408272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2159.0639441492353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2847.2133664890716</v>
          </cell>
          <cell r="AQ223">
            <v>186.83441999999999</v>
          </cell>
          <cell r="AR223">
            <v>152.46484689775326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474.5521089977608</v>
          </cell>
          <cell r="BG223">
            <v>10081.73184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2243.1968748678719</v>
          </cell>
          <cell r="BW223">
            <v>1025.1460999999999</v>
          </cell>
          <cell r="BX223">
            <v>1790.1734017675199</v>
          </cell>
        </row>
        <row r="224">
          <cell r="O224">
            <v>4789.9277960000009</v>
          </cell>
          <cell r="P224">
            <v>5536.522702090555</v>
          </cell>
          <cell r="S224">
            <v>8168.0991470000008</v>
          </cell>
          <cell r="T224">
            <v>11057.313734988424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4318.1278882984707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6172.5361613099267</v>
          </cell>
          <cell r="AQ224">
            <v>360.47219900000005</v>
          </cell>
          <cell r="AR224">
            <v>292.20797999787624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954.53442609127603</v>
          </cell>
          <cell r="BG224">
            <v>15614.137883000001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10072.465446271537</v>
          </cell>
          <cell r="BW224">
            <v>4096.0748290000001</v>
          </cell>
          <cell r="BX224">
            <v>1941.7901286519118</v>
          </cell>
        </row>
        <row r="225">
          <cell r="O225">
            <v>1896.3050130000001</v>
          </cell>
          <cell r="P225">
            <v>2054.2638285447292</v>
          </cell>
          <cell r="S225">
            <v>3332.3196959999996</v>
          </cell>
          <cell r="T225">
            <v>4521.1378418263084</v>
          </cell>
          <cell r="AA225">
            <v>61.523955000000001</v>
          </cell>
          <cell r="AB225">
            <v>0</v>
          </cell>
          <cell r="AE225">
            <v>1433.6851280000003</v>
          </cell>
          <cell r="AF225">
            <v>1338.1937615544959</v>
          </cell>
          <cell r="AI225">
            <v>176.33999</v>
          </cell>
          <cell r="AJ225">
            <v>164.2992964654272</v>
          </cell>
          <cell r="AM225">
            <v>3144.1019669999996</v>
          </cell>
          <cell r="AN225">
            <v>1711.8646172436688</v>
          </cell>
          <cell r="AQ225">
            <v>78.841808999999998</v>
          </cell>
          <cell r="AR225">
            <v>64.399272430342393</v>
          </cell>
          <cell r="AU225">
            <v>2.7343979999999997</v>
          </cell>
          <cell r="AV225">
            <v>0</v>
          </cell>
          <cell r="AY225">
            <v>172.26707400000001</v>
          </cell>
          <cell r="AZ225">
            <v>0</v>
          </cell>
          <cell r="BC225">
            <v>817.58500200000003</v>
          </cell>
          <cell r="BD225">
            <v>14.178355703945495</v>
          </cell>
          <cell r="BG225">
            <v>5949.1385819999996</v>
          </cell>
          <cell r="BK225">
            <v>456.18873299999996</v>
          </cell>
          <cell r="BL225">
            <v>0</v>
          </cell>
          <cell r="BO225">
            <v>0.911466</v>
          </cell>
          <cell r="BP225">
            <v>0</v>
          </cell>
          <cell r="BS225">
            <v>649.87525800000003</v>
          </cell>
          <cell r="BT225">
            <v>551.66568095284788</v>
          </cell>
          <cell r="BW225">
            <v>1268.007556</v>
          </cell>
          <cell r="BX225">
            <v>1114.2916072226399</v>
          </cell>
        </row>
        <row r="226">
          <cell r="O226">
            <v>5010.4769099999994</v>
          </cell>
          <cell r="P226">
            <v>5402.0083223109878</v>
          </cell>
          <cell r="S226">
            <v>7297.1216100000001</v>
          </cell>
          <cell r="T226">
            <v>9635.9659223559793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3148.8523837358275</v>
          </cell>
          <cell r="AI226">
            <v>0</v>
          </cell>
          <cell r="AJ226">
            <v>0</v>
          </cell>
          <cell r="AM226">
            <v>7018.69596</v>
          </cell>
          <cell r="AN226">
            <v>2578.0173964382825</v>
          </cell>
          <cell r="AQ226">
            <v>318.70850999999999</v>
          </cell>
          <cell r="AR226">
            <v>259.60124894118087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34.312376819967106</v>
          </cell>
          <cell r="BG226">
            <v>16020.730380000001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1912.562807806728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2445.2827744140527</v>
          </cell>
          <cell r="S227">
            <v>3750.3447500000002</v>
          </cell>
          <cell r="T227">
            <v>5613.5304508222434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2159.0639441492353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1669.2041116926862</v>
          </cell>
          <cell r="AQ227">
            <v>143.57148000000001</v>
          </cell>
          <cell r="AR227">
            <v>117.27462934676988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14.308260039661784</v>
          </cell>
          <cell r="BG227">
            <v>5953.614770000001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750.77680421066395</v>
          </cell>
          <cell r="BW227">
            <v>871.67195500000003</v>
          </cell>
          <cell r="BX227">
            <v>706.93582294288785</v>
          </cell>
        </row>
        <row r="228">
          <cell r="O228">
            <v>3020.7422069999998</v>
          </cell>
          <cell r="P228">
            <v>3256.3512528411397</v>
          </cell>
          <cell r="S228">
            <v>6154.3977599999998</v>
          </cell>
          <cell r="T228">
            <v>7208.3344661125757</v>
          </cell>
          <cell r="AA228">
            <v>143.31309299999998</v>
          </cell>
          <cell r="AB228">
            <v>0</v>
          </cell>
          <cell r="AE228">
            <v>2882.7698369999998</v>
          </cell>
          <cell r="AF228">
            <v>2374.2109501386276</v>
          </cell>
          <cell r="AI228">
            <v>263.60285699999997</v>
          </cell>
          <cell r="AJ228">
            <v>246.44894469814074</v>
          </cell>
          <cell r="AM228">
            <v>4197.6466979999996</v>
          </cell>
          <cell r="AN228">
            <v>1411.6594798444407</v>
          </cell>
          <cell r="AQ228">
            <v>151.99873500000001</v>
          </cell>
          <cell r="AR228">
            <v>124.06606732796634</v>
          </cell>
          <cell r="AU228">
            <v>4.9632240000000003</v>
          </cell>
          <cell r="AV228">
            <v>0</v>
          </cell>
          <cell r="AY228">
            <v>385.89066599999995</v>
          </cell>
          <cell r="AZ228">
            <v>7205.5499877584607</v>
          </cell>
          <cell r="BC228">
            <v>1156.431192</v>
          </cell>
          <cell r="BD228">
            <v>20.05454203196561</v>
          </cell>
          <cell r="BG228">
            <v>5409.9141599999994</v>
          </cell>
          <cell r="BK228">
            <v>323.229963</v>
          </cell>
          <cell r="BL228">
            <v>0</v>
          </cell>
          <cell r="BO228">
            <v>1.2408060000000001</v>
          </cell>
          <cell r="BP228">
            <v>0</v>
          </cell>
          <cell r="BS228">
            <v>156.341556</v>
          </cell>
          <cell r="BT228">
            <v>0</v>
          </cell>
          <cell r="BW228">
            <v>1565.8796580000001</v>
          </cell>
          <cell r="BX228">
            <v>1782.8665715562238</v>
          </cell>
        </row>
        <row r="229">
          <cell r="O229">
            <v>1543.8360910000001</v>
          </cell>
          <cell r="P229">
            <v>1674.2314287800225</v>
          </cell>
          <cell r="S229">
            <v>3844.6344399999998</v>
          </cell>
          <cell r="T229">
            <v>4789.4341318588959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1967.3118427470818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1016.3579592822781</v>
          </cell>
          <cell r="AQ229">
            <v>123.63451000000001</v>
          </cell>
          <cell r="AR229">
            <v>99.738236173421114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177.04339369881333</v>
          </cell>
          <cell r="BG229">
            <v>3369.2398079999998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2783.9023105037759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776.13189438485699</v>
          </cell>
          <cell r="S230">
            <v>1779.9462999999998</v>
          </cell>
          <cell r="T230">
            <v>2416.9213298817704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1319.4308654047752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2019.3708392015228</v>
          </cell>
          <cell r="AQ230">
            <v>44.780889999999999</v>
          </cell>
          <cell r="AR230">
            <v>36.481960798127346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474.98690620848754</v>
          </cell>
          <cell r="BG230">
            <v>1351.3292099999999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1106.984777011344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2047.49607283876</v>
          </cell>
          <cell r="S231">
            <v>4690.9549999999999</v>
          </cell>
          <cell r="T231">
            <v>7058.4781994554596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1795.1316079823278</v>
          </cell>
          <cell r="AI231">
            <v>175.84207999999998</v>
          </cell>
          <cell r="AJ231">
            <v>164.2992964654272</v>
          </cell>
          <cell r="AM231">
            <v>2676.1174999999998</v>
          </cell>
          <cell r="AN231">
            <v>1834.797137702981</v>
          </cell>
          <cell r="AQ231">
            <v>126.0565</v>
          </cell>
          <cell r="AR231">
            <v>102.57615694366172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1137.0371189484363</v>
          </cell>
          <cell r="BG231">
            <v>3355.5826999999999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2398.4670168579119</v>
          </cell>
          <cell r="BW231">
            <v>1021.32415</v>
          </cell>
          <cell r="BX231">
            <v>937.1009745987119</v>
          </cell>
        </row>
        <row r="232">
          <cell r="O232">
            <v>6236.4532320000008</v>
          </cell>
          <cell r="P232">
            <v>6762.1449045104273</v>
          </cell>
          <cell r="S232">
            <v>11159.279856000001</v>
          </cell>
          <cell r="T232">
            <v>21992.616766512961</v>
          </cell>
          <cell r="AA232">
            <v>306.949296</v>
          </cell>
          <cell r="AB232">
            <v>990.58477193633348</v>
          </cell>
          <cell r="AE232">
            <v>6908.4502920000004</v>
          </cell>
          <cell r="AF232">
            <v>6282.9606279381487</v>
          </cell>
          <cell r="AI232">
            <v>633.01728600000001</v>
          </cell>
          <cell r="AJ232">
            <v>575.04753762899531</v>
          </cell>
          <cell r="AM232">
            <v>9733.6385760000012</v>
          </cell>
          <cell r="AN232">
            <v>7299.0823432498619</v>
          </cell>
          <cell r="AQ232">
            <v>258.94300800000002</v>
          </cell>
          <cell r="AR232">
            <v>209.59512778280356</v>
          </cell>
          <cell r="AU232">
            <v>8.7284159999999993</v>
          </cell>
          <cell r="AV232">
            <v>1278.6952869767999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6706.5380157135278</v>
          </cell>
          <cell r="BG232">
            <v>11918.652048000002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2486.1489793934638</v>
          </cell>
          <cell r="BW232">
            <v>1953.791712</v>
          </cell>
          <cell r="BX232">
            <v>1936.31000599344</v>
          </cell>
        </row>
        <row r="233">
          <cell r="O233">
            <v>2246.928852</v>
          </cell>
          <cell r="P233">
            <v>2435.5937751801744</v>
          </cell>
          <cell r="S233">
            <v>4017.7103679999996</v>
          </cell>
          <cell r="T233">
            <v>8504.3133869466274</v>
          </cell>
          <cell r="AA233">
            <v>116.430188</v>
          </cell>
          <cell r="AB233">
            <v>0</v>
          </cell>
          <cell r="AE233">
            <v>961.39117199999998</v>
          </cell>
          <cell r="AF233">
            <v>897.56580399116388</v>
          </cell>
          <cell r="AI233">
            <v>87.960347999999996</v>
          </cell>
          <cell r="AJ233">
            <v>82.149648232713602</v>
          </cell>
          <cell r="AM233">
            <v>3285.2428419999997</v>
          </cell>
          <cell r="AN233">
            <v>2573.3052857277708</v>
          </cell>
          <cell r="AQ233">
            <v>116.430188</v>
          </cell>
          <cell r="AR233">
            <v>94.669122521749983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10950.84382918421</v>
          </cell>
          <cell r="BG233">
            <v>3318.6947989999999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615.60044530168796</v>
          </cell>
          <cell r="BW233">
            <v>990.32549699999993</v>
          </cell>
          <cell r="BX233">
            <v>993.72890873625579</v>
          </cell>
        </row>
        <row r="234">
          <cell r="O234">
            <v>1838.113192</v>
          </cell>
          <cell r="P234">
            <v>1992.6734741366342</v>
          </cell>
          <cell r="S234">
            <v>2888.3446079999999</v>
          </cell>
          <cell r="T234">
            <v>4958.5848037591468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1967.3118427470818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1123.2392231997787</v>
          </cell>
          <cell r="AQ234">
            <v>76.622751999999991</v>
          </cell>
          <cell r="AR234">
            <v>62.121107067197528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0</v>
          </cell>
          <cell r="BC234">
            <v>652.12624799999992</v>
          </cell>
          <cell r="BD234">
            <v>11.309011155299265</v>
          </cell>
          <cell r="BG234">
            <v>3783.2483799999995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378.12846343456795</v>
          </cell>
          <cell r="BW234">
            <v>1005.5291439999999</v>
          </cell>
          <cell r="BX234">
            <v>705.10911539006395</v>
          </cell>
        </row>
        <row r="235">
          <cell r="O235">
            <v>1779.4424779999999</v>
          </cell>
          <cell r="P235">
            <v>1928.6515782167012</v>
          </cell>
          <cell r="S235">
            <v>3446.7044799999999</v>
          </cell>
          <cell r="T235">
            <v>5969.2434338712346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2638.8617308095504</v>
          </cell>
          <cell r="AI235">
            <v>0</v>
          </cell>
          <cell r="AJ235">
            <v>0</v>
          </cell>
          <cell r="AM235">
            <v>3015.459969</v>
          </cell>
          <cell r="AN235">
            <v>579.01022921565777</v>
          </cell>
          <cell r="AQ235">
            <v>95.515985000000001</v>
          </cell>
          <cell r="AR235">
            <v>76.976154409353455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10.819558210577812</v>
          </cell>
          <cell r="BG235">
            <v>2902.4665909999999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1399.2579854631838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2854.6134008862236</v>
          </cell>
          <cell r="S236">
            <v>5231.4947010000005</v>
          </cell>
          <cell r="T236">
            <v>9962.0772842348342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1795.1316079823278</v>
          </cell>
          <cell r="AI236">
            <v>171.361683</v>
          </cell>
          <cell r="AJ236">
            <v>164.2992964654272</v>
          </cell>
          <cell r="AM236">
            <v>3196.7766449999999</v>
          </cell>
          <cell r="AN236">
            <v>857.24896559312674</v>
          </cell>
          <cell r="AQ236">
            <v>116.01462600000001</v>
          </cell>
          <cell r="AR236">
            <v>95.667287758179441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5784.1281155595034</v>
          </cell>
          <cell r="BG236">
            <v>3871.191339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3437.8636144147677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2812.1849480747737</v>
          </cell>
          <cell r="S237">
            <v>5360.173499999999</v>
          </cell>
          <cell r="T237">
            <v>6410.4170384875179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3958.2925962143254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778.31773435921832</v>
          </cell>
          <cell r="AQ237">
            <v>182.35949999999997</v>
          </cell>
          <cell r="AR237">
            <v>150.87952563989472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18.549484531849249</v>
          </cell>
          <cell r="BG237">
            <v>4005.3320999999996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2911.7718392014558</v>
          </cell>
          <cell r="BW237">
            <v>1567.5005999999998</v>
          </cell>
          <cell r="BX237">
            <v>1300.6157776106879</v>
          </cell>
        </row>
        <row r="238">
          <cell r="O238">
            <v>2550.5046000000002</v>
          </cell>
          <cell r="P238">
            <v>2812.3512881115066</v>
          </cell>
          <cell r="S238">
            <v>5520.1062000000002</v>
          </cell>
          <cell r="T238">
            <v>6625.8610767551463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2692.6974119734919</v>
          </cell>
          <cell r="AI238">
            <v>264.01288000000005</v>
          </cell>
          <cell r="AJ238">
            <v>246.44894469814079</v>
          </cell>
          <cell r="AM238">
            <v>4260.4203600000001</v>
          </cell>
          <cell r="AN238">
            <v>3071.9180670940414</v>
          </cell>
          <cell r="AQ238">
            <v>189.19236000000004</v>
          </cell>
          <cell r="AR238">
            <v>153.95230881870691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0</v>
          </cell>
          <cell r="BC238">
            <v>1109.4096300000001</v>
          </cell>
          <cell r="BD238">
            <v>19.239105801897477</v>
          </cell>
          <cell r="BG238">
            <v>5469.2158500000005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3901.8473328320633</v>
          </cell>
          <cell r="BW238">
            <v>1825.3677399999999</v>
          </cell>
          <cell r="BX238">
            <v>1649.5169202000718</v>
          </cell>
        </row>
        <row r="239">
          <cell r="O239">
            <v>1939.0814599999997</v>
          </cell>
          <cell r="P239">
            <v>2147.2410085936312</v>
          </cell>
          <cell r="S239">
            <v>3405.4221199999997</v>
          </cell>
          <cell r="T239">
            <v>4079.8084231752377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1967.3118427470818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1045.8273625297745</v>
          </cell>
          <cell r="AQ239">
            <v>119.02937999999999</v>
          </cell>
          <cell r="AR239">
            <v>96.332731249132408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10.818634502199203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1477.8064102346159</v>
          </cell>
          <cell r="BW239">
            <v>1276.3208399999999</v>
          </cell>
          <cell r="BX239">
            <v>1477.8064102346159</v>
          </cell>
        </row>
        <row r="240">
          <cell r="O240">
            <v>2922.17499</v>
          </cell>
          <cell r="P240">
            <v>2682.8369580831295</v>
          </cell>
          <cell r="S240">
            <v>5701.9598999999998</v>
          </cell>
          <cell r="T240">
            <v>5430.7581240279242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3301.0171228860672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3218.6503907030851</v>
          </cell>
          <cell r="AQ240">
            <v>128.40534</v>
          </cell>
          <cell r="AR240">
            <v>103.53517844532921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1855.9748518089264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984.59537097213592</v>
          </cell>
          <cell r="BW240">
            <v>1913.5356599999998</v>
          </cell>
          <cell r="BX240">
            <v>984.59537097213592</v>
          </cell>
        </row>
        <row r="241">
          <cell r="O241">
            <v>2902.3412949999997</v>
          </cell>
          <cell r="P241">
            <v>4198.9483208412867</v>
          </cell>
          <cell r="S241">
            <v>5748.5685800000001</v>
          </cell>
          <cell r="T241">
            <v>8340.6317632704377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2950.9677641206222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1515.7483746487346</v>
          </cell>
          <cell r="AQ241">
            <v>152.754805</v>
          </cell>
          <cell r="AR241">
            <v>124.28135786915701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19.332555331367395</v>
          </cell>
          <cell r="BG241">
            <v>6018.5393169999998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2173.7819878605601</v>
          </cell>
          <cell r="BW241">
            <v>1759.224541</v>
          </cell>
          <cell r="BX241">
            <v>1521.6473915023917</v>
          </cell>
        </row>
        <row r="242">
          <cell r="O242">
            <v>3548.6396000000004</v>
          </cell>
          <cell r="P242">
            <v>3743.276982107649</v>
          </cell>
          <cell r="S242">
            <v>5829.79936</v>
          </cell>
          <cell r="T242">
            <v>7502.2419766137082</v>
          </cell>
          <cell r="AA242">
            <v>180.09155999999999</v>
          </cell>
          <cell r="AB242">
            <v>0</v>
          </cell>
          <cell r="AE242">
            <v>2504.7779500000001</v>
          </cell>
          <cell r="AF242">
            <v>2338.9946381023992</v>
          </cell>
          <cell r="AI242">
            <v>0</v>
          </cell>
          <cell r="AJ242">
            <v>0</v>
          </cell>
          <cell r="AM242">
            <v>4968.8553200000006</v>
          </cell>
          <cell r="AN242">
            <v>4618.6052933412921</v>
          </cell>
          <cell r="AQ242">
            <v>246.20112</v>
          </cell>
          <cell r="AR242">
            <v>204.6043016006563</v>
          </cell>
          <cell r="AU242">
            <v>9.1185599999999987</v>
          </cell>
          <cell r="AV242">
            <v>0</v>
          </cell>
          <cell r="AY242">
            <v>427.81244000000004</v>
          </cell>
          <cell r="AZ242">
            <v>0</v>
          </cell>
          <cell r="BC242">
            <v>958.20867999999996</v>
          </cell>
          <cell r="BD242">
            <v>2019.1425573764843</v>
          </cell>
          <cell r="BG242">
            <v>6669.4667600000002</v>
          </cell>
          <cell r="BK242">
            <v>668.69439999999997</v>
          </cell>
          <cell r="BL242">
            <v>0</v>
          </cell>
          <cell r="BO242">
            <v>0.75988</v>
          </cell>
          <cell r="BP242">
            <v>0</v>
          </cell>
          <cell r="BS242">
            <v>1311.55288</v>
          </cell>
          <cell r="BT242">
            <v>1112.4648996698158</v>
          </cell>
          <cell r="BW242">
            <v>1601.5242000000001</v>
          </cell>
          <cell r="BX242">
            <v>1483.286532893088</v>
          </cell>
        </row>
        <row r="243">
          <cell r="O243">
            <v>1980.9323800000002</v>
          </cell>
          <cell r="P243">
            <v>2523.6802605045677</v>
          </cell>
          <cell r="S243">
            <v>5647.9661999999998</v>
          </cell>
          <cell r="T243">
            <v>7896.6699019857615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3238.5959162238528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4649.1613025749248</v>
          </cell>
          <cell r="AQ243">
            <v>148.59953000000002</v>
          </cell>
          <cell r="AR243">
            <v>120.79756547534443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2477.8365675068735</v>
          </cell>
          <cell r="BG243">
            <v>6635.4722400000001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747.12338910501592</v>
          </cell>
          <cell r="BW243">
            <v>1831.5281500000001</v>
          </cell>
          <cell r="BX243">
            <v>3220.485415628712</v>
          </cell>
        </row>
        <row r="244">
          <cell r="O244">
            <v>4724.4295559999991</v>
          </cell>
          <cell r="P244">
            <v>4713.5239800938416</v>
          </cell>
          <cell r="S244">
            <v>8809.6654799999978</v>
          </cell>
          <cell r="T244">
            <v>9972.77626841042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3598.457304130181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3086.4893519860184</v>
          </cell>
          <cell r="AQ244">
            <v>155.64779999999996</v>
          </cell>
          <cell r="AR244">
            <v>126.7865568939211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35.053681121549673</v>
          </cell>
          <cell r="BG244">
            <v>14291.580995999997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5215.2500633125192</v>
          </cell>
          <cell r="BW244">
            <v>1768.9176959999998</v>
          </cell>
          <cell r="BX244">
            <v>1837.6677981409439</v>
          </cell>
        </row>
        <row r="245">
          <cell r="O245">
            <v>2709.8615599999998</v>
          </cell>
          <cell r="P245">
            <v>2930.238339116911</v>
          </cell>
          <cell r="S245">
            <v>5546.6487200000001</v>
          </cell>
          <cell r="T245">
            <v>7133.0018222846393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3958.2925962143254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1719.9349269705015</v>
          </cell>
          <cell r="AQ245">
            <v>182.13823599999998</v>
          </cell>
          <cell r="AR245">
            <v>149.48992305584588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18.775486881306669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862.20596493292783</v>
          </cell>
          <cell r="BW245">
            <v>1455.6423499999999</v>
          </cell>
          <cell r="BX245">
            <v>1412.0449383329517</v>
          </cell>
        </row>
        <row r="246">
          <cell r="O246">
            <v>1987.2661139999998</v>
          </cell>
          <cell r="P246">
            <v>2150.0716180027466</v>
          </cell>
          <cell r="S246">
            <v>4250.0741639999997</v>
          </cell>
          <cell r="T246">
            <v>7139.4398825725111</v>
          </cell>
          <cell r="AA246">
            <v>55.669082999999993</v>
          </cell>
          <cell r="AB246">
            <v>0</v>
          </cell>
          <cell r="AE246">
            <v>1415.9323909999998</v>
          </cell>
          <cell r="AF246">
            <v>1338.1937615544959</v>
          </cell>
          <cell r="AI246">
            <v>175.24800999999999</v>
          </cell>
          <cell r="AJ246">
            <v>164.2992964654272</v>
          </cell>
          <cell r="AM246">
            <v>2766.6332759999996</v>
          </cell>
          <cell r="AN246">
            <v>930.29600092737724</v>
          </cell>
          <cell r="AQ246">
            <v>123.353076</v>
          </cell>
          <cell r="AR246">
            <v>101.79328224842293</v>
          </cell>
          <cell r="AU246">
            <v>4.4054669999999998</v>
          </cell>
          <cell r="AV246">
            <v>0</v>
          </cell>
          <cell r="AY246">
            <v>439.74570599999998</v>
          </cell>
          <cell r="AZ246">
            <v>0</v>
          </cell>
          <cell r="BC246">
            <v>581.92214100000001</v>
          </cell>
          <cell r="BD246">
            <v>10.091548997249737</v>
          </cell>
          <cell r="BG246">
            <v>3570.4307549999999</v>
          </cell>
          <cell r="BK246">
            <v>269.133984</v>
          </cell>
          <cell r="BL246">
            <v>0</v>
          </cell>
          <cell r="BO246">
            <v>0</v>
          </cell>
          <cell r="BP246">
            <v>0</v>
          </cell>
          <cell r="BS246">
            <v>285.55436099999997</v>
          </cell>
          <cell r="BT246">
            <v>226.51173655017598</v>
          </cell>
          <cell r="BW246">
            <v>1271.7998440000001</v>
          </cell>
          <cell r="BX246">
            <v>1251.2946736844399</v>
          </cell>
        </row>
        <row r="247">
          <cell r="O247">
            <v>1969.3104999999998</v>
          </cell>
          <cell r="P247">
            <v>2022.1530178260277</v>
          </cell>
          <cell r="S247">
            <v>3721.0971599999998</v>
          </cell>
          <cell r="T247">
            <v>5757.4249944726371</v>
          </cell>
          <cell r="AA247">
            <v>78.372559999999993</v>
          </cell>
          <cell r="AB247">
            <v>0</v>
          </cell>
          <cell r="AE247">
            <v>2121.6186000000002</v>
          </cell>
          <cell r="AF247">
            <v>1863.0720810362889</v>
          </cell>
          <cell r="AI247">
            <v>0</v>
          </cell>
          <cell r="AJ247">
            <v>0</v>
          </cell>
          <cell r="AM247">
            <v>2735.4422600000003</v>
          </cell>
          <cell r="AN247">
            <v>1118.2637889779546</v>
          </cell>
          <cell r="AQ247">
            <v>122.75702</v>
          </cell>
          <cell r="AR247">
            <v>99.288083223658816</v>
          </cell>
          <cell r="AU247">
            <v>4.39846</v>
          </cell>
          <cell r="AV247">
            <v>0</v>
          </cell>
          <cell r="AY247">
            <v>383.86559999999997</v>
          </cell>
          <cell r="AZ247">
            <v>0</v>
          </cell>
          <cell r="BC247">
            <v>618.18355999999994</v>
          </cell>
          <cell r="BD247">
            <v>2171.6315342802563</v>
          </cell>
          <cell r="BG247">
            <v>3732.29324</v>
          </cell>
          <cell r="BK247">
            <v>267.90620000000001</v>
          </cell>
          <cell r="BL247">
            <v>0</v>
          </cell>
          <cell r="BO247">
            <v>0.79971999999999999</v>
          </cell>
          <cell r="BP247">
            <v>0</v>
          </cell>
          <cell r="BS247">
            <v>1677.8125599999998</v>
          </cell>
          <cell r="BT247">
            <v>2440.4812905728636</v>
          </cell>
          <cell r="BW247">
            <v>932.03639999999996</v>
          </cell>
          <cell r="BX247">
            <v>876.81962535551997</v>
          </cell>
        </row>
        <row r="248">
          <cell r="O248">
            <v>5824.1796200000008</v>
          </cell>
          <cell r="P248">
            <v>6295.4032527833115</v>
          </cell>
          <cell r="S248">
            <v>9260.7788000000019</v>
          </cell>
          <cell r="T248">
            <v>12957.389181417358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3384.8108079163221</v>
          </cell>
          <cell r="AI248">
            <v>438.0883</v>
          </cell>
          <cell r="AJ248">
            <v>410.74824116356797</v>
          </cell>
          <cell r="AM248">
            <v>7013.3739200000009</v>
          </cell>
          <cell r="AN248">
            <v>2579.2229371314475</v>
          </cell>
          <cell r="AQ248">
            <v>366.52462000000003</v>
          </cell>
          <cell r="AR248">
            <v>298.56883689669138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52.642709479658933</v>
          </cell>
          <cell r="BG248">
            <v>14446.125540000003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4827.9880621138318</v>
          </cell>
          <cell r="BW248">
            <v>3630.0200300000001</v>
          </cell>
          <cell r="BX248">
            <v>4630.7036464088405</v>
          </cell>
        </row>
        <row r="249">
          <cell r="O249">
            <v>3192.7496000000001</v>
          </cell>
          <cell r="P249">
            <v>3361.6777016873157</v>
          </cell>
          <cell r="S249">
            <v>4278.41975</v>
          </cell>
          <cell r="T249">
            <v>5475.1144120271274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3058.6782701817801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1529.0477369723294</v>
          </cell>
          <cell r="AQ249">
            <v>222.54546999999999</v>
          </cell>
          <cell r="AR249">
            <v>181.78350423444573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761.14821421988972</v>
          </cell>
          <cell r="BG249">
            <v>10174.18363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873.16621024987182</v>
          </cell>
          <cell r="BW249">
            <v>1608.5916000000002</v>
          </cell>
          <cell r="BX249">
            <v>1344.4567588784639</v>
          </cell>
        </row>
        <row r="250">
          <cell r="O250">
            <v>1240.2932799999999</v>
          </cell>
          <cell r="P250">
            <v>1360.6189492404128</v>
          </cell>
          <cell r="S250">
            <v>1313.47336</v>
          </cell>
          <cell r="T250">
            <v>1892.5684407022227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779.66487936746626</v>
          </cell>
          <cell r="AI250">
            <v>0</v>
          </cell>
          <cell r="AJ250">
            <v>0</v>
          </cell>
          <cell r="AM250">
            <v>1337.6684</v>
          </cell>
          <cell r="AN250">
            <v>530.38014542683811</v>
          </cell>
          <cell r="AQ250">
            <v>48.5884</v>
          </cell>
          <cell r="AR250">
            <v>39.633031446463448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6.4657262707812784</v>
          </cell>
          <cell r="BG250">
            <v>2604.1399200000001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917.00719151764793</v>
          </cell>
          <cell r="BW250">
            <v>236.85148000000001</v>
          </cell>
          <cell r="BX250">
            <v>45.667688820600006</v>
          </cell>
        </row>
        <row r="251">
          <cell r="O251">
            <v>2445.1055999999994</v>
          </cell>
          <cell r="P251">
            <v>2862.4069888573845</v>
          </cell>
          <cell r="S251">
            <v>2776.3469999999993</v>
          </cell>
          <cell r="T251">
            <v>4802.9085345647127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1741.1915435296537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2041.3901703773597</v>
          </cell>
          <cell r="AQ251">
            <v>106.01324999999999</v>
          </cell>
          <cell r="AR251">
            <v>86.356950445052192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14.180388122504695</v>
          </cell>
          <cell r="BG251">
            <v>4602.9753000000001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1278.6952869767999</v>
          </cell>
          <cell r="BW251">
            <v>3107.5441599999995</v>
          </cell>
          <cell r="BX251">
            <v>2192.0490633888003</v>
          </cell>
        </row>
        <row r="252">
          <cell r="O252">
            <v>3414.68442</v>
          </cell>
          <cell r="P252">
            <v>3689.5120556896745</v>
          </cell>
          <cell r="S252">
            <v>6526.7020000000002</v>
          </cell>
          <cell r="T252">
            <v>9239.7023626944865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2698.8429780976353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2758.24499769974</v>
          </cell>
          <cell r="AQ252">
            <v>223.77264</v>
          </cell>
          <cell r="AR252">
            <v>182.50766332754159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25.211523588434343</v>
          </cell>
          <cell r="BG252">
            <v>8107.4548800000002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3141.9369908572803</v>
          </cell>
          <cell r="BW252">
            <v>1415.0946000000001</v>
          </cell>
          <cell r="BX252">
            <v>5542.230715268015</v>
          </cell>
        </row>
        <row r="253">
          <cell r="O253">
            <v>2367.1861800000001</v>
          </cell>
          <cell r="P253">
            <v>3457.1590073425723</v>
          </cell>
          <cell r="S253">
            <v>2565.8172</v>
          </cell>
          <cell r="T253">
            <v>5669.8561752390142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1799.2286520650905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1982.7858216449506</v>
          </cell>
          <cell r="AQ253">
            <v>123.09528</v>
          </cell>
          <cell r="AR253">
            <v>100.50153900127894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472.37541001652465</v>
          </cell>
          <cell r="BG253">
            <v>5024.9251800000002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3039.6413678991357</v>
          </cell>
          <cell r="BW253">
            <v>606.93780000000004</v>
          </cell>
          <cell r="BX253">
            <v>712.41594560135991</v>
          </cell>
        </row>
        <row r="254">
          <cell r="O254">
            <v>3339.8955149999997</v>
          </cell>
          <cell r="P254">
            <v>3608.442858971574</v>
          </cell>
          <cell r="S254">
            <v>4564.850351</v>
          </cell>
          <cell r="T254">
            <v>6539.7050580081959</v>
          </cell>
          <cell r="AA254">
            <v>152.79287399999998</v>
          </cell>
          <cell r="AB254">
            <v>0</v>
          </cell>
          <cell r="AE254">
            <v>2827.2751920000001</v>
          </cell>
          <cell r="AF254">
            <v>2638.8617308095504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3000.1227961403238</v>
          </cell>
          <cell r="AQ254">
            <v>206.98863699999998</v>
          </cell>
          <cell r="AR254">
            <v>168.70949682395801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713.28282158430636</v>
          </cell>
          <cell r="BG254">
            <v>8597.5374869999996</v>
          </cell>
          <cell r="BK254">
            <v>694.09754299999997</v>
          </cell>
          <cell r="BL254">
            <v>0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3136.4568681988076</v>
          </cell>
          <cell r="BW254">
            <v>1925.4718979999998</v>
          </cell>
          <cell r="BX254">
            <v>1897.9491473841358</v>
          </cell>
        </row>
        <row r="255">
          <cell r="O255">
            <v>2287.6732199999997</v>
          </cell>
          <cell r="P255">
            <v>2471.9632472936996</v>
          </cell>
          <cell r="S255">
            <v>3679.4427999999998</v>
          </cell>
          <cell r="T255">
            <v>5819.6324905410984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1799.2286520650905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2032.5492155183556</v>
          </cell>
          <cell r="AQ255">
            <v>143.74235999999999</v>
          </cell>
          <cell r="AR255">
            <v>117.03976693819826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4894.3358407415972</v>
          </cell>
          <cell r="BC255">
            <v>822.67639999999994</v>
          </cell>
          <cell r="BD255">
            <v>473.70917866974321</v>
          </cell>
          <cell r="BG255">
            <v>5397.5708199999999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6430.0105859404803</v>
          </cell>
          <cell r="BW255">
            <v>798.27724999999998</v>
          </cell>
          <cell r="BX255">
            <v>891.43328577811189</v>
          </cell>
        </row>
        <row r="256">
          <cell r="O256">
            <v>2559.79324</v>
          </cell>
          <cell r="P256">
            <v>2925.3441991536247</v>
          </cell>
          <cell r="S256">
            <v>3961.6443999999997</v>
          </cell>
          <cell r="T256">
            <v>5614.9085383805495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2159.0639441492353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2207.1818150936779</v>
          </cell>
          <cell r="AQ256">
            <v>145.24359999999999</v>
          </cell>
          <cell r="AR256">
            <v>118.40979765486613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4894.3358407415972</v>
          </cell>
          <cell r="BC256">
            <v>861.94563999999991</v>
          </cell>
          <cell r="BD256">
            <v>474.39017606032843</v>
          </cell>
          <cell r="BG256">
            <v>5817.7574399999994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1634.9032597774799</v>
          </cell>
          <cell r="BW256">
            <v>1479.2925</v>
          </cell>
          <cell r="BX256">
            <v>1717.10509965456</v>
          </cell>
        </row>
        <row r="257">
          <cell r="O257">
            <v>2849.4991799999998</v>
          </cell>
          <cell r="P257">
            <v>3089.7217551163176</v>
          </cell>
          <cell r="S257">
            <v>4817.8994400000001</v>
          </cell>
          <cell r="T257">
            <v>5767.3289679848294</v>
          </cell>
          <cell r="AA257">
            <v>146.46689999999998</v>
          </cell>
          <cell r="AB257">
            <v>538.96636173462048</v>
          </cell>
          <cell r="AE257">
            <v>2279.4300000000003</v>
          </cell>
          <cell r="AF257">
            <v>2159.0639441492353</v>
          </cell>
          <cell r="AI257">
            <v>0</v>
          </cell>
          <cell r="AJ257">
            <v>0</v>
          </cell>
          <cell r="AM257">
            <v>3849.49476</v>
          </cell>
          <cell r="AN257">
            <v>1212.7427883202768</v>
          </cell>
          <cell r="AQ257">
            <v>171.73962</v>
          </cell>
          <cell r="AR257">
            <v>140.19328604988527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15.459091859916963</v>
          </cell>
          <cell r="BG257">
            <v>6537.0187799999994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1426.6585987555436</v>
          </cell>
          <cell r="BW257">
            <v>1265.3287499999999</v>
          </cell>
          <cell r="BX257">
            <v>1030.2630597927359</v>
          </cell>
        </row>
        <row r="258">
          <cell r="O258">
            <v>2155.995144</v>
          </cell>
          <cell r="P258">
            <v>2848.2411083364577</v>
          </cell>
          <cell r="S258">
            <v>3477.5701110000005</v>
          </cell>
          <cell r="T258">
            <v>5362.3701684467251</v>
          </cell>
          <cell r="AA258">
            <v>62.123409000000002</v>
          </cell>
          <cell r="AB258">
            <v>145.64405134451724</v>
          </cell>
          <cell r="AE258">
            <v>2078.4024060000002</v>
          </cell>
          <cell r="AF258">
            <v>1967.3118427470818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1203.4669630590186</v>
          </cell>
          <cell r="AQ258">
            <v>118.43671500000001</v>
          </cell>
          <cell r="AR258">
            <v>97.330896485561851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177.76029016188539</v>
          </cell>
          <cell r="BG258">
            <v>3920.925663</v>
          </cell>
          <cell r="BK258">
            <v>302.12535600000001</v>
          </cell>
          <cell r="BL258">
            <v>0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1565.4883727701679</v>
          </cell>
          <cell r="BW258">
            <v>1223.5953059999999</v>
          </cell>
          <cell r="BX258">
            <v>902.39353109505589</v>
          </cell>
        </row>
        <row r="259">
          <cell r="O259">
            <v>4769.0057100000004</v>
          </cell>
          <cell r="P259">
            <v>5151.2321679522556</v>
          </cell>
          <cell r="S259">
            <v>8005.4339000000009</v>
          </cell>
          <cell r="T259">
            <v>9721.8620924601837</v>
          </cell>
          <cell r="AA259">
            <v>162.39232000000001</v>
          </cell>
          <cell r="AB259">
            <v>276.82630895139084</v>
          </cell>
          <cell r="AE259">
            <v>4755.6717500000004</v>
          </cell>
          <cell r="AF259">
            <v>4438.0903828746405</v>
          </cell>
          <cell r="AI259">
            <v>0</v>
          </cell>
          <cell r="AJ259">
            <v>0</v>
          </cell>
          <cell r="AM259">
            <v>8170.3636000000015</v>
          </cell>
          <cell r="AN259">
            <v>2764.423848626896</v>
          </cell>
          <cell r="AQ259">
            <v>225.82682000000003</v>
          </cell>
          <cell r="AR259">
            <v>184.4452781982576</v>
          </cell>
          <cell r="AU259">
            <v>7.6121400000000001</v>
          </cell>
          <cell r="AV259">
            <v>0</v>
          </cell>
          <cell r="AY259">
            <v>786.58780000000013</v>
          </cell>
          <cell r="AZ259">
            <v>0</v>
          </cell>
          <cell r="BC259">
            <v>2522.1557200000002</v>
          </cell>
          <cell r="BD259">
            <v>43.738597028350036</v>
          </cell>
          <cell r="BG259">
            <v>11684.634900000003</v>
          </cell>
          <cell r="BK259">
            <v>603.8964400000001</v>
          </cell>
          <cell r="BL259">
            <v>0</v>
          </cell>
          <cell r="BO259">
            <v>2.5373800000000002</v>
          </cell>
          <cell r="BP259">
            <v>0</v>
          </cell>
          <cell r="BS259">
            <v>3993.8361200000008</v>
          </cell>
          <cell r="BT259">
            <v>3353.8350669848633</v>
          </cell>
          <cell r="BW259">
            <v>2211.6738500000001</v>
          </cell>
          <cell r="BX259">
            <v>1753.6392507110399</v>
          </cell>
        </row>
        <row r="260">
          <cell r="O260">
            <v>2209.1477320000004</v>
          </cell>
          <cell r="P260">
            <v>2429.2588994795592</v>
          </cell>
          <cell r="S260">
            <v>3567.3369600000001</v>
          </cell>
          <cell r="T260">
            <v>6099.4233394063685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1338.1937615544959</v>
          </cell>
          <cell r="AI260">
            <v>178.27782000000002</v>
          </cell>
          <cell r="AJ260">
            <v>164.2992964654272</v>
          </cell>
          <cell r="AM260">
            <v>3075.8991340000002</v>
          </cell>
          <cell r="AN260">
            <v>2862.3368818599133</v>
          </cell>
          <cell r="AQ260">
            <v>125.878687</v>
          </cell>
          <cell r="AR260">
            <v>104.08319073199635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1428.7431080639742</v>
          </cell>
          <cell r="BG260">
            <v>4163.2866110000004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765.39046463325587</v>
          </cell>
          <cell r="BW260">
            <v>1400.7543000000001</v>
          </cell>
          <cell r="BX260">
            <v>1355.417004195408</v>
          </cell>
        </row>
        <row r="261">
          <cell r="O261">
            <v>2189.7755599999996</v>
          </cell>
          <cell r="P261">
            <v>2366.2922276195914</v>
          </cell>
          <cell r="S261">
            <v>3773.6635999999994</v>
          </cell>
          <cell r="T261">
            <v>5483.0753210492385</v>
          </cell>
          <cell r="AA261">
            <v>82.302639999999982</v>
          </cell>
          <cell r="AB261">
            <v>291.35223481203957</v>
          </cell>
          <cell r="AE261">
            <v>2312.61112</v>
          </cell>
          <cell r="AF261">
            <v>2159.0639441492353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606.20956141945953</v>
          </cell>
          <cell r="AQ261">
            <v>121.26505999999998</v>
          </cell>
          <cell r="AR261">
            <v>98.935789610801365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11.744625748936292</v>
          </cell>
          <cell r="BG261">
            <v>4058.2205999999996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3498.14496365796</v>
          </cell>
          <cell r="BW261">
            <v>1185.97444</v>
          </cell>
          <cell r="BX261">
            <v>1096.0245316944001</v>
          </cell>
        </row>
        <row r="262">
          <cell r="O262">
            <v>1883.2579799999999</v>
          </cell>
          <cell r="P262">
            <v>2042.3472075284017</v>
          </cell>
          <cell r="S262">
            <v>3356.8034000000002</v>
          </cell>
          <cell r="T262">
            <v>4231.2059931380245</v>
          </cell>
          <cell r="AA262">
            <v>61.355469999999997</v>
          </cell>
          <cell r="AB262">
            <v>0</v>
          </cell>
          <cell r="AE262">
            <v>2313.36</v>
          </cell>
          <cell r="AF262">
            <v>2159.0639441492353</v>
          </cell>
          <cell r="AI262">
            <v>0</v>
          </cell>
          <cell r="AJ262">
            <v>0</v>
          </cell>
          <cell r="AM262">
            <v>3218.8803600000001</v>
          </cell>
          <cell r="AN262">
            <v>2257.7656271085752</v>
          </cell>
          <cell r="AQ262">
            <v>78.08878</v>
          </cell>
          <cell r="AR262">
            <v>63.53419589210354</v>
          </cell>
          <cell r="AU262">
            <v>3.0424199999999995</v>
          </cell>
          <cell r="AV262">
            <v>0</v>
          </cell>
          <cell r="AY262">
            <v>169.36138</v>
          </cell>
          <cell r="AZ262">
            <v>0</v>
          </cell>
          <cell r="BC262">
            <v>663.24756000000002</v>
          </cell>
          <cell r="BD262">
            <v>11.501874181216856</v>
          </cell>
          <cell r="BG262">
            <v>6254.7084500000001</v>
          </cell>
          <cell r="BK262">
            <v>293.08645999999999</v>
          </cell>
          <cell r="BL262">
            <v>0</v>
          </cell>
          <cell r="BO262">
            <v>0</v>
          </cell>
          <cell r="BP262">
            <v>0</v>
          </cell>
          <cell r="BS262">
            <v>3393.3124400000002</v>
          </cell>
          <cell r="BT262">
            <v>1119.7717298811119</v>
          </cell>
          <cell r="BW262">
            <v>1342.116</v>
          </cell>
          <cell r="BX262">
            <v>847.59230451033591</v>
          </cell>
        </row>
        <row r="263">
          <cell r="O263">
            <v>1872.7262399999997</v>
          </cell>
          <cell r="P263">
            <v>2029.6327350487297</v>
          </cell>
          <cell r="S263">
            <v>3313.7525999999998</v>
          </cell>
          <cell r="T263">
            <v>4209.1690270641411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1799.2286520650905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1166.7063159115855</v>
          </cell>
          <cell r="AQ263">
            <v>78.030259999999998</v>
          </cell>
          <cell r="AR263">
            <v>63.694685204627483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11.695353151454192</v>
          </cell>
          <cell r="BG263">
            <v>6091.9338699999989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1432.1387214140159</v>
          </cell>
          <cell r="BW263">
            <v>1343.02</v>
          </cell>
          <cell r="BX263">
            <v>1231.2008906033759</v>
          </cell>
        </row>
        <row r="264">
          <cell r="O264">
            <v>2067.73929</v>
          </cell>
          <cell r="P264">
            <v>2240.9277953943019</v>
          </cell>
          <cell r="S264">
            <v>3657.9183029999999</v>
          </cell>
          <cell r="T264">
            <v>4542.2900205714413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1712.1729892619353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1165.6609943507469</v>
          </cell>
          <cell r="AQ264">
            <v>163.94547600000001</v>
          </cell>
          <cell r="AR264">
            <v>134.10643529440375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376.45426519752635</v>
          </cell>
          <cell r="BG264">
            <v>4501.5927750000001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2040.4323365044079</v>
          </cell>
          <cell r="BW264">
            <v>1048.7613649999998</v>
          </cell>
          <cell r="BX264">
            <v>827.49852142927193</v>
          </cell>
        </row>
        <row r="265">
          <cell r="O265">
            <v>2214.9972000000002</v>
          </cell>
          <cell r="P265">
            <v>2401.0660517894121</v>
          </cell>
          <cell r="S265">
            <v>3985.1018000000004</v>
          </cell>
          <cell r="T265">
            <v>4754.2187993059697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2159.0639441492353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1108.0094347840061</v>
          </cell>
          <cell r="AQ265">
            <v>132.52120000000002</v>
          </cell>
          <cell r="AR265">
            <v>107.99756420819027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2646.5390127822884</v>
          </cell>
          <cell r="BG265">
            <v>4452.2390300000006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1119.7717298811119</v>
          </cell>
          <cell r="BW265">
            <v>2520.2122399999998</v>
          </cell>
          <cell r="BX265">
            <v>2350.9726204844878</v>
          </cell>
        </row>
        <row r="266">
          <cell r="O266">
            <v>2187.4578000000001</v>
          </cell>
          <cell r="P266">
            <v>2371.5163442976823</v>
          </cell>
          <cell r="S266">
            <v>4654.7379999999994</v>
          </cell>
          <cell r="T266">
            <v>5454.2707241459448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1060.7690759248969</v>
          </cell>
          <cell r="AI266">
            <v>176.26751999999999</v>
          </cell>
          <cell r="AJ266">
            <v>164.2992964654272</v>
          </cell>
          <cell r="AM266">
            <v>2367.0553500000001</v>
          </cell>
          <cell r="AN266">
            <v>48.726222802626353</v>
          </cell>
          <cell r="AQ266">
            <v>157.40010000000001</v>
          </cell>
          <cell r="AR266">
            <v>128.4697374886845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11.571609524883216</v>
          </cell>
          <cell r="BG266">
            <v>2924.6822000000002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352.55455769503197</v>
          </cell>
          <cell r="BW266">
            <v>818.29748000000006</v>
          </cell>
          <cell r="BX266">
            <v>3580.3468035350397</v>
          </cell>
        </row>
        <row r="267">
          <cell r="O267">
            <v>951.20459999999991</v>
          </cell>
          <cell r="P267">
            <v>1031.1341501549937</v>
          </cell>
          <cell r="S267">
            <v>2073.5391599999998</v>
          </cell>
          <cell r="T267">
            <v>2547.2760760349211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983.65592137354088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1173.7912889793993</v>
          </cell>
          <cell r="AQ267">
            <v>63.847979999999993</v>
          </cell>
          <cell r="AR267">
            <v>52.100310968141088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552.10887510589987</v>
          </cell>
          <cell r="BG267">
            <v>1882.4295599999998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1318.8828531389281</v>
          </cell>
          <cell r="BW267">
            <v>988.29070999999999</v>
          </cell>
          <cell r="BX267">
            <v>0</v>
          </cell>
        </row>
        <row r="268">
          <cell r="O268">
            <v>2239.4830499999998</v>
          </cell>
          <cell r="P268">
            <v>2426.9400867537288</v>
          </cell>
          <cell r="S268">
            <v>4567.5909999999994</v>
          </cell>
          <cell r="T268">
            <v>5631.6246102509267</v>
          </cell>
          <cell r="AA268">
            <v>68.659949999999995</v>
          </cell>
          <cell r="AB268">
            <v>0</v>
          </cell>
          <cell r="AE268">
            <v>1927.3855999999998</v>
          </cell>
          <cell r="AF268">
            <v>1799.2286520650905</v>
          </cell>
          <cell r="AI268">
            <v>0</v>
          </cell>
          <cell r="AJ268">
            <v>0</v>
          </cell>
          <cell r="AM268">
            <v>3202.6701499999999</v>
          </cell>
          <cell r="AN268">
            <v>2327.0902040563956</v>
          </cell>
          <cell r="AQ268">
            <v>129.04175000000001</v>
          </cell>
          <cell r="AR268">
            <v>105.35536211175938</v>
          </cell>
          <cell r="AU268">
            <v>4.8695000000000004</v>
          </cell>
          <cell r="AV268">
            <v>0</v>
          </cell>
          <cell r="AY268">
            <v>335.99550000000005</v>
          </cell>
          <cell r="AZ268">
            <v>0</v>
          </cell>
          <cell r="BC268">
            <v>656.89554999999996</v>
          </cell>
          <cell r="BD268">
            <v>2709.3452660244438</v>
          </cell>
          <cell r="BG268">
            <v>4268.6037000000006</v>
          </cell>
          <cell r="BK268">
            <v>316.51749999999998</v>
          </cell>
          <cell r="BL268">
            <v>0</v>
          </cell>
          <cell r="BO268">
            <v>0.9739000000000001</v>
          </cell>
          <cell r="BP268">
            <v>0</v>
          </cell>
          <cell r="BS268">
            <v>3330.2510499999999</v>
          </cell>
          <cell r="BT268">
            <v>2758.3284047642401</v>
          </cell>
          <cell r="BW268">
            <v>907.93471999999997</v>
          </cell>
          <cell r="BX268">
            <v>728.85631357677585</v>
          </cell>
        </row>
        <row r="269">
          <cell r="O269">
            <v>2096.0145899999998</v>
          </cell>
          <cell r="P269">
            <v>2549.9285700540095</v>
          </cell>
          <cell r="S269">
            <v>2259.4355999999998</v>
          </cell>
          <cell r="T269">
            <v>3835.3033719552946</v>
          </cell>
          <cell r="AA269">
            <v>128.92580999999998</v>
          </cell>
          <cell r="AB269">
            <v>0</v>
          </cell>
          <cell r="AE269">
            <v>1927.5914499999997</v>
          </cell>
          <cell r="AF269">
            <v>1799.2286520650905</v>
          </cell>
          <cell r="AI269">
            <v>0</v>
          </cell>
          <cell r="AJ269">
            <v>0</v>
          </cell>
          <cell r="AM269">
            <v>2786.3497799999996</v>
          </cell>
          <cell r="AN269">
            <v>2040.9540207215061</v>
          </cell>
          <cell r="AQ269">
            <v>157.38434999999998</v>
          </cell>
          <cell r="AR269">
            <v>128.25444694749382</v>
          </cell>
          <cell r="AU269">
            <v>5.6054699999999995</v>
          </cell>
          <cell r="AV269">
            <v>0</v>
          </cell>
          <cell r="AY269">
            <v>238.44807</v>
          </cell>
          <cell r="AZ269">
            <v>0</v>
          </cell>
          <cell r="BC269">
            <v>623.93192999999997</v>
          </cell>
          <cell r="BD269">
            <v>1251.3277275938894</v>
          </cell>
          <cell r="BG269">
            <v>4010.067</v>
          </cell>
          <cell r="BK269">
            <v>303.55775999999997</v>
          </cell>
          <cell r="BL269">
            <v>0</v>
          </cell>
          <cell r="BO269">
            <v>0.86237999999999992</v>
          </cell>
          <cell r="BP269">
            <v>0</v>
          </cell>
          <cell r="BS269">
            <v>2218.0413599999997</v>
          </cell>
          <cell r="BT269">
            <v>1872.3752416446</v>
          </cell>
          <cell r="BW269">
            <v>825.93503999999996</v>
          </cell>
          <cell r="BX269">
            <v>732.509728682424</v>
          </cell>
        </row>
        <row r="270">
          <cell r="O270">
            <v>7657.0992000000006</v>
          </cell>
          <cell r="P270">
            <v>8896.1070892143725</v>
          </cell>
          <cell r="S270">
            <v>10788.744000000001</v>
          </cell>
          <cell r="T270">
            <v>14381.801370970312</v>
          </cell>
          <cell r="AA270">
            <v>255.4896</v>
          </cell>
          <cell r="AB270">
            <v>0</v>
          </cell>
          <cell r="AE270">
            <v>4767.2763299999997</v>
          </cell>
          <cell r="AF270">
            <v>3627.4758583978996</v>
          </cell>
          <cell r="AI270">
            <v>0</v>
          </cell>
          <cell r="AJ270">
            <v>0</v>
          </cell>
          <cell r="AM270">
            <v>7558.4448000000002</v>
          </cell>
          <cell r="AN270">
            <v>7010.4753263031052</v>
          </cell>
          <cell r="AQ270">
            <v>212.48639999999997</v>
          </cell>
          <cell r="AR270">
            <v>171.58656132896053</v>
          </cell>
          <cell r="AU270">
            <v>7.5887999999999991</v>
          </cell>
          <cell r="AV270">
            <v>0</v>
          </cell>
          <cell r="AY270">
            <v>796.82399999999996</v>
          </cell>
          <cell r="AZ270">
            <v>0</v>
          </cell>
          <cell r="BC270">
            <v>2305.7303999999999</v>
          </cell>
          <cell r="BD270">
            <v>2744.8859549566127</v>
          </cell>
          <cell r="BG270">
            <v>11380.670400000001</v>
          </cell>
          <cell r="BK270">
            <v>804.41280000000006</v>
          </cell>
          <cell r="BL270">
            <v>0</v>
          </cell>
          <cell r="BO270">
            <v>1.2648000000000001</v>
          </cell>
          <cell r="BP270">
            <v>0</v>
          </cell>
          <cell r="BS270">
            <v>5892.7031999999999</v>
          </cell>
          <cell r="BT270">
            <v>6473.8515672082558</v>
          </cell>
          <cell r="BW270">
            <v>3493.1941200000001</v>
          </cell>
          <cell r="BX270">
            <v>1596.542401168176</v>
          </cell>
        </row>
        <row r="271">
          <cell r="O271">
            <v>4925.4407999999994</v>
          </cell>
          <cell r="P271">
            <v>5338.0432139810819</v>
          </cell>
          <cell r="S271">
            <v>6147.028299999999</v>
          </cell>
          <cell r="T271">
            <v>8226.4443482790593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3538.4760568420952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2967.3922468509563</v>
          </cell>
          <cell r="AQ271">
            <v>207.18123999999997</v>
          </cell>
          <cell r="AR271">
            <v>169.82509326467328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137.95083190278837</v>
          </cell>
          <cell r="BG271">
            <v>8815.9526699999988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3045.121490557608</v>
          </cell>
          <cell r="BW271">
            <v>1675.0649599999999</v>
          </cell>
          <cell r="BX271">
            <v>1470.4995800233198</v>
          </cell>
        </row>
        <row r="272">
          <cell r="O272">
            <v>1946.9236500000002</v>
          </cell>
          <cell r="P272">
            <v>2072.9639143200093</v>
          </cell>
          <cell r="S272">
            <v>3222.6060000000007</v>
          </cell>
          <cell r="T272">
            <v>4709.0094217051537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2019.7644453353137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900.32732963570277</v>
          </cell>
          <cell r="AQ272">
            <v>72.468150000000009</v>
          </cell>
          <cell r="AR272">
            <v>59.59633617505245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8.5794273521166335</v>
          </cell>
          <cell r="BG272">
            <v>3147.3039000000003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1746.3324204997436</v>
          </cell>
          <cell r="BW272">
            <v>1553.8471300000001</v>
          </cell>
          <cell r="BX272">
            <v>2005.7248930007518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8.7068924478132317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836.91663233589554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210.07136857476002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38.44693499129761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157.32075044676498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118.02342628826383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117.99900293718821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48.636500000000005</v>
          </cell>
          <cell r="AZ21">
            <v>0</v>
          </cell>
          <cell r="BC21">
            <v>0</v>
          </cell>
          <cell r="BD21">
            <v>0</v>
          </cell>
          <cell r="BG21">
            <v>43.049499999999995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43.970887950500362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43.563519772912343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43.572011576624263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43.559580210481101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43.583734754680862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43.551853771331473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43.540290764846858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4.3057400000000001</v>
          </cell>
          <cell r="T30">
            <v>43.545861663768001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6.9676400000000003</v>
          </cell>
          <cell r="AZ30">
            <v>0</v>
          </cell>
          <cell r="BC30">
            <v>0</v>
          </cell>
          <cell r="BD30">
            <v>0</v>
          </cell>
          <cell r="BG30">
            <v>49.884940000000007</v>
          </cell>
          <cell r="BK30">
            <v>3.8574200000000007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43.567843211490192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133.41623527568962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157.28059187788782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157.28482771255395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11.341331620642867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63.007689388922238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84.708935690660525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84.700527005798193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174.76619411370197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30.780890000000003</v>
          </cell>
          <cell r="AZ44">
            <v>0</v>
          </cell>
          <cell r="BC44">
            <v>0</v>
          </cell>
          <cell r="BD44">
            <v>0</v>
          </cell>
          <cell r="BG44">
            <v>91.946889999999996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330.40293563074601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43.575373534037389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43.587751853834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43.579530799449309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43.565046178307959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43.567864991468248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43.623833920684483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43.583701745914126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43.575407262350076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43.575395959348135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43.6141740325493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43.599566927264675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52.498437060561535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103.18060497130452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43.572034744067594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43.559579436081883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43.599636461861301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41.384520271524579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6608.1459218097152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14.119632043804346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165.20146781537301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21.88825927437615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330.40293563074601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414.75687000000005</v>
          </cell>
          <cell r="T75">
            <v>755.98330793351261</v>
          </cell>
          <cell r="AA75">
            <v>35.407130000000002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602.26749000000007</v>
          </cell>
          <cell r="AN75">
            <v>110.20771344479483</v>
          </cell>
          <cell r="AQ75">
            <v>49.171760000000006</v>
          </cell>
          <cell r="AR75">
            <v>39.346484455202031</v>
          </cell>
          <cell r="AU75">
            <v>1.9045400000000001</v>
          </cell>
          <cell r="AV75">
            <v>0</v>
          </cell>
          <cell r="AY75">
            <v>124.14138000000001</v>
          </cell>
          <cell r="AZ75">
            <v>1321.6117425229841</v>
          </cell>
          <cell r="BC75">
            <v>178.85362000000001</v>
          </cell>
          <cell r="BD75">
            <v>4.0783560846472904</v>
          </cell>
          <cell r="BG75">
            <v>897.21148000000005</v>
          </cell>
          <cell r="BK75">
            <v>159.11565999999999</v>
          </cell>
          <cell r="BL75">
            <v>28.127826873137604</v>
          </cell>
          <cell r="BO75">
            <v>1.12541</v>
          </cell>
          <cell r="BP75">
            <v>0</v>
          </cell>
          <cell r="BS75">
            <v>715.84733000000006</v>
          </cell>
          <cell r="BT75">
            <v>293.78707277068804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897.30653828732864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9.0632733811704185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11.464211391491689</v>
          </cell>
          <cell r="BG76">
            <v>962.74441999999999</v>
          </cell>
          <cell r="BK76">
            <v>174.75127999999998</v>
          </cell>
          <cell r="BL76">
            <v>51.607267399327256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848.31017262536147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662.23903160982502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42.124433866900496</v>
          </cell>
          <cell r="AQ77">
            <v>2.4215999999999998</v>
          </cell>
          <cell r="AR77">
            <v>2.0066707072153034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3.301415673986996</v>
          </cell>
          <cell r="BG77">
            <v>444.90845999999999</v>
          </cell>
          <cell r="BK77">
            <v>85.84572</v>
          </cell>
          <cell r="BL77">
            <v>51.607267399327256</v>
          </cell>
          <cell r="BO77">
            <v>0</v>
          </cell>
          <cell r="BP77">
            <v>0</v>
          </cell>
          <cell r="BS77">
            <v>45.011489999999995</v>
          </cell>
          <cell r="BT77">
            <v>45.904230120420003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672.73472065606154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5.0680707700241179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2.2059809122341196</v>
          </cell>
          <cell r="BG78">
            <v>441.96947999999998</v>
          </cell>
          <cell r="BK78">
            <v>128.94</v>
          </cell>
          <cell r="BL78">
            <v>51.607267399327256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25.706368867435199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118.06289607743483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66.720679238284177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2.3431261710823552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165.25522843351197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233.43745681963463</v>
          </cell>
          <cell r="AQ80">
            <v>23.976039999999998</v>
          </cell>
          <cell r="AR80">
            <v>19.673242227601015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1.4156445644435192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1232.5859373987105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1.1898764947670695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590.00813918783695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671.18055254308615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991.20880689223804</v>
          </cell>
          <cell r="BC82">
            <v>136.32192000000001</v>
          </cell>
          <cell r="BD82">
            <v>3.1085159579258232</v>
          </cell>
          <cell r="BG82">
            <v>510.82080000000008</v>
          </cell>
          <cell r="BK82">
            <v>140.80416000000002</v>
          </cell>
          <cell r="BL82">
            <v>66.332812469220769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183.61692048168001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1071.7294268090027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72.895439086833576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3.846885272844573</v>
          </cell>
          <cell r="BG83">
            <v>650.65198000000009</v>
          </cell>
          <cell r="BK83">
            <v>198.86260000000001</v>
          </cell>
          <cell r="BL83">
            <v>66.332812469220769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368.15597331830043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38.822585639957019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1.2677558994651694</v>
          </cell>
          <cell r="BG84">
            <v>352.02882</v>
          </cell>
          <cell r="BK84">
            <v>35.985660000000003</v>
          </cell>
          <cell r="BL84">
            <v>92.86593745690908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108.33398308419119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1055.1328996084408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76.903478684434134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1321.6117425229841</v>
          </cell>
          <cell r="BC85">
            <v>185.97809999999998</v>
          </cell>
          <cell r="BD85">
            <v>4.2408138887328208</v>
          </cell>
          <cell r="BG85">
            <v>617.62624000000005</v>
          </cell>
          <cell r="BK85">
            <v>149.22985000000003</v>
          </cell>
          <cell r="BL85">
            <v>28.127826873137604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58.757414554137597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43.607945668690505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49.500880554554158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3.5778774704441654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156.07438240942798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43.572006704362508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3.0967608089012355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2.9230287348991006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1093.7906544838302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83.842188707149859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6.8741730128104166</v>
          </cell>
          <cell r="BG88">
            <v>751.82181000000003</v>
          </cell>
          <cell r="BK88">
            <v>235.37562000000003</v>
          </cell>
          <cell r="BL88">
            <v>66.332812469220769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189.12542809613041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1474.5735063114644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151.57382019889252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14.424068863278048</v>
          </cell>
          <cell r="BG89">
            <v>1371.7519</v>
          </cell>
          <cell r="BK89">
            <v>249.05208999999999</v>
          </cell>
          <cell r="BL89">
            <v>116.10786919164885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312.14876481885597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814.96790583329494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289.89681228033942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1.3765478194897123</v>
          </cell>
          <cell r="BG90">
            <v>518.52630199999999</v>
          </cell>
          <cell r="BK90">
            <v>62.497307999999997</v>
          </cell>
          <cell r="BL90">
            <v>109.32190372165181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51.412737734870397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157.29259716312691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32.743375141491022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1.3852694645532455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604.71160311046344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45.428883629839746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1.2590835539676997</v>
          </cell>
          <cell r="BG92">
            <v>385.33444000000009</v>
          </cell>
          <cell r="BK92">
            <v>89.127480000000006</v>
          </cell>
          <cell r="BL92">
            <v>61.888005086372722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157.91055161424478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827.96658184177227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61.199531712117526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660.80587126149203</v>
          </cell>
          <cell r="BC93">
            <v>159.29000000000002</v>
          </cell>
          <cell r="BD93">
            <v>3.6322515626100658</v>
          </cell>
          <cell r="BG93">
            <v>584.59429999999998</v>
          </cell>
          <cell r="BK93">
            <v>113.9392</v>
          </cell>
          <cell r="BL93">
            <v>61.921934913722716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124.85950592754239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1485.0481455836407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132.00010702661959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761.73660199615631</v>
          </cell>
          <cell r="BG94">
            <v>743.21151199999997</v>
          </cell>
          <cell r="BK94">
            <v>192.61215200000001</v>
          </cell>
          <cell r="BL94">
            <v>61.921934913722716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0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331.35180939358082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100.40909116321457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3.7589810909823691</v>
          </cell>
          <cell r="BG95">
            <v>780.04888000000005</v>
          </cell>
          <cell r="BK95">
            <v>173.69852</v>
          </cell>
          <cell r="BL95">
            <v>44.210565037030506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649.43099435445095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61.088522897048129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3.7558840201854964</v>
          </cell>
          <cell r="BG96">
            <v>685.81715999999994</v>
          </cell>
          <cell r="BK96">
            <v>122.38296</v>
          </cell>
          <cell r="BL96">
            <v>44.210565037030506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1548.1534429503465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102.72661810212782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3.7882862853963561</v>
          </cell>
          <cell r="BG97">
            <v>862.28928000000008</v>
          </cell>
          <cell r="BK97">
            <v>164.13120000000001</v>
          </cell>
          <cell r="BL97">
            <v>206.39513976995903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595.49512508113696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51.841817532114106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3.4888796682357817</v>
          </cell>
          <cell r="BG98">
            <v>585.84503999999993</v>
          </cell>
          <cell r="BK98">
            <v>107.21369999999999</v>
          </cell>
          <cell r="BL98">
            <v>44.210565037030506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628.21675566917429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99.589713148508864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3.7602564493218549</v>
          </cell>
          <cell r="BG99">
            <v>899.75950999999986</v>
          </cell>
          <cell r="BK99">
            <v>158.87911</v>
          </cell>
          <cell r="BL99">
            <v>44.210565037030506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1257.7863361204948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99.924358249494929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3.7602074233889056</v>
          </cell>
          <cell r="BG100">
            <v>900.67203000000006</v>
          </cell>
          <cell r="BK100">
            <v>151.79490000000001</v>
          </cell>
          <cell r="BL100">
            <v>103.18060497130452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1410.3674324716781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94.491722080555874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3.7593094507193365</v>
          </cell>
          <cell r="BG101">
            <v>897.76293999999996</v>
          </cell>
          <cell r="BK101">
            <v>132.72239999999999</v>
          </cell>
          <cell r="BL101">
            <v>103.18060497130452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1650.8320202650191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99.127192660222605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3.7555627293039775</v>
          </cell>
          <cell r="BG102">
            <v>869.70387000000005</v>
          </cell>
          <cell r="BK102">
            <v>145.30270000000002</v>
          </cell>
          <cell r="BL102">
            <v>103.18060497130452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661.26615885478373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94.103793972911745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3.7554058463185376</v>
          </cell>
          <cell r="BG103">
            <v>875.67330000000004</v>
          </cell>
          <cell r="BK103">
            <v>141.70920000000001</v>
          </cell>
          <cell r="BL103">
            <v>44.210565037030506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1024.5744483585656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99.854356971400478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3.744392569529603</v>
          </cell>
          <cell r="BG104">
            <v>905.75027000000011</v>
          </cell>
          <cell r="BK104">
            <v>115.47978000000001</v>
          </cell>
          <cell r="BL104">
            <v>44.210565037030506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551.35095634220318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52.013922560799635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3.6014386497371684</v>
          </cell>
          <cell r="BG105">
            <v>572.26415999999995</v>
          </cell>
          <cell r="BK105">
            <v>103.82747999999999</v>
          </cell>
          <cell r="BL105">
            <v>44.210565037030506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1827.9569186617321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140.82995122822624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4.7752991703060435</v>
          </cell>
          <cell r="BG106">
            <v>1135.8100100000001</v>
          </cell>
          <cell r="BK106">
            <v>271.40147000000002</v>
          </cell>
          <cell r="BL106">
            <v>77.393936185315894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222.17647378283277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2147.516119046355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169.4373306430646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6.8936007358867428</v>
          </cell>
          <cell r="BG107">
            <v>1217.67048</v>
          </cell>
          <cell r="BK107">
            <v>280.9074</v>
          </cell>
          <cell r="BL107">
            <v>154.78787237063179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178.10841286722956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3067.9451445821746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149.99065420680853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6.8116250434699701</v>
          </cell>
          <cell r="BG108">
            <v>1175.4340500000001</v>
          </cell>
          <cell r="BK108">
            <v>232.38893999999999</v>
          </cell>
          <cell r="BL108">
            <v>180.57454115662043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216.66796616838238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536.03411358522055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270.51406076446835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991.20880689223804</v>
          </cell>
          <cell r="BC109">
            <v>56.368079999999999</v>
          </cell>
          <cell r="BD109">
            <v>1.2853477723732136</v>
          </cell>
          <cell r="BG109">
            <v>429.22192000000001</v>
          </cell>
          <cell r="BK109">
            <v>117.5326</v>
          </cell>
          <cell r="BL109">
            <v>61.921934913722716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78.955275807122391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611.07637300703379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42.727694935652394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1.2929483881736352</v>
          </cell>
          <cell r="BG110">
            <v>370.53870000000001</v>
          </cell>
          <cell r="BK110">
            <v>126.97720000000001</v>
          </cell>
          <cell r="BL110">
            <v>61.921934913722716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198.3062741202144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1023.8224485936787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8.308121100729176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4.2286869251693373</v>
          </cell>
          <cell r="BG111">
            <v>684.65800000000002</v>
          </cell>
          <cell r="BK111">
            <v>156.94468000000003</v>
          </cell>
          <cell r="BL111">
            <v>28.127826873137604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78.955275807122391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571.06059384691048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4.9103904853166664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1.4729666885701223</v>
          </cell>
          <cell r="BG112">
            <v>435.36027199999995</v>
          </cell>
          <cell r="BK112">
            <v>100.90756</v>
          </cell>
          <cell r="BL112">
            <v>28.127826873137604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78.955275807122391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914.56285072966034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4.8990440561549615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1.4915596938317663</v>
          </cell>
          <cell r="BG113">
            <v>380.49995999999999</v>
          </cell>
          <cell r="BK113">
            <v>99.584856000000002</v>
          </cell>
          <cell r="BL113">
            <v>28.127826873137604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78.955275807122391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928.70656774542738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8.5946148865768102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4.2233310130152413</v>
          </cell>
          <cell r="BG114">
            <v>695.11754399999995</v>
          </cell>
          <cell r="BK114">
            <v>162.21964</v>
          </cell>
          <cell r="BL114">
            <v>28.127826873137604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154.23821320461118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858.9633165773464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9.1882504675511729</v>
          </cell>
          <cell r="AQ115">
            <v>31.208760000000002</v>
          </cell>
          <cell r="AR115">
            <v>25.575214895881324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4.1629611632633496</v>
          </cell>
          <cell r="BG115">
            <v>741.68424000000005</v>
          </cell>
          <cell r="BK115">
            <v>108.0585</v>
          </cell>
          <cell r="BL115">
            <v>28.127826873137604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196.4701049153976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820.89791179335896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95.839048480736906</v>
          </cell>
          <cell r="AQ116">
            <v>105.42366999999999</v>
          </cell>
          <cell r="AR116">
            <v>86.365533379168454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1.7671424895152807</v>
          </cell>
          <cell r="BG116">
            <v>711.99376599999994</v>
          </cell>
          <cell r="BK116">
            <v>152.13124300000001</v>
          </cell>
          <cell r="BL116">
            <v>28.127826873137604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78.955275807122391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1121.4033070310047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741.1646181928196</v>
          </cell>
          <cell r="AQ117">
            <v>107.927104</v>
          </cell>
          <cell r="AR117">
            <v>88.529590024204566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1025.9045700218167</v>
          </cell>
          <cell r="BG117">
            <v>948.37432000000001</v>
          </cell>
          <cell r="BK117">
            <v>193.58671999999999</v>
          </cell>
          <cell r="BL117">
            <v>28.127826873137604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78.955275807122391</v>
          </cell>
          <cell r="BX117">
            <v>0</v>
          </cell>
        </row>
        <row r="118">
          <cell r="O118">
            <v>1857.9495200000001</v>
          </cell>
          <cell r="P118">
            <v>2113.8800614659121</v>
          </cell>
          <cell r="S118">
            <v>2918.6904</v>
          </cell>
          <cell r="T118">
            <v>4864.7703738329037</v>
          </cell>
          <cell r="AA118">
            <v>33.531880000000001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1015.7135832963207</v>
          </cell>
          <cell r="AQ118">
            <v>157.74152000000001</v>
          </cell>
          <cell r="AR118">
            <v>137.71269559320712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46.060241620258729</v>
          </cell>
          <cell r="BG118">
            <v>5985.2044400000004</v>
          </cell>
          <cell r="BK118">
            <v>401.43800000000005</v>
          </cell>
          <cell r="BL118">
            <v>147.39117000833502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1120.0632149382479</v>
          </cell>
        </row>
        <row r="119">
          <cell r="O119">
            <v>233.72676000000001</v>
          </cell>
          <cell r="P119">
            <v>267.15362279271164</v>
          </cell>
          <cell r="S119">
            <v>246.05028000000001</v>
          </cell>
          <cell r="T119">
            <v>521.82565086867771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10.210562019721326</v>
          </cell>
          <cell r="AQ119">
            <v>47.96370000000001</v>
          </cell>
          <cell r="AR119">
            <v>39.346484455202031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1.944718751184628</v>
          </cell>
          <cell r="BG119">
            <v>653.28660000000013</v>
          </cell>
          <cell r="BK119">
            <v>101.24892000000001</v>
          </cell>
          <cell r="BL119">
            <v>51.607267399327256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334.18279527665754</v>
          </cell>
          <cell r="BX119">
            <v>0</v>
          </cell>
        </row>
        <row r="120">
          <cell r="O120">
            <v>686.61040800000012</v>
          </cell>
          <cell r="P120">
            <v>803.96248763001188</v>
          </cell>
          <cell r="S120">
            <v>711.16095600000017</v>
          </cell>
          <cell r="T120">
            <v>1272.9925162298719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171.75870621554554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17.742936629257283</v>
          </cell>
          <cell r="BG120">
            <v>1715.5869280000002</v>
          </cell>
          <cell r="BK120">
            <v>278.37370000000004</v>
          </cell>
          <cell r="BL120">
            <v>77.393936185315894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589.41031474619274</v>
          </cell>
          <cell r="BX120">
            <v>0</v>
          </cell>
        </row>
        <row r="121">
          <cell r="O121">
            <v>400.85735999999997</v>
          </cell>
          <cell r="P121">
            <v>456.10784010550765</v>
          </cell>
          <cell r="S121">
            <v>665.78569500000003</v>
          </cell>
          <cell r="T121">
            <v>1267.6002465407983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751.20365656438742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15.15987186443032</v>
          </cell>
          <cell r="BG121">
            <v>1439.5683329999999</v>
          </cell>
          <cell r="BK121">
            <v>224.94920999999997</v>
          </cell>
          <cell r="BL121">
            <v>77.393936185315894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594.91882236064316</v>
          </cell>
          <cell r="BX121">
            <v>0</v>
          </cell>
        </row>
        <row r="122">
          <cell r="O122">
            <v>573.34640999999999</v>
          </cell>
          <cell r="P122">
            <v>328.44983871816623</v>
          </cell>
          <cell r="S122">
            <v>728.65701999999999</v>
          </cell>
          <cell r="T122">
            <v>858.58902852617916</v>
          </cell>
          <cell r="AA122">
            <v>24.65099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115.81753367180448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7.0231765047012908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356.21682573445912</v>
          </cell>
          <cell r="BX122">
            <v>0</v>
          </cell>
        </row>
        <row r="123">
          <cell r="O123">
            <v>568.5544799999999</v>
          </cell>
          <cell r="P123">
            <v>647.66997838057671</v>
          </cell>
          <cell r="S123">
            <v>1123.0200799999998</v>
          </cell>
          <cell r="T123">
            <v>1635.3542612452384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138.93929149750775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8.4720779817821619</v>
          </cell>
          <cell r="BG123">
            <v>1344.1245999999999</v>
          </cell>
          <cell r="BK123">
            <v>211.10595999999995</v>
          </cell>
          <cell r="BL123">
            <v>77.393936185315894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1347.7481963355312</v>
          </cell>
          <cell r="BX123">
            <v>0</v>
          </cell>
        </row>
        <row r="124">
          <cell r="O124">
            <v>468.85304000000002</v>
          </cell>
          <cell r="P124">
            <v>534.27962554237433</v>
          </cell>
          <cell r="S124">
            <v>650.25016000000005</v>
          </cell>
          <cell r="T124">
            <v>1200.5575633730514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114.7332551638543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7.1176994155393443</v>
          </cell>
          <cell r="BG124">
            <v>1063.97091</v>
          </cell>
          <cell r="BK124">
            <v>218.15198000000001</v>
          </cell>
          <cell r="BL124">
            <v>66.332812469220769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58.757414554137597</v>
          </cell>
          <cell r="BX124">
            <v>0</v>
          </cell>
        </row>
        <row r="125">
          <cell r="O125">
            <v>843.90464000000009</v>
          </cell>
          <cell r="P125">
            <v>482.86276361801913</v>
          </cell>
          <cell r="S125">
            <v>1543.19568</v>
          </cell>
          <cell r="T125">
            <v>1276.4047454008455</v>
          </cell>
          <cell r="AA125">
            <v>4.0811200000000003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210.50766771139232</v>
          </cell>
          <cell r="AQ125">
            <v>19.340960000000003</v>
          </cell>
          <cell r="AR125">
            <v>15.89597971990162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16.576960390817153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752.82937397488797</v>
          </cell>
          <cell r="BX125">
            <v>0</v>
          </cell>
        </row>
        <row r="126">
          <cell r="O126">
            <v>713.52003999999999</v>
          </cell>
          <cell r="P126">
            <v>879.33355088365272</v>
          </cell>
          <cell r="S126">
            <v>1513.3405599999999</v>
          </cell>
          <cell r="T126">
            <v>2602.5310824265312</v>
          </cell>
          <cell r="AA126">
            <v>39.759864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992.45551999999998</v>
          </cell>
          <cell r="AN126">
            <v>188.83588277813305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244.10707200000002</v>
          </cell>
          <cell r="AZ126">
            <v>0</v>
          </cell>
          <cell r="BC126">
            <v>587.30558799999994</v>
          </cell>
          <cell r="BD126">
            <v>13.392188083009749</v>
          </cell>
          <cell r="BG126">
            <v>1532.6040600000001</v>
          </cell>
          <cell r="BK126">
            <v>299.43184400000001</v>
          </cell>
          <cell r="BL126">
            <v>77.393936185315894</v>
          </cell>
          <cell r="BO126">
            <v>1.078756</v>
          </cell>
          <cell r="BP126">
            <v>0</v>
          </cell>
          <cell r="BS126">
            <v>351.212132</v>
          </cell>
          <cell r="BT126">
            <v>591.24648395100962</v>
          </cell>
          <cell r="BX126">
            <v>0</v>
          </cell>
        </row>
        <row r="127">
          <cell r="O127">
            <v>195.43200000000002</v>
          </cell>
          <cell r="P127">
            <v>221.55136065732921</v>
          </cell>
          <cell r="S127">
            <v>480.96390000000002</v>
          </cell>
          <cell r="T127">
            <v>842.10645307610082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88.087548672020532</v>
          </cell>
          <cell r="AQ127">
            <v>62.437650000000005</v>
          </cell>
          <cell r="AR127">
            <v>51.150429791762647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1321.6117425229841</v>
          </cell>
          <cell r="BC127">
            <v>87.800700000000006</v>
          </cell>
          <cell r="BD127">
            <v>188.88314025897719</v>
          </cell>
          <cell r="BG127">
            <v>654.26609999999994</v>
          </cell>
          <cell r="BK127">
            <v>135.65279999999998</v>
          </cell>
          <cell r="BL127">
            <v>28.127826873137604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78.955275807122391</v>
          </cell>
          <cell r="BX127">
            <v>0</v>
          </cell>
        </row>
        <row r="128">
          <cell r="O128">
            <v>444.57193000000001</v>
          </cell>
          <cell r="P128">
            <v>499.24736089663361</v>
          </cell>
          <cell r="S128">
            <v>406.38031000000001</v>
          </cell>
          <cell r="T128">
            <v>761.88399137554893</v>
          </cell>
          <cell r="AA128">
            <v>9.3561800000000002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17.293743291055726</v>
          </cell>
          <cell r="AQ128">
            <v>44.250129999999999</v>
          </cell>
          <cell r="AR128">
            <v>35.805300854233849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2.3800400762763902</v>
          </cell>
          <cell r="BG128">
            <v>978.02757000000008</v>
          </cell>
          <cell r="BK128">
            <v>132.98045999999999</v>
          </cell>
          <cell r="BL128">
            <v>103.18060497130452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350.70831812000876</v>
          </cell>
          <cell r="BX128">
            <v>0</v>
          </cell>
        </row>
        <row r="129">
          <cell r="O129">
            <v>671.33691799999997</v>
          </cell>
          <cell r="P129">
            <v>766.25116269424825</v>
          </cell>
          <cell r="S129">
            <v>2743.813212</v>
          </cell>
          <cell r="T129">
            <v>3363.2376127383054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322.77026885665759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17.215355111153801</v>
          </cell>
          <cell r="BG129">
            <v>2948.6967999999997</v>
          </cell>
          <cell r="BK129">
            <v>358.67337800000001</v>
          </cell>
          <cell r="BL129">
            <v>116.10786919164885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249.71901185508477</v>
          </cell>
          <cell r="BX129">
            <v>0</v>
          </cell>
        </row>
        <row r="130">
          <cell r="O130">
            <v>660.04282000000012</v>
          </cell>
          <cell r="P130">
            <v>751.90296274758123</v>
          </cell>
          <cell r="S130">
            <v>2962.4879100000003</v>
          </cell>
          <cell r="T130">
            <v>4979.5942583492551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1297.3057151180583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5286.4469700919362</v>
          </cell>
          <cell r="BC130">
            <v>715.26041000000009</v>
          </cell>
          <cell r="BD130">
            <v>16.309911117431206</v>
          </cell>
          <cell r="BG130">
            <v>2926.5322700000002</v>
          </cell>
          <cell r="BK130">
            <v>337.46936399999998</v>
          </cell>
          <cell r="BL130">
            <v>116.10786919164885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638.98688327624632</v>
          </cell>
          <cell r="BX130">
            <v>0</v>
          </cell>
        </row>
        <row r="131">
          <cell r="O131">
            <v>292.19085000000001</v>
          </cell>
          <cell r="P131">
            <v>333.59082003078902</v>
          </cell>
          <cell r="S131">
            <v>551.48940000000005</v>
          </cell>
          <cell r="T131">
            <v>988.86087261562045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107.94348279435684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2.2616700395410563</v>
          </cell>
          <cell r="BG131">
            <v>1005.3162</v>
          </cell>
          <cell r="BK131">
            <v>113.1669</v>
          </cell>
          <cell r="BL131">
            <v>51.607267399327256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253.39135026471837</v>
          </cell>
          <cell r="BX131">
            <v>0</v>
          </cell>
        </row>
        <row r="132">
          <cell r="O132">
            <v>317.03158000000002</v>
          </cell>
          <cell r="P132">
            <v>360.10560616490585</v>
          </cell>
          <cell r="S132">
            <v>965.37840000000006</v>
          </cell>
          <cell r="T132">
            <v>2699.07694584204</v>
          </cell>
          <cell r="AA132">
            <v>17.074720000000003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848.12142982613727</v>
          </cell>
          <cell r="AQ132">
            <v>81.597460000000012</v>
          </cell>
          <cell r="AR132">
            <v>78.692968910404062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5.4509102744416529</v>
          </cell>
          <cell r="BG132">
            <v>1893.4879400000002</v>
          </cell>
          <cell r="BK132">
            <v>203.91156000000004</v>
          </cell>
          <cell r="BL132">
            <v>44.210565037030506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165.25522843351197</v>
          </cell>
          <cell r="BX132">
            <v>0</v>
          </cell>
        </row>
        <row r="133">
          <cell r="O133">
            <v>1572.9101599999999</v>
          </cell>
          <cell r="P133">
            <v>901.59074521227433</v>
          </cell>
          <cell r="S133">
            <v>2577.56756</v>
          </cell>
          <cell r="T133">
            <v>1835.0046356085552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4295.1738114039526</v>
          </cell>
          <cell r="AQ133">
            <v>220.72976</v>
          </cell>
          <cell r="AR133">
            <v>181.07252146283975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355.31329659378684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683.05494419184947</v>
          </cell>
          <cell r="BX133">
            <v>0</v>
          </cell>
        </row>
        <row r="134">
          <cell r="O134">
            <v>1460.7012</v>
          </cell>
          <cell r="P134">
            <v>1665.1172082650671</v>
          </cell>
          <cell r="S134">
            <v>2060.2266</v>
          </cell>
          <cell r="T134">
            <v>3041.3235004800372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402.68643723249119</v>
          </cell>
          <cell r="AQ134">
            <v>100.8219</v>
          </cell>
          <cell r="AR134">
            <v>83.611279467304328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3347.0458689507436</v>
          </cell>
          <cell r="BG134">
            <v>2205.6479999999997</v>
          </cell>
          <cell r="BK134">
            <v>500.05500000000001</v>
          </cell>
          <cell r="BL134">
            <v>77.393936185315894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750.99320477007109</v>
          </cell>
          <cell r="BX134">
            <v>0</v>
          </cell>
        </row>
        <row r="135">
          <cell r="O135">
            <v>850.96277999999995</v>
          </cell>
          <cell r="P135">
            <v>969.17151521233848</v>
          </cell>
          <cell r="S135">
            <v>1379.7402299999999</v>
          </cell>
          <cell r="T135">
            <v>2002.0381960656239</v>
          </cell>
          <cell r="AA135">
            <v>64.491720000000001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1946.22894</v>
          </cell>
          <cell r="AN135">
            <v>408.8036111687029</v>
          </cell>
          <cell r="AQ135">
            <v>107.94165</v>
          </cell>
          <cell r="AR135">
            <v>88.391877328611358</v>
          </cell>
          <cell r="AU135">
            <v>3.8257799999999995</v>
          </cell>
          <cell r="AV135">
            <v>0</v>
          </cell>
          <cell r="AY135">
            <v>206.04557999999997</v>
          </cell>
          <cell r="AZ135">
            <v>0</v>
          </cell>
          <cell r="BC135">
            <v>768.98177999999996</v>
          </cell>
          <cell r="BD135">
            <v>17.534906598177347</v>
          </cell>
          <cell r="BG135">
            <v>3124.5691799999995</v>
          </cell>
          <cell r="BK135">
            <v>367.54815000000002</v>
          </cell>
          <cell r="BL135">
            <v>206.36120994260904</v>
          </cell>
          <cell r="BO135">
            <v>1.36635</v>
          </cell>
          <cell r="BP135">
            <v>0</v>
          </cell>
          <cell r="BS135">
            <v>950.97959999999989</v>
          </cell>
          <cell r="BT135">
            <v>455.36996279456639</v>
          </cell>
          <cell r="BX135">
            <v>0</v>
          </cell>
        </row>
        <row r="136">
          <cell r="O136">
            <v>848.21111999999994</v>
          </cell>
          <cell r="P136">
            <v>966.55775187454321</v>
          </cell>
          <cell r="S136">
            <v>701.36320000000001</v>
          </cell>
          <cell r="T136">
            <v>1254.5210242924791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2244.4181268036609</v>
          </cell>
          <cell r="AQ136">
            <v>139.72469999999998</v>
          </cell>
          <cell r="AR136">
            <v>114.45892328018269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490.75288268721761</v>
          </cell>
          <cell r="BG136">
            <v>4056.3998199999996</v>
          </cell>
          <cell r="BK136">
            <v>379.44844999999998</v>
          </cell>
          <cell r="BL136">
            <v>77.393936185315894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596.75499156545993</v>
          </cell>
          <cell r="BX136">
            <v>0</v>
          </cell>
        </row>
        <row r="137">
          <cell r="O137">
            <v>1258.0857959999998</v>
          </cell>
          <cell r="P137">
            <v>1433.5489439213986</v>
          </cell>
          <cell r="S137">
            <v>2872.6072319999998</v>
          </cell>
          <cell r="T137">
            <v>4805.5947735105592</v>
          </cell>
          <cell r="AA137">
            <v>108.25082399999999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2971.6171319999999</v>
          </cell>
          <cell r="AN137">
            <v>3760.6050448057472</v>
          </cell>
          <cell r="AQ137">
            <v>202.86028399999998</v>
          </cell>
          <cell r="AR137">
            <v>166.4356292455046</v>
          </cell>
          <cell r="AU137">
            <v>7.4807479999999993</v>
          </cell>
          <cell r="AV137">
            <v>0</v>
          </cell>
          <cell r="AY137">
            <v>210.34103199999998</v>
          </cell>
          <cell r="AZ137">
            <v>0</v>
          </cell>
          <cell r="BC137">
            <v>1604.8404679999999</v>
          </cell>
          <cell r="BD137">
            <v>495.35998684550901</v>
          </cell>
          <cell r="BG137">
            <v>6315.5114879999992</v>
          </cell>
          <cell r="BK137">
            <v>629.26291999999989</v>
          </cell>
          <cell r="BL137">
            <v>77.393936185315894</v>
          </cell>
          <cell r="BO137">
            <v>0.88008799999999998</v>
          </cell>
          <cell r="BP137">
            <v>0</v>
          </cell>
          <cell r="BS137">
            <v>819.80197199999986</v>
          </cell>
          <cell r="BT137">
            <v>378.25085619226081</v>
          </cell>
          <cell r="BX137">
            <v>0</v>
          </cell>
        </row>
        <row r="138">
          <cell r="O138">
            <v>483.84</v>
          </cell>
          <cell r="P138">
            <v>551.55694692556108</v>
          </cell>
          <cell r="S138">
            <v>1686.9888000000001</v>
          </cell>
          <cell r="T138">
            <v>2299.5602769070051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2556.5635436668667</v>
          </cell>
          <cell r="AQ138">
            <v>142.89408</v>
          </cell>
          <cell r="AR138">
            <v>117.07546449645363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3265.2554198561916</v>
          </cell>
          <cell r="BG138">
            <v>3248.1791999999996</v>
          </cell>
          <cell r="BK138">
            <v>430.94015999999999</v>
          </cell>
          <cell r="BL138">
            <v>77.393936185315894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787.71658886640705</v>
          </cell>
          <cell r="BX138">
            <v>0</v>
          </cell>
        </row>
        <row r="139">
          <cell r="O139">
            <v>1259.9343960000001</v>
          </cell>
          <cell r="P139">
            <v>1436.1584102922941</v>
          </cell>
          <cell r="S139">
            <v>2968.417872</v>
          </cell>
          <cell r="T139">
            <v>3814.877438309275</v>
          </cell>
          <cell r="AA139">
            <v>102.58894799999999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9397.3610912328477</v>
          </cell>
          <cell r="AQ139">
            <v>177.64320000000001</v>
          </cell>
          <cell r="AR139">
            <v>145.40493330419912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36.649207386815597</v>
          </cell>
          <cell r="BG139">
            <v>6504.4057679999996</v>
          </cell>
          <cell r="BK139">
            <v>540.03532799999994</v>
          </cell>
          <cell r="BL139">
            <v>77.393936185315894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435.17210154158153</v>
          </cell>
          <cell r="BX139">
            <v>0</v>
          </cell>
        </row>
        <row r="140">
          <cell r="O140">
            <v>1120.484872</v>
          </cell>
          <cell r="P140">
            <v>1277.4357175547107</v>
          </cell>
          <cell r="S140">
            <v>3226.06124</v>
          </cell>
          <cell r="T140">
            <v>3907.2973176011428</v>
          </cell>
          <cell r="AA140">
            <v>101.54503200000001</v>
          </cell>
          <cell r="AB140">
            <v>246.63591500704132</v>
          </cell>
          <cell r="AF140">
            <v>0</v>
          </cell>
          <cell r="AI140">
            <v>0</v>
          </cell>
          <cell r="AJ140">
            <v>0</v>
          </cell>
          <cell r="AM140">
            <v>2447.5493280000001</v>
          </cell>
          <cell r="AN140">
            <v>532.08375532411787</v>
          </cell>
          <cell r="AQ140">
            <v>190.52779200000001</v>
          </cell>
          <cell r="AR140">
            <v>156.32358274051765</v>
          </cell>
          <cell r="AU140">
            <v>6.9790400000000004</v>
          </cell>
          <cell r="AV140">
            <v>0</v>
          </cell>
          <cell r="AY140">
            <v>240.77688000000001</v>
          </cell>
          <cell r="AZ140">
            <v>0</v>
          </cell>
          <cell r="BC140">
            <v>380.70663200000001</v>
          </cell>
          <cell r="BD140">
            <v>467.44635737313251</v>
          </cell>
          <cell r="BG140">
            <v>3298.9922080000001</v>
          </cell>
          <cell r="BK140">
            <v>426.76829600000002</v>
          </cell>
          <cell r="BL140">
            <v>77.393936185315894</v>
          </cell>
          <cell r="BO140">
            <v>1.3958080000000002</v>
          </cell>
          <cell r="BP140">
            <v>0</v>
          </cell>
          <cell r="BS140">
            <v>2028.8069280000002</v>
          </cell>
          <cell r="BT140">
            <v>1795.7734823108303</v>
          </cell>
          <cell r="BX140">
            <v>0</v>
          </cell>
        </row>
        <row r="141">
          <cell r="O141">
            <v>789.00021900000013</v>
          </cell>
          <cell r="P141">
            <v>898.89812023578838</v>
          </cell>
          <cell r="S141">
            <v>2944.5032250000004</v>
          </cell>
          <cell r="T141">
            <v>3824.7414647375981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1546.759404351639</v>
          </cell>
          <cell r="AQ141">
            <v>54.035328000000007</v>
          </cell>
          <cell r="AR141">
            <v>45.878000874765561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16.09501932556454</v>
          </cell>
          <cell r="BG141">
            <v>3846.2177610000003</v>
          </cell>
          <cell r="BK141">
            <v>613.80755399999998</v>
          </cell>
          <cell r="BL141">
            <v>77.393936185315894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534.32523860168885</v>
          </cell>
          <cell r="BX141">
            <v>0</v>
          </cell>
        </row>
        <row r="142">
          <cell r="O142">
            <v>1273.841328</v>
          </cell>
          <cell r="P142">
            <v>1454.360836129161</v>
          </cell>
          <cell r="S142">
            <v>2662.4351220000003</v>
          </cell>
          <cell r="T142">
            <v>4019.6248997131092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676.14279564194362</v>
          </cell>
          <cell r="AQ142">
            <v>202.81831200000002</v>
          </cell>
          <cell r="AR142">
            <v>166.33726303436657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36.450861824516828</v>
          </cell>
          <cell r="BG142">
            <v>6540.8905620000005</v>
          </cell>
          <cell r="BK142">
            <v>740.10892799999999</v>
          </cell>
          <cell r="BL142">
            <v>77.393936185315894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1131.0802301671488</v>
          </cell>
          <cell r="BX142">
            <v>0</v>
          </cell>
        </row>
        <row r="143">
          <cell r="O143">
            <v>1281.3086000000001</v>
          </cell>
          <cell r="P143">
            <v>1459.5634883933064</v>
          </cell>
          <cell r="S143">
            <v>2506.6159500000003</v>
          </cell>
          <cell r="T143">
            <v>3444.8327760943321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1464.9786277131593</v>
          </cell>
          <cell r="AQ143">
            <v>182.78808000000004</v>
          </cell>
          <cell r="AR143">
            <v>149.61500714090573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36.572794153948585</v>
          </cell>
          <cell r="BG143">
            <v>6582.1629200000007</v>
          </cell>
          <cell r="BK143">
            <v>660.36674000000005</v>
          </cell>
          <cell r="BL143">
            <v>77.393936185315894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850.14634183017836</v>
          </cell>
          <cell r="BX143">
            <v>0</v>
          </cell>
        </row>
        <row r="144">
          <cell r="O144">
            <v>819.18595000000005</v>
          </cell>
          <cell r="P144">
            <v>932.12608454723113</v>
          </cell>
          <cell r="S144">
            <v>1658.53565</v>
          </cell>
          <cell r="T144">
            <v>2851.1472813751971</v>
          </cell>
          <cell r="AA144">
            <v>33.337400000000002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2182.7811082566277</v>
          </cell>
          <cell r="AQ144">
            <v>63.448599999999999</v>
          </cell>
          <cell r="AR144">
            <v>59.019726682803039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341.79726129180051</v>
          </cell>
          <cell r="BG144">
            <v>2615.3728000000001</v>
          </cell>
          <cell r="BK144">
            <v>352.73120000000006</v>
          </cell>
          <cell r="BL144">
            <v>51.607267399327256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778.53574284232309</v>
          </cell>
          <cell r="BX144">
            <v>0</v>
          </cell>
        </row>
        <row r="145">
          <cell r="O145">
            <v>840.67150000000004</v>
          </cell>
          <cell r="P145">
            <v>956.85066275142208</v>
          </cell>
          <cell r="S145">
            <v>2502.7204000000002</v>
          </cell>
          <cell r="T145">
            <v>3016.3928960654293</v>
          </cell>
          <cell r="AA145">
            <v>58.433560000000007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360.44155774716995</v>
          </cell>
          <cell r="AQ145">
            <v>120.17468000000001</v>
          </cell>
          <cell r="AR145">
            <v>98.366211138005085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17.560638144120674</v>
          </cell>
          <cell r="BG145">
            <v>3383.3582500000002</v>
          </cell>
          <cell r="BK145">
            <v>341.22994</v>
          </cell>
          <cell r="BL145">
            <v>103.18060497130452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2877.2771439479252</v>
          </cell>
          <cell r="BX145">
            <v>0</v>
          </cell>
        </row>
        <row r="146">
          <cell r="O146">
            <v>824.58354999999995</v>
          </cell>
          <cell r="P146">
            <v>938.64933083757421</v>
          </cell>
          <cell r="S146">
            <v>1885.3064999999999</v>
          </cell>
          <cell r="T146">
            <v>2531.84123797439</v>
          </cell>
          <cell r="AA146">
            <v>64.203800000000001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356.81290710620272</v>
          </cell>
          <cell r="AQ146">
            <v>120.24610000000001</v>
          </cell>
          <cell r="AR146">
            <v>98.366211138005085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16.972750623991935</v>
          </cell>
          <cell r="BG146">
            <v>3319.2820499999998</v>
          </cell>
          <cell r="BK146">
            <v>333.5333</v>
          </cell>
          <cell r="BL146">
            <v>103.18060497130452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778.53574284232309</v>
          </cell>
          <cell r="BX146">
            <v>0</v>
          </cell>
        </row>
        <row r="147">
          <cell r="O147">
            <v>853.22460000000001</v>
          </cell>
          <cell r="P147">
            <v>971.13663707519095</v>
          </cell>
          <cell r="S147">
            <v>1486.9250000000002</v>
          </cell>
          <cell r="T147">
            <v>2264.0448556208812</v>
          </cell>
          <cell r="AA147">
            <v>65.695049999999995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356.68974637236732</v>
          </cell>
          <cell r="AQ147">
            <v>120.03540000000001</v>
          </cell>
          <cell r="AR147">
            <v>98.366211138005085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16.977655497562886</v>
          </cell>
          <cell r="BG147">
            <v>3325.3049999999998</v>
          </cell>
          <cell r="BK147">
            <v>413.63549999999998</v>
          </cell>
          <cell r="BL147">
            <v>103.18060497130452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1285.3184433717597</v>
          </cell>
          <cell r="BX147">
            <v>0</v>
          </cell>
        </row>
        <row r="148">
          <cell r="O148">
            <v>819.72428000000002</v>
          </cell>
          <cell r="P148">
            <v>933.42815869897652</v>
          </cell>
          <cell r="S148">
            <v>2554.4128000000001</v>
          </cell>
          <cell r="T148">
            <v>3450.5003103637127</v>
          </cell>
          <cell r="AA148">
            <v>70.466560000000001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1878.3742399999999</v>
          </cell>
          <cell r="AN148">
            <v>360.40596996953974</v>
          </cell>
          <cell r="AQ148">
            <v>120.01335999999999</v>
          </cell>
          <cell r="AR148">
            <v>98.366211138005085</v>
          </cell>
          <cell r="AU148">
            <v>4.6794199999999995</v>
          </cell>
          <cell r="AV148">
            <v>0</v>
          </cell>
          <cell r="AY148">
            <v>1101.04</v>
          </cell>
          <cell r="AZ148">
            <v>0</v>
          </cell>
          <cell r="BC148">
            <v>769.62696000000005</v>
          </cell>
          <cell r="BD148">
            <v>17.549618482559072</v>
          </cell>
          <cell r="BG148">
            <v>2661.2136799999998</v>
          </cell>
          <cell r="BK148">
            <v>474.27298000000002</v>
          </cell>
          <cell r="BL148">
            <v>51.607267399327256</v>
          </cell>
          <cell r="BO148">
            <v>1.3763000000000001</v>
          </cell>
          <cell r="BP148">
            <v>0</v>
          </cell>
          <cell r="BS148">
            <v>823.57792000000006</v>
          </cell>
          <cell r="BT148">
            <v>773.02723522787278</v>
          </cell>
          <cell r="BX148">
            <v>0</v>
          </cell>
        </row>
        <row r="149">
          <cell r="O149">
            <v>823.68234000000007</v>
          </cell>
          <cell r="P149">
            <v>938.64504267339976</v>
          </cell>
          <cell r="S149">
            <v>2148.0184099999997</v>
          </cell>
          <cell r="T149">
            <v>3010.8727127224774</v>
          </cell>
          <cell r="AA149">
            <v>69.317120000000003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963.18682428585475</v>
          </cell>
          <cell r="AQ149">
            <v>119.95110999999999</v>
          </cell>
          <cell r="AR149">
            <v>98.366211138005085</v>
          </cell>
          <cell r="AU149">
            <v>4.603089999999999</v>
          </cell>
          <cell r="AV149">
            <v>0</v>
          </cell>
          <cell r="AY149">
            <v>1102.5754399999998</v>
          </cell>
          <cell r="AZ149">
            <v>0</v>
          </cell>
          <cell r="BC149">
            <v>764.65447999999992</v>
          </cell>
          <cell r="BD149">
            <v>17.436232216942599</v>
          </cell>
          <cell r="BG149">
            <v>3013.3993299999997</v>
          </cell>
          <cell r="BK149">
            <v>365.81026999999995</v>
          </cell>
          <cell r="BL149">
            <v>103.18060497130452</v>
          </cell>
          <cell r="BO149">
            <v>1.35385</v>
          </cell>
          <cell r="BP149">
            <v>0</v>
          </cell>
          <cell r="BS149">
            <v>299.20085</v>
          </cell>
          <cell r="BT149">
            <v>227.6849813972832</v>
          </cell>
          <cell r="BX149">
            <v>0</v>
          </cell>
        </row>
        <row r="150">
          <cell r="O150">
            <v>1262.8897999999999</v>
          </cell>
          <cell r="P150">
            <v>1465.0540508185152</v>
          </cell>
          <cell r="S150">
            <v>4294.375</v>
          </cell>
          <cell r="T150">
            <v>5960.7471417487786</v>
          </cell>
          <cell r="AA150">
            <v>50.845400000000005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2217.4439988556051</v>
          </cell>
          <cell r="AQ150">
            <v>35.385649999999998</v>
          </cell>
          <cell r="AR150">
            <v>29.50986334140152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347.75101733491022</v>
          </cell>
          <cell r="BG150">
            <v>2959.3397</v>
          </cell>
          <cell r="BK150">
            <v>747.56479999999999</v>
          </cell>
          <cell r="BL150">
            <v>51.607267399327256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822.60380375792636</v>
          </cell>
          <cell r="BX150">
            <v>0</v>
          </cell>
        </row>
        <row r="151">
          <cell r="O151">
            <v>1358.3672099999999</v>
          </cell>
          <cell r="P151">
            <v>1550.7450168151493</v>
          </cell>
          <cell r="S151">
            <v>2691.7920899999995</v>
          </cell>
          <cell r="T151">
            <v>3825.6169011093002</v>
          </cell>
          <cell r="AA151">
            <v>110.85479999999998</v>
          </cell>
          <cell r="AB151">
            <v>169.54734726787527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1270.4474543597655</v>
          </cell>
          <cell r="AQ151">
            <v>132.23393999999999</v>
          </cell>
          <cell r="AR151">
            <v>108.20283225180559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30.938409456062292</v>
          </cell>
          <cell r="BG151">
            <v>4735.4795099999992</v>
          </cell>
          <cell r="BK151">
            <v>676.61018999999987</v>
          </cell>
          <cell r="BL151">
            <v>103.18060497130452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986.02286298662159</v>
          </cell>
          <cell r="BX151">
            <v>0</v>
          </cell>
        </row>
        <row r="152">
          <cell r="O152">
            <v>229.79553000000001</v>
          </cell>
          <cell r="P152">
            <v>261.303730016923</v>
          </cell>
          <cell r="S152">
            <v>2897.7549369999997</v>
          </cell>
          <cell r="T152">
            <v>4096.2121053417823</v>
          </cell>
          <cell r="AA152">
            <v>76.265473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1794.6850822792683</v>
          </cell>
          <cell r="AQ152">
            <v>143.871984</v>
          </cell>
          <cell r="AR152">
            <v>118.03945336560608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124.74785822319114</v>
          </cell>
          <cell r="BG152">
            <v>2851.1297569999997</v>
          </cell>
          <cell r="BK152">
            <v>464.25357799999995</v>
          </cell>
          <cell r="BL152">
            <v>206.39513976995903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9.1808460240840013</v>
          </cell>
          <cell r="BX152">
            <v>0</v>
          </cell>
        </row>
        <row r="153">
          <cell r="O153">
            <v>1307.3555200000001</v>
          </cell>
          <cell r="P153">
            <v>1488.5542635943882</v>
          </cell>
          <cell r="S153">
            <v>2925.10833</v>
          </cell>
          <cell r="T153">
            <v>5829.3118092068871</v>
          </cell>
          <cell r="AA153">
            <v>155.94599000000002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2637.2061124242664</v>
          </cell>
          <cell r="AQ153">
            <v>215.73358999999999</v>
          </cell>
          <cell r="AR153">
            <v>177.05918004840913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7351.4653177840974</v>
          </cell>
          <cell r="BC153">
            <v>1945.58815</v>
          </cell>
          <cell r="BD153">
            <v>503.1299742923058</v>
          </cell>
          <cell r="BG153">
            <v>6196.9847399999999</v>
          </cell>
          <cell r="BK153">
            <v>648.69546000000003</v>
          </cell>
          <cell r="BL153">
            <v>206.39513976995903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385.595533011528</v>
          </cell>
          <cell r="BX153">
            <v>0</v>
          </cell>
        </row>
        <row r="154">
          <cell r="O154">
            <v>1180.995525</v>
          </cell>
          <cell r="P154">
            <v>1363.0104034520375</v>
          </cell>
          <cell r="S154">
            <v>2429.5507500000003</v>
          </cell>
          <cell r="T154">
            <v>3464.5166025200342</v>
          </cell>
          <cell r="AA154">
            <v>101.77262500000001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2831.4443500000002</v>
          </cell>
          <cell r="AN154">
            <v>549.67815634720898</v>
          </cell>
          <cell r="AQ154">
            <v>177.56075000000001</v>
          </cell>
          <cell r="AR154">
            <v>147.49029698032481</v>
          </cell>
          <cell r="AU154">
            <v>6.9292000000000007</v>
          </cell>
          <cell r="AV154">
            <v>0</v>
          </cell>
          <cell r="AY154">
            <v>746.62130000000002</v>
          </cell>
          <cell r="AZ154">
            <v>0</v>
          </cell>
          <cell r="BC154">
            <v>1174.066325</v>
          </cell>
          <cell r="BD154">
            <v>26.771952059696822</v>
          </cell>
          <cell r="BG154">
            <v>6372.698625</v>
          </cell>
          <cell r="BK154">
            <v>566.89517499999999</v>
          </cell>
          <cell r="BL154">
            <v>92.86593745690908</v>
          </cell>
          <cell r="BO154">
            <v>0.86615000000000009</v>
          </cell>
          <cell r="BP154">
            <v>0</v>
          </cell>
          <cell r="BS154">
            <v>1223.0038</v>
          </cell>
          <cell r="BT154">
            <v>1160.4589374442176</v>
          </cell>
          <cell r="BX154">
            <v>0</v>
          </cell>
        </row>
        <row r="155">
          <cell r="O155">
            <v>968.30146999999999</v>
          </cell>
          <cell r="P155">
            <v>1102.4562094840696</v>
          </cell>
          <cell r="S155">
            <v>1776.194334</v>
          </cell>
          <cell r="T155">
            <v>2484.0513189206958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2949.3832650962818</v>
          </cell>
          <cell r="AQ155">
            <v>142.24333200000001</v>
          </cell>
          <cell r="AR155">
            <v>118.1574928189717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5616.8499057226809</v>
          </cell>
          <cell r="BC155">
            <v>526.17717400000004</v>
          </cell>
          <cell r="BD155">
            <v>11.998291559239428</v>
          </cell>
          <cell r="BG155">
            <v>2899.6703480000001</v>
          </cell>
          <cell r="BK155">
            <v>464.90786000000003</v>
          </cell>
          <cell r="BL155">
            <v>206.36120994260904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784.04425045677351</v>
          </cell>
          <cell r="BX155">
            <v>0</v>
          </cell>
        </row>
        <row r="156">
          <cell r="O156">
            <v>1258.619465</v>
          </cell>
          <cell r="P156">
            <v>1436.0518309821252</v>
          </cell>
          <cell r="S156">
            <v>2371.2479200000002</v>
          </cell>
          <cell r="T156">
            <v>2950.2021920640345</v>
          </cell>
          <cell r="AA156">
            <v>101.308913</v>
          </cell>
          <cell r="AB156">
            <v>246.63591500704132</v>
          </cell>
          <cell r="AF156">
            <v>0</v>
          </cell>
          <cell r="AI156">
            <v>0</v>
          </cell>
          <cell r="AJ156">
            <v>0</v>
          </cell>
          <cell r="AM156">
            <v>3044.1337570000005</v>
          </cell>
          <cell r="AN156">
            <v>1730.5912737827753</v>
          </cell>
          <cell r="AQ156">
            <v>186.24913699999999</v>
          </cell>
          <cell r="AR156">
            <v>152.52664699059068</v>
          </cell>
          <cell r="AU156">
            <v>7.0783520000000006</v>
          </cell>
          <cell r="AV156">
            <v>0</v>
          </cell>
          <cell r="AY156">
            <v>207.484193</v>
          </cell>
          <cell r="AZ156">
            <v>0</v>
          </cell>
          <cell r="BC156">
            <v>1175.4488289999999</v>
          </cell>
          <cell r="BD156">
            <v>26.803476965932713</v>
          </cell>
          <cell r="BG156">
            <v>7127.4580670000005</v>
          </cell>
          <cell r="BK156">
            <v>551.22666200000003</v>
          </cell>
          <cell r="BL156">
            <v>185.73187491381816</v>
          </cell>
          <cell r="BO156">
            <v>0.88479400000000008</v>
          </cell>
          <cell r="BP156">
            <v>0</v>
          </cell>
          <cell r="BS156">
            <v>992.29647100000011</v>
          </cell>
          <cell r="BT156">
            <v>835.45698819164397</v>
          </cell>
          <cell r="BX156">
            <v>0</v>
          </cell>
        </row>
        <row r="157">
          <cell r="O157">
            <v>880.10033999999996</v>
          </cell>
          <cell r="P157">
            <v>1003.4287507381171</v>
          </cell>
          <cell r="S157">
            <v>1345.623552</v>
          </cell>
          <cell r="T157">
            <v>2536.3144748815016</v>
          </cell>
          <cell r="AA157">
            <v>50.406972000000003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1585.748753714322</v>
          </cell>
          <cell r="AQ157">
            <v>56.337203999999993</v>
          </cell>
          <cell r="AR157">
            <v>50.638925493845015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815.26866093655076</v>
          </cell>
          <cell r="BG157">
            <v>3470.5335</v>
          </cell>
          <cell r="BK157">
            <v>516.46929599999999</v>
          </cell>
          <cell r="BL157">
            <v>116.10786919164885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414.97424028859677</v>
          </cell>
          <cell r="BX157">
            <v>0</v>
          </cell>
        </row>
        <row r="158">
          <cell r="O158">
            <v>614.10626200000002</v>
          </cell>
          <cell r="P158">
            <v>701.08816780278221</v>
          </cell>
          <cell r="S158">
            <v>1845.34394</v>
          </cell>
          <cell r="T158">
            <v>2649.792194919879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2102.1757396114531</v>
          </cell>
          <cell r="AQ158">
            <v>15.125769999999999</v>
          </cell>
          <cell r="AR158">
            <v>12.433489087843842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338.85032313386517</v>
          </cell>
          <cell r="BG158">
            <v>4112.2843419999999</v>
          </cell>
          <cell r="BK158">
            <v>437.54727399999996</v>
          </cell>
          <cell r="BL158">
            <v>92.86593745690908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414.97424028859677</v>
          </cell>
          <cell r="BX158">
            <v>0</v>
          </cell>
        </row>
        <row r="159">
          <cell r="O159">
            <v>1225.2379640000001</v>
          </cell>
          <cell r="P159">
            <v>1167.2805508987053</v>
          </cell>
          <cell r="S159">
            <v>2221.1628759999999</v>
          </cell>
          <cell r="T159">
            <v>3060.0874376390202</v>
          </cell>
          <cell r="AA159">
            <v>110.409988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5082.0086989856154</v>
          </cell>
          <cell r="AQ159">
            <v>197.57576800000001</v>
          </cell>
          <cell r="AR159">
            <v>161.73372435310796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3510.181567958557</v>
          </cell>
          <cell r="BG159">
            <v>6522.6823679999998</v>
          </cell>
          <cell r="BK159">
            <v>919.04022399999997</v>
          </cell>
          <cell r="BL159">
            <v>182.44068166086959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293.78707277068804</v>
          </cell>
          <cell r="BX159">
            <v>0</v>
          </cell>
        </row>
        <row r="160">
          <cell r="O160">
            <v>862.73010399999987</v>
          </cell>
          <cell r="P160">
            <v>985.17808041691831</v>
          </cell>
          <cell r="S160">
            <v>1509.9354599999999</v>
          </cell>
          <cell r="T160">
            <v>2802.3341541812642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2236.2046589797551</v>
          </cell>
          <cell r="AQ160">
            <v>156.51577599999999</v>
          </cell>
          <cell r="AR160">
            <v>128.30888580841383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343.56980297310753</v>
          </cell>
          <cell r="BG160">
            <v>5260.0029640000002</v>
          </cell>
          <cell r="BK160">
            <v>561.05856800000004</v>
          </cell>
          <cell r="BL160">
            <v>116.10786919164885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796.89743489049113</v>
          </cell>
          <cell r="BX160">
            <v>0</v>
          </cell>
        </row>
        <row r="161">
          <cell r="O161">
            <v>959.67880200000002</v>
          </cell>
          <cell r="P161">
            <v>1093.3527899729347</v>
          </cell>
          <cell r="S161">
            <v>1674.160482</v>
          </cell>
          <cell r="T161">
            <v>2593.3141527980542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3297.4315535046371</v>
          </cell>
          <cell r="AQ161">
            <v>137.754233</v>
          </cell>
          <cell r="AR161">
            <v>112.92441038642983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338.53553176849522</v>
          </cell>
          <cell r="BG161">
            <v>3091.4864510000002</v>
          </cell>
          <cell r="BK161">
            <v>516.91666999999995</v>
          </cell>
          <cell r="BL161">
            <v>206.36120994260904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587.57414554137608</v>
          </cell>
          <cell r="BX161">
            <v>0</v>
          </cell>
        </row>
        <row r="162">
          <cell r="O162">
            <v>598.73401599999988</v>
          </cell>
          <cell r="P162">
            <v>682.8812836575695</v>
          </cell>
          <cell r="S162">
            <v>1973.3361599999998</v>
          </cell>
          <cell r="T162">
            <v>3131.6234002916794</v>
          </cell>
          <cell r="AA162">
            <v>2.8486479999999998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966.36881889551785</v>
          </cell>
          <cell r="AQ162">
            <v>13.466335999999998</v>
          </cell>
          <cell r="AR162">
            <v>12.59087502566465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12.335931517667658</v>
          </cell>
          <cell r="BG162">
            <v>3378.2375599999996</v>
          </cell>
          <cell r="BK162">
            <v>352.19648000000001</v>
          </cell>
          <cell r="BL162">
            <v>154.78787237063179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600.42732997509347</v>
          </cell>
          <cell r="BX162">
            <v>0</v>
          </cell>
        </row>
        <row r="163">
          <cell r="O163">
            <v>837.00231999999983</v>
          </cell>
          <cell r="P163">
            <v>955.57548034566184</v>
          </cell>
          <cell r="S163">
            <v>1034.35673</v>
          </cell>
          <cell r="T163">
            <v>2777.6583959694076</v>
          </cell>
          <cell r="AA163">
            <v>29.587909999999997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419.46066185601467</v>
          </cell>
          <cell r="AQ163">
            <v>140.31379999999999</v>
          </cell>
          <cell r="AR163">
            <v>125.22018677868046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14.029295405149895</v>
          </cell>
          <cell r="BG163">
            <v>2987.4638199999999</v>
          </cell>
          <cell r="BK163">
            <v>294.04891999999995</v>
          </cell>
          <cell r="BL163">
            <v>116.10786919164885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427.82742472231439</v>
          </cell>
          <cell r="BX163">
            <v>0</v>
          </cell>
        </row>
        <row r="164">
          <cell r="O164">
            <v>839.25946799999997</v>
          </cell>
          <cell r="P164">
            <v>957.81437361703513</v>
          </cell>
          <cell r="S164">
            <v>1255.501188</v>
          </cell>
          <cell r="T164">
            <v>1692.7653739227935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2651.1162713204731</v>
          </cell>
          <cell r="AQ164">
            <v>152.94463199999998</v>
          </cell>
          <cell r="AR164">
            <v>125.22018677868046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338.98439569806646</v>
          </cell>
          <cell r="BG164">
            <v>3328.32042</v>
          </cell>
          <cell r="BK164">
            <v>377.84422799999999</v>
          </cell>
          <cell r="BL164">
            <v>116.10786919164885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837.29315739646074</v>
          </cell>
          <cell r="BX164">
            <v>0</v>
          </cell>
        </row>
        <row r="165">
          <cell r="O165">
            <v>851.21400599999993</v>
          </cell>
          <cell r="P165">
            <v>972.13143680825738</v>
          </cell>
          <cell r="S165">
            <v>1601.3337120000001</v>
          </cell>
          <cell r="T165">
            <v>2797.038831551778</v>
          </cell>
          <cell r="AA165">
            <v>91.65883199999999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2246.3153459999999</v>
          </cell>
          <cell r="AN165">
            <v>432.3023040206744</v>
          </cell>
          <cell r="AQ165">
            <v>160.40295600000002</v>
          </cell>
          <cell r="AR165">
            <v>131.61399050265081</v>
          </cell>
          <cell r="AU165">
            <v>6.065658</v>
          </cell>
          <cell r="AV165">
            <v>0</v>
          </cell>
          <cell r="AY165">
            <v>647.00351999999998</v>
          </cell>
          <cell r="AZ165">
            <v>0</v>
          </cell>
          <cell r="BC165">
            <v>785.8396919999999</v>
          </cell>
          <cell r="BD165">
            <v>17.919313511381834</v>
          </cell>
          <cell r="BG165">
            <v>3271.0745670000001</v>
          </cell>
          <cell r="BK165">
            <v>623.41485</v>
          </cell>
          <cell r="BL165">
            <v>92.86593745690908</v>
          </cell>
          <cell r="BO165">
            <v>1.3479240000000001</v>
          </cell>
          <cell r="BP165">
            <v>0</v>
          </cell>
          <cell r="BS165">
            <v>823.91854499999999</v>
          </cell>
          <cell r="BT165">
            <v>773.02723522787278</v>
          </cell>
          <cell r="BX165">
            <v>0</v>
          </cell>
        </row>
        <row r="166">
          <cell r="O166">
            <v>844.85068000000012</v>
          </cell>
          <cell r="P166">
            <v>966.92498726226233</v>
          </cell>
          <cell r="S166">
            <v>1908.14184</v>
          </cell>
          <cell r="T166">
            <v>2701.893653522307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418.60311996206508</v>
          </cell>
          <cell r="AQ166">
            <v>128.49440000000001</v>
          </cell>
          <cell r="AR166">
            <v>105.54694455107946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0</v>
          </cell>
          <cell r="BC166">
            <v>669.13458800000012</v>
          </cell>
          <cell r="BD166">
            <v>529.01816217941212</v>
          </cell>
          <cell r="BG166">
            <v>3299.4149559999996</v>
          </cell>
          <cell r="BK166">
            <v>494.060968</v>
          </cell>
          <cell r="BL166">
            <v>92.86593745690908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1434.7420180735635</v>
          </cell>
          <cell r="S167">
            <v>2076.2690420000004</v>
          </cell>
          <cell r="T167">
            <v>3327.0612256867116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618.56468700136952</v>
          </cell>
          <cell r="AQ167">
            <v>191.86094</v>
          </cell>
          <cell r="AR167">
            <v>159.31391555911301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23.577224021481122</v>
          </cell>
          <cell r="BG167">
            <v>4709.3518990000002</v>
          </cell>
          <cell r="BK167">
            <v>772.44882800000005</v>
          </cell>
          <cell r="BL167">
            <v>92.86593745690908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1940.8308494913576</v>
          </cell>
          <cell r="BX167">
            <v>0</v>
          </cell>
        </row>
        <row r="168">
          <cell r="O168">
            <v>1195.0710059999999</v>
          </cell>
          <cell r="P168">
            <v>1364.3799904885586</v>
          </cell>
          <cell r="S168">
            <v>2306.4250290000004</v>
          </cell>
          <cell r="T168">
            <v>2907.3342050415235</v>
          </cell>
          <cell r="AA168">
            <v>33.221024999999997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2901.3028500000005</v>
          </cell>
          <cell r="AN168">
            <v>1352.5667610478463</v>
          </cell>
          <cell r="AQ168">
            <v>156.80323800000002</v>
          </cell>
          <cell r="AR168">
            <v>128.46627174623464</v>
          </cell>
          <cell r="AU168">
            <v>5.758311</v>
          </cell>
          <cell r="AV168">
            <v>0</v>
          </cell>
          <cell r="AY168">
            <v>956.32257300000015</v>
          </cell>
          <cell r="AZ168">
            <v>0</v>
          </cell>
          <cell r="BC168">
            <v>1045.35492</v>
          </cell>
          <cell r="BD168">
            <v>23.836976845075775</v>
          </cell>
          <cell r="BG168">
            <v>4304.1159990000006</v>
          </cell>
          <cell r="BK168">
            <v>586.46182799999997</v>
          </cell>
          <cell r="BL168">
            <v>154.78787237063179</v>
          </cell>
          <cell r="BO168">
            <v>0.88589400000000007</v>
          </cell>
          <cell r="BP168">
            <v>0</v>
          </cell>
          <cell r="BS168">
            <v>1232.721501</v>
          </cell>
          <cell r="BT168">
            <v>1156.786599034584</v>
          </cell>
          <cell r="BX168">
            <v>0</v>
          </cell>
        </row>
        <row r="169">
          <cell r="O169">
            <v>1229.21469</v>
          </cell>
          <cell r="P169">
            <v>1403.483716806571</v>
          </cell>
          <cell r="S169">
            <v>1932.7275</v>
          </cell>
          <cell r="T169">
            <v>2829.4389110786215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617.77652604642412</v>
          </cell>
          <cell r="AQ169">
            <v>217.68615</v>
          </cell>
          <cell r="AR169">
            <v>180.60036364937736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126.2065637783133</v>
          </cell>
          <cell r="BG169">
            <v>4043.6728200000002</v>
          </cell>
          <cell r="BK169">
            <v>561.91508999999996</v>
          </cell>
          <cell r="BL169">
            <v>185.73187491381816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1342.2396887210807</v>
          </cell>
          <cell r="BX169">
            <v>0</v>
          </cell>
        </row>
        <row r="170">
          <cell r="O170">
            <v>1233.6443080000001</v>
          </cell>
          <cell r="P170">
            <v>706.64129745424839</v>
          </cell>
          <cell r="S170">
            <v>2339.7177959999999</v>
          </cell>
          <cell r="T170">
            <v>799.16886013055239</v>
          </cell>
          <cell r="AA170">
            <v>95.160936000000007</v>
          </cell>
          <cell r="AB170">
            <v>238.89991437124473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546.30022974166468</v>
          </cell>
          <cell r="AQ170">
            <v>184.11572400000003</v>
          </cell>
          <cell r="AR170">
            <v>150.99213409683779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68.984384686518609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976.84201696253751</v>
          </cell>
          <cell r="BX170">
            <v>0</v>
          </cell>
        </row>
        <row r="171">
          <cell r="O171">
            <v>1742.0187150000002</v>
          </cell>
          <cell r="P171">
            <v>2014.552384219958</v>
          </cell>
          <cell r="S171">
            <v>2897.0466200000001</v>
          </cell>
          <cell r="T171">
            <v>4083.7376917942856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6246.5708752558812</v>
          </cell>
          <cell r="AQ171">
            <v>255.587975</v>
          </cell>
          <cell r="AR171">
            <v>212.07755121353898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636.84225264666543</v>
          </cell>
          <cell r="BG171">
            <v>5687.2632100000001</v>
          </cell>
          <cell r="BK171">
            <v>831.09168499999998</v>
          </cell>
          <cell r="BL171">
            <v>92.86593745690908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1505.6587479497759</v>
          </cell>
          <cell r="BX171">
            <v>0</v>
          </cell>
        </row>
        <row r="172">
          <cell r="O172">
            <v>695.47594800000002</v>
          </cell>
          <cell r="P172">
            <v>793.58377058564565</v>
          </cell>
          <cell r="S172">
            <v>1953.4611600000001</v>
          </cell>
          <cell r="T172">
            <v>2762.4679256526942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2875.8783171812238</v>
          </cell>
          <cell r="AQ172">
            <v>22.434708000000004</v>
          </cell>
          <cell r="AR172">
            <v>18.41415472503455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667.52433039510072</v>
          </cell>
          <cell r="BG172">
            <v>2596.40706</v>
          </cell>
          <cell r="BK172">
            <v>450.88291200000003</v>
          </cell>
          <cell r="BL172">
            <v>278.59781237072718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424.15508631268074</v>
          </cell>
          <cell r="BX172">
            <v>0</v>
          </cell>
        </row>
        <row r="173">
          <cell r="O173">
            <v>556.25729999999999</v>
          </cell>
          <cell r="P173">
            <v>654.0902496179807</v>
          </cell>
          <cell r="S173">
            <v>1722.6580000000001</v>
          </cell>
          <cell r="T173">
            <v>2020.0892210830013</v>
          </cell>
          <cell r="AA173">
            <v>51.340299999999999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1170.6436999999999</v>
          </cell>
          <cell r="AN173">
            <v>323.89131030453518</v>
          </cell>
          <cell r="AQ173">
            <v>72.131</v>
          </cell>
          <cell r="AR173">
            <v>59.019726682803039</v>
          </cell>
          <cell r="AU173">
            <v>2.7579499999999997</v>
          </cell>
          <cell r="AV173">
            <v>0</v>
          </cell>
          <cell r="AY173">
            <v>48.370200000000004</v>
          </cell>
          <cell r="AZ173">
            <v>0</v>
          </cell>
          <cell r="BC173">
            <v>125.59280000000001</v>
          </cell>
          <cell r="BD173">
            <v>2.8638624147942329</v>
          </cell>
          <cell r="BG173">
            <v>1645.0110999999999</v>
          </cell>
          <cell r="BK173">
            <v>323.74090000000001</v>
          </cell>
          <cell r="BL173">
            <v>77.393936185315894</v>
          </cell>
          <cell r="BO173">
            <v>1.2728999999999999</v>
          </cell>
          <cell r="BP173">
            <v>0</v>
          </cell>
          <cell r="BS173">
            <v>234.85005000000001</v>
          </cell>
          <cell r="BT173">
            <v>242.37433503581758</v>
          </cell>
          <cell r="BX173">
            <v>0</v>
          </cell>
        </row>
        <row r="174">
          <cell r="O174">
            <v>345.23939999999999</v>
          </cell>
          <cell r="P174">
            <v>393.55774412201379</v>
          </cell>
          <cell r="S174">
            <v>1451.1846</v>
          </cell>
          <cell r="T174">
            <v>2745.9682970205563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393.76563198127616</v>
          </cell>
          <cell r="AQ174">
            <v>85.659599999999998</v>
          </cell>
          <cell r="AR174">
            <v>72.790996242123754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5.3537139680784511</v>
          </cell>
          <cell r="BG174">
            <v>1264.7796000000001</v>
          </cell>
          <cell r="BK174">
            <v>210.16079999999999</v>
          </cell>
          <cell r="BL174">
            <v>51.573337571977262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312.14876481885597</v>
          </cell>
          <cell r="BX174">
            <v>0</v>
          </cell>
        </row>
        <row r="175">
          <cell r="O175">
            <v>526.34584999999993</v>
          </cell>
          <cell r="P175">
            <v>600.7464804877809</v>
          </cell>
          <cell r="S175">
            <v>1159.3124</v>
          </cell>
          <cell r="T175">
            <v>1564.5121944963412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235.01512991332777</v>
          </cell>
          <cell r="AQ175">
            <v>64.873440000000002</v>
          </cell>
          <cell r="AR175">
            <v>53.117754014522738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0</v>
          </cell>
          <cell r="BC175">
            <v>257.84188999999998</v>
          </cell>
          <cell r="BD175">
            <v>5.8795066096982405</v>
          </cell>
          <cell r="BG175">
            <v>1578.13653</v>
          </cell>
          <cell r="BK175">
            <v>210.83868000000001</v>
          </cell>
          <cell r="BL175">
            <v>77.393936185315894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168.92756684314557</v>
          </cell>
          <cell r="BX175">
            <v>0</v>
          </cell>
        </row>
        <row r="176">
          <cell r="O176">
            <v>1434.113568</v>
          </cell>
          <cell r="P176">
            <v>1634.1556615218924</v>
          </cell>
          <cell r="S176">
            <v>3198.93867</v>
          </cell>
          <cell r="T176">
            <v>3970.6179060516288</v>
          </cell>
          <cell r="AA176">
            <v>94.783367999999996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453.5835974721345</v>
          </cell>
          <cell r="AQ176">
            <v>183.385212</v>
          </cell>
          <cell r="AR176">
            <v>150.18553116550615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27.502043767688011</v>
          </cell>
          <cell r="BG176">
            <v>3508.3582879999999</v>
          </cell>
          <cell r="BK176">
            <v>442.322384</v>
          </cell>
          <cell r="BL176">
            <v>61.921934913722716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954.80798650473594</v>
          </cell>
          <cell r="BX176">
            <v>0</v>
          </cell>
        </row>
        <row r="177">
          <cell r="O177">
            <v>1411.742976</v>
          </cell>
          <cell r="P177">
            <v>1608.1615571320456</v>
          </cell>
          <cell r="S177">
            <v>2463.8105599999999</v>
          </cell>
          <cell r="T177">
            <v>3408.9451518604765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452.55550588857062</v>
          </cell>
          <cell r="AQ177">
            <v>182.908928</v>
          </cell>
          <cell r="AR177">
            <v>150.18553116550615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6195.0550430764879</v>
          </cell>
          <cell r="BC177">
            <v>1207.6766720000001</v>
          </cell>
          <cell r="BD177">
            <v>27.538360719440792</v>
          </cell>
          <cell r="BG177">
            <v>3598.8014079999998</v>
          </cell>
          <cell r="BK177">
            <v>527.91065600000002</v>
          </cell>
          <cell r="BL177">
            <v>61.921934913722716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578.39329951729201</v>
          </cell>
          <cell r="BX177">
            <v>0</v>
          </cell>
        </row>
        <row r="178">
          <cell r="O178">
            <v>718.67460599999993</v>
          </cell>
          <cell r="P178">
            <v>861.19005874397965</v>
          </cell>
          <cell r="S178">
            <v>2510.4203999999995</v>
          </cell>
          <cell r="T178">
            <v>3517.6318813165108</v>
          </cell>
          <cell r="AA178">
            <v>64.095839999999995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1056.2258616499535</v>
          </cell>
          <cell r="AQ178">
            <v>109.49706</v>
          </cell>
          <cell r="AR178">
            <v>94.431562692484874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18.500939302537635</v>
          </cell>
          <cell r="BG178">
            <v>2774.8157399999996</v>
          </cell>
          <cell r="BK178">
            <v>577.39669200000003</v>
          </cell>
          <cell r="BL178">
            <v>61.921934913722716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1105.3738612997136</v>
          </cell>
          <cell r="BX178">
            <v>0</v>
          </cell>
        </row>
        <row r="179">
          <cell r="O179">
            <v>1282.1202199999998</v>
          </cell>
          <cell r="P179">
            <v>1460.8676854214334</v>
          </cell>
          <cell r="S179">
            <v>3403.5436</v>
          </cell>
          <cell r="T179">
            <v>4147.9699309141934</v>
          </cell>
          <cell r="AA179">
            <v>152.80306999999996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2929.5422399999998</v>
          </cell>
          <cell r="AN179">
            <v>1189.9036877356675</v>
          </cell>
          <cell r="AQ179">
            <v>203.58892999999998</v>
          </cell>
          <cell r="AR179">
            <v>166.90778705896702</v>
          </cell>
          <cell r="AU179">
            <v>7.5733299999999986</v>
          </cell>
          <cell r="AV179">
            <v>0</v>
          </cell>
          <cell r="AY179">
            <v>758.22397999999987</v>
          </cell>
          <cell r="AZ179">
            <v>0</v>
          </cell>
          <cell r="BC179">
            <v>1605.9914499999998</v>
          </cell>
          <cell r="BD179">
            <v>8927.6925197858563</v>
          </cell>
          <cell r="BG179">
            <v>4285.6137999999992</v>
          </cell>
          <cell r="BK179">
            <v>532.80603999999994</v>
          </cell>
          <cell r="BL179">
            <v>77.393936185315894</v>
          </cell>
          <cell r="BO179">
            <v>0.89097999999999999</v>
          </cell>
          <cell r="BP179">
            <v>0</v>
          </cell>
          <cell r="BS179">
            <v>1015.7171999999999</v>
          </cell>
          <cell r="BT179">
            <v>1077.8313232274616</v>
          </cell>
          <cell r="BX179">
            <v>0</v>
          </cell>
        </row>
        <row r="180">
          <cell r="O180">
            <v>464.85399999999998</v>
          </cell>
          <cell r="P180">
            <v>529.46356760146568</v>
          </cell>
          <cell r="S180">
            <v>1419.7808</v>
          </cell>
          <cell r="T180">
            <v>1782.454300073927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245.31201931357973</v>
          </cell>
          <cell r="AQ180">
            <v>73.021600000000007</v>
          </cell>
          <cell r="AR180">
            <v>59.806656371907088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6.6689588945025751</v>
          </cell>
          <cell r="BG180">
            <v>1747.2488000000001</v>
          </cell>
          <cell r="BK180">
            <v>225.65180000000001</v>
          </cell>
          <cell r="BL180">
            <v>77.393936185315894</v>
          </cell>
          <cell r="BO180">
            <v>1.1292</v>
          </cell>
          <cell r="BP180">
            <v>0</v>
          </cell>
          <cell r="BS180">
            <v>414.7928</v>
          </cell>
          <cell r="BT180">
            <v>565.54011508357439</v>
          </cell>
          <cell r="BX180">
            <v>0</v>
          </cell>
        </row>
        <row r="181">
          <cell r="O181">
            <v>858.01923999999997</v>
          </cell>
          <cell r="P181">
            <v>978.23899885372862</v>
          </cell>
          <cell r="S181">
            <v>1351.0172</v>
          </cell>
          <cell r="T181">
            <v>2306.5300043713046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348.50471337306828</v>
          </cell>
          <cell r="AQ181">
            <v>126.33244000000001</v>
          </cell>
          <cell r="AR181">
            <v>103.57962032831935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17.834269890094845</v>
          </cell>
          <cell r="BG181">
            <v>2674.9044399999998</v>
          </cell>
          <cell r="BK181">
            <v>460.66124000000002</v>
          </cell>
          <cell r="BL181">
            <v>61.888005086372722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932.77395604693436</v>
          </cell>
          <cell r="BX181">
            <v>0</v>
          </cell>
        </row>
        <row r="182">
          <cell r="O182">
            <v>1746.6964199999998</v>
          </cell>
          <cell r="P182">
            <v>1991.6302663404424</v>
          </cell>
          <cell r="S182">
            <v>3325.4636100000002</v>
          </cell>
          <cell r="T182">
            <v>6048.5131521527037</v>
          </cell>
          <cell r="AA182">
            <v>137.71358999999998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3795.5492399999998</v>
          </cell>
          <cell r="AN182">
            <v>720.96328399830134</v>
          </cell>
          <cell r="AQ182">
            <v>235.91441999999998</v>
          </cell>
          <cell r="AR182">
            <v>193.25025840172475</v>
          </cell>
          <cell r="AU182">
            <v>9.2971199999999996</v>
          </cell>
          <cell r="AV182">
            <v>0</v>
          </cell>
          <cell r="AY182">
            <v>999.44039999999984</v>
          </cell>
          <cell r="AZ182">
            <v>0</v>
          </cell>
          <cell r="BC182">
            <v>2650.8413399999999</v>
          </cell>
          <cell r="BD182">
            <v>247.32753959147203</v>
          </cell>
          <cell r="BG182">
            <v>5797.9164600000004</v>
          </cell>
          <cell r="BK182">
            <v>668.23050000000001</v>
          </cell>
          <cell r="BL182">
            <v>61.888005086372722</v>
          </cell>
          <cell r="BO182">
            <v>1.16214</v>
          </cell>
          <cell r="BP182">
            <v>0</v>
          </cell>
          <cell r="BS182">
            <v>1706.60259</v>
          </cell>
          <cell r="BT182">
            <v>1746.1969137807764</v>
          </cell>
          <cell r="BX182">
            <v>0</v>
          </cell>
        </row>
        <row r="183">
          <cell r="O183">
            <v>1471.9578000000001</v>
          </cell>
          <cell r="P183">
            <v>1679.7642508378171</v>
          </cell>
          <cell r="S183">
            <v>2615.3134</v>
          </cell>
          <cell r="T183">
            <v>3369.0175307589438</v>
          </cell>
          <cell r="AA183">
            <v>162.95068000000003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1649.251795312352</v>
          </cell>
          <cell r="AQ183">
            <v>173.75404000000003</v>
          </cell>
          <cell r="AR183">
            <v>142.51296669674176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137.81106709640974</v>
          </cell>
          <cell r="BG183">
            <v>4324.9451200000003</v>
          </cell>
          <cell r="BK183">
            <v>627.49516000000006</v>
          </cell>
          <cell r="BL183">
            <v>51.573337571977262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2019.7861252984801</v>
          </cell>
          <cell r="BX183">
            <v>0</v>
          </cell>
        </row>
        <row r="184">
          <cell r="O184">
            <v>1277.9137660000001</v>
          </cell>
          <cell r="P184">
            <v>1455.6805488782934</v>
          </cell>
          <cell r="S184">
            <v>3304.7945599999998</v>
          </cell>
          <cell r="T184">
            <v>4444.9949029116869</v>
          </cell>
          <cell r="AA184">
            <v>105.519935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2862.508875</v>
          </cell>
          <cell r="AN184">
            <v>1788.0685764174639</v>
          </cell>
          <cell r="AQ184">
            <v>182.75154699999999</v>
          </cell>
          <cell r="AR184">
            <v>149.65435362536095</v>
          </cell>
          <cell r="AU184">
            <v>7.1843360000000001</v>
          </cell>
          <cell r="AV184">
            <v>0</v>
          </cell>
          <cell r="AY184">
            <v>754.35528000000011</v>
          </cell>
          <cell r="AZ184">
            <v>0</v>
          </cell>
          <cell r="BC184">
            <v>1598.51476</v>
          </cell>
          <cell r="BD184">
            <v>36.450547648096268</v>
          </cell>
          <cell r="BG184">
            <v>4163.3227120000001</v>
          </cell>
          <cell r="BK184">
            <v>740.43562899999995</v>
          </cell>
          <cell r="BL184">
            <v>139.28194127168859</v>
          </cell>
          <cell r="BO184">
            <v>0.89804200000000001</v>
          </cell>
          <cell r="BP184">
            <v>0</v>
          </cell>
          <cell r="BS184">
            <v>986.050116</v>
          </cell>
          <cell r="BT184">
            <v>1098.0291844804465</v>
          </cell>
          <cell r="BX184">
            <v>0</v>
          </cell>
        </row>
        <row r="185">
          <cell r="O185">
            <v>1051.6738800000001</v>
          </cell>
          <cell r="P185">
            <v>1198.0958287865335</v>
          </cell>
          <cell r="S185">
            <v>2372.2643699999999</v>
          </cell>
          <cell r="T185">
            <v>3192.6162204997308</v>
          </cell>
          <cell r="AA185">
            <v>82.974270000000004</v>
          </cell>
          <cell r="AB185">
            <v>177.24941807632189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490.3800345922977</v>
          </cell>
          <cell r="AQ185">
            <v>119.29634</v>
          </cell>
          <cell r="AR185">
            <v>97.559608206673431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9.2170575886557469</v>
          </cell>
          <cell r="BG185">
            <v>2842.7851300000002</v>
          </cell>
          <cell r="BK185">
            <v>435.86484000000002</v>
          </cell>
          <cell r="BL185">
            <v>77.393936185315894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1362.4375499740654</v>
          </cell>
          <cell r="BX185">
            <v>0</v>
          </cell>
        </row>
        <row r="186">
          <cell r="O186">
            <v>1270.71369</v>
          </cell>
          <cell r="P186">
            <v>1447.878497686587</v>
          </cell>
          <cell r="S186">
            <v>2703.9295499999998</v>
          </cell>
          <cell r="T186">
            <v>3628.9564754471585</v>
          </cell>
          <cell r="AA186">
            <v>101.23085999999999</v>
          </cell>
          <cell r="AB186">
            <v>246.63591500704132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1885.4758135918121</v>
          </cell>
          <cell r="AQ186">
            <v>187.36589000000001</v>
          </cell>
          <cell r="AR186">
            <v>153.58900207088115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7434.0660516917842</v>
          </cell>
          <cell r="BC186">
            <v>1598.8259949999999</v>
          </cell>
          <cell r="BD186">
            <v>624.00718369677634</v>
          </cell>
          <cell r="BG186">
            <v>4932.3404549999996</v>
          </cell>
          <cell r="BK186">
            <v>632.24887999999999</v>
          </cell>
          <cell r="BL186">
            <v>77.393936185315894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954.80798650473594</v>
          </cell>
          <cell r="BX186">
            <v>0</v>
          </cell>
        </row>
        <row r="187">
          <cell r="O187">
            <v>1040.0026800000001</v>
          </cell>
          <cell r="P187">
            <v>1185.1053816910364</v>
          </cell>
          <cell r="S187">
            <v>2218.5969599999999</v>
          </cell>
          <cell r="T187">
            <v>3508.3794510355988</v>
          </cell>
          <cell r="AA187">
            <v>72.124199999999988</v>
          </cell>
          <cell r="AB187">
            <v>177.24941807632189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424.95296058535996</v>
          </cell>
          <cell r="AQ187">
            <v>137.17739999999998</v>
          </cell>
          <cell r="AR187">
            <v>112.27519339291901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2362.4699277061391</v>
          </cell>
          <cell r="BG187">
            <v>3148.2920399999994</v>
          </cell>
          <cell r="BK187">
            <v>631.86455999999987</v>
          </cell>
          <cell r="BL187">
            <v>77.393936185315894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567.37628428839116</v>
          </cell>
          <cell r="BX187">
            <v>0</v>
          </cell>
        </row>
        <row r="188">
          <cell r="O188">
            <v>843.60399200000006</v>
          </cell>
          <cell r="P188">
            <v>963.01121723942526</v>
          </cell>
          <cell r="S188">
            <v>2119.2842880000003</v>
          </cell>
          <cell r="T188">
            <v>2858.6278866196335</v>
          </cell>
          <cell r="AA188">
            <v>64.145004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1054.8190114549927</v>
          </cell>
          <cell r="AQ188">
            <v>108.85212800000001</v>
          </cell>
          <cell r="AR188">
            <v>89.316519713308622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318.18593190735419</v>
          </cell>
          <cell r="BG188">
            <v>3114.22606</v>
          </cell>
          <cell r="BK188">
            <v>464.56533200000001</v>
          </cell>
          <cell r="BL188">
            <v>51.607267399327256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697.74429783038408</v>
          </cell>
          <cell r="BX188">
            <v>0</v>
          </cell>
        </row>
        <row r="189">
          <cell r="O189">
            <v>505.62037500000002</v>
          </cell>
          <cell r="P189">
            <v>560.40398842515617</v>
          </cell>
          <cell r="S189">
            <v>910.26919999999996</v>
          </cell>
          <cell r="T189">
            <v>1630.9907616632929</v>
          </cell>
          <cell r="AA189">
            <v>33.250450000000001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660.22502534878254</v>
          </cell>
          <cell r="AQ189">
            <v>47.892849999999996</v>
          </cell>
          <cell r="AR189">
            <v>39.346484455202031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5.9264964842514836</v>
          </cell>
          <cell r="BG189">
            <v>1637.3558749999997</v>
          </cell>
          <cell r="BK189">
            <v>314.50655</v>
          </cell>
          <cell r="BL189">
            <v>51.573337571977262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99.153137060107198</v>
          </cell>
          <cell r="BX189">
            <v>0</v>
          </cell>
        </row>
        <row r="190">
          <cell r="O190">
            <v>474.92742000000004</v>
          </cell>
          <cell r="P190">
            <v>540.80521570984513</v>
          </cell>
          <cell r="S190">
            <v>1793.0204999999999</v>
          </cell>
          <cell r="T190">
            <v>2058.6987235000825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1625.6932840503109</v>
          </cell>
          <cell r="AQ190">
            <v>51.560490000000001</v>
          </cell>
          <cell r="AR190">
            <v>42.238451062659372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193.75279733755983</v>
          </cell>
          <cell r="BG190">
            <v>1747.5259500000002</v>
          </cell>
          <cell r="BK190">
            <v>285.99123000000003</v>
          </cell>
          <cell r="BL190">
            <v>123.84386982744543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1331.2226734921799</v>
          </cell>
          <cell r="BX190">
            <v>0</v>
          </cell>
        </row>
        <row r="191">
          <cell r="O191">
            <v>485.02062000000006</v>
          </cell>
          <cell r="P191">
            <v>552.5146576579134</v>
          </cell>
          <cell r="S191">
            <v>881.65728000000013</v>
          </cell>
          <cell r="T191">
            <v>1226.6169584301442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1308.2918462735456</v>
          </cell>
          <cell r="AQ191">
            <v>58.922640000000001</v>
          </cell>
          <cell r="AR191">
            <v>48.2978096687605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547.06250487079581</v>
          </cell>
          <cell r="BG191">
            <v>1129.6779480000002</v>
          </cell>
          <cell r="BK191">
            <v>245.72923200000002</v>
          </cell>
          <cell r="BL191">
            <v>61.921934913722716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514.12737734870404</v>
          </cell>
          <cell r="BX191">
            <v>0</v>
          </cell>
        </row>
        <row r="192">
          <cell r="O192">
            <v>837.06565999999987</v>
          </cell>
          <cell r="P192">
            <v>1170.4553561861032</v>
          </cell>
          <cell r="S192">
            <v>1577.2397999999998</v>
          </cell>
          <cell r="T192">
            <v>3699.2457975542311</v>
          </cell>
          <cell r="AA192">
            <v>66.888179999999991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2760.594876334937</v>
          </cell>
          <cell r="AQ192">
            <v>119.18758</v>
          </cell>
          <cell r="AR192">
            <v>97.736667386721862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1529.8636261524484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798.73360409530801</v>
          </cell>
          <cell r="BX192">
            <v>0</v>
          </cell>
        </row>
        <row r="193">
          <cell r="O193">
            <v>1218.2311</v>
          </cell>
          <cell r="P193">
            <v>1387.1443768402971</v>
          </cell>
          <cell r="S193">
            <v>2622.643</v>
          </cell>
          <cell r="T193">
            <v>3234.3223291996637</v>
          </cell>
          <cell r="AA193">
            <v>107.85955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1275.9391855132449</v>
          </cell>
          <cell r="AQ193">
            <v>209.00584999999998</v>
          </cell>
          <cell r="AR193">
            <v>171.27524683349444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27.227940551858172</v>
          </cell>
          <cell r="BG193">
            <v>4942.2946499999998</v>
          </cell>
          <cell r="BK193">
            <v>593.45129999999995</v>
          </cell>
          <cell r="BL193">
            <v>185.73187491381816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1303.6801354199279</v>
          </cell>
          <cell r="BX193">
            <v>0</v>
          </cell>
        </row>
        <row r="194">
          <cell r="O194">
            <v>1175.6846329999998</v>
          </cell>
          <cell r="P194">
            <v>1339.0651489900597</v>
          </cell>
          <cell r="S194">
            <v>2637.5408789999997</v>
          </cell>
          <cell r="T194">
            <v>3161.8900822538312</v>
          </cell>
          <cell r="AA194">
            <v>113.210748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567.182205563926</v>
          </cell>
          <cell r="AQ194">
            <v>186.88758399999998</v>
          </cell>
          <cell r="AR194">
            <v>153.45128937528793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28.161077379672449</v>
          </cell>
          <cell r="BG194">
            <v>4553.1386149999998</v>
          </cell>
          <cell r="BK194">
            <v>445.65500799999995</v>
          </cell>
          <cell r="BL194">
            <v>185.73187491381816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1064.9781387937442</v>
          </cell>
          <cell r="BX194">
            <v>0</v>
          </cell>
        </row>
        <row r="195">
          <cell r="O195">
            <v>828.93762200000015</v>
          </cell>
          <cell r="P195">
            <v>943.83390142663143</v>
          </cell>
          <cell r="S195">
            <v>1844.3999240000001</v>
          </cell>
          <cell r="T195">
            <v>2343.5547622052577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959.64642179918212</v>
          </cell>
          <cell r="AQ195">
            <v>119.04663400000001</v>
          </cell>
          <cell r="AR195">
            <v>97.539934964445834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17.250792834105336</v>
          </cell>
          <cell r="BG195">
            <v>2665.931419</v>
          </cell>
          <cell r="BK195">
            <v>337.39023000000003</v>
          </cell>
          <cell r="BL195">
            <v>123.84386982744543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752.82937397488797</v>
          </cell>
          <cell r="BX195">
            <v>0</v>
          </cell>
        </row>
        <row r="196">
          <cell r="O196">
            <v>1265.284848</v>
          </cell>
          <cell r="P196">
            <v>1452.8225862290262</v>
          </cell>
          <cell r="S196">
            <v>1842.44685</v>
          </cell>
          <cell r="T196">
            <v>2575.5632316734072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620.45493728409917</v>
          </cell>
          <cell r="AQ196">
            <v>110.13277799999999</v>
          </cell>
          <cell r="AR196">
            <v>90.496914246964664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15.634453202233994</v>
          </cell>
          <cell r="BG196">
            <v>4175.9368379999996</v>
          </cell>
          <cell r="BK196">
            <v>501.39396299999999</v>
          </cell>
          <cell r="BL196">
            <v>98.226850178206703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1854.5308968649681</v>
          </cell>
          <cell r="BX196">
            <v>0</v>
          </cell>
        </row>
        <row r="197">
          <cell r="O197">
            <v>840.24374999999998</v>
          </cell>
          <cell r="P197">
            <v>1078.6607562069983</v>
          </cell>
          <cell r="S197">
            <v>1464.6200000000001</v>
          </cell>
          <cell r="T197">
            <v>2112.6098832282291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1014.6532487130916</v>
          </cell>
          <cell r="AQ197">
            <v>119.137</v>
          </cell>
          <cell r="AR197">
            <v>97.539934964445834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4956.0440344611898</v>
          </cell>
          <cell r="BC197">
            <v>607.70799999999997</v>
          </cell>
          <cell r="BD197">
            <v>102.02864728442739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569.21245349320805</v>
          </cell>
          <cell r="BX197">
            <v>0</v>
          </cell>
        </row>
        <row r="198">
          <cell r="O198">
            <v>1241.9094239999999</v>
          </cell>
          <cell r="P198">
            <v>1414.4442163733256</v>
          </cell>
          <cell r="S198">
            <v>2287.0184399999998</v>
          </cell>
          <cell r="T198">
            <v>2970.2879136423685</v>
          </cell>
          <cell r="AA198">
            <v>105.58926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679.04504294258766</v>
          </cell>
          <cell r="AQ198">
            <v>191.85793200000001</v>
          </cell>
          <cell r="AR198">
            <v>157.38593782080812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27.171449725132319</v>
          </cell>
          <cell r="BG198">
            <v>4983.3637559999997</v>
          </cell>
          <cell r="BK198">
            <v>584.56011599999999</v>
          </cell>
          <cell r="BL198">
            <v>123.84386982744543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1373.4545652029665</v>
          </cell>
          <cell r="BX198">
            <v>0</v>
          </cell>
        </row>
        <row r="199">
          <cell r="O199">
            <v>1239.9226080000001</v>
          </cell>
          <cell r="P199">
            <v>1524.5059735963787</v>
          </cell>
          <cell r="S199">
            <v>2773.7461800000001</v>
          </cell>
          <cell r="T199">
            <v>3384.1326624843573</v>
          </cell>
          <cell r="AA199">
            <v>158.56358999999998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672.70209145199738</v>
          </cell>
          <cell r="AQ199">
            <v>185.80972799999998</v>
          </cell>
          <cell r="AR199">
            <v>152.50697374836307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27.336633827145075</v>
          </cell>
          <cell r="BG199">
            <v>4948.9706400000005</v>
          </cell>
          <cell r="BK199">
            <v>578.86876799999993</v>
          </cell>
          <cell r="BL199">
            <v>98.260780005556697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1505.6587479497759</v>
          </cell>
          <cell r="BX199">
            <v>0</v>
          </cell>
        </row>
        <row r="200">
          <cell r="O200">
            <v>1133.4064499999999</v>
          </cell>
          <cell r="P200">
            <v>648.17300410543669</v>
          </cell>
          <cell r="S200">
            <v>1732.8613500000001</v>
          </cell>
          <cell r="T200">
            <v>1489.9891581993788</v>
          </cell>
          <cell r="AA200">
            <v>9.1307700000000001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1156.2344398744267</v>
          </cell>
          <cell r="AQ200">
            <v>25.804349999999999</v>
          </cell>
          <cell r="AR200">
            <v>23.804623095397229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10.120658663354618</v>
          </cell>
          <cell r="BG200">
            <v>2747.9647800000002</v>
          </cell>
          <cell r="BK200">
            <v>609.77663999999993</v>
          </cell>
          <cell r="BL200">
            <v>44.210565037030506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565.54011508357439</v>
          </cell>
          <cell r="BX200">
            <v>0</v>
          </cell>
        </row>
        <row r="201">
          <cell r="O201">
            <v>922.03020000000004</v>
          </cell>
          <cell r="P201">
            <v>527.40687698522538</v>
          </cell>
          <cell r="S201">
            <v>1436.6940000000002</v>
          </cell>
          <cell r="T201">
            <v>1090.9257776872951</v>
          </cell>
          <cell r="AA201">
            <v>63.131399999999999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398.11531318509805</v>
          </cell>
          <cell r="AQ201">
            <v>120.02759999999999</v>
          </cell>
          <cell r="AR201">
            <v>98.366211138005085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14.312763121439421</v>
          </cell>
          <cell r="BG201">
            <v>3042.7775999999999</v>
          </cell>
          <cell r="BK201">
            <v>376.19040000000001</v>
          </cell>
          <cell r="BL201">
            <v>44.210565037030506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763.84638920378882</v>
          </cell>
          <cell r="BX201">
            <v>0</v>
          </cell>
        </row>
        <row r="202">
          <cell r="O202">
            <v>897.98599000000002</v>
          </cell>
          <cell r="P202">
            <v>1023.1249419996744</v>
          </cell>
          <cell r="S202">
            <v>1687.5066999999999</v>
          </cell>
          <cell r="T202">
            <v>2574.1106990529915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366.67015465326142</v>
          </cell>
          <cell r="AQ202">
            <v>120.08655999999999</v>
          </cell>
          <cell r="AR202">
            <v>98.366211138005085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13.917876561624089</v>
          </cell>
          <cell r="BG202">
            <v>2715.0215399999997</v>
          </cell>
          <cell r="BK202">
            <v>406.26058</v>
          </cell>
          <cell r="BL202">
            <v>103.18060497130452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778.53574284232309</v>
          </cell>
          <cell r="BX202">
            <v>0</v>
          </cell>
        </row>
        <row r="203">
          <cell r="O203">
            <v>431.17072000000002</v>
          </cell>
          <cell r="P203">
            <v>490.43011759078661</v>
          </cell>
          <cell r="S203">
            <v>1207.1420000000001</v>
          </cell>
          <cell r="T203">
            <v>1692.5589747705674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1342.529185296559</v>
          </cell>
          <cell r="AQ203">
            <v>69.028120000000001</v>
          </cell>
          <cell r="AR203">
            <v>56.462205193214913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194.2859267670525</v>
          </cell>
          <cell r="BG203">
            <v>1687.95856</v>
          </cell>
          <cell r="BK203">
            <v>207.42439999999999</v>
          </cell>
          <cell r="BL203">
            <v>77.393936185315894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123.02333672272559</v>
          </cell>
          <cell r="BX203">
            <v>0</v>
          </cell>
        </row>
        <row r="204">
          <cell r="O204">
            <v>1255.43075</v>
          </cell>
          <cell r="P204">
            <v>1433.4657122944209</v>
          </cell>
          <cell r="S204">
            <v>2576.16</v>
          </cell>
          <cell r="T204">
            <v>3668.6585096816725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3421.6687670776469</v>
          </cell>
          <cell r="AQ204">
            <v>182.47800000000001</v>
          </cell>
          <cell r="AR204">
            <v>149.63468038313334</v>
          </cell>
          <cell r="AU204">
            <v>7.1560000000000006</v>
          </cell>
          <cell r="AV204">
            <v>0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485.91369361714339</v>
          </cell>
          <cell r="BG204">
            <v>4277.94625</v>
          </cell>
          <cell r="BK204">
            <v>714.70550000000003</v>
          </cell>
          <cell r="BL204">
            <v>232.21573838329769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1215.5440135887216</v>
          </cell>
          <cell r="BX204">
            <v>0</v>
          </cell>
        </row>
        <row r="205">
          <cell r="O205">
            <v>1196.04991</v>
          </cell>
          <cell r="P205">
            <v>1364.3846483386303</v>
          </cell>
          <cell r="S205">
            <v>3146.3461699999998</v>
          </cell>
          <cell r="T205">
            <v>3860.7915409437755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1154.2946757022046</v>
          </cell>
          <cell r="AQ205">
            <v>201.99189999999999</v>
          </cell>
          <cell r="AR205">
            <v>165.80608549422135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7764.4689873225307</v>
          </cell>
          <cell r="BC205">
            <v>1122.5592399999998</v>
          </cell>
          <cell r="BD205">
            <v>25.59744838729592</v>
          </cell>
          <cell r="BG205">
            <v>4175.6453199999996</v>
          </cell>
          <cell r="BK205">
            <v>633.91074999999989</v>
          </cell>
          <cell r="BL205">
            <v>116.10786919164885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1057.6334619744769</v>
          </cell>
          <cell r="BX205">
            <v>0</v>
          </cell>
        </row>
        <row r="206">
          <cell r="O206">
            <v>1223.0808200000001</v>
          </cell>
          <cell r="P206">
            <v>1396.9757463999306</v>
          </cell>
          <cell r="S206">
            <v>2161.6194600000003</v>
          </cell>
          <cell r="T206">
            <v>3613.726566539206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2972.3906469206704</v>
          </cell>
          <cell r="AQ206">
            <v>174.32973999999999</v>
          </cell>
          <cell r="AR206">
            <v>142.86708505683859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513.66979405337918</v>
          </cell>
          <cell r="BG206">
            <v>3456.4423400000001</v>
          </cell>
          <cell r="BK206">
            <v>724.35220000000004</v>
          </cell>
          <cell r="BL206">
            <v>116.07393936429885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824.43997296274301</v>
          </cell>
          <cell r="BX206">
            <v>0</v>
          </cell>
        </row>
        <row r="207">
          <cell r="O207">
            <v>1274.3266999999998</v>
          </cell>
          <cell r="P207">
            <v>1471.1599944462314</v>
          </cell>
          <cell r="S207">
            <v>1735.2814269999997</v>
          </cell>
          <cell r="T207">
            <v>2519.6400938386869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2137.8819647006794</v>
          </cell>
          <cell r="AQ207">
            <v>177.52689199999998</v>
          </cell>
          <cell r="AR207">
            <v>147.49029698032481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26.733512057019709</v>
          </cell>
          <cell r="BG207">
            <v>4205.2781099999993</v>
          </cell>
          <cell r="BK207">
            <v>533.45952199999988</v>
          </cell>
          <cell r="BL207">
            <v>90.287270578310213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1180.6567986972022</v>
          </cell>
          <cell r="BX207">
            <v>0</v>
          </cell>
        </row>
        <row r="208">
          <cell r="O208">
            <v>1201.7455799999998</v>
          </cell>
          <cell r="P208">
            <v>1372.1931463540184</v>
          </cell>
          <cell r="S208">
            <v>2419.473</v>
          </cell>
          <cell r="T208">
            <v>3173.9066492653756</v>
          </cell>
          <cell r="AA208">
            <v>31.075799999999997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2909.5827599999998</v>
          </cell>
          <cell r="AN208">
            <v>730.30503843133124</v>
          </cell>
          <cell r="AQ208">
            <v>147.38808</v>
          </cell>
          <cell r="AR208">
            <v>121.97410181112629</v>
          </cell>
          <cell r="AU208">
            <v>5.3272799999999991</v>
          </cell>
          <cell r="AV208">
            <v>0</v>
          </cell>
          <cell r="AY208">
            <v>1011.2953199999999</v>
          </cell>
          <cell r="AZ208">
            <v>0</v>
          </cell>
          <cell r="BC208">
            <v>1224.8304599999999</v>
          </cell>
          <cell r="BD208">
            <v>467.68607053395283</v>
          </cell>
          <cell r="BG208">
            <v>4441.6196999999993</v>
          </cell>
          <cell r="BK208">
            <v>562.47198000000003</v>
          </cell>
          <cell r="BL208">
            <v>116.10786919164885</v>
          </cell>
          <cell r="BO208">
            <v>0.88788</v>
          </cell>
          <cell r="BP208">
            <v>0</v>
          </cell>
          <cell r="BS208">
            <v>799.53593999999998</v>
          </cell>
          <cell r="BT208">
            <v>752.82937397488797</v>
          </cell>
          <cell r="BX208">
            <v>0</v>
          </cell>
        </row>
        <row r="209">
          <cell r="O209">
            <v>1250.0062620000001</v>
          </cell>
          <cell r="P209">
            <v>716.454467096288</v>
          </cell>
          <cell r="S209">
            <v>1783.84944</v>
          </cell>
          <cell r="T209">
            <v>1343.2967367561198</v>
          </cell>
          <cell r="AA209">
            <v>107.11841000000001</v>
          </cell>
          <cell r="AB209">
            <v>262.04005662393456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1290.2107132957228</v>
          </cell>
          <cell r="AQ209">
            <v>199.37140800000003</v>
          </cell>
          <cell r="AR209">
            <v>163.28791048908843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28.124740657927177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334.18279527665754</v>
          </cell>
          <cell r="BX209">
            <v>0</v>
          </cell>
        </row>
        <row r="210">
          <cell r="O210">
            <v>819.11259999999993</v>
          </cell>
          <cell r="P210">
            <v>935.64265344804153</v>
          </cell>
          <cell r="S210">
            <v>1739.9270999999999</v>
          </cell>
          <cell r="T210">
            <v>2504.6683309411719</v>
          </cell>
          <cell r="AA210">
            <v>63.769839999999988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1989.2341899999999</v>
          </cell>
          <cell r="AN210">
            <v>1265.2688160962362</v>
          </cell>
          <cell r="AQ210">
            <v>119.01870999999998</v>
          </cell>
          <cell r="AR210">
            <v>97.539934964445834</v>
          </cell>
          <cell r="AU210">
            <v>4.3979200000000001</v>
          </cell>
          <cell r="AV210">
            <v>0</v>
          </cell>
          <cell r="AY210">
            <v>141.28317999999999</v>
          </cell>
          <cell r="AZ210">
            <v>0</v>
          </cell>
          <cell r="BC210">
            <v>621.75594000000001</v>
          </cell>
          <cell r="BD210">
            <v>14.177751174757303</v>
          </cell>
          <cell r="BG210">
            <v>3077.7193899999997</v>
          </cell>
          <cell r="BK210">
            <v>426.87310999999994</v>
          </cell>
          <cell r="BL210">
            <v>77.393936185315894</v>
          </cell>
          <cell r="BO210">
            <v>1.37435</v>
          </cell>
          <cell r="BP210">
            <v>0</v>
          </cell>
          <cell r="BS210">
            <v>702.29284999999993</v>
          </cell>
          <cell r="BT210">
            <v>756.50171238452162</v>
          </cell>
          <cell r="BX210">
            <v>0</v>
          </cell>
        </row>
        <row r="211">
          <cell r="O211">
            <v>825.90630800000008</v>
          </cell>
          <cell r="P211">
            <v>943.45637618043634</v>
          </cell>
          <cell r="S211">
            <v>1739.6453260000001</v>
          </cell>
          <cell r="T211">
            <v>2472.0107494985368</v>
          </cell>
          <cell r="AA211">
            <v>63.574152000000005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1062.5914335510849</v>
          </cell>
          <cell r="AQ211">
            <v>119.06211800000001</v>
          </cell>
          <cell r="AR211">
            <v>97.539934964445834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13.91170800472652</v>
          </cell>
          <cell r="BG211">
            <v>3086.4135460000002</v>
          </cell>
          <cell r="BK211">
            <v>382.83908200000002</v>
          </cell>
          <cell r="BL211">
            <v>77.393936185315894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681.2187749870327</v>
          </cell>
          <cell r="BX211">
            <v>0</v>
          </cell>
        </row>
        <row r="212">
          <cell r="O212">
            <v>1031.0095800000001</v>
          </cell>
          <cell r="P212">
            <v>1175.4403770105978</v>
          </cell>
          <cell r="S212">
            <v>2539.2168000000001</v>
          </cell>
          <cell r="T212">
            <v>2962.4036283555174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28.606464513173353</v>
          </cell>
          <cell r="AQ212">
            <v>179.49636000000001</v>
          </cell>
          <cell r="AR212">
            <v>146.99846592463479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6.2310289337226807</v>
          </cell>
          <cell r="BG212">
            <v>2527.1774100000002</v>
          </cell>
          <cell r="BK212">
            <v>282.37842000000001</v>
          </cell>
          <cell r="BL212">
            <v>116.07393936429885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1819.6436819734486</v>
          </cell>
          <cell r="BX212">
            <v>0</v>
          </cell>
        </row>
        <row r="213">
          <cell r="O213">
            <v>909.49103999999988</v>
          </cell>
          <cell r="P213">
            <v>1038.7396398162007</v>
          </cell>
          <cell r="S213">
            <v>2592.7523999999999</v>
          </cell>
          <cell r="T213">
            <v>4561.1175840924061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904.27398688931362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376.33756249415688</v>
          </cell>
          <cell r="AQ213">
            <v>96.788879999999992</v>
          </cell>
          <cell r="AR213">
            <v>79.18479996609409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5.6902525988277892</v>
          </cell>
          <cell r="BG213">
            <v>2929.3505999999998</v>
          </cell>
          <cell r="BK213">
            <v>600.46956</v>
          </cell>
          <cell r="BL213">
            <v>103.18060497130452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233.19348901173359</v>
          </cell>
          <cell r="BW213">
            <v>397.42367999999993</v>
          </cell>
          <cell r="BX213">
            <v>128.53184433717601</v>
          </cell>
        </row>
        <row r="214">
          <cell r="O214">
            <v>1958.8719200000003</v>
          </cell>
          <cell r="P214">
            <v>2239.9342330396248</v>
          </cell>
          <cell r="S214">
            <v>3994.9184</v>
          </cell>
          <cell r="T214">
            <v>6232.0893427238552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1808.5479737786272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3592.9899384252444</v>
          </cell>
          <cell r="AQ214">
            <v>192.93640000000002</v>
          </cell>
          <cell r="AR214">
            <v>157.77940266536015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514.18326560455773</v>
          </cell>
          <cell r="BG214">
            <v>5641.1198600000007</v>
          </cell>
          <cell r="BK214">
            <v>746.77736000000004</v>
          </cell>
          <cell r="BL214">
            <v>309.57574474126358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624.29752963771193</v>
          </cell>
          <cell r="BW214">
            <v>2238.40155</v>
          </cell>
          <cell r="BX214">
            <v>2460.4667344545114</v>
          </cell>
        </row>
        <row r="215">
          <cell r="O215">
            <v>3045.1511970000001</v>
          </cell>
          <cell r="P215">
            <v>3486.2475119487785</v>
          </cell>
          <cell r="S215">
            <v>4426.5291840000009</v>
          </cell>
          <cell r="T215">
            <v>5758.32203649443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3978.795049917524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1374.925976936602</v>
          </cell>
          <cell r="AQ215">
            <v>103.268682</v>
          </cell>
          <cell r="AR215">
            <v>84.39820915640837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21.774733081817793</v>
          </cell>
          <cell r="BG215">
            <v>6099.2268480000002</v>
          </cell>
          <cell r="BK215">
            <v>433.47348000000005</v>
          </cell>
          <cell r="BL215">
            <v>103.18060497130452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2970.9217733935825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5085.010353811198</v>
          </cell>
          <cell r="S216">
            <v>6002.4660000000003</v>
          </cell>
          <cell r="T216">
            <v>8046.1358916992585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2820.0017802519615</v>
          </cell>
          <cell r="AI216">
            <v>359.65148000000005</v>
          </cell>
          <cell r="AJ216">
            <v>330.30060895790206</v>
          </cell>
          <cell r="AM216">
            <v>7104.7776000000003</v>
          </cell>
          <cell r="AN216">
            <v>7441.6851269103026</v>
          </cell>
          <cell r="AQ216">
            <v>238.75979999999998</v>
          </cell>
          <cell r="AR216">
            <v>194.48967266206367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5249.0857174580979</v>
          </cell>
          <cell r="BG216">
            <v>10232.084699999999</v>
          </cell>
          <cell r="BK216">
            <v>764.25450000000001</v>
          </cell>
          <cell r="BL216">
            <v>103.18060497130452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1961.0287107443423</v>
          </cell>
          <cell r="BW216">
            <v>7346.57708</v>
          </cell>
          <cell r="BX216">
            <v>1336.7311811066302</v>
          </cell>
        </row>
        <row r="217">
          <cell r="O217">
            <v>1680.9278400000001</v>
          </cell>
          <cell r="P217">
            <v>2101.3421291391337</v>
          </cell>
          <cell r="S217">
            <v>3472.2407999999996</v>
          </cell>
          <cell r="T217">
            <v>4537.1036424441636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902.21485428105484</v>
          </cell>
          <cell r="AI217">
            <v>87.991720000000001</v>
          </cell>
          <cell r="AJ217">
            <v>82.575152239475514</v>
          </cell>
          <cell r="AM217">
            <v>2434.7603999999997</v>
          </cell>
          <cell r="AN217">
            <v>475.41413889015968</v>
          </cell>
          <cell r="AQ217">
            <v>117.37151999999999</v>
          </cell>
          <cell r="AR217">
            <v>95.86770937509975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6.4679534815177959</v>
          </cell>
          <cell r="BG217">
            <v>2365.94436</v>
          </cell>
          <cell r="BK217">
            <v>305.65499999999997</v>
          </cell>
          <cell r="BL217">
            <v>77.393936185315894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1410.1779492993021</v>
          </cell>
          <cell r="BW217">
            <v>778.91261999999995</v>
          </cell>
          <cell r="BX217">
            <v>613.2805144088112</v>
          </cell>
        </row>
        <row r="218">
          <cell r="O218">
            <v>1911.2444119999998</v>
          </cell>
          <cell r="P218">
            <v>2329.5518286952556</v>
          </cell>
          <cell r="S218">
            <v>3654.7603539999996</v>
          </cell>
          <cell r="T218">
            <v>4511.9596233059874</v>
          </cell>
          <cell r="AA218">
            <v>67.091387999999995</v>
          </cell>
          <cell r="AB218">
            <v>0</v>
          </cell>
          <cell r="AE218">
            <v>2744.4282659999999</v>
          </cell>
          <cell r="AF218">
            <v>2652.530033278349</v>
          </cell>
          <cell r="AI218">
            <v>0</v>
          </cell>
          <cell r="AJ218">
            <v>0</v>
          </cell>
          <cell r="AM218">
            <v>2909.0137719999998</v>
          </cell>
          <cell r="AN218">
            <v>604.21267345674744</v>
          </cell>
          <cell r="AQ218">
            <v>123.86102399999999</v>
          </cell>
          <cell r="AR218">
            <v>101.33687071437285</v>
          </cell>
          <cell r="AU218">
            <v>4.7308029999999999</v>
          </cell>
          <cell r="AV218">
            <v>0</v>
          </cell>
          <cell r="AY218">
            <v>209.44555099999997</v>
          </cell>
          <cell r="AZ218">
            <v>0</v>
          </cell>
          <cell r="BC218">
            <v>546.62278299999991</v>
          </cell>
          <cell r="BD218">
            <v>12.464507864335568</v>
          </cell>
          <cell r="BG218">
            <v>3445.3148029999998</v>
          </cell>
          <cell r="BK218">
            <v>196.54336099999998</v>
          </cell>
          <cell r="BL218">
            <v>77.393936185315894</v>
          </cell>
          <cell r="BO218">
            <v>0.86014599999999997</v>
          </cell>
          <cell r="BP218">
            <v>0</v>
          </cell>
          <cell r="BS218">
            <v>571.56701699999985</v>
          </cell>
          <cell r="BT218">
            <v>2482.5007649123136</v>
          </cell>
          <cell r="BW218">
            <v>1185.599142</v>
          </cell>
          <cell r="BX218">
            <v>0</v>
          </cell>
        </row>
        <row r="219">
          <cell r="O219">
            <v>2572.0643200000004</v>
          </cell>
          <cell r="P219">
            <v>2942.509522428632</v>
          </cell>
          <cell r="S219">
            <v>2834.5855999999999</v>
          </cell>
          <cell r="T219">
            <v>3646.8135180272466</v>
          </cell>
          <cell r="AA219">
            <v>63.617120000000007</v>
          </cell>
          <cell r="AB219">
            <v>0</v>
          </cell>
          <cell r="AE219">
            <v>2109.1898000000001</v>
          </cell>
          <cell r="AF219">
            <v>1911.5832971574901</v>
          </cell>
          <cell r="AI219">
            <v>0</v>
          </cell>
          <cell r="AJ219">
            <v>0</v>
          </cell>
          <cell r="AM219">
            <v>2768.15</v>
          </cell>
          <cell r="AN219">
            <v>1185.7455903502853</v>
          </cell>
          <cell r="AQ219">
            <v>117.57088</v>
          </cell>
          <cell r="AR219">
            <v>95.513591015002916</v>
          </cell>
          <cell r="AU219">
            <v>4.4290400000000005</v>
          </cell>
          <cell r="AV219">
            <v>0</v>
          </cell>
          <cell r="AY219">
            <v>430.82479999999998</v>
          </cell>
          <cell r="AZ219">
            <v>0</v>
          </cell>
          <cell r="BC219">
            <v>567.31975999999997</v>
          </cell>
          <cell r="BD219">
            <v>12.936456053484633</v>
          </cell>
          <cell r="BG219">
            <v>3655.5685600000002</v>
          </cell>
          <cell r="BK219">
            <v>264.93711999999999</v>
          </cell>
          <cell r="BL219">
            <v>103.18060497130452</v>
          </cell>
          <cell r="BO219">
            <v>0.80528000000000011</v>
          </cell>
          <cell r="BP219">
            <v>0</v>
          </cell>
          <cell r="BS219">
            <v>2643.3316</v>
          </cell>
          <cell r="BT219">
            <v>2260.3242911294806</v>
          </cell>
          <cell r="BW219">
            <v>1378.5319000000002</v>
          </cell>
          <cell r="BX219">
            <v>0</v>
          </cell>
        </row>
        <row r="220">
          <cell r="O220">
            <v>3619.0385239999996</v>
          </cell>
          <cell r="P220">
            <v>4173.788671976924</v>
          </cell>
          <cell r="S220">
            <v>5895.2363679999999</v>
          </cell>
          <cell r="T220">
            <v>7522.1258623061613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3608.8594171242194</v>
          </cell>
          <cell r="AI220">
            <v>366.07382799999999</v>
          </cell>
          <cell r="AJ220">
            <v>330.30060895790206</v>
          </cell>
          <cell r="AM220">
            <v>5484.923937999999</v>
          </cell>
          <cell r="AN220">
            <v>2677.9951192131093</v>
          </cell>
          <cell r="AQ220">
            <v>159.980402</v>
          </cell>
          <cell r="AR220">
            <v>132.79438503630686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32.586231854669954</v>
          </cell>
          <cell r="BG220">
            <v>7955.0876579999995</v>
          </cell>
          <cell r="BK220">
            <v>497.34839999999997</v>
          </cell>
          <cell r="BL220">
            <v>116.07393936429885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1404.6694416848518</v>
          </cell>
          <cell r="BW220">
            <v>1790.3910559999999</v>
          </cell>
          <cell r="BX220">
            <v>1404.6694416848518</v>
          </cell>
        </row>
        <row r="221">
          <cell r="O221">
            <v>2464.9691200000002</v>
          </cell>
          <cell r="P221">
            <v>2800.3462538299086</v>
          </cell>
          <cell r="S221">
            <v>2995.7804000000006</v>
          </cell>
          <cell r="T221">
            <v>4211.137845724872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1066.2634572371157</v>
          </cell>
          <cell r="AI221">
            <v>177.23300000000003</v>
          </cell>
          <cell r="AJ221">
            <v>165.15030447895106</v>
          </cell>
          <cell r="AM221">
            <v>2335.114</v>
          </cell>
          <cell r="AN221">
            <v>53.836286910954954</v>
          </cell>
          <cell r="AQ221">
            <v>177.69648000000001</v>
          </cell>
          <cell r="AR221">
            <v>143.90976689490142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8920.879262030141</v>
          </cell>
          <cell r="BC221">
            <v>830.38932000000011</v>
          </cell>
          <cell r="BD221">
            <v>18.93516796499912</v>
          </cell>
          <cell r="BG221">
            <v>6611.7898600000008</v>
          </cell>
          <cell r="BK221">
            <v>406.08202000000006</v>
          </cell>
          <cell r="BL221">
            <v>44.210565037030506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3158.2110322848957</v>
          </cell>
          <cell r="BW221">
            <v>997.56860000000006</v>
          </cell>
          <cell r="BX221">
            <v>1307.3524738295614</v>
          </cell>
        </row>
        <row r="222">
          <cell r="O222">
            <v>743.69240000000002</v>
          </cell>
          <cell r="P222">
            <v>850.20535100995232</v>
          </cell>
          <cell r="S222">
            <v>647.39928000000009</v>
          </cell>
          <cell r="T222">
            <v>1259.4802950322526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533.13172861855787</v>
          </cell>
          <cell r="AI222">
            <v>80.492760000000004</v>
          </cell>
          <cell r="AJ222">
            <v>82.575152239475514</v>
          </cell>
          <cell r="AM222">
            <v>892.21594000000005</v>
          </cell>
          <cell r="AN222">
            <v>20.570127767795221</v>
          </cell>
          <cell r="AQ222">
            <v>72.649720000000002</v>
          </cell>
          <cell r="AR222">
            <v>61.57724817239118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2973.6264206767137</v>
          </cell>
          <cell r="BC222">
            <v>340.46496000000002</v>
          </cell>
          <cell r="BD222">
            <v>7.7635406050221212</v>
          </cell>
          <cell r="BG222">
            <v>2540.1609199999998</v>
          </cell>
          <cell r="BK222">
            <v>202.47348000000002</v>
          </cell>
          <cell r="BL222">
            <v>44.210565037030506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752.82937397488797</v>
          </cell>
          <cell r="BW222">
            <v>68.165040000000005</v>
          </cell>
          <cell r="BX222">
            <v>633.47837566179589</v>
          </cell>
        </row>
        <row r="223">
          <cell r="O223">
            <v>2495.39959</v>
          </cell>
          <cell r="P223">
            <v>2854.865394253352</v>
          </cell>
          <cell r="S223">
            <v>3587.7093199999999</v>
          </cell>
          <cell r="T223">
            <v>5460.4801483999208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2170.2470761388968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1327.6105880620862</v>
          </cell>
          <cell r="AQ223">
            <v>186.83441999999999</v>
          </cell>
          <cell r="AR223">
            <v>153.25455695301193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8425.2748585840218</v>
          </cell>
          <cell r="BC223">
            <v>871.28338999999994</v>
          </cell>
          <cell r="BD223">
            <v>19.867665608661529</v>
          </cell>
          <cell r="BG223">
            <v>10081.73184</v>
          </cell>
          <cell r="BK223">
            <v>659.41559999999993</v>
          </cell>
          <cell r="BL223">
            <v>103.18060497130452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2405.3816583100079</v>
          </cell>
          <cell r="BW223">
            <v>1025.1460999999999</v>
          </cell>
          <cell r="BX223">
            <v>1872.892588913136</v>
          </cell>
        </row>
        <row r="224">
          <cell r="O224">
            <v>4789.9277960000009</v>
          </cell>
          <cell r="P224">
            <v>5479.6161991092295</v>
          </cell>
          <cell r="S224">
            <v>8168.0991470000008</v>
          </cell>
          <cell r="T224">
            <v>12133.892571811497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4014.9413522637751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2297.2488849463143</v>
          </cell>
          <cell r="AQ224">
            <v>360.47219900000005</v>
          </cell>
          <cell r="AR224">
            <v>293.72150645808318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46.875540285703295</v>
          </cell>
          <cell r="BG224">
            <v>15614.137883000001</v>
          </cell>
          <cell r="BK224">
            <v>1159.5375070000002</v>
          </cell>
          <cell r="BL224">
            <v>629.3304376875227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539.83374621613916</v>
          </cell>
          <cell r="BW224">
            <v>4096.0748290000001</v>
          </cell>
          <cell r="BX224">
            <v>844.63783421572805</v>
          </cell>
        </row>
        <row r="225">
          <cell r="O225">
            <v>1896.3050130000001</v>
          </cell>
          <cell r="P225">
            <v>2169.8036675295102</v>
          </cell>
          <cell r="S225">
            <v>3332.3196959999996</v>
          </cell>
          <cell r="T225">
            <v>4630.5638083782596</v>
          </cell>
          <cell r="AA225">
            <v>61.523955000000001</v>
          </cell>
          <cell r="AB225">
            <v>0</v>
          </cell>
          <cell r="AE225">
            <v>1433.6851280000003</v>
          </cell>
          <cell r="AF225">
            <v>1345.1250974715069</v>
          </cell>
          <cell r="AI225">
            <v>176.33999</v>
          </cell>
          <cell r="AJ225">
            <v>165.15030447895103</v>
          </cell>
          <cell r="AM225">
            <v>3144.1019669999996</v>
          </cell>
          <cell r="AN225">
            <v>1866.7178112463166</v>
          </cell>
          <cell r="AQ225">
            <v>78.841808999999998</v>
          </cell>
          <cell r="AR225">
            <v>64.732836225698378</v>
          </cell>
          <cell r="AU225">
            <v>2.7343979999999997</v>
          </cell>
          <cell r="AV225">
            <v>0</v>
          </cell>
          <cell r="AY225">
            <v>172.26707400000001</v>
          </cell>
          <cell r="AZ225">
            <v>0</v>
          </cell>
          <cell r="BC225">
            <v>817.58500200000003</v>
          </cell>
          <cell r="BD225">
            <v>139.41530056083428</v>
          </cell>
          <cell r="BG225">
            <v>5949.1385819999996</v>
          </cell>
          <cell r="BK225">
            <v>456.18873299999996</v>
          </cell>
          <cell r="BL225">
            <v>77.393936185315894</v>
          </cell>
          <cell r="BO225">
            <v>0.911466</v>
          </cell>
          <cell r="BP225">
            <v>0</v>
          </cell>
          <cell r="BS225">
            <v>649.87525800000003</v>
          </cell>
          <cell r="BT225">
            <v>550.85076144504001</v>
          </cell>
          <cell r="BW225">
            <v>1268.007556</v>
          </cell>
          <cell r="BX225">
            <v>1101.70152289008</v>
          </cell>
        </row>
        <row r="226">
          <cell r="O226">
            <v>5010.4769099999994</v>
          </cell>
          <cell r="P226">
            <v>5735.4262854314475</v>
          </cell>
          <cell r="S226">
            <v>7297.1216100000001</v>
          </cell>
          <cell r="T226">
            <v>9780.1082432220901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2956.179957777767</v>
          </cell>
          <cell r="AI226">
            <v>0</v>
          </cell>
          <cell r="AJ226">
            <v>0</v>
          </cell>
          <cell r="AM226">
            <v>7018.69596</v>
          </cell>
          <cell r="AN226">
            <v>5743.5315176901231</v>
          </cell>
          <cell r="AQ226">
            <v>318.70850999999999</v>
          </cell>
          <cell r="AR226">
            <v>260.94588490689989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5571.9166394578124</v>
          </cell>
          <cell r="BG226">
            <v>16020.730380000001</v>
          </cell>
          <cell r="BK226">
            <v>873.19023000000004</v>
          </cell>
          <cell r="BL226">
            <v>154.78787237063179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2028.9669713225642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2301.1542703002797</v>
          </cell>
          <cell r="S227">
            <v>3750.3447500000002</v>
          </cell>
          <cell r="T227">
            <v>4982.0276290907577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2097.902009469115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624.47766274734283</v>
          </cell>
          <cell r="AQ227">
            <v>143.57148000000001</v>
          </cell>
          <cell r="AR227">
            <v>117.8820674277853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18.814006072402979</v>
          </cell>
          <cell r="BG227">
            <v>5953.614770000001</v>
          </cell>
          <cell r="BK227">
            <v>442.21856500000007</v>
          </cell>
          <cell r="BL227">
            <v>232.1818085559477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857.49101864944555</v>
          </cell>
          <cell r="BW227">
            <v>871.67195500000003</v>
          </cell>
          <cell r="BX227">
            <v>716.10598987855201</v>
          </cell>
        </row>
        <row r="228">
          <cell r="O228">
            <v>3020.7422069999998</v>
          </cell>
          <cell r="P228">
            <v>3458.0477205302341</v>
          </cell>
          <cell r="S228">
            <v>6154.3977599999998</v>
          </cell>
          <cell r="T228">
            <v>7457.4311286608799</v>
          </cell>
          <cell r="AA228">
            <v>143.31309299999998</v>
          </cell>
          <cell r="AB228">
            <v>0</v>
          </cell>
          <cell r="AE228">
            <v>2882.7698369999998</v>
          </cell>
          <cell r="AF228">
            <v>2706.6445628431643</v>
          </cell>
          <cell r="AI228">
            <v>263.60285699999997</v>
          </cell>
          <cell r="AJ228">
            <v>247.72545671842653</v>
          </cell>
          <cell r="AM228">
            <v>4197.6466979999996</v>
          </cell>
          <cell r="AN228">
            <v>6412.288973317005</v>
          </cell>
          <cell r="AQ228">
            <v>151.99873500000001</v>
          </cell>
          <cell r="AR228">
            <v>124.70868248076283</v>
          </cell>
          <cell r="AU228">
            <v>4.9632240000000003</v>
          </cell>
          <cell r="AV228">
            <v>0</v>
          </cell>
          <cell r="AY228">
            <v>385.89066599999995</v>
          </cell>
          <cell r="AZ228">
            <v>0</v>
          </cell>
          <cell r="BC228">
            <v>1156.431192</v>
          </cell>
          <cell r="BD228">
            <v>1390.5524607964408</v>
          </cell>
          <cell r="BG228">
            <v>5409.9141599999994</v>
          </cell>
          <cell r="BK228">
            <v>323.229963</v>
          </cell>
          <cell r="BL228">
            <v>206.39513976995903</v>
          </cell>
          <cell r="BO228">
            <v>1.2408060000000001</v>
          </cell>
          <cell r="BP228">
            <v>0</v>
          </cell>
          <cell r="BS228">
            <v>156.341556</v>
          </cell>
          <cell r="BT228">
            <v>0</v>
          </cell>
          <cell r="BW228">
            <v>1565.8796580000001</v>
          </cell>
          <cell r="BX228">
            <v>0</v>
          </cell>
        </row>
        <row r="229">
          <cell r="O229">
            <v>1543.8360910000001</v>
          </cell>
          <cell r="P229">
            <v>1770.946357998901</v>
          </cell>
          <cell r="S229">
            <v>3844.6344399999998</v>
          </cell>
          <cell r="T229">
            <v>4855.9345452757207</v>
          </cell>
          <cell r="AA229">
            <v>106.884028</v>
          </cell>
          <cell r="AB229">
            <v>477.83375856983946</v>
          </cell>
          <cell r="AE229">
            <v>2107.7635009999999</v>
          </cell>
          <cell r="AF229">
            <v>1977.501771610413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2525.585335770264</v>
          </cell>
          <cell r="AQ229">
            <v>123.63451000000001</v>
          </cell>
          <cell r="AR229">
            <v>100.25484239185477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3750.7892392470012</v>
          </cell>
          <cell r="BG229">
            <v>3369.2398079999998</v>
          </cell>
          <cell r="BK229">
            <v>306.29452799999996</v>
          </cell>
          <cell r="BL229">
            <v>185.73187491381816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2398.0369814907408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820.96650671134262</v>
          </cell>
          <cell r="S230">
            <v>1779.9462999999998</v>
          </cell>
          <cell r="T230">
            <v>2398.1683373033393</v>
          </cell>
          <cell r="AA230">
            <v>34.996829999999996</v>
          </cell>
          <cell r="AB230">
            <v>146.44113484253546</v>
          </cell>
          <cell r="AE230">
            <v>1413.5441599999999</v>
          </cell>
          <cell r="AF230">
            <v>1326.2650166391745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510.94636807322473</v>
          </cell>
          <cell r="AQ230">
            <v>44.780889999999999</v>
          </cell>
          <cell r="AR230">
            <v>36.670923512248294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5.7663691221880438</v>
          </cell>
          <cell r="BG230">
            <v>1351.3292099999999</v>
          </cell>
          <cell r="BK230">
            <v>218.63611</v>
          </cell>
          <cell r="BL230">
            <v>66.332812469220769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1134.7525685767823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2165.7730008257631</v>
          </cell>
          <cell r="S231">
            <v>4690.9549999999999</v>
          </cell>
          <cell r="T231">
            <v>5811.0578814701203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1804.4297085621097</v>
          </cell>
          <cell r="AI231">
            <v>175.84207999999998</v>
          </cell>
          <cell r="AJ231">
            <v>165.15030447895103</v>
          </cell>
          <cell r="AM231">
            <v>2676.1174999999998</v>
          </cell>
          <cell r="AN231">
            <v>1757.5734687363333</v>
          </cell>
          <cell r="AQ231">
            <v>126.0565</v>
          </cell>
          <cell r="AR231">
            <v>103.10746251485693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13.627654211912024</v>
          </cell>
          <cell r="BG231">
            <v>3355.5826999999999</v>
          </cell>
          <cell r="BK231">
            <v>237.23419999999999</v>
          </cell>
          <cell r="BL231">
            <v>28.127826873137604</v>
          </cell>
          <cell r="BO231">
            <v>0.8266</v>
          </cell>
          <cell r="BP231">
            <v>0</v>
          </cell>
          <cell r="BS231">
            <v>2215.288</v>
          </cell>
          <cell r="BT231">
            <v>2357.641258984771</v>
          </cell>
          <cell r="BW231">
            <v>1021.32415</v>
          </cell>
          <cell r="BX231">
            <v>954.80798650473594</v>
          </cell>
        </row>
        <row r="232">
          <cell r="O232">
            <v>6236.4532320000008</v>
          </cell>
          <cell r="P232">
            <v>7152.7718804635479</v>
          </cell>
          <cell r="S232">
            <v>11159.279856000001</v>
          </cell>
          <cell r="T232">
            <v>13505.89702984695</v>
          </cell>
          <cell r="AA232">
            <v>306.949296</v>
          </cell>
          <cell r="AB232">
            <v>0</v>
          </cell>
          <cell r="AE232">
            <v>6908.4502920000004</v>
          </cell>
          <cell r="AF232">
            <v>6315.5039799673832</v>
          </cell>
          <cell r="AI232">
            <v>633.01728600000001</v>
          </cell>
          <cell r="AJ232">
            <v>578.0260656763287</v>
          </cell>
          <cell r="AM232">
            <v>9733.6385760000012</v>
          </cell>
          <cell r="AN232">
            <v>4197.3183371573568</v>
          </cell>
          <cell r="AQ232">
            <v>258.94300800000002</v>
          </cell>
          <cell r="AR232">
            <v>210.68075101537931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100.71017730859448</v>
          </cell>
          <cell r="BG232">
            <v>11918.652048000002</v>
          </cell>
          <cell r="BK232">
            <v>794.28585600000008</v>
          </cell>
          <cell r="BL232">
            <v>180.57454115662043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2499.0262877556643</v>
          </cell>
          <cell r="BW232">
            <v>1953.791712</v>
          </cell>
          <cell r="BX232">
            <v>1799.4458207204641</v>
          </cell>
        </row>
        <row r="233">
          <cell r="O233">
            <v>2247.0840119999998</v>
          </cell>
          <cell r="P233">
            <v>2576.2906234021502</v>
          </cell>
          <cell r="S233">
            <v>4017.9878079999999</v>
          </cell>
          <cell r="T233">
            <v>5093.0148626923583</v>
          </cell>
          <cell r="AA233">
            <v>116.43822800000001</v>
          </cell>
          <cell r="AB233">
            <v>0</v>
          </cell>
          <cell r="AE233">
            <v>961.46593200000007</v>
          </cell>
          <cell r="AF233">
            <v>902.21485428105484</v>
          </cell>
          <cell r="AI233">
            <v>87.967188000000007</v>
          </cell>
          <cell r="AJ233">
            <v>82.575152239475514</v>
          </cell>
          <cell r="AM233">
            <v>3285.4697019999999</v>
          </cell>
          <cell r="AN233">
            <v>1261.1448291172876</v>
          </cell>
          <cell r="AQ233">
            <v>116.43822800000001</v>
          </cell>
          <cell r="AR233">
            <v>95.159472654906097</v>
          </cell>
          <cell r="AU233">
            <v>4.3447100000000001</v>
          </cell>
          <cell r="AV233">
            <v>0</v>
          </cell>
          <cell r="AY233">
            <v>893.27237600000001</v>
          </cell>
          <cell r="AZ233">
            <v>14124.725498214391</v>
          </cell>
          <cell r="BC233">
            <v>301.522874</v>
          </cell>
          <cell r="BD233">
            <v>6.87555358308229</v>
          </cell>
          <cell r="BG233">
            <v>3318.9239689999999</v>
          </cell>
          <cell r="BK233">
            <v>377.55529900000005</v>
          </cell>
          <cell r="BL233">
            <v>103.18060497130452</v>
          </cell>
          <cell r="BO233">
            <v>0.8689420000000001</v>
          </cell>
          <cell r="BP233">
            <v>0</v>
          </cell>
          <cell r="BS233">
            <v>497.03482400000001</v>
          </cell>
          <cell r="BT233">
            <v>760.17405079415505</v>
          </cell>
          <cell r="BW233">
            <v>990.4025069999999</v>
          </cell>
          <cell r="BX233">
            <v>1009.8930626492401</v>
          </cell>
        </row>
        <row r="234">
          <cell r="O234">
            <v>1838.0690520000003</v>
          </cell>
          <cell r="P234">
            <v>2104.749345186704</v>
          </cell>
          <cell r="S234">
            <v>2888.2752480000004</v>
          </cell>
          <cell r="T234">
            <v>3656.8017130774988</v>
          </cell>
          <cell r="AA234">
            <v>89.113451999999995</v>
          </cell>
          <cell r="AB234">
            <v>292.84833985772099</v>
          </cell>
          <cell r="AE234">
            <v>2106.8015919999998</v>
          </cell>
          <cell r="AF234">
            <v>1977.501771610413</v>
          </cell>
          <cell r="AI234">
            <v>0</v>
          </cell>
          <cell r="AJ234">
            <v>0</v>
          </cell>
          <cell r="AM234">
            <v>3006.1215420000003</v>
          </cell>
          <cell r="AN234">
            <v>582.64688061924437</v>
          </cell>
          <cell r="AQ234">
            <v>76.620912000000004</v>
          </cell>
          <cell r="AR234">
            <v>62.44287083040561</v>
          </cell>
          <cell r="AU234">
            <v>2.4985080000000002</v>
          </cell>
          <cell r="AV234">
            <v>0</v>
          </cell>
          <cell r="AY234">
            <v>300.653796</v>
          </cell>
          <cell r="AZ234">
            <v>0</v>
          </cell>
          <cell r="BC234">
            <v>652.11058800000001</v>
          </cell>
          <cell r="BD234">
            <v>212.77808948534835</v>
          </cell>
          <cell r="BG234">
            <v>3783.15753</v>
          </cell>
          <cell r="BK234">
            <v>225.28213800000003</v>
          </cell>
          <cell r="BL234">
            <v>77.393936185315894</v>
          </cell>
          <cell r="BO234">
            <v>0.83283600000000013</v>
          </cell>
          <cell r="BP234">
            <v>0</v>
          </cell>
          <cell r="BS234">
            <v>854.48973599999999</v>
          </cell>
          <cell r="BT234">
            <v>705.08897464965105</v>
          </cell>
          <cell r="BW234">
            <v>1005.5020639999999</v>
          </cell>
          <cell r="BX234">
            <v>695.9081286255672</v>
          </cell>
        </row>
        <row r="235">
          <cell r="O235">
            <v>1779.4424779999999</v>
          </cell>
          <cell r="P235">
            <v>2037.1267132561784</v>
          </cell>
          <cell r="S235">
            <v>3446.7044799999999</v>
          </cell>
          <cell r="T235">
            <v>4213.0596419406302</v>
          </cell>
          <cell r="AA235">
            <v>65.032160000000005</v>
          </cell>
          <cell r="AB235">
            <v>269.74212743238115</v>
          </cell>
          <cell r="AE235">
            <v>2827.0936400000001</v>
          </cell>
          <cell r="AF235">
            <v>2652.530033278349</v>
          </cell>
          <cell r="AI235">
            <v>0</v>
          </cell>
          <cell r="AJ235">
            <v>0</v>
          </cell>
          <cell r="AM235">
            <v>3015.459969</v>
          </cell>
          <cell r="AN235">
            <v>2430.8265850301182</v>
          </cell>
          <cell r="AQ235">
            <v>95.515985000000001</v>
          </cell>
          <cell r="AR235">
            <v>77.374861681154798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14.226693763621325</v>
          </cell>
          <cell r="BG235">
            <v>2902.4665909999999</v>
          </cell>
          <cell r="BK235">
            <v>210.54161799999997</v>
          </cell>
          <cell r="BL235">
            <v>77.393936185315894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1459.754517829356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1635.1650497165449</v>
          </cell>
          <cell r="S236">
            <v>5231.4947010000005</v>
          </cell>
          <cell r="T236">
            <v>8752.7936236603637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1804.4297085621097</v>
          </cell>
          <cell r="AI236">
            <v>171.361683</v>
          </cell>
          <cell r="AJ236">
            <v>165.15030447895106</v>
          </cell>
          <cell r="AM236">
            <v>3196.7766449999999</v>
          </cell>
          <cell r="AN236">
            <v>1483.141115191436</v>
          </cell>
          <cell r="AQ236">
            <v>116.01462600000001</v>
          </cell>
          <cell r="AR236">
            <v>96.162808008513764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15.189555105794248</v>
          </cell>
          <cell r="BG236">
            <v>3871.191339</v>
          </cell>
          <cell r="BK236">
            <v>1128.2741100000001</v>
          </cell>
          <cell r="BL236">
            <v>232.18180855594773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3455.6704434652174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2918.9363607395107</v>
          </cell>
          <cell r="S237">
            <v>5360.173499999999</v>
          </cell>
          <cell r="T237">
            <v>6422.7885578392352</v>
          </cell>
          <cell r="AA237">
            <v>121.37369999999997</v>
          </cell>
          <cell r="AB237">
            <v>539.48425486476231</v>
          </cell>
          <cell r="AE237">
            <v>4240.3315199999997</v>
          </cell>
          <cell r="AF237">
            <v>3978.795049917524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2752.5435856278841</v>
          </cell>
          <cell r="AQ237">
            <v>182.35949999999997</v>
          </cell>
          <cell r="AR237">
            <v>151.66102433257623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828.01877515698709</v>
          </cell>
          <cell r="BG237">
            <v>4005.3320999999996</v>
          </cell>
          <cell r="BK237">
            <v>330.63869999999997</v>
          </cell>
          <cell r="BL237">
            <v>232.18180855594773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3352.8449679954761</v>
          </cell>
          <cell r="BW237">
            <v>1567.5005999999998</v>
          </cell>
          <cell r="BX237">
            <v>1347.7481963355312</v>
          </cell>
        </row>
        <row r="238">
          <cell r="O238">
            <v>2551.7826</v>
          </cell>
          <cell r="P238">
            <v>2919.109642617419</v>
          </cell>
          <cell r="S238">
            <v>5522.8722000000007</v>
          </cell>
          <cell r="T238">
            <v>6674.6204099176284</v>
          </cell>
          <cell r="AA238">
            <v>119.80200000000001</v>
          </cell>
          <cell r="AB238">
            <v>547.1863256732089</v>
          </cell>
          <cell r="AE238">
            <v>2884.6653200000001</v>
          </cell>
          <cell r="AF238">
            <v>2706.6445628431643</v>
          </cell>
          <cell r="AI238">
            <v>264.01288000000005</v>
          </cell>
          <cell r="AJ238">
            <v>247.72545671842656</v>
          </cell>
          <cell r="AM238">
            <v>4262.5551599999999</v>
          </cell>
          <cell r="AN238">
            <v>3401.6809830204961</v>
          </cell>
          <cell r="AQ238">
            <v>189.28716000000003</v>
          </cell>
          <cell r="AR238">
            <v>154.74972336230957</v>
          </cell>
          <cell r="AU238">
            <v>7.1881199999999996</v>
          </cell>
          <cell r="AV238">
            <v>0</v>
          </cell>
          <cell r="AY238">
            <v>618.17831999999999</v>
          </cell>
          <cell r="AZ238">
            <v>0</v>
          </cell>
          <cell r="BC238">
            <v>1109.9655299999999</v>
          </cell>
          <cell r="BD238">
            <v>828.93823783120217</v>
          </cell>
          <cell r="BG238">
            <v>5471.9563500000004</v>
          </cell>
          <cell r="BK238">
            <v>337.84164000000004</v>
          </cell>
          <cell r="BL238">
            <v>232.18180855594773</v>
          </cell>
          <cell r="BO238">
            <v>1.1980200000000001</v>
          </cell>
          <cell r="BP238">
            <v>0</v>
          </cell>
          <cell r="BS238">
            <v>4489.5799500000003</v>
          </cell>
          <cell r="BT238">
            <v>4386.6082303073354</v>
          </cell>
          <cell r="BW238">
            <v>1825.3677399999999</v>
          </cell>
          <cell r="BX238">
            <v>1612.1565618291502</v>
          </cell>
        </row>
        <row r="239">
          <cell r="O239">
            <v>1939.0814599999997</v>
          </cell>
          <cell r="P239">
            <v>1114.2377208829121</v>
          </cell>
          <cell r="S239">
            <v>3405.4221199999997</v>
          </cell>
          <cell r="T239">
            <v>2362.4269938864668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1977.501771610413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2760.5173393861814</v>
          </cell>
          <cell r="AQ239">
            <v>119.02937999999999</v>
          </cell>
          <cell r="AR239">
            <v>96.831698244252195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574.78015682373893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1022.7462470829576</v>
          </cell>
          <cell r="BW239">
            <v>1276.3208399999999</v>
          </cell>
          <cell r="BX239">
            <v>1020.9100778781408</v>
          </cell>
        </row>
        <row r="240">
          <cell r="O240">
            <v>2922.17499</v>
          </cell>
          <cell r="P240">
            <v>1679.8390278128663</v>
          </cell>
          <cell r="S240">
            <v>5701.9598999999998</v>
          </cell>
          <cell r="T240">
            <v>3704.7879229825612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3318.1151390357991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3475.0824745446007</v>
          </cell>
          <cell r="AQ240">
            <v>128.40534</v>
          </cell>
          <cell r="AR240">
            <v>104.07145138400935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828.6463828039092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1535.0374552268447</v>
          </cell>
          <cell r="BW240">
            <v>1913.5356599999998</v>
          </cell>
          <cell r="BX240">
            <v>1533.2012860220282</v>
          </cell>
        </row>
        <row r="241">
          <cell r="O241">
            <v>2902.3412949999997</v>
          </cell>
          <cell r="P241">
            <v>3322.3759278381458</v>
          </cell>
          <cell r="S241">
            <v>5748.5685800000001</v>
          </cell>
          <cell r="T241">
            <v>6771.1257636201772</v>
          </cell>
          <cell r="AA241">
            <v>135.297113</v>
          </cell>
          <cell r="AB241">
            <v>454.69361631714958</v>
          </cell>
          <cell r="AE241">
            <v>3190.2566619999998</v>
          </cell>
          <cell r="AF241">
            <v>2966.2526574156191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3732.5952317968436</v>
          </cell>
          <cell r="AQ241">
            <v>152.754805</v>
          </cell>
          <cell r="AR241">
            <v>124.92508814526646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1646.5798015053806</v>
          </cell>
          <cell r="BG241">
            <v>6018.5393169999998</v>
          </cell>
          <cell r="BK241">
            <v>356.01221899999996</v>
          </cell>
          <cell r="BL241">
            <v>232.18180855594773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2236.4540914668623</v>
          </cell>
          <cell r="BW241">
            <v>1759.224541</v>
          </cell>
          <cell r="BX241">
            <v>1547.8906396605621</v>
          </cell>
        </row>
        <row r="242">
          <cell r="O242">
            <v>3548.6396000000004</v>
          </cell>
          <cell r="P242">
            <v>4115.644304944547</v>
          </cell>
          <cell r="S242">
            <v>5829.79936</v>
          </cell>
          <cell r="T242">
            <v>7664.9031542238263</v>
          </cell>
          <cell r="AA242">
            <v>180.09155999999999</v>
          </cell>
          <cell r="AB242">
            <v>0</v>
          </cell>
          <cell r="AE242">
            <v>2504.7779500000001</v>
          </cell>
          <cell r="AF242">
            <v>2351.1097428133517</v>
          </cell>
          <cell r="AI242">
            <v>0</v>
          </cell>
          <cell r="AJ242">
            <v>0</v>
          </cell>
          <cell r="AM242">
            <v>4968.8553200000006</v>
          </cell>
          <cell r="AN242">
            <v>1025.4503962533443</v>
          </cell>
          <cell r="AQ242">
            <v>246.20112</v>
          </cell>
          <cell r="AR242">
            <v>205.66407424734103</v>
          </cell>
          <cell r="AU242">
            <v>9.1185599999999987</v>
          </cell>
          <cell r="AV242">
            <v>0</v>
          </cell>
          <cell r="AY242">
            <v>427.81244000000004</v>
          </cell>
          <cell r="AZ242">
            <v>0</v>
          </cell>
          <cell r="BC242">
            <v>958.20867999999996</v>
          </cell>
          <cell r="BD242">
            <v>497.90660157454664</v>
          </cell>
          <cell r="BG242">
            <v>6669.4667600000002</v>
          </cell>
          <cell r="BK242">
            <v>668.69439999999997</v>
          </cell>
          <cell r="BL242">
            <v>386.96968092657949</v>
          </cell>
          <cell r="BO242">
            <v>0.75988</v>
          </cell>
          <cell r="BP242">
            <v>0</v>
          </cell>
          <cell r="BS242">
            <v>1311.55288</v>
          </cell>
          <cell r="BT242">
            <v>1199.0184907453704</v>
          </cell>
          <cell r="BW242">
            <v>1601.5242000000001</v>
          </cell>
          <cell r="BX242">
            <v>1439.5566565763711</v>
          </cell>
        </row>
        <row r="243">
          <cell r="O243">
            <v>1980.9323800000002</v>
          </cell>
          <cell r="P243">
            <v>2268.6554028566679</v>
          </cell>
          <cell r="S243">
            <v>5647.9661999999998</v>
          </cell>
          <cell r="T243">
            <v>7400.3238406873534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3255.3706142083447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1424.6391849610591</v>
          </cell>
          <cell r="AQ243">
            <v>148.59953000000002</v>
          </cell>
          <cell r="AR243">
            <v>121.42325102875347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29.55131987524484</v>
          </cell>
          <cell r="BG243">
            <v>6635.4722400000001</v>
          </cell>
          <cell r="BK243">
            <v>634.65616</v>
          </cell>
          <cell r="BL243">
            <v>154.78787237063179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815.25912693865916</v>
          </cell>
          <cell r="BW243">
            <v>1831.5281500000001</v>
          </cell>
          <cell r="BX243">
            <v>3200.4429239956826</v>
          </cell>
        </row>
        <row r="244">
          <cell r="O244">
            <v>4724.4295559999991</v>
          </cell>
          <cell r="P244">
            <v>5407.6126441367751</v>
          </cell>
          <cell r="S244">
            <v>8809.6654799999978</v>
          </cell>
          <cell r="T244">
            <v>11080.19330102317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3617.0959475572545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7268.1016772013791</v>
          </cell>
          <cell r="AQ244">
            <v>155.64779999999996</v>
          </cell>
          <cell r="AR244">
            <v>127.44326315039936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1120.4802519541684</v>
          </cell>
          <cell r="BG244">
            <v>14291.580995999997</v>
          </cell>
          <cell r="BK244">
            <v>864.36411599999985</v>
          </cell>
          <cell r="BL244">
            <v>386.96968092657949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4583.0783352227327</v>
          </cell>
          <cell r="BW244">
            <v>1768.9176959999998</v>
          </cell>
          <cell r="BX244">
            <v>1395.4885956607682</v>
          </cell>
        </row>
        <row r="245">
          <cell r="O245">
            <v>2709.8615599999998</v>
          </cell>
          <cell r="P245">
            <v>2737.1855482669498</v>
          </cell>
          <cell r="S245">
            <v>5546.6487200000001</v>
          </cell>
          <cell r="T245">
            <v>6277.6899550367307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3978.795049917524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1184.5898571880396</v>
          </cell>
          <cell r="AQ245">
            <v>182.13823599999998</v>
          </cell>
          <cell r="AR245">
            <v>150.26422413441657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24.68798604568666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954.80798650473594</v>
          </cell>
          <cell r="BW245">
            <v>1455.6423499999999</v>
          </cell>
          <cell r="BX245">
            <v>1468.9353638534401</v>
          </cell>
        </row>
        <row r="246">
          <cell r="O246">
            <v>1987.2661139999998</v>
          </cell>
          <cell r="P246">
            <v>2192.3181580331343</v>
          </cell>
          <cell r="S246">
            <v>4250.0741639999997</v>
          </cell>
          <cell r="T246">
            <v>4752.3773059229879</v>
          </cell>
          <cell r="AA246">
            <v>55.669082999999993</v>
          </cell>
          <cell r="AB246">
            <v>0</v>
          </cell>
          <cell r="AE246">
            <v>1415.9323909999998</v>
          </cell>
          <cell r="AF246">
            <v>1345.1250974715069</v>
          </cell>
          <cell r="AI246">
            <v>175.24800999999999</v>
          </cell>
          <cell r="AJ246">
            <v>165.15030447895103</v>
          </cell>
          <cell r="AM246">
            <v>2766.6332759999996</v>
          </cell>
          <cell r="AN246">
            <v>555.2444383271004</v>
          </cell>
          <cell r="AQ246">
            <v>123.353076</v>
          </cell>
          <cell r="AR246">
            <v>102.32053282575288</v>
          </cell>
          <cell r="AU246">
            <v>4.4054669999999998</v>
          </cell>
          <cell r="AV246">
            <v>0</v>
          </cell>
          <cell r="AY246">
            <v>439.74570599999998</v>
          </cell>
          <cell r="AZ246">
            <v>0</v>
          </cell>
          <cell r="BC246">
            <v>581.92214100000001</v>
          </cell>
          <cell r="BD246">
            <v>13.26943063572506</v>
          </cell>
          <cell r="BG246">
            <v>3570.4307549999999</v>
          </cell>
          <cell r="BK246">
            <v>269.133984</v>
          </cell>
          <cell r="BL246">
            <v>0</v>
          </cell>
          <cell r="BO246">
            <v>0</v>
          </cell>
          <cell r="BP246">
            <v>0</v>
          </cell>
          <cell r="BS246">
            <v>285.55436099999997</v>
          </cell>
          <cell r="BT246">
            <v>257.06368867435202</v>
          </cell>
          <cell r="BW246">
            <v>1271.7998440000001</v>
          </cell>
          <cell r="BX246">
            <v>1307.3524738295614</v>
          </cell>
        </row>
        <row r="247">
          <cell r="O247">
            <v>1969.3104999999998</v>
          </cell>
          <cell r="P247">
            <v>1131.1576313595679</v>
          </cell>
          <cell r="S247">
            <v>3721.0971599999998</v>
          </cell>
          <cell r="T247">
            <v>2524.773016134674</v>
          </cell>
          <cell r="AA247">
            <v>78.372559999999993</v>
          </cell>
          <cell r="AB247">
            <v>0</v>
          </cell>
          <cell r="AE247">
            <v>2121.6186000000002</v>
          </cell>
          <cell r="AF247">
            <v>1989.397524958762</v>
          </cell>
          <cell r="AI247">
            <v>0</v>
          </cell>
          <cell r="AJ247">
            <v>0</v>
          </cell>
          <cell r="AM247">
            <v>2735.4422600000003</v>
          </cell>
          <cell r="AN247">
            <v>1109.5490008869465</v>
          </cell>
          <cell r="AQ247">
            <v>122.75702</v>
          </cell>
          <cell r="AR247">
            <v>99.802357820619946</v>
          </cell>
          <cell r="AU247">
            <v>4.39846</v>
          </cell>
          <cell r="AV247">
            <v>0</v>
          </cell>
          <cell r="AY247">
            <v>383.86559999999997</v>
          </cell>
          <cell r="AZ247">
            <v>0</v>
          </cell>
          <cell r="BC247">
            <v>618.18355999999994</v>
          </cell>
          <cell r="BD247">
            <v>14.096291052733081</v>
          </cell>
          <cell r="BG247">
            <v>3732.29324</v>
          </cell>
          <cell r="BK247">
            <v>267.90620000000001</v>
          </cell>
          <cell r="BL247">
            <v>44.210565037030506</v>
          </cell>
          <cell r="BO247">
            <v>0.79971999999999999</v>
          </cell>
          <cell r="BP247">
            <v>0</v>
          </cell>
          <cell r="BS247">
            <v>1677.8125599999998</v>
          </cell>
          <cell r="BT247">
            <v>2598.1794248157721</v>
          </cell>
          <cell r="BW247">
            <v>932.03639999999996</v>
          </cell>
          <cell r="BX247">
            <v>945.62714048065209</v>
          </cell>
        </row>
        <row r="248">
          <cell r="O248">
            <v>5824.1796200000008</v>
          </cell>
          <cell r="P248">
            <v>6661.3487081041603</v>
          </cell>
          <cell r="S248">
            <v>9260.7788000000019</v>
          </cell>
          <cell r="T248">
            <v>13882.879087912876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3477.3503555763759</v>
          </cell>
          <cell r="AI248">
            <v>438.0883</v>
          </cell>
          <cell r="AJ248">
            <v>412.87576119737759</v>
          </cell>
          <cell r="AM248">
            <v>7013.3739200000009</v>
          </cell>
          <cell r="AN248">
            <v>6772.9713406838255</v>
          </cell>
          <cell r="AQ248">
            <v>366.52462000000003</v>
          </cell>
          <cell r="AR248">
            <v>300.11531018205352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1358.9947014907727</v>
          </cell>
          <cell r="BG248">
            <v>14446.125540000003</v>
          </cell>
          <cell r="BK248">
            <v>1328.2208800000001</v>
          </cell>
          <cell r="BL248">
            <v>619.15148948252715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4957.6568530053592</v>
          </cell>
          <cell r="BW248">
            <v>3630.0200300000001</v>
          </cell>
          <cell r="BX248">
            <v>4838.3058546922675</v>
          </cell>
        </row>
        <row r="249">
          <cell r="O249">
            <v>3192.7496000000001</v>
          </cell>
          <cell r="P249">
            <v>3651.7754049237301</v>
          </cell>
          <cell r="S249">
            <v>4278.41975</v>
          </cell>
          <cell r="T249">
            <v>6015.6085146093183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3074.5210630282104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3527.7808773440652</v>
          </cell>
          <cell r="AQ249">
            <v>222.54546999999999</v>
          </cell>
          <cell r="AR249">
            <v>182.72507380995825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836.69802578609165</v>
          </cell>
          <cell r="BG249">
            <v>10174.18363</v>
          </cell>
          <cell r="BK249">
            <v>459.29597000000001</v>
          </cell>
          <cell r="BL249">
            <v>309.57574474126358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877.68887990243024</v>
          </cell>
          <cell r="BW249">
            <v>1608.5916000000002</v>
          </cell>
          <cell r="BX249">
            <v>1487.297055901608</v>
          </cell>
        </row>
        <row r="250">
          <cell r="O250">
            <v>1240.2932799999999</v>
          </cell>
          <cell r="P250">
            <v>1418.3350643508468</v>
          </cell>
          <cell r="S250">
            <v>1313.47336</v>
          </cell>
          <cell r="T250">
            <v>2106.6790651974616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783.70324760445044</v>
          </cell>
          <cell r="AI250">
            <v>0</v>
          </cell>
          <cell r="AJ250">
            <v>0</v>
          </cell>
          <cell r="AM250">
            <v>1337.6684</v>
          </cell>
          <cell r="AN250">
            <v>3263.7202751293707</v>
          </cell>
          <cell r="AQ250">
            <v>48.5884</v>
          </cell>
          <cell r="AR250">
            <v>39.838315510892052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582.87219986084904</v>
          </cell>
          <cell r="BG250">
            <v>2604.1399200000001</v>
          </cell>
          <cell r="BK250">
            <v>204.66624000000002</v>
          </cell>
          <cell r="BL250">
            <v>103.18060497130452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969.49734014327032</v>
          </cell>
          <cell r="BW250">
            <v>236.85148000000001</v>
          </cell>
          <cell r="BX250">
            <v>58.757414554137597</v>
          </cell>
        </row>
        <row r="251">
          <cell r="O251">
            <v>2445.1055999999994</v>
          </cell>
          <cell r="P251">
            <v>2415.4933999632517</v>
          </cell>
          <cell r="S251">
            <v>2776.3469999999993</v>
          </cell>
          <cell r="T251">
            <v>4081.3293194961361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1808.5479737786272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2660.5412571048223</v>
          </cell>
          <cell r="AQ251">
            <v>106.01324999999999</v>
          </cell>
          <cell r="AR251">
            <v>86.80424668084396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579.20054426784679</v>
          </cell>
          <cell r="BG251">
            <v>4602.9753000000001</v>
          </cell>
          <cell r="BK251">
            <v>520.06499999999994</v>
          </cell>
          <cell r="BL251">
            <v>206.36120994260904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1285.3184433717597</v>
          </cell>
          <cell r="BW251">
            <v>3107.5441599999995</v>
          </cell>
          <cell r="BX251">
            <v>2331.9348901173362</v>
          </cell>
        </row>
        <row r="252">
          <cell r="O252">
            <v>3414.68442</v>
          </cell>
          <cell r="P252">
            <v>3903.9793410006914</v>
          </cell>
          <cell r="S252">
            <v>6526.7020000000002</v>
          </cell>
          <cell r="T252">
            <v>9775.5683978810757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2712.8219606679404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5230.2325025329783</v>
          </cell>
          <cell r="AQ252">
            <v>223.77264</v>
          </cell>
          <cell r="AR252">
            <v>183.45298377237947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836.77872520805852</v>
          </cell>
          <cell r="BG252">
            <v>8107.4548800000002</v>
          </cell>
          <cell r="BK252">
            <v>1096.6293800000001</v>
          </cell>
          <cell r="BL252">
            <v>206.36120994260904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3323.4662607184082</v>
          </cell>
          <cell r="BW252">
            <v>1415.0946000000001</v>
          </cell>
          <cell r="BX252">
            <v>5559.9203521852705</v>
          </cell>
        </row>
        <row r="253">
          <cell r="O253">
            <v>2367.1861800000001</v>
          </cell>
          <cell r="P253">
            <v>2522.8795986403106</v>
          </cell>
          <cell r="S253">
            <v>2565.8172</v>
          </cell>
          <cell r="T253">
            <v>4339.7114719916453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1808.5479737786272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529.59368842776996</v>
          </cell>
          <cell r="AQ253">
            <v>123.09528</v>
          </cell>
          <cell r="AR253">
            <v>101.02209883873121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17.005512716747884</v>
          </cell>
          <cell r="BG253">
            <v>5024.9251800000002</v>
          </cell>
          <cell r="BK253">
            <v>408.45251999999999</v>
          </cell>
          <cell r="BL253">
            <v>206.36120994260904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3125.1599865981934</v>
          </cell>
          <cell r="BW253">
            <v>606.93780000000004</v>
          </cell>
          <cell r="BX253">
            <v>752.82937397488797</v>
          </cell>
        </row>
        <row r="254">
          <cell r="O254">
            <v>3339.8955149999997</v>
          </cell>
          <cell r="P254">
            <v>3818.1976200657118</v>
          </cell>
          <cell r="S254">
            <v>4564.850351</v>
          </cell>
          <cell r="T254">
            <v>7060.0560165526203</v>
          </cell>
          <cell r="AA254">
            <v>152.79287399999998</v>
          </cell>
          <cell r="AB254">
            <v>0</v>
          </cell>
          <cell r="AE254">
            <v>2827.2751920000001</v>
          </cell>
          <cell r="AF254">
            <v>2652.530033278349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892.14149022412585</v>
          </cell>
          <cell r="AQ254">
            <v>206.98863699999998</v>
          </cell>
          <cell r="AR254">
            <v>169.5833480019208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31.71423595192045</v>
          </cell>
          <cell r="BG254">
            <v>8597.5374869999996</v>
          </cell>
          <cell r="BK254">
            <v>694.09754299999997</v>
          </cell>
          <cell r="BL254">
            <v>154.78787237063179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3323.4662607184082</v>
          </cell>
          <cell r="BW254">
            <v>1925.4718979999998</v>
          </cell>
          <cell r="BX254">
            <v>1935.3223418769071</v>
          </cell>
        </row>
        <row r="255">
          <cell r="O255">
            <v>2287.6732199999997</v>
          </cell>
          <cell r="P255">
            <v>2615.6557963817077</v>
          </cell>
          <cell r="S255">
            <v>3679.4427999999998</v>
          </cell>
          <cell r="T255">
            <v>6316.7318063025423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1808.5479737786272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569.39883127406176</v>
          </cell>
          <cell r="AQ255">
            <v>143.74235999999999</v>
          </cell>
          <cell r="AR255">
            <v>117.64598852105408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18.759292105106553</v>
          </cell>
          <cell r="BG255">
            <v>5397.5708199999999</v>
          </cell>
          <cell r="BK255">
            <v>719.61584000000005</v>
          </cell>
          <cell r="BL255">
            <v>154.78787237063179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6399.0496787865486</v>
          </cell>
          <cell r="BW255">
            <v>798.27724999999998</v>
          </cell>
          <cell r="BX255">
            <v>936.44629445656801</v>
          </cell>
        </row>
        <row r="256">
          <cell r="O256">
            <v>2559.79324</v>
          </cell>
          <cell r="P256">
            <v>2530.1226420334419</v>
          </cell>
          <cell r="S256">
            <v>3961.6443999999997</v>
          </cell>
          <cell r="T256">
            <v>5600.1835797634931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2170.2470761388968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689.76350957573868</v>
          </cell>
          <cell r="AQ256">
            <v>145.24359999999999</v>
          </cell>
          <cell r="AR256">
            <v>119.02311547698616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19.654739141031659</v>
          </cell>
          <cell r="BG256">
            <v>5817.7574399999994</v>
          </cell>
          <cell r="BK256">
            <v>886.98763999999994</v>
          </cell>
          <cell r="BL256">
            <v>206.36120994260904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1661.7331303592041</v>
          </cell>
          <cell r="BW256">
            <v>1479.2925</v>
          </cell>
          <cell r="BX256">
            <v>1700.2926836603567</v>
          </cell>
        </row>
        <row r="257">
          <cell r="O257">
            <v>2849.4991799999998</v>
          </cell>
          <cell r="P257">
            <v>3268.2048736394404</v>
          </cell>
          <cell r="S257">
            <v>4817.8994400000001</v>
          </cell>
          <cell r="T257">
            <v>5796.8981527768829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2170.2470761388968</v>
          </cell>
          <cell r="AI257">
            <v>0</v>
          </cell>
          <cell r="AJ257">
            <v>0</v>
          </cell>
          <cell r="AM257">
            <v>3849.49476</v>
          </cell>
          <cell r="AN257">
            <v>3747.9787140913704</v>
          </cell>
          <cell r="AQ257">
            <v>171.73962</v>
          </cell>
          <cell r="AR257">
            <v>140.91943407630606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2370.3070831208447</v>
          </cell>
          <cell r="BG257">
            <v>6537.0187799999994</v>
          </cell>
          <cell r="BK257">
            <v>374.49575999999996</v>
          </cell>
          <cell r="BL257">
            <v>109.32190372165181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0</v>
          </cell>
          <cell r="BW257">
            <v>1265.3287499999999</v>
          </cell>
          <cell r="BX257">
            <v>1048.4526159503928</v>
          </cell>
        </row>
        <row r="258">
          <cell r="O258">
            <v>2155.995144</v>
          </cell>
          <cell r="P258">
            <v>2738.7821117481235</v>
          </cell>
          <cell r="S258">
            <v>3477.5701110000005</v>
          </cell>
          <cell r="T258">
            <v>4870.4159238099955</v>
          </cell>
          <cell r="AA258">
            <v>62.123409000000002</v>
          </cell>
          <cell r="AB258">
            <v>0</v>
          </cell>
          <cell r="AE258">
            <v>2078.4024060000002</v>
          </cell>
          <cell r="AF258">
            <v>1977.501771610413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1890.7305025030839</v>
          </cell>
          <cell r="AQ258">
            <v>118.43671500000001</v>
          </cell>
          <cell r="AR258">
            <v>97.835033597859848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15.093256224834395</v>
          </cell>
          <cell r="BG258">
            <v>3920.925663</v>
          </cell>
          <cell r="BK258">
            <v>302.12535600000001</v>
          </cell>
          <cell r="BL258">
            <v>154.78787237063179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1804.954328334914</v>
          </cell>
          <cell r="BW258">
            <v>1223.5953059999999</v>
          </cell>
          <cell r="BX258">
            <v>936.44629445656801</v>
          </cell>
        </row>
        <row r="259">
          <cell r="O259">
            <v>4769.0057100000004</v>
          </cell>
          <cell r="P259">
            <v>5507.5741417470672</v>
          </cell>
          <cell r="S259">
            <v>8005.4339000000009</v>
          </cell>
          <cell r="T259">
            <v>9942.526270780405</v>
          </cell>
          <cell r="AA259">
            <v>162.39232000000001</v>
          </cell>
          <cell r="AB259">
            <v>0</v>
          </cell>
          <cell r="AE259">
            <v>4755.6717500000004</v>
          </cell>
          <cell r="AF259">
            <v>4461.0780070569772</v>
          </cell>
          <cell r="AI259">
            <v>0</v>
          </cell>
          <cell r="AJ259">
            <v>0</v>
          </cell>
          <cell r="AM259">
            <v>8170.3636000000015</v>
          </cell>
          <cell r="AN259">
            <v>5227.6384859989557</v>
          </cell>
          <cell r="AQ259">
            <v>225.82682000000003</v>
          </cell>
          <cell r="AR259">
            <v>185.40063475291197</v>
          </cell>
          <cell r="AU259">
            <v>7.6121400000000001</v>
          </cell>
          <cell r="AV259">
            <v>0</v>
          </cell>
          <cell r="AY259">
            <v>786.58780000000013</v>
          </cell>
          <cell r="AZ259">
            <v>9746.8866011070058</v>
          </cell>
          <cell r="BC259">
            <v>2522.1557200000002</v>
          </cell>
          <cell r="BD259">
            <v>1542.8920920617277</v>
          </cell>
          <cell r="BG259">
            <v>11684.634900000003</v>
          </cell>
          <cell r="BK259">
            <v>603.8964400000001</v>
          </cell>
          <cell r="BL259">
            <v>154.78787237063179</v>
          </cell>
          <cell r="BO259">
            <v>2.5373800000000002</v>
          </cell>
          <cell r="BP259">
            <v>0</v>
          </cell>
          <cell r="BS259">
            <v>3993.8361200000008</v>
          </cell>
          <cell r="BT259">
            <v>3024.170680333269</v>
          </cell>
          <cell r="BW259">
            <v>2211.6738500000001</v>
          </cell>
          <cell r="BX259">
            <v>1670.9139763832879</v>
          </cell>
        </row>
        <row r="260">
          <cell r="O260">
            <v>2209.1477320000004</v>
          </cell>
          <cell r="P260">
            <v>2569.5970505435353</v>
          </cell>
          <cell r="S260">
            <v>3567.3369600000001</v>
          </cell>
          <cell r="T260">
            <v>4313.3150164557028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1345.1250974715069</v>
          </cell>
          <cell r="AI260">
            <v>178.27782000000002</v>
          </cell>
          <cell r="AJ260">
            <v>165.15030447895103</v>
          </cell>
          <cell r="AM260">
            <v>3075.8991340000002</v>
          </cell>
          <cell r="AN260">
            <v>1206.8958953905842</v>
          </cell>
          <cell r="AQ260">
            <v>125.878687</v>
          </cell>
          <cell r="AR260">
            <v>104.62230216638218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15.273394900998339</v>
          </cell>
          <cell r="BG260">
            <v>4163.2866110000004</v>
          </cell>
          <cell r="BK260">
            <v>235.035482</v>
          </cell>
          <cell r="BL260">
            <v>66.332812469220769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769.35489681823901</v>
          </cell>
          <cell r="BW260">
            <v>1400.7543000000001</v>
          </cell>
          <cell r="BX260">
            <v>1490.9693943112416</v>
          </cell>
        </row>
        <row r="261">
          <cell r="O261">
            <v>2189.7755599999996</v>
          </cell>
          <cell r="P261">
            <v>2503.8422610063631</v>
          </cell>
          <cell r="S261">
            <v>3773.6635999999994</v>
          </cell>
          <cell r="T261">
            <v>5870.7445531747962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2170.2470761388968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1815.5374606433843</v>
          </cell>
          <cell r="AQ261">
            <v>121.26505999999998</v>
          </cell>
          <cell r="AR261">
            <v>99.448239460523126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635.20529629011276</v>
          </cell>
          <cell r="BG261">
            <v>4058.2205999999996</v>
          </cell>
          <cell r="BK261">
            <v>730.65481999999986</v>
          </cell>
          <cell r="BL261">
            <v>206.46299942465902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3576.8576109831261</v>
          </cell>
          <cell r="BW261">
            <v>1185.97444</v>
          </cell>
          <cell r="BX261">
            <v>1178.8206294923855</v>
          </cell>
        </row>
        <row r="262">
          <cell r="O262">
            <v>1883.2579799999999</v>
          </cell>
          <cell r="P262">
            <v>2155.5063387508403</v>
          </cell>
          <cell r="S262">
            <v>3356.8034000000002</v>
          </cell>
          <cell r="T262">
            <v>4262.0547166844899</v>
          </cell>
          <cell r="AA262">
            <v>61.355469999999997</v>
          </cell>
          <cell r="AB262">
            <v>0</v>
          </cell>
          <cell r="AE262">
            <v>2313.36</v>
          </cell>
          <cell r="AF262">
            <v>2170.2470761388968</v>
          </cell>
          <cell r="AI262">
            <v>0</v>
          </cell>
          <cell r="AJ262">
            <v>0</v>
          </cell>
          <cell r="AM262">
            <v>3218.8803600000001</v>
          </cell>
          <cell r="AN262">
            <v>711.90880176785799</v>
          </cell>
          <cell r="AQ262">
            <v>78.08878</v>
          </cell>
          <cell r="AR262">
            <v>63.863278919238418</v>
          </cell>
          <cell r="AU262">
            <v>3.0424199999999995</v>
          </cell>
          <cell r="AV262">
            <v>0</v>
          </cell>
          <cell r="AY262">
            <v>169.36138</v>
          </cell>
          <cell r="AZ262">
            <v>0</v>
          </cell>
          <cell r="BC262">
            <v>663.24756000000002</v>
          </cell>
          <cell r="BD262">
            <v>2221.203404981105</v>
          </cell>
          <cell r="BG262">
            <v>6254.7084500000001</v>
          </cell>
          <cell r="BK262">
            <v>293.08645999999999</v>
          </cell>
          <cell r="BL262">
            <v>77.393936185315894</v>
          </cell>
          <cell r="BO262">
            <v>0</v>
          </cell>
          <cell r="BP262">
            <v>0</v>
          </cell>
          <cell r="BS262">
            <v>3393.3124400000002</v>
          </cell>
          <cell r="BT262">
            <v>1261.4482437091417</v>
          </cell>
          <cell r="BW262">
            <v>1342.116</v>
          </cell>
          <cell r="BX262">
            <v>918.08460240839997</v>
          </cell>
        </row>
        <row r="263">
          <cell r="O263">
            <v>1872.7262399999997</v>
          </cell>
          <cell r="P263">
            <v>2143.7874292753395</v>
          </cell>
          <cell r="S263">
            <v>3313.7525999999998</v>
          </cell>
          <cell r="T263">
            <v>4239.9469860139525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1808.5479737786272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699.71294557916133</v>
          </cell>
          <cell r="AQ263">
            <v>78.030259999999998</v>
          </cell>
          <cell r="AR263">
            <v>64.024599505504739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2221.4578114925071</v>
          </cell>
          <cell r="BG263">
            <v>6091.9338699999989</v>
          </cell>
          <cell r="BK263">
            <v>295.90695999999997</v>
          </cell>
          <cell r="BL263">
            <v>77.393936185315894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1428.5396413474703</v>
          </cell>
          <cell r="BW263">
            <v>1343.02</v>
          </cell>
          <cell r="BX263">
            <v>1202.6908291550039</v>
          </cell>
        </row>
        <row r="264">
          <cell r="O264">
            <v>2067.73929</v>
          </cell>
          <cell r="P264">
            <v>2370.3786031271879</v>
          </cell>
          <cell r="S264">
            <v>3657.9183029999999</v>
          </cell>
          <cell r="T264">
            <v>4318.9259272571435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1808.5479737786272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3346.0126627890704</v>
          </cell>
          <cell r="AQ264">
            <v>163.94547600000001</v>
          </cell>
          <cell r="AR264">
            <v>134.80105574352217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635.46144504635549</v>
          </cell>
          <cell r="BG264">
            <v>4501.5927750000001</v>
          </cell>
          <cell r="BK264">
            <v>240.39196200000001</v>
          </cell>
          <cell r="BL264">
            <v>232.21573838329769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1871.056419708319</v>
          </cell>
          <cell r="BW264">
            <v>1048.7613649999998</v>
          </cell>
          <cell r="BX264">
            <v>923.59311002285028</v>
          </cell>
        </row>
        <row r="265">
          <cell r="O265">
            <v>2214.9972000000002</v>
          </cell>
          <cell r="P265">
            <v>2539.7676302028804</v>
          </cell>
          <cell r="S265">
            <v>3985.1018000000004</v>
          </cell>
          <cell r="T265">
            <v>4766.3664310029835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2170.2470761388968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3106.2990485104442</v>
          </cell>
          <cell r="AQ265">
            <v>132.52120000000002</v>
          </cell>
          <cell r="AR265">
            <v>108.55695061190239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634.79592541745558</v>
          </cell>
          <cell r="BG265">
            <v>4452.2390300000006</v>
          </cell>
          <cell r="BK265">
            <v>274.98149000000001</v>
          </cell>
          <cell r="BL265">
            <v>116.07393936429885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1525.8566092027606</v>
          </cell>
          <cell r="BW265">
            <v>2520.2122399999998</v>
          </cell>
          <cell r="BX265">
            <v>2370.4944434184886</v>
          </cell>
        </row>
        <row r="266">
          <cell r="O266">
            <v>2187.4578000000001</v>
          </cell>
          <cell r="P266">
            <v>2508.5110045750212</v>
          </cell>
          <cell r="S266">
            <v>4654.7379999999994</v>
          </cell>
          <cell r="T266">
            <v>5488.7348082517492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1066.2634572371157</v>
          </cell>
          <cell r="AI266">
            <v>176.26751999999999</v>
          </cell>
          <cell r="AJ266">
            <v>165.15030447895103</v>
          </cell>
          <cell r="AM266">
            <v>2367.0553500000001</v>
          </cell>
          <cell r="AN266">
            <v>668.46964057296896</v>
          </cell>
          <cell r="AQ266">
            <v>157.40010000000001</v>
          </cell>
          <cell r="AR266">
            <v>129.13516198197308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15.215569976024502</v>
          </cell>
          <cell r="BG266">
            <v>2924.6822000000002</v>
          </cell>
          <cell r="BK266">
            <v>222.64714999999998</v>
          </cell>
          <cell r="BL266">
            <v>116.10786919164885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446.18911677048243</v>
          </cell>
          <cell r="BW266">
            <v>818.29748000000006</v>
          </cell>
          <cell r="BX266">
            <v>3541.9703960916072</v>
          </cell>
        </row>
        <row r="267">
          <cell r="O267">
            <v>951.20459999999991</v>
          </cell>
          <cell r="P267">
            <v>1090.6993368869323</v>
          </cell>
          <cell r="S267">
            <v>2073.5391599999998</v>
          </cell>
          <cell r="T267">
            <v>2412.616205196945</v>
          </cell>
          <cell r="AA267">
            <v>44.519849999999998</v>
          </cell>
          <cell r="AB267">
            <v>208.09163113745828</v>
          </cell>
          <cell r="AE267">
            <v>1053.7877899999999</v>
          </cell>
          <cell r="AF267">
            <v>988.75088580520651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312.02587546929976</v>
          </cell>
          <cell r="AQ267">
            <v>63.847979999999993</v>
          </cell>
          <cell r="AR267">
            <v>52.370170809873898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6.4872186209188074</v>
          </cell>
          <cell r="BG267">
            <v>1882.4295599999998</v>
          </cell>
          <cell r="BK267">
            <v>80.352899999999991</v>
          </cell>
          <cell r="BL267">
            <v>92.86593745690908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1224.7248596128056</v>
          </cell>
          <cell r="BW267">
            <v>988.29070999999999</v>
          </cell>
          <cell r="BX267">
            <v>0</v>
          </cell>
        </row>
        <row r="268">
          <cell r="O268">
            <v>2239.4830499999998</v>
          </cell>
          <cell r="P268">
            <v>2567.1361676241554</v>
          </cell>
          <cell r="S268">
            <v>4567.5909999999994</v>
          </cell>
          <cell r="T268">
            <v>5601.369564701783</v>
          </cell>
          <cell r="AA268">
            <v>68.659949999999995</v>
          </cell>
          <cell r="AB268">
            <v>0</v>
          </cell>
          <cell r="AE268">
            <v>1927.3855999999998</v>
          </cell>
          <cell r="AF268">
            <v>1808.5479737786272</v>
          </cell>
          <cell r="AI268">
            <v>0</v>
          </cell>
          <cell r="AJ268">
            <v>0</v>
          </cell>
          <cell r="AM268">
            <v>3202.6701499999999</v>
          </cell>
          <cell r="AN268">
            <v>692.39738162561252</v>
          </cell>
          <cell r="AQ268">
            <v>129.04175000000001</v>
          </cell>
          <cell r="AR268">
            <v>105.90106291117625</v>
          </cell>
          <cell r="AU268">
            <v>4.8695000000000004</v>
          </cell>
          <cell r="AV268">
            <v>0</v>
          </cell>
          <cell r="AY268">
            <v>335.99550000000005</v>
          </cell>
          <cell r="AZ268">
            <v>0</v>
          </cell>
          <cell r="BC268">
            <v>656.89554999999996</v>
          </cell>
          <cell r="BD268">
            <v>14.979031250920325</v>
          </cell>
          <cell r="BG268">
            <v>4268.6037000000006</v>
          </cell>
          <cell r="BK268">
            <v>316.51749999999998</v>
          </cell>
          <cell r="BL268">
            <v>116.10786919164885</v>
          </cell>
          <cell r="BO268">
            <v>0.9739000000000001</v>
          </cell>
          <cell r="BP268">
            <v>0</v>
          </cell>
          <cell r="BS268">
            <v>3330.2510499999999</v>
          </cell>
          <cell r="BT268">
            <v>2693.660223466245</v>
          </cell>
          <cell r="BW268">
            <v>907.93471999999997</v>
          </cell>
          <cell r="BX268">
            <v>730.79534351708628</v>
          </cell>
        </row>
        <row r="269">
          <cell r="O269">
            <v>2096.0145899999998</v>
          </cell>
          <cell r="P269">
            <v>2399.0677842869391</v>
          </cell>
          <cell r="S269">
            <v>2259.4355999999998</v>
          </cell>
          <cell r="T269">
            <v>3152.9311666984431</v>
          </cell>
          <cell r="AA269">
            <v>128.92580999999998</v>
          </cell>
          <cell r="AB269">
            <v>0</v>
          </cell>
          <cell r="AE269">
            <v>1927.5914499999997</v>
          </cell>
          <cell r="AF269">
            <v>1808.5479737786272</v>
          </cell>
          <cell r="AI269">
            <v>0</v>
          </cell>
          <cell r="AJ269">
            <v>0</v>
          </cell>
          <cell r="AM269">
            <v>2786.3497799999996</v>
          </cell>
          <cell r="AN269">
            <v>999.52540335326171</v>
          </cell>
          <cell r="AQ269">
            <v>157.38434999999998</v>
          </cell>
          <cell r="AR269">
            <v>128.91875631746944</v>
          </cell>
          <cell r="AU269">
            <v>5.6054699999999995</v>
          </cell>
          <cell r="AV269">
            <v>0</v>
          </cell>
          <cell r="AY269">
            <v>238.44807</v>
          </cell>
          <cell r="AZ269">
            <v>0</v>
          </cell>
          <cell r="BC269">
            <v>623.93192999999997</v>
          </cell>
          <cell r="BD269">
            <v>14.227369751427043</v>
          </cell>
          <cell r="BG269">
            <v>4010.067</v>
          </cell>
          <cell r="BK269">
            <v>303.55775999999997</v>
          </cell>
          <cell r="BL269">
            <v>109.32190372165181</v>
          </cell>
          <cell r="BO269">
            <v>0.86237999999999992</v>
          </cell>
          <cell r="BP269">
            <v>0</v>
          </cell>
          <cell r="BS269">
            <v>2218.0413599999997</v>
          </cell>
          <cell r="BT269">
            <v>1891.2542809613042</v>
          </cell>
          <cell r="BW269">
            <v>825.93503999999996</v>
          </cell>
          <cell r="BX269">
            <v>798.73360409530801</v>
          </cell>
        </row>
        <row r="270">
          <cell r="O270">
            <v>7657.0992000000006</v>
          </cell>
          <cell r="P270">
            <v>8242.6098566076416</v>
          </cell>
          <cell r="S270">
            <v>10788.744000000001</v>
          </cell>
          <cell r="T270">
            <v>15623.996853032786</v>
          </cell>
          <cell r="AA270">
            <v>255.4896</v>
          </cell>
          <cell r="AB270">
            <v>0</v>
          </cell>
          <cell r="AE270">
            <v>4767.2763299999997</v>
          </cell>
          <cell r="AF270">
            <v>4461.0911225512973</v>
          </cell>
          <cell r="AI270">
            <v>0</v>
          </cell>
          <cell r="AJ270">
            <v>0</v>
          </cell>
          <cell r="AM270">
            <v>7558.4448000000002</v>
          </cell>
          <cell r="AN270">
            <v>3002.2541892521867</v>
          </cell>
          <cell r="AQ270">
            <v>212.48639999999997</v>
          </cell>
          <cell r="AR270">
            <v>172.47531460937807</v>
          </cell>
          <cell r="AU270">
            <v>7.5887999999999991</v>
          </cell>
          <cell r="AV270">
            <v>0</v>
          </cell>
          <cell r="AY270">
            <v>796.82399999999996</v>
          </cell>
          <cell r="AZ270">
            <v>0</v>
          </cell>
          <cell r="BC270">
            <v>2305.7303999999999</v>
          </cell>
          <cell r="BD270">
            <v>52.577015809890959</v>
          </cell>
          <cell r="BG270">
            <v>11380.670400000001</v>
          </cell>
          <cell r="BK270">
            <v>804.41280000000006</v>
          </cell>
          <cell r="BL270">
            <v>464.36361711189545</v>
          </cell>
          <cell r="BO270">
            <v>1.2648000000000001</v>
          </cell>
          <cell r="BP270">
            <v>0</v>
          </cell>
          <cell r="BS270">
            <v>5892.7031999999999</v>
          </cell>
          <cell r="BT270">
            <v>5833.5095637029726</v>
          </cell>
          <cell r="BW270">
            <v>3493.1941200000001</v>
          </cell>
          <cell r="BX270">
            <v>1725.9990525277922</v>
          </cell>
        </row>
        <row r="271">
          <cell r="O271">
            <v>4925.4407999999994</v>
          </cell>
          <cell r="P271">
            <v>5646.4039020460368</v>
          </cell>
          <cell r="S271">
            <v>6147.028299999999</v>
          </cell>
          <cell r="T271">
            <v>7982.0255208665949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3556.8040201676627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4850.2201380798106</v>
          </cell>
          <cell r="AQ271">
            <v>207.18123999999997</v>
          </cell>
          <cell r="AR271">
            <v>170.70472280889402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3719.8841691090583</v>
          </cell>
          <cell r="BG271">
            <v>8815.9526699999988</v>
          </cell>
          <cell r="BK271">
            <v>604.93012999999985</v>
          </cell>
          <cell r="BL271">
            <v>154.78787237063179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3268.3811845739037</v>
          </cell>
          <cell r="BW271">
            <v>1675.0649599999999</v>
          </cell>
          <cell r="BX271">
            <v>1424.8673029378365</v>
          </cell>
        </row>
        <row r="272">
          <cell r="O272">
            <v>1946.9236500000002</v>
          </cell>
          <cell r="P272">
            <v>2226.9506492898763</v>
          </cell>
          <cell r="S272">
            <v>3222.6060000000007</v>
          </cell>
          <cell r="T272">
            <v>5038.3917451849138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2170.2470761388968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3005.1390404714161</v>
          </cell>
          <cell r="AQ272">
            <v>72.468150000000009</v>
          </cell>
          <cell r="AR272">
            <v>59.905022583045096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457.56015309844338</v>
          </cell>
          <cell r="BG272">
            <v>3147.3039000000003</v>
          </cell>
          <cell r="BK272">
            <v>668.40735000000006</v>
          </cell>
          <cell r="BL272">
            <v>103.18060497130452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1854.5308968649681</v>
          </cell>
          <cell r="BW272">
            <v>1553.8471300000001</v>
          </cell>
          <cell r="BX272">
            <v>2041.8201557562816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9.7515995318968507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7.1368122325068155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288.27856515623762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49.668331173031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202.27751821440731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496.27591635238639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496.27591635238639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151.6807967315259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2977.6554981143186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151.65991021900695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992.55183270477278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992.55183270477278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496.27591635238639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1292.3388641856002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496.27591635238639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1985.1036654095456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48.636500000000005</v>
          </cell>
          <cell r="AZ21">
            <v>0</v>
          </cell>
          <cell r="BC21">
            <v>0</v>
          </cell>
          <cell r="BD21">
            <v>0</v>
          </cell>
          <cell r="BG21">
            <v>43.049499999999995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55.997701674353472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1488.8277490571593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55.997521871980524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2481.3795817619321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56.004783945231182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992.55183270477278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55.994152812600248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1985.1036654095456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56.014809445191553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1488.8277490571593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55.987545268552509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992.55183270477278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55.977656745108291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992.55183270477278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4.3057400000000001</v>
          </cell>
          <cell r="T30">
            <v>55.982420900923678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6.9676400000000003</v>
          </cell>
          <cell r="AZ30">
            <v>992.55183270477278</v>
          </cell>
          <cell r="BC30">
            <v>0</v>
          </cell>
          <cell r="BD30">
            <v>0</v>
          </cell>
          <cell r="BG30">
            <v>49.884940000000007</v>
          </cell>
          <cell r="BK30">
            <v>3.8574200000000007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56.001219216939525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1985.1036654095456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171.7189945942828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202.15957465363022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202.16319708093386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14.651713276408179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104.79323592541024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108.86503833478119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108.85784734362271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196.52658127934865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496.27591635238639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30.780890000000003</v>
          </cell>
          <cell r="AZ44">
            <v>0</v>
          </cell>
          <cell r="BC44">
            <v>0</v>
          </cell>
          <cell r="BD44">
            <v>0</v>
          </cell>
          <cell r="BG44">
            <v>91.946889999999996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1985.1036654095456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992.55183270477278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3473.9314144667051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51.441500000000005</v>
          </cell>
          <cell r="AZ51">
            <v>0</v>
          </cell>
          <cell r="BC51">
            <v>0</v>
          </cell>
          <cell r="BD51">
            <v>0</v>
          </cell>
          <cell r="BG51">
            <v>128.1455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1488.8277490571593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56.007659044777519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1985.1036654095456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56.018244812905508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56.011214280740084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1985.1036654095456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55.998827232793055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56.001237842875945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1985.1036654095456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56.049101698131821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56.014781216550134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1985.1036654095456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56.007687888764693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1985.1036654095456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13.454270000000001</v>
          </cell>
          <cell r="T63">
            <v>56.007665336204923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20.973680000000002</v>
          </cell>
          <cell r="AZ63">
            <v>0</v>
          </cell>
          <cell r="BC63">
            <v>0</v>
          </cell>
          <cell r="BD63">
            <v>0</v>
          </cell>
          <cell r="BG63">
            <v>149.61033</v>
          </cell>
          <cell r="BK63">
            <v>11.927340000000001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56.040840695215302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56.028348900520598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66.376883932649832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1985.1036654095456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56.004803757708743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1985.1036654095456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55.994152150344732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1985.1036654095456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56.028408365547264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53.464108220305611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18.2396069627533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28.275022505834372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6.3320000000000007</v>
          </cell>
          <cell r="AZ73">
            <v>0</v>
          </cell>
          <cell r="BC73">
            <v>0</v>
          </cell>
          <cell r="BD73">
            <v>0</v>
          </cell>
          <cell r="BG73">
            <v>61.182950000000005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3970.2073308190911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414.75687000000005</v>
          </cell>
          <cell r="T75">
            <v>917.24969030005445</v>
          </cell>
          <cell r="AA75">
            <v>35.407130000000002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602.26749000000007</v>
          </cell>
          <cell r="AN75">
            <v>185.03405606502659</v>
          </cell>
          <cell r="AQ75">
            <v>49.171760000000006</v>
          </cell>
          <cell r="AR75">
            <v>44.665792002068159</v>
          </cell>
          <cell r="AU75">
            <v>1.9045400000000001</v>
          </cell>
          <cell r="AV75">
            <v>0</v>
          </cell>
          <cell r="AY75">
            <v>124.14138000000001</v>
          </cell>
          <cell r="AZ75">
            <v>0</v>
          </cell>
          <cell r="BC75">
            <v>178.85362000000001</v>
          </cell>
          <cell r="BD75">
            <v>0</v>
          </cell>
          <cell r="BG75">
            <v>897.21148000000005</v>
          </cell>
          <cell r="BK75">
            <v>159.11565999999999</v>
          </cell>
          <cell r="BL75">
            <v>203.8096792435837</v>
          </cell>
          <cell r="BO75">
            <v>1.12541</v>
          </cell>
          <cell r="BP75">
            <v>0</v>
          </cell>
          <cell r="BS75">
            <v>715.84733000000006</v>
          </cell>
          <cell r="BT75">
            <v>360.60423145824001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1125.9660732255904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1443.1943548002748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7940.4146616381822</v>
          </cell>
          <cell r="BC76">
            <v>502.75544000000002</v>
          </cell>
          <cell r="BD76">
            <v>0</v>
          </cell>
          <cell r="BG76">
            <v>962.74441999999999</v>
          </cell>
          <cell r="BK76">
            <v>174.75127999999998</v>
          </cell>
          <cell r="BL76">
            <v>1184.8382253956022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963.00089557056003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824.28989001295656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73.25212336258528</v>
          </cell>
          <cell r="AQ77">
            <v>2.4215999999999998</v>
          </cell>
          <cell r="AR77">
            <v>2.2779553921054756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0</v>
          </cell>
          <cell r="BG77">
            <v>444.90845999999999</v>
          </cell>
          <cell r="BK77">
            <v>85.84572</v>
          </cell>
          <cell r="BL77">
            <v>1189.2956101682826</v>
          </cell>
          <cell r="BO77">
            <v>0</v>
          </cell>
          <cell r="BP77">
            <v>0</v>
          </cell>
          <cell r="BS77">
            <v>45.011489999999995</v>
          </cell>
          <cell r="BT77">
            <v>83.376700915200004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864.15771774236123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369.8479077126417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196.51872237714227</v>
          </cell>
          <cell r="BG78">
            <v>441.96947999999998</v>
          </cell>
          <cell r="BK78">
            <v>128.94</v>
          </cell>
          <cell r="BL78">
            <v>868.86476642848197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29.181845320319997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151.79815125741132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109.63742532459536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0</v>
          </cell>
          <cell r="BG79">
            <v>681.50307399999997</v>
          </cell>
          <cell r="BK79">
            <v>33.979883000000001</v>
          </cell>
          <cell r="BL79">
            <v>1.764344373390498</v>
          </cell>
          <cell r="BO79">
            <v>0</v>
          </cell>
          <cell r="BP79">
            <v>0</v>
          </cell>
          <cell r="BS79">
            <v>461.019454</v>
          </cell>
          <cell r="BT79">
            <v>214.69500485664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27.831491944110009</v>
          </cell>
          <cell r="AQ80">
            <v>23.976039999999998</v>
          </cell>
          <cell r="AR80">
            <v>22.332896001034079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3970.2073308190911</v>
          </cell>
          <cell r="BC80">
            <v>62.082160000000009</v>
          </cell>
          <cell r="BD80">
            <v>0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26.121480750747498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3970.2073308190911</v>
          </cell>
          <cell r="BC81">
            <v>52.181250000000006</v>
          </cell>
          <cell r="BD81">
            <v>0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725.9865108495635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98.054513663615538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0</v>
          </cell>
          <cell r="BG82">
            <v>510.82080000000008</v>
          </cell>
          <cell r="BK82">
            <v>140.80416000000002</v>
          </cell>
          <cell r="BL82">
            <v>394.87533964651493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208.44175228800003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1345.9276338812629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125.37148662999678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0</v>
          </cell>
          <cell r="BG83">
            <v>650.65198000000009</v>
          </cell>
          <cell r="BK83">
            <v>198.86260000000001</v>
          </cell>
          <cell r="BL83">
            <v>571.9967270438591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404.12332290524398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69.829243459863491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0</v>
          </cell>
          <cell r="BG84">
            <v>352.02882</v>
          </cell>
          <cell r="BK84">
            <v>35.985660000000003</v>
          </cell>
          <cell r="BL84">
            <v>579.78316008024399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102.13645862111998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1324.583826750526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133.72872400088278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0</v>
          </cell>
          <cell r="BG85">
            <v>617.62624000000005</v>
          </cell>
          <cell r="BK85">
            <v>149.22985000000003</v>
          </cell>
          <cell r="BL85">
            <v>382.44902824384616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110.47412871264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56.035514284465734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88.08373716124072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3970.2073308190911</v>
          </cell>
          <cell r="BC86">
            <v>156.90546000000001</v>
          </cell>
          <cell r="BD86">
            <v>0</v>
          </cell>
          <cell r="BG86">
            <v>513.21613000000002</v>
          </cell>
          <cell r="BK86">
            <v>21.014769999999999</v>
          </cell>
          <cell r="BL86">
            <v>1.0911541751805158</v>
          </cell>
          <cell r="BO86">
            <v>0</v>
          </cell>
          <cell r="BP86">
            <v>0</v>
          </cell>
          <cell r="BS86">
            <v>97.839849999999998</v>
          </cell>
          <cell r="BT86">
            <v>214.69500485664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56.297381554159635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16.880446188435371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1985.1036654095456</v>
          </cell>
          <cell r="BC87">
            <v>128.1875</v>
          </cell>
          <cell r="BD87">
            <v>0</v>
          </cell>
          <cell r="BG87">
            <v>362.32965999999999</v>
          </cell>
          <cell r="BK87">
            <v>11.0754</v>
          </cell>
          <cell r="BL87">
            <v>0.57507024591724232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1360.6275524576483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843.15480898920691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0</v>
          </cell>
          <cell r="BG88">
            <v>751.82181000000003</v>
          </cell>
          <cell r="BK88">
            <v>235.37562000000003</v>
          </cell>
          <cell r="BL88">
            <v>567.4606998959332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229.2859275168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1848.2994432738885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250.190266295057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0</v>
          </cell>
          <cell r="BG89">
            <v>1371.7519</v>
          </cell>
          <cell r="BK89">
            <v>249.05208999999999</v>
          </cell>
          <cell r="BL89">
            <v>590.68247640898903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331.42238613792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1007.7187498613958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124.87670901997826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0</v>
          </cell>
          <cell r="BG90">
            <v>518.52630199999999</v>
          </cell>
          <cell r="BK90">
            <v>62.497307999999997</v>
          </cell>
          <cell r="BL90">
            <v>203.8387896186822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66.701360732159998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202.25344191507662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53.861303411805395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0</v>
          </cell>
          <cell r="BG91">
            <v>305.21856000000002</v>
          </cell>
          <cell r="BK91">
            <v>7.6185599999999996</v>
          </cell>
          <cell r="BL91">
            <v>0.39558003979407202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707.94405631500717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80.321266266796982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0</v>
          </cell>
          <cell r="BG92">
            <v>385.33444000000009</v>
          </cell>
          <cell r="BK92">
            <v>89.127480000000006</v>
          </cell>
          <cell r="BL92">
            <v>218.08531367111357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179.25990696768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1018.0452126908272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105.06055875332029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0</v>
          </cell>
          <cell r="BG93">
            <v>584.59429999999998</v>
          </cell>
          <cell r="BK93">
            <v>113.9392</v>
          </cell>
          <cell r="BL93">
            <v>393.48042486657414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145.90922660159998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1862.1173080358774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204.43744291659249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0</v>
          </cell>
          <cell r="BG94">
            <v>743.21151199999997</v>
          </cell>
          <cell r="BK94">
            <v>192.61215200000001</v>
          </cell>
          <cell r="BL94">
            <v>571.67218376158905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0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1526.0905181315345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165.01804313802973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0</v>
          </cell>
          <cell r="BG95">
            <v>780.04888000000005</v>
          </cell>
          <cell r="BK95">
            <v>173.69852</v>
          </cell>
          <cell r="BL95">
            <v>331.56201993522382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810.20571767687227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102.99318280436644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0</v>
          </cell>
          <cell r="BG96">
            <v>685.81715999999994</v>
          </cell>
          <cell r="BK96">
            <v>122.38296</v>
          </cell>
          <cell r="BL96">
            <v>328.89755168048083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1964.1300974377004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863.83853963026581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0</v>
          </cell>
          <cell r="BG97">
            <v>862.28928000000008</v>
          </cell>
          <cell r="BK97">
            <v>164.13120000000001</v>
          </cell>
          <cell r="BL97">
            <v>331.06525403375133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735.16774060256034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201.79840204460953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496.27591635238639</v>
          </cell>
          <cell r="BC98">
            <v>153.00251999999998</v>
          </cell>
          <cell r="BD98">
            <v>0</v>
          </cell>
          <cell r="BG98">
            <v>585.84503999999993</v>
          </cell>
          <cell r="BK98">
            <v>107.21369999999999</v>
          </cell>
          <cell r="BL98">
            <v>328.10991510946911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1306.8463276623131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163.61765604993991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0</v>
          </cell>
          <cell r="BG99">
            <v>899.75950999999986</v>
          </cell>
          <cell r="BK99">
            <v>158.87911</v>
          </cell>
          <cell r="BL99">
            <v>330.79254869688953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1591.0225305799536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164.68708847855456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0</v>
          </cell>
          <cell r="BG100">
            <v>900.67203000000006</v>
          </cell>
          <cell r="BK100">
            <v>151.79490000000001</v>
          </cell>
          <cell r="BL100">
            <v>330.42471382078304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1623.0102026066888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854.28036582532479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0</v>
          </cell>
          <cell r="BG101">
            <v>897.76293999999996</v>
          </cell>
          <cell r="BK101">
            <v>132.72239999999999</v>
          </cell>
          <cell r="BL101">
            <v>329.43440852569154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1569.5742646941962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160.34173807425299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0</v>
          </cell>
          <cell r="BG102">
            <v>869.70387000000005</v>
          </cell>
          <cell r="BK102">
            <v>145.30270000000002</v>
          </cell>
          <cell r="BL102">
            <v>330.0876180002669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1390.5879709064059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155.12903826127703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0</v>
          </cell>
          <cell r="BG103">
            <v>875.67330000000004</v>
          </cell>
          <cell r="BK103">
            <v>141.70920000000001</v>
          </cell>
          <cell r="BL103">
            <v>329.90103196917971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1587.1527817253802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164.30551144341555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0</v>
          </cell>
          <cell r="BG104">
            <v>905.75027000000011</v>
          </cell>
          <cell r="BK104">
            <v>115.47978000000001</v>
          </cell>
          <cell r="BL104">
            <v>328.53911646186918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678.52945210907137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88.43325089347131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0</v>
          </cell>
          <cell r="BG105">
            <v>572.26415999999995</v>
          </cell>
          <cell r="BK105">
            <v>103.82747999999999</v>
          </cell>
          <cell r="BL105">
            <v>327.93409171996359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2242.9517879356576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233.84248337946187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0</v>
          </cell>
          <cell r="BG106">
            <v>1135.8100100000001</v>
          </cell>
          <cell r="BK106">
            <v>271.40147000000002</v>
          </cell>
          <cell r="BL106">
            <v>605.03427849658772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158.41573173888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2653.1091454090488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272.28112441613808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0</v>
          </cell>
          <cell r="BG107">
            <v>1217.67048</v>
          </cell>
          <cell r="BK107">
            <v>280.9074</v>
          </cell>
          <cell r="BL107">
            <v>605.52785683260913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233.45476256255998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2438.9113302162032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242.22080547896189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0</v>
          </cell>
          <cell r="BG108">
            <v>1175.4340500000001</v>
          </cell>
          <cell r="BK108">
            <v>232.38893999999999</v>
          </cell>
          <cell r="BL108">
            <v>428.90181575635916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293.90287072607998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642.72509517125104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91.503214371155593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0</v>
          </cell>
          <cell r="BG109">
            <v>429.22192000000001</v>
          </cell>
          <cell r="BK109">
            <v>117.5326</v>
          </cell>
          <cell r="BL109">
            <v>380.16299320844661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89.629953483839998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739.18653519721329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75.880121486261658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0</v>
          </cell>
          <cell r="BG110">
            <v>370.53870000000001</v>
          </cell>
          <cell r="BK110">
            <v>126.97720000000001</v>
          </cell>
          <cell r="BL110">
            <v>380.6533870944092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225.11709247103997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1261.2883168852159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45.287576219883647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7940.4146616381822</v>
          </cell>
          <cell r="BC111">
            <v>185.44628</v>
          </cell>
          <cell r="BD111">
            <v>0</v>
          </cell>
          <cell r="BG111">
            <v>684.65800000000002</v>
          </cell>
          <cell r="BK111">
            <v>156.94468000000003</v>
          </cell>
          <cell r="BL111">
            <v>215.1746998257174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89.629953483839998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679.89483845675079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26.766543322731835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3970.2073308190911</v>
          </cell>
          <cell r="BC112">
            <v>64.595984000000001</v>
          </cell>
          <cell r="BD112">
            <v>0</v>
          </cell>
          <cell r="BG112">
            <v>435.36027199999995</v>
          </cell>
          <cell r="BK112">
            <v>100.90756</v>
          </cell>
          <cell r="BL112">
            <v>212.26507305116348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116.72738128127999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1127.0753289061379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723.59991530805348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3970.2073308190911</v>
          </cell>
          <cell r="BC113">
            <v>65.41136800000001</v>
          </cell>
          <cell r="BD113">
            <v>0</v>
          </cell>
          <cell r="BG113">
            <v>380.49995999999999</v>
          </cell>
          <cell r="BK113">
            <v>99.584856000000002</v>
          </cell>
          <cell r="BL113">
            <v>212.19639402245522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89.629953483839998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1139.0445019589301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1440.6396968893375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7940.4146616381822</v>
          </cell>
          <cell r="BC114">
            <v>185.21139999999997</v>
          </cell>
          <cell r="BD114">
            <v>0</v>
          </cell>
          <cell r="BG114">
            <v>695.11754399999995</v>
          </cell>
          <cell r="BK114">
            <v>162.21964</v>
          </cell>
          <cell r="BL114">
            <v>215.44859264623886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214.69500485664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1049.3902464022731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50.085162256491955</v>
          </cell>
          <cell r="AQ115">
            <v>31.208760000000002</v>
          </cell>
          <cell r="AR115">
            <v>29.032938999094426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0</v>
          </cell>
          <cell r="BG115">
            <v>741.68424000000005</v>
          </cell>
          <cell r="BK115">
            <v>108.0585</v>
          </cell>
          <cell r="BL115">
            <v>209.42042270823944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237.62359760832001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1023.9099689783416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168.21999430141838</v>
          </cell>
          <cell r="AQ116">
            <v>105.42366999999999</v>
          </cell>
          <cell r="AR116">
            <v>98.035530920516123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0</v>
          </cell>
          <cell r="BG116">
            <v>711.99376599999994</v>
          </cell>
          <cell r="BK116">
            <v>152.13124300000001</v>
          </cell>
          <cell r="BL116">
            <v>211.70882070336899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89.629953483839998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1409.7633983763762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218.68819641054907</v>
          </cell>
          <cell r="AQ117">
            <v>107.927104</v>
          </cell>
          <cell r="AR117">
            <v>100.49200208253362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0</v>
          </cell>
          <cell r="BG117">
            <v>948.37432000000001</v>
          </cell>
          <cell r="BK117">
            <v>193.58671999999999</v>
          </cell>
          <cell r="BL117">
            <v>213.86132186386942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89.629953483839998</v>
          </cell>
          <cell r="BX117">
            <v>0</v>
          </cell>
        </row>
        <row r="118">
          <cell r="O118">
            <v>1857.9495200000001</v>
          </cell>
          <cell r="P118">
            <v>2780.2532382150771</v>
          </cell>
          <cell r="S118">
            <v>2918.6904</v>
          </cell>
          <cell r="T118">
            <v>5979.6176858224972</v>
          </cell>
          <cell r="AA118">
            <v>33.531880000000001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1941.9044367661691</v>
          </cell>
          <cell r="AQ118">
            <v>157.74152000000001</v>
          </cell>
          <cell r="AR118">
            <v>156.32089212838562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404.64566070050631</v>
          </cell>
          <cell r="BG118">
            <v>5985.2044400000004</v>
          </cell>
          <cell r="BK118">
            <v>401.43800000000005</v>
          </cell>
          <cell r="BL118">
            <v>353.97790215602043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1352.7869723491199</v>
          </cell>
        </row>
        <row r="119">
          <cell r="O119">
            <v>233.72676000000001</v>
          </cell>
          <cell r="P119">
            <v>410.47361845456641</v>
          </cell>
          <cell r="S119">
            <v>246.05028000000001</v>
          </cell>
          <cell r="T119">
            <v>645.51511938243254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752.5530049057943</v>
          </cell>
          <cell r="AQ119">
            <v>47.96370000000001</v>
          </cell>
          <cell r="AR119">
            <v>44.663112036681603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11910.621992457274</v>
          </cell>
          <cell r="BC119">
            <v>85.284360000000007</v>
          </cell>
          <cell r="BD119">
            <v>0</v>
          </cell>
          <cell r="BG119">
            <v>653.28660000000013</v>
          </cell>
          <cell r="BK119">
            <v>101.24892000000001</v>
          </cell>
          <cell r="BL119">
            <v>392.82150487809889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362.68864898111997</v>
          </cell>
          <cell r="BX119">
            <v>0</v>
          </cell>
        </row>
        <row r="120">
          <cell r="O120">
            <v>686.61040800000012</v>
          </cell>
          <cell r="P120">
            <v>1100.0825723607616</v>
          </cell>
          <cell r="S120">
            <v>711.16095600000017</v>
          </cell>
          <cell r="T120">
            <v>1580.4571013569371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298.47270520452685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0</v>
          </cell>
          <cell r="BG120">
            <v>1715.5869280000002</v>
          </cell>
          <cell r="BK120">
            <v>278.37370000000004</v>
          </cell>
          <cell r="BL120">
            <v>569.69329794562611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669.09802484448005</v>
          </cell>
          <cell r="BX120">
            <v>0</v>
          </cell>
        </row>
        <row r="121">
          <cell r="O121">
            <v>400.85735999999997</v>
          </cell>
          <cell r="P121">
            <v>653.22446948414847</v>
          </cell>
          <cell r="S121">
            <v>665.78569500000003</v>
          </cell>
          <cell r="T121">
            <v>1503.6184875515551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230.91092766463279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0</v>
          </cell>
          <cell r="BG121">
            <v>1439.5683329999999</v>
          </cell>
          <cell r="BK121">
            <v>224.94920999999997</v>
          </cell>
          <cell r="BL121">
            <v>573.3512273985051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675.35127741311999</v>
          </cell>
          <cell r="BX121">
            <v>0</v>
          </cell>
        </row>
        <row r="122">
          <cell r="O122">
            <v>573.34640999999999</v>
          </cell>
          <cell r="P122">
            <v>482.82439514428052</v>
          </cell>
          <cell r="S122">
            <v>728.65701999999999</v>
          </cell>
          <cell r="T122">
            <v>973.92583205304902</v>
          </cell>
          <cell r="AA122">
            <v>24.65099</v>
          </cell>
          <cell r="AB122">
            <v>15.675095324609776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193.11315098750586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0</v>
          </cell>
          <cell r="BG122">
            <v>943.76736999999991</v>
          </cell>
          <cell r="BK122">
            <v>253.72710999999998</v>
          </cell>
          <cell r="BL122">
            <v>574.84546815098201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404.37699943871996</v>
          </cell>
          <cell r="BX122">
            <v>0</v>
          </cell>
        </row>
        <row r="123">
          <cell r="O123">
            <v>568.5544799999999</v>
          </cell>
          <cell r="P123">
            <v>889.32592094799384</v>
          </cell>
          <cell r="S123">
            <v>1123.0200799999998</v>
          </cell>
          <cell r="T123">
            <v>2001.8496315771381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1607.5717571526461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0</v>
          </cell>
          <cell r="BG123">
            <v>1344.1245999999999</v>
          </cell>
          <cell r="BK123">
            <v>211.10595999999995</v>
          </cell>
          <cell r="BL123">
            <v>572.63244151431195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1688.3781935328002</v>
          </cell>
          <cell r="BX123">
            <v>0</v>
          </cell>
        </row>
        <row r="124">
          <cell r="O124">
            <v>468.85304000000002</v>
          </cell>
          <cell r="P124">
            <v>740.98771576961735</v>
          </cell>
          <cell r="S124">
            <v>650.25016000000005</v>
          </cell>
          <cell r="T124">
            <v>1494.2377290569932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201.25937692409281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0</v>
          </cell>
          <cell r="BG124">
            <v>1063.97091</v>
          </cell>
          <cell r="BK124">
            <v>218.15198000000001</v>
          </cell>
          <cell r="BL124">
            <v>572.99829344328396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87.545535960959995</v>
          </cell>
          <cell r="BX124">
            <v>0</v>
          </cell>
        </row>
        <row r="125">
          <cell r="O125">
            <v>843.90464000000009</v>
          </cell>
          <cell r="P125">
            <v>686.09600525822589</v>
          </cell>
          <cell r="S125">
            <v>1543.19568</v>
          </cell>
          <cell r="T125">
            <v>1551.8834483838034</v>
          </cell>
          <cell r="AA125">
            <v>4.0811200000000003</v>
          </cell>
          <cell r="AB125">
            <v>2.466214997738605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355.21192123944775</v>
          </cell>
          <cell r="AQ125">
            <v>19.340960000000003</v>
          </cell>
          <cell r="AR125">
            <v>18.043897262819367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0</v>
          </cell>
          <cell r="BG125">
            <v>1895.2366400000001</v>
          </cell>
          <cell r="BK125">
            <v>229.96224000000001</v>
          </cell>
          <cell r="BL125">
            <v>573.61151997438412</v>
          </cell>
          <cell r="BO125">
            <v>1.06464</v>
          </cell>
          <cell r="BP125">
            <v>0</v>
          </cell>
          <cell r="BS125">
            <v>422.66208</v>
          </cell>
          <cell r="BT125">
            <v>908.80603997568005</v>
          </cell>
          <cell r="BX125">
            <v>0</v>
          </cell>
        </row>
        <row r="126">
          <cell r="O126">
            <v>713.52003999999999</v>
          </cell>
          <cell r="P126">
            <v>1168.4586498194499</v>
          </cell>
          <cell r="S126">
            <v>1513.3405599999999</v>
          </cell>
          <cell r="T126">
            <v>3221.6022367116038</v>
          </cell>
          <cell r="AA126">
            <v>39.759864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992.45551999999998</v>
          </cell>
          <cell r="AN126">
            <v>313.11687350867857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244.10707200000002</v>
          </cell>
          <cell r="AZ126">
            <v>0</v>
          </cell>
          <cell r="BC126">
            <v>587.30558799999994</v>
          </cell>
          <cell r="BD126">
            <v>0</v>
          </cell>
          <cell r="BG126">
            <v>1532.6040600000001</v>
          </cell>
          <cell r="BK126">
            <v>299.43184400000001</v>
          </cell>
          <cell r="BL126">
            <v>577.21860434660118</v>
          </cell>
          <cell r="BO126">
            <v>1.078756</v>
          </cell>
          <cell r="BP126">
            <v>0</v>
          </cell>
          <cell r="BS126">
            <v>351.212132</v>
          </cell>
          <cell r="BT126">
            <v>783.74098860287995</v>
          </cell>
          <cell r="BX126">
            <v>0</v>
          </cell>
        </row>
        <row r="127">
          <cell r="O127">
            <v>195.43200000000002</v>
          </cell>
          <cell r="P127">
            <v>333.2480281261324</v>
          </cell>
          <cell r="S127">
            <v>480.96390000000002</v>
          </cell>
          <cell r="T127">
            <v>1044.0550772488089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1546.2193159559165</v>
          </cell>
          <cell r="AQ127">
            <v>62.437650000000005</v>
          </cell>
          <cell r="AR127">
            <v>58.062045647686084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0</v>
          </cell>
          <cell r="BG127">
            <v>654.26609999999994</v>
          </cell>
          <cell r="BK127">
            <v>135.65279999999998</v>
          </cell>
          <cell r="BL127">
            <v>210.85320715728096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89.629953483839998</v>
          </cell>
          <cell r="BX127">
            <v>0</v>
          </cell>
        </row>
        <row r="128">
          <cell r="O128">
            <v>444.57193000000001</v>
          </cell>
          <cell r="P128">
            <v>644.77895320786945</v>
          </cell>
          <cell r="S128">
            <v>406.38031000000001</v>
          </cell>
          <cell r="T128">
            <v>952.31835647709431</v>
          </cell>
          <cell r="AA128">
            <v>9.3561800000000002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94.268211539676486</v>
          </cell>
          <cell r="AQ128">
            <v>44.250129999999999</v>
          </cell>
          <cell r="AR128">
            <v>40.643431953380258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0</v>
          </cell>
          <cell r="BG128">
            <v>978.02757000000008</v>
          </cell>
          <cell r="BK128">
            <v>132.98045999999999</v>
          </cell>
          <cell r="BL128">
            <v>329.44780782753719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523.18879824288001</v>
          </cell>
          <cell r="BX128">
            <v>0</v>
          </cell>
        </row>
        <row r="129">
          <cell r="O129">
            <v>671.33691799999997</v>
          </cell>
          <cell r="P129">
            <v>1061.17351941019</v>
          </cell>
          <cell r="S129">
            <v>2743.813212</v>
          </cell>
          <cell r="T129">
            <v>4279.660399788143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3265.1847764095055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1533.6214257114571</v>
          </cell>
          <cell r="BG129">
            <v>2948.6967999999997</v>
          </cell>
          <cell r="BK129">
            <v>358.67337800000001</v>
          </cell>
          <cell r="BL129">
            <v>406.18780734728034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360.60423145824001</v>
          </cell>
          <cell r="BX129">
            <v>0</v>
          </cell>
        </row>
        <row r="130">
          <cell r="O130">
            <v>660.04282000000012</v>
          </cell>
          <cell r="P130">
            <v>1042.7882364232696</v>
          </cell>
          <cell r="S130">
            <v>2962.4879100000003</v>
          </cell>
          <cell r="T130">
            <v>6375.5725520524602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3301.7896312286352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1452.9603937670711</v>
          </cell>
          <cell r="BG130">
            <v>2926.5322700000002</v>
          </cell>
          <cell r="BK130">
            <v>337.46936399999998</v>
          </cell>
          <cell r="BL130">
            <v>405.08682701741304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854.61118438080007</v>
          </cell>
          <cell r="BX130">
            <v>0</v>
          </cell>
        </row>
        <row r="131">
          <cell r="O131">
            <v>292.19085000000001</v>
          </cell>
          <cell r="P131">
            <v>495.82466537331675</v>
          </cell>
          <cell r="S131">
            <v>551.48940000000005</v>
          </cell>
          <cell r="T131">
            <v>1126.5419134446179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177.78608139805584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0</v>
          </cell>
          <cell r="BG131">
            <v>1005.3162</v>
          </cell>
          <cell r="BK131">
            <v>113.1669</v>
          </cell>
          <cell r="BL131">
            <v>393.44032457665935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337.67563870655999</v>
          </cell>
          <cell r="BX131">
            <v>0</v>
          </cell>
        </row>
        <row r="132">
          <cell r="O132">
            <v>316.93502999999998</v>
          </cell>
          <cell r="P132">
            <v>494.01606504672361</v>
          </cell>
          <cell r="S132">
            <v>965.08439999999996</v>
          </cell>
          <cell r="T132">
            <v>3624.5872826966793</v>
          </cell>
          <cell r="AA132">
            <v>17.069519999999997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833.78039999999999</v>
          </cell>
          <cell r="AN132">
            <v>348.84695399314552</v>
          </cell>
          <cell r="AQ132">
            <v>81.572609999999997</v>
          </cell>
          <cell r="AR132">
            <v>89.326224073363207</v>
          </cell>
          <cell r="AU132">
            <v>2.9543399999999997</v>
          </cell>
          <cell r="AV132">
            <v>0</v>
          </cell>
          <cell r="AY132">
            <v>83.542169999999999</v>
          </cell>
          <cell r="AZ132">
            <v>0</v>
          </cell>
          <cell r="BC132">
            <v>238.97328000000002</v>
          </cell>
          <cell r="BD132">
            <v>0</v>
          </cell>
          <cell r="BG132">
            <v>1892.91129</v>
          </cell>
          <cell r="BK132">
            <v>203.84945999999999</v>
          </cell>
          <cell r="BL132">
            <v>333.44914832820933</v>
          </cell>
          <cell r="BO132">
            <v>0.98477999999999988</v>
          </cell>
          <cell r="BP132">
            <v>0</v>
          </cell>
          <cell r="BS132">
            <v>284.10903000000002</v>
          </cell>
          <cell r="BT132">
            <v>187.59757705919998</v>
          </cell>
          <cell r="BX132">
            <v>0</v>
          </cell>
        </row>
        <row r="133">
          <cell r="O133">
            <v>1573.3208999999999</v>
          </cell>
          <cell r="P133">
            <v>2077.4103229193702</v>
          </cell>
          <cell r="S133">
            <v>2578.2406500000002</v>
          </cell>
          <cell r="T133">
            <v>3691.7024929666941</v>
          </cell>
          <cell r="AA133">
            <v>116.29259999999999</v>
          </cell>
          <cell r="AB133">
            <v>7.6494465184095715</v>
          </cell>
          <cell r="AF133">
            <v>0</v>
          </cell>
          <cell r="AI133">
            <v>0</v>
          </cell>
          <cell r="AJ133">
            <v>0</v>
          </cell>
          <cell r="AM133">
            <v>2757.3143999999998</v>
          </cell>
          <cell r="AN133">
            <v>2362.6713682933532</v>
          </cell>
          <cell r="AQ133">
            <v>220.78740000000002</v>
          </cell>
          <cell r="AR133">
            <v>205.53964159280875</v>
          </cell>
          <cell r="AU133">
            <v>8.0056499999999993</v>
          </cell>
          <cell r="AV133">
            <v>0</v>
          </cell>
          <cell r="AY133">
            <v>343.82160000000005</v>
          </cell>
          <cell r="AZ133">
            <v>0</v>
          </cell>
          <cell r="BC133">
            <v>1700.5686000000001</v>
          </cell>
          <cell r="BD133">
            <v>0</v>
          </cell>
          <cell r="BG133">
            <v>4704.3727500000005</v>
          </cell>
          <cell r="BK133">
            <v>572.19330000000002</v>
          </cell>
          <cell r="BL133">
            <v>607.46100315300691</v>
          </cell>
          <cell r="BO133">
            <v>0.8427</v>
          </cell>
          <cell r="BP133">
            <v>0</v>
          </cell>
          <cell r="BS133">
            <v>657.72735</v>
          </cell>
          <cell r="BT133">
            <v>808.75399887743993</v>
          </cell>
          <cell r="BX133">
            <v>0</v>
          </cell>
        </row>
        <row r="134">
          <cell r="O134">
            <v>1460.7012</v>
          </cell>
          <cell r="P134">
            <v>2201.4880757658384</v>
          </cell>
          <cell r="S134">
            <v>2060.2266</v>
          </cell>
          <cell r="T134">
            <v>3767.1563146491817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3517.5893749325201</v>
          </cell>
          <cell r="AQ134">
            <v>100.8219</v>
          </cell>
          <cell r="AR134">
            <v>94.909113077948419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754.98501636411538</v>
          </cell>
          <cell r="BG134">
            <v>2205.6479999999997</v>
          </cell>
          <cell r="BK134">
            <v>500.05500000000001</v>
          </cell>
          <cell r="BL134">
            <v>800.70602557148482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719.12404539359989</v>
          </cell>
          <cell r="BX134">
            <v>0</v>
          </cell>
        </row>
        <row r="135">
          <cell r="O135">
            <v>850.96277999999995</v>
          </cell>
          <cell r="P135">
            <v>1489.843152482613</v>
          </cell>
          <cell r="S135">
            <v>1379.7402299999999</v>
          </cell>
          <cell r="T135">
            <v>2758.762166230963</v>
          </cell>
          <cell r="AA135">
            <v>64.491720000000001</v>
          </cell>
          <cell r="AB135">
            <v>178.31988441276081</v>
          </cell>
          <cell r="AF135">
            <v>0</v>
          </cell>
          <cell r="AI135">
            <v>0</v>
          </cell>
          <cell r="AJ135">
            <v>0</v>
          </cell>
          <cell r="AM135">
            <v>1946.22894</v>
          </cell>
          <cell r="AN135">
            <v>5081.4001032869865</v>
          </cell>
          <cell r="AQ135">
            <v>107.94165</v>
          </cell>
          <cell r="AR135">
            <v>100.33568119040524</v>
          </cell>
          <cell r="AU135">
            <v>3.8257799999999995</v>
          </cell>
          <cell r="AV135">
            <v>0</v>
          </cell>
          <cell r="AY135">
            <v>206.04557999999997</v>
          </cell>
          <cell r="AZ135">
            <v>0</v>
          </cell>
          <cell r="BC135">
            <v>768.98177999999996</v>
          </cell>
          <cell r="BD135">
            <v>1562.0885124461213</v>
          </cell>
          <cell r="BG135">
            <v>3124.5691799999995</v>
          </cell>
          <cell r="BK135">
            <v>367.54815000000002</v>
          </cell>
          <cell r="BL135">
            <v>2120.2698433963933</v>
          </cell>
          <cell r="BO135">
            <v>1.36635</v>
          </cell>
          <cell r="BP135">
            <v>0</v>
          </cell>
          <cell r="BS135">
            <v>950.97959999999989</v>
          </cell>
          <cell r="BT135">
            <v>581.55248888352003</v>
          </cell>
          <cell r="BX135">
            <v>0</v>
          </cell>
        </row>
        <row r="136">
          <cell r="O136">
            <v>848.21111999999994</v>
          </cell>
          <cell r="P136">
            <v>1686.345672863923</v>
          </cell>
          <cell r="S136">
            <v>701.36320000000001</v>
          </cell>
          <cell r="T136">
            <v>2143.7659223264909</v>
          </cell>
          <cell r="AA136">
            <v>70.136319999999998</v>
          </cell>
          <cell r="AB136">
            <v>237.75984588368112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3686.2464907755748</v>
          </cell>
          <cell r="AQ136">
            <v>139.72469999999998</v>
          </cell>
          <cell r="AR136">
            <v>129.92499291470679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2008.8886500943233</v>
          </cell>
          <cell r="BG136">
            <v>4056.3998199999996</v>
          </cell>
          <cell r="BK136">
            <v>379.44844999999998</v>
          </cell>
          <cell r="BL136">
            <v>794.44374715556023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746.2214731910401</v>
          </cell>
          <cell r="BX136">
            <v>0</v>
          </cell>
        </row>
        <row r="137">
          <cell r="O137">
            <v>1258.0286159999998</v>
          </cell>
          <cell r="P137">
            <v>2288.5979054472459</v>
          </cell>
          <cell r="S137">
            <v>2872.4766720000002</v>
          </cell>
          <cell r="T137">
            <v>6674.7844944243298</v>
          </cell>
          <cell r="AA137">
            <v>108.245904</v>
          </cell>
          <cell r="AB137">
            <v>336.82644833521488</v>
          </cell>
          <cell r="AF137">
            <v>0</v>
          </cell>
          <cell r="AI137">
            <v>0</v>
          </cell>
          <cell r="AJ137">
            <v>0</v>
          </cell>
          <cell r="AM137">
            <v>2971.4820719999998</v>
          </cell>
          <cell r="AN137">
            <v>1751.6009301292711</v>
          </cell>
          <cell r="AQ137">
            <v>202.85106400000001</v>
          </cell>
          <cell r="AR137">
            <v>188.92496391516318</v>
          </cell>
          <cell r="AU137">
            <v>7.4804079999999988</v>
          </cell>
          <cell r="AV137">
            <v>0</v>
          </cell>
          <cell r="AY137">
            <v>210.33147199999999</v>
          </cell>
          <cell r="AZ137">
            <v>0</v>
          </cell>
          <cell r="BC137">
            <v>1604.7675280000001</v>
          </cell>
          <cell r="BD137">
            <v>0</v>
          </cell>
          <cell r="BG137">
            <v>6315.2244479999999</v>
          </cell>
          <cell r="BK137">
            <v>629.23431999999991</v>
          </cell>
          <cell r="BL137">
            <v>817.10594580317104</v>
          </cell>
          <cell r="BO137">
            <v>0.88004800000000005</v>
          </cell>
          <cell r="BP137">
            <v>0</v>
          </cell>
          <cell r="BS137">
            <v>819.76471199999992</v>
          </cell>
          <cell r="BT137">
            <v>454.40301998784003</v>
          </cell>
          <cell r="BX137">
            <v>0</v>
          </cell>
        </row>
        <row r="138">
          <cell r="O138">
            <v>483.84</v>
          </cell>
          <cell r="P138">
            <v>1151.4340955831092</v>
          </cell>
          <cell r="S138">
            <v>1686.9888000000001</v>
          </cell>
          <cell r="T138">
            <v>3486.0872894428317</v>
          </cell>
          <cell r="AA138">
            <v>86.446079999999995</v>
          </cell>
          <cell r="AB138">
            <v>237.75984588368112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1508.8383934800218</v>
          </cell>
          <cell r="AQ138">
            <v>142.89408</v>
          </cell>
          <cell r="AR138">
            <v>132.8950898651461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944.37409887927129</v>
          </cell>
          <cell r="BG138">
            <v>3248.1791999999996</v>
          </cell>
          <cell r="BK138">
            <v>430.94015999999999</v>
          </cell>
          <cell r="BL138">
            <v>800.34820039461238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894.21511731551993</v>
          </cell>
          <cell r="BX138">
            <v>0</v>
          </cell>
        </row>
        <row r="139">
          <cell r="O139">
            <v>1259.9145370000001</v>
          </cell>
          <cell r="P139">
            <v>2288.1870476041217</v>
          </cell>
          <cell r="S139">
            <v>2968.3710840000003</v>
          </cell>
          <cell r="T139">
            <v>5400.9700449864031</v>
          </cell>
          <cell r="AA139">
            <v>102.58733100000001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3088.278354</v>
          </cell>
          <cell r="AN139">
            <v>1077.2997151343277</v>
          </cell>
          <cell r="AQ139">
            <v>177.6404</v>
          </cell>
          <cell r="AR139">
            <v>165.05253053155687</v>
          </cell>
          <cell r="AU139">
            <v>6.2174140000000007</v>
          </cell>
          <cell r="AV139">
            <v>0</v>
          </cell>
          <cell r="AY139">
            <v>212.28027800000001</v>
          </cell>
          <cell r="AZ139">
            <v>0</v>
          </cell>
          <cell r="BC139">
            <v>1607.2015190000002</v>
          </cell>
          <cell r="BD139">
            <v>0</v>
          </cell>
          <cell r="BG139">
            <v>6504.3032459999995</v>
          </cell>
          <cell r="BK139">
            <v>540.02681600000005</v>
          </cell>
          <cell r="BL139">
            <v>812.47400643638116</v>
          </cell>
          <cell r="BO139">
            <v>0.88820200000000005</v>
          </cell>
          <cell r="BP139">
            <v>0</v>
          </cell>
          <cell r="BS139">
            <v>735.87535700000001</v>
          </cell>
          <cell r="BT139">
            <v>556.53947860895994</v>
          </cell>
          <cell r="BX139">
            <v>0</v>
          </cell>
        </row>
        <row r="140">
          <cell r="O140">
            <v>1120.484872</v>
          </cell>
          <cell r="P140">
            <v>1833.5080196247352</v>
          </cell>
          <cell r="S140">
            <v>3226.06124</v>
          </cell>
          <cell r="T140">
            <v>4873.2625663884437</v>
          </cell>
          <cell r="AA140">
            <v>101.54503200000001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2447.5493280000001</v>
          </cell>
          <cell r="AN140">
            <v>4657.893399332278</v>
          </cell>
          <cell r="AQ140">
            <v>190.52779200000001</v>
          </cell>
          <cell r="AR140">
            <v>177.44654412173603</v>
          </cell>
          <cell r="AU140">
            <v>6.9790400000000004</v>
          </cell>
          <cell r="AV140">
            <v>0</v>
          </cell>
          <cell r="AY140">
            <v>240.77688000000001</v>
          </cell>
          <cell r="AZ140">
            <v>0</v>
          </cell>
          <cell r="BC140">
            <v>380.70663200000001</v>
          </cell>
          <cell r="BD140">
            <v>773.35701823683382</v>
          </cell>
          <cell r="BG140">
            <v>3298.9922080000001</v>
          </cell>
          <cell r="BK140">
            <v>426.76829600000002</v>
          </cell>
          <cell r="BL140">
            <v>800.13158385196698</v>
          </cell>
          <cell r="BO140">
            <v>1.3958080000000002</v>
          </cell>
          <cell r="BP140">
            <v>0</v>
          </cell>
          <cell r="BS140">
            <v>2028.8069280000002</v>
          </cell>
          <cell r="BT140">
            <v>1792.5990696768001</v>
          </cell>
          <cell r="BX140">
            <v>0</v>
          </cell>
        </row>
        <row r="141">
          <cell r="O141">
            <v>789.00021900000013</v>
          </cell>
          <cell r="P141">
            <v>1407.6311447411474</v>
          </cell>
          <cell r="S141">
            <v>2944.5032250000004</v>
          </cell>
          <cell r="T141">
            <v>4757.4314725245049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5248.3849972539983</v>
          </cell>
          <cell r="AQ141">
            <v>54.035328000000007</v>
          </cell>
          <cell r="AR141">
            <v>52.077188634770749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2931.5536588246168</v>
          </cell>
          <cell r="BG141">
            <v>3846.2177610000003</v>
          </cell>
          <cell r="BK141">
            <v>613.80755399999998</v>
          </cell>
          <cell r="BL141">
            <v>809.84326127167537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673.26685989023997</v>
          </cell>
          <cell r="BX141">
            <v>0</v>
          </cell>
        </row>
        <row r="142">
          <cell r="O142">
            <v>1273.841328</v>
          </cell>
          <cell r="P142">
            <v>2032.5074511401335</v>
          </cell>
          <cell r="S142">
            <v>2662.4351220000003</v>
          </cell>
          <cell r="T142">
            <v>4996.9691821254046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1074.4710807455754</v>
          </cell>
          <cell r="AQ142">
            <v>202.81831200000002</v>
          </cell>
          <cell r="AR142">
            <v>188.81330613507146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0</v>
          </cell>
          <cell r="BG142">
            <v>6540.8905620000005</v>
          </cell>
          <cell r="BK142">
            <v>740.10892799999999</v>
          </cell>
          <cell r="BL142">
            <v>822.862910616048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1534.1312968396796</v>
          </cell>
          <cell r="BX142">
            <v>0</v>
          </cell>
        </row>
        <row r="143">
          <cell r="O143">
            <v>1281.3086000000001</v>
          </cell>
          <cell r="P143">
            <v>1935.0971087025334</v>
          </cell>
          <cell r="S143">
            <v>2506.6159500000003</v>
          </cell>
          <cell r="T143">
            <v>4248.9888957987814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2481.3514879971071</v>
          </cell>
          <cell r="AQ143">
            <v>182.78808000000004</v>
          </cell>
          <cell r="AR143">
            <v>169.83148351948179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0</v>
          </cell>
          <cell r="BG143">
            <v>6582.1629200000007</v>
          </cell>
          <cell r="BK143">
            <v>660.36674000000005</v>
          </cell>
          <cell r="BL143">
            <v>818.72244077630046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1165.18939528992</v>
          </cell>
          <cell r="BX143">
            <v>0</v>
          </cell>
        </row>
        <row r="144">
          <cell r="O144">
            <v>819.18595000000005</v>
          </cell>
          <cell r="P144">
            <v>1254.1638328797917</v>
          </cell>
          <cell r="S144">
            <v>1658.53565</v>
          </cell>
          <cell r="T144">
            <v>3659.4359002427241</v>
          </cell>
          <cell r="AA144">
            <v>33.337400000000002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602.34244005587323</v>
          </cell>
          <cell r="AQ144">
            <v>63.448599999999999</v>
          </cell>
          <cell r="AR144">
            <v>66.994668055022402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0</v>
          </cell>
          <cell r="BG144">
            <v>2615.3728000000001</v>
          </cell>
          <cell r="BK144">
            <v>352.73120000000006</v>
          </cell>
          <cell r="BL144">
            <v>1213.300060397183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883.79302970111996</v>
          </cell>
          <cell r="BX144">
            <v>0</v>
          </cell>
        </row>
        <row r="145">
          <cell r="O145">
            <v>840.67150000000004</v>
          </cell>
          <cell r="P145">
            <v>1285.8553799167794</v>
          </cell>
          <cell r="S145">
            <v>2502.7204000000002</v>
          </cell>
          <cell r="T145">
            <v>3877.2271889870472</v>
          </cell>
          <cell r="AA145">
            <v>58.433560000000007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3521.3077379335782</v>
          </cell>
          <cell r="AQ145">
            <v>120.17468000000001</v>
          </cell>
          <cell r="AR145">
            <v>111.657780091704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5955.3109962286371</v>
          </cell>
          <cell r="BC145">
            <v>770.11022000000003</v>
          </cell>
          <cell r="BD145">
            <v>3248.9765975932291</v>
          </cell>
          <cell r="BG145">
            <v>3383.3582500000002</v>
          </cell>
          <cell r="BK145">
            <v>341.22994</v>
          </cell>
          <cell r="BL145">
            <v>17.717751549391068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1125.5854623552</v>
          </cell>
          <cell r="BX145">
            <v>0</v>
          </cell>
        </row>
        <row r="146">
          <cell r="O146">
            <v>824.58354999999995</v>
          </cell>
          <cell r="P146">
            <v>1289.7331131213957</v>
          </cell>
          <cell r="S146">
            <v>1885.3064999999999</v>
          </cell>
          <cell r="T146">
            <v>3195.8334251677525</v>
          </cell>
          <cell r="AA146">
            <v>64.203800000000001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3485.778683172729</v>
          </cell>
          <cell r="AQ146">
            <v>120.24610000000001</v>
          </cell>
          <cell r="AR146">
            <v>111.657780091704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5955.3109962286371</v>
          </cell>
          <cell r="BC146">
            <v>744.3288</v>
          </cell>
          <cell r="BD146">
            <v>1512.0091245371336</v>
          </cell>
          <cell r="BG146">
            <v>3319.2820499999998</v>
          </cell>
          <cell r="BK146">
            <v>333.5333</v>
          </cell>
          <cell r="BL146">
            <v>350.13345533844597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883.79302970111996</v>
          </cell>
          <cell r="BX146">
            <v>0</v>
          </cell>
        </row>
        <row r="147">
          <cell r="O147">
            <v>853.09835999999996</v>
          </cell>
          <cell r="P147">
            <v>1348.455715624807</v>
          </cell>
          <cell r="S147">
            <v>1486.7050000000002</v>
          </cell>
          <cell r="T147">
            <v>3228.3699675188805</v>
          </cell>
          <cell r="AA147">
            <v>65.685329999999993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1856.7593899999997</v>
          </cell>
          <cell r="AN147">
            <v>3480.2545731456585</v>
          </cell>
          <cell r="AQ147">
            <v>120.01764</v>
          </cell>
          <cell r="AR147">
            <v>111.657780091704</v>
          </cell>
          <cell r="AU147">
            <v>4.5952699999999993</v>
          </cell>
          <cell r="AV147">
            <v>0</v>
          </cell>
          <cell r="AY147">
            <v>1102.8647999999998</v>
          </cell>
          <cell r="AZ147">
            <v>0</v>
          </cell>
          <cell r="BC147">
            <v>744.43373999999994</v>
          </cell>
          <cell r="BD147">
            <v>1512.2222967770479</v>
          </cell>
          <cell r="BG147">
            <v>3324.8129999999996</v>
          </cell>
          <cell r="BK147">
            <v>413.57429999999999</v>
          </cell>
          <cell r="BL147">
            <v>344.01713882882501</v>
          </cell>
          <cell r="BO147">
            <v>1.35155</v>
          </cell>
          <cell r="BP147">
            <v>0</v>
          </cell>
          <cell r="BS147">
            <v>369.78408000000002</v>
          </cell>
          <cell r="BT147">
            <v>1421.5727506041601</v>
          </cell>
          <cell r="BX147">
            <v>0</v>
          </cell>
        </row>
        <row r="148">
          <cell r="O148">
            <v>819.72428000000002</v>
          </cell>
          <cell r="P148">
            <v>1235.3217748017933</v>
          </cell>
          <cell r="S148">
            <v>2554.4128000000001</v>
          </cell>
          <cell r="T148">
            <v>4403.0358843914391</v>
          </cell>
          <cell r="AA148">
            <v>70.466560000000001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1878.3742399999999</v>
          </cell>
          <cell r="AN148">
            <v>596.03308812377281</v>
          </cell>
          <cell r="AQ148">
            <v>120.01335999999999</v>
          </cell>
          <cell r="AR148">
            <v>111.657780091704</v>
          </cell>
          <cell r="AU148">
            <v>4.6794199999999995</v>
          </cell>
          <cell r="AV148">
            <v>0</v>
          </cell>
          <cell r="AY148">
            <v>1101.04</v>
          </cell>
          <cell r="AZ148">
            <v>0</v>
          </cell>
          <cell r="BC148">
            <v>769.62696000000005</v>
          </cell>
          <cell r="BD148">
            <v>0</v>
          </cell>
          <cell r="BG148">
            <v>2661.2136799999998</v>
          </cell>
          <cell r="BK148">
            <v>474.27298000000002</v>
          </cell>
          <cell r="BL148">
            <v>1209.3385973249419</v>
          </cell>
          <cell r="BO148">
            <v>1.3763000000000001</v>
          </cell>
          <cell r="BP148">
            <v>0</v>
          </cell>
          <cell r="BS148">
            <v>823.57792000000006</v>
          </cell>
          <cell r="BT148">
            <v>877.53977713247991</v>
          </cell>
          <cell r="BX148">
            <v>0</v>
          </cell>
        </row>
        <row r="149">
          <cell r="O149">
            <v>823.68234000000007</v>
          </cell>
          <cell r="P149">
            <v>1289.7281752076146</v>
          </cell>
          <cell r="S149">
            <v>2148.0184099999997</v>
          </cell>
          <cell r="T149">
            <v>3919.348761461722</v>
          </cell>
          <cell r="AA149">
            <v>69.317120000000003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4160.535860202549</v>
          </cell>
          <cell r="AQ149">
            <v>119.95110999999999</v>
          </cell>
          <cell r="AR149">
            <v>111.66514999651703</v>
          </cell>
          <cell r="AU149">
            <v>4.603089999999999</v>
          </cell>
          <cell r="AV149">
            <v>0</v>
          </cell>
          <cell r="AY149">
            <v>1102.5754399999998</v>
          </cell>
          <cell r="AZ149">
            <v>5955.3109962286371</v>
          </cell>
          <cell r="BC149">
            <v>764.65447999999992</v>
          </cell>
          <cell r="BD149">
            <v>3595.6688877443235</v>
          </cell>
          <cell r="BG149">
            <v>3013.3993299999997</v>
          </cell>
          <cell r="BK149">
            <v>365.81026999999995</v>
          </cell>
          <cell r="BL149">
            <v>341.5370773883264</v>
          </cell>
          <cell r="BO149">
            <v>1.35385</v>
          </cell>
          <cell r="BP149">
            <v>0</v>
          </cell>
          <cell r="BS149">
            <v>299.20085</v>
          </cell>
          <cell r="BT149">
            <v>258.46777283711998</v>
          </cell>
          <cell r="BX149">
            <v>0</v>
          </cell>
        </row>
        <row r="150">
          <cell r="O150">
            <v>1262.8897999999999</v>
          </cell>
          <cell r="P150">
            <v>2010.0357974953865</v>
          </cell>
          <cell r="S150">
            <v>4294.375</v>
          </cell>
          <cell r="T150">
            <v>7762.7770702173093</v>
          </cell>
          <cell r="AA150">
            <v>50.845400000000005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731.47893947648402</v>
          </cell>
          <cell r="AQ150">
            <v>35.385649999999998</v>
          </cell>
          <cell r="AR150">
            <v>33.497334027511201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0</v>
          </cell>
          <cell r="BG150">
            <v>2959.3397</v>
          </cell>
          <cell r="BK150">
            <v>747.56479999999999</v>
          </cell>
          <cell r="BL150">
            <v>1233.8010856828064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1090.1503644662398</v>
          </cell>
          <cell r="BX150">
            <v>0</v>
          </cell>
        </row>
        <row r="151">
          <cell r="O151">
            <v>1358.3672099999999</v>
          </cell>
          <cell r="P151">
            <v>2049.9718219211873</v>
          </cell>
          <cell r="S151">
            <v>2691.7920899999995</v>
          </cell>
          <cell r="T151">
            <v>4724.1651167169202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1637.693932451557</v>
          </cell>
          <cell r="AQ151">
            <v>132.23393999999999</v>
          </cell>
          <cell r="AR151">
            <v>122.82355810087441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0</v>
          </cell>
          <cell r="BG151">
            <v>4735.4795099999992</v>
          </cell>
          <cell r="BK151">
            <v>676.61018999999987</v>
          </cell>
          <cell r="BL151">
            <v>612.88266256126428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1119.33220978656</v>
          </cell>
          <cell r="BX151">
            <v>0</v>
          </cell>
        </row>
        <row r="152">
          <cell r="O152">
            <v>229.79553000000001</v>
          </cell>
          <cell r="P152">
            <v>406.98638316878771</v>
          </cell>
          <cell r="S152">
            <v>2897.7549369999997</v>
          </cell>
          <cell r="T152">
            <v>4966.7291143986895</v>
          </cell>
          <cell r="AA152">
            <v>76.265473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284.52269720269891</v>
          </cell>
          <cell r="AQ152">
            <v>143.871984</v>
          </cell>
          <cell r="AR152">
            <v>133.9893361100448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1216.7211683642229</v>
          </cell>
          <cell r="BG152">
            <v>2851.1297569999997</v>
          </cell>
          <cell r="BK152">
            <v>464.25357799999995</v>
          </cell>
          <cell r="BL152">
            <v>346.97016428935956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135.48713898720001</v>
          </cell>
          <cell r="BX152">
            <v>0</v>
          </cell>
        </row>
        <row r="153">
          <cell r="O153">
            <v>1307.3555200000001</v>
          </cell>
          <cell r="P153">
            <v>1968.5967881605161</v>
          </cell>
          <cell r="S153">
            <v>2925.10833</v>
          </cell>
          <cell r="T153">
            <v>7218.9029227334877</v>
          </cell>
          <cell r="AA153">
            <v>155.94599000000002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1125.114039994151</v>
          </cell>
          <cell r="AQ153">
            <v>215.73358999999999</v>
          </cell>
          <cell r="AR153">
            <v>200.98400416506723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992.55183270477278</v>
          </cell>
          <cell r="BC153">
            <v>1945.58815</v>
          </cell>
          <cell r="BD153">
            <v>0</v>
          </cell>
          <cell r="BG153">
            <v>6196.9847399999999</v>
          </cell>
          <cell r="BK153">
            <v>648.69546000000003</v>
          </cell>
          <cell r="BL153">
            <v>366.79289943327313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575.29923631487998</v>
          </cell>
          <cell r="BX153">
            <v>0</v>
          </cell>
        </row>
        <row r="154">
          <cell r="O154">
            <v>1180.995525</v>
          </cell>
          <cell r="P154">
            <v>1793.5778478462275</v>
          </cell>
          <cell r="S154">
            <v>2429.5507500000003</v>
          </cell>
          <cell r="T154">
            <v>4332.1298893428484</v>
          </cell>
          <cell r="AA154">
            <v>101.77262500000001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2831.4443500000002</v>
          </cell>
          <cell r="AN154">
            <v>905.72635571619094</v>
          </cell>
          <cell r="AQ154">
            <v>177.56075000000001</v>
          </cell>
          <cell r="AR154">
            <v>167.41967546950099</v>
          </cell>
          <cell r="AU154">
            <v>6.9292000000000007</v>
          </cell>
          <cell r="AV154">
            <v>0</v>
          </cell>
          <cell r="AY154">
            <v>746.62130000000002</v>
          </cell>
          <cell r="AZ154">
            <v>0</v>
          </cell>
          <cell r="BC154">
            <v>1174.066325</v>
          </cell>
          <cell r="BD154">
            <v>0</v>
          </cell>
          <cell r="BG154">
            <v>6372.698625</v>
          </cell>
          <cell r="BK154">
            <v>566.89517499999999</v>
          </cell>
          <cell r="BL154">
            <v>613.00737267622787</v>
          </cell>
          <cell r="BO154">
            <v>0.86615000000000009</v>
          </cell>
          <cell r="BP154">
            <v>0</v>
          </cell>
          <cell r="BS154">
            <v>1223.0038</v>
          </cell>
          <cell r="BT154">
            <v>1317.3518744601602</v>
          </cell>
          <cell r="BX154">
            <v>0</v>
          </cell>
        </row>
        <row r="155">
          <cell r="O155">
            <v>968.30146999999999</v>
          </cell>
          <cell r="P155">
            <v>1472.8402481796168</v>
          </cell>
          <cell r="S155">
            <v>1776.194334</v>
          </cell>
          <cell r="T155">
            <v>3101.4626453748883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1332.583524148589</v>
          </cell>
          <cell r="AQ155">
            <v>142.24333200000001</v>
          </cell>
          <cell r="AR155">
            <v>134.13217817581625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0</v>
          </cell>
          <cell r="BG155">
            <v>2899.6703480000001</v>
          </cell>
          <cell r="BK155">
            <v>464.90786000000003</v>
          </cell>
          <cell r="BL155">
            <v>734.24687832145264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890.0462822697599</v>
          </cell>
          <cell r="BX155">
            <v>0</v>
          </cell>
        </row>
        <row r="156">
          <cell r="O156">
            <v>1258.61662</v>
          </cell>
          <cell r="P156">
            <v>1898.8576799328766</v>
          </cell>
          <cell r="S156">
            <v>2371.2425600000001</v>
          </cell>
          <cell r="T156">
            <v>3717.1995600777159</v>
          </cell>
          <cell r="AA156">
            <v>101.308684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3044.1268760000003</v>
          </cell>
          <cell r="AN156">
            <v>5785.0201174911963</v>
          </cell>
          <cell r="AQ156">
            <v>186.248716</v>
          </cell>
          <cell r="AR156">
            <v>173.13655381019623</v>
          </cell>
          <cell r="AU156">
            <v>7.0783360000000002</v>
          </cell>
          <cell r="AV156">
            <v>0</v>
          </cell>
          <cell r="AY156">
            <v>207.483724</v>
          </cell>
          <cell r="AZ156">
            <v>0</v>
          </cell>
          <cell r="BC156">
            <v>1175.4461719999999</v>
          </cell>
          <cell r="BD156">
            <v>2387.7691384052919</v>
          </cell>
          <cell r="BG156">
            <v>7127.4419559999997</v>
          </cell>
          <cell r="BK156">
            <v>551.225416</v>
          </cell>
          <cell r="BL156">
            <v>606.37228344913672</v>
          </cell>
          <cell r="BO156">
            <v>0.88479200000000002</v>
          </cell>
          <cell r="BP156">
            <v>0</v>
          </cell>
          <cell r="BS156">
            <v>992.29422799999998</v>
          </cell>
          <cell r="BT156">
            <v>1131.8387149238399</v>
          </cell>
          <cell r="BX156">
            <v>0</v>
          </cell>
        </row>
        <row r="157">
          <cell r="O157">
            <v>880.06442500000003</v>
          </cell>
          <cell r="P157">
            <v>1337.3384748716912</v>
          </cell>
          <cell r="S157">
            <v>1345.56864</v>
          </cell>
          <cell r="T157">
            <v>3115.2733862535088</v>
          </cell>
          <cell r="AA157">
            <v>50.404915000000003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1661.2058349999998</v>
          </cell>
          <cell r="AN157">
            <v>552.00342576573007</v>
          </cell>
          <cell r="AQ157">
            <v>56.334904999999992</v>
          </cell>
          <cell r="AR157">
            <v>57.481425191209212</v>
          </cell>
          <cell r="AU157">
            <v>2.1563599999999998</v>
          </cell>
          <cell r="AV157">
            <v>0</v>
          </cell>
          <cell r="AY157">
            <v>423.18564999999995</v>
          </cell>
          <cell r="AZ157">
            <v>0</v>
          </cell>
          <cell r="BC157">
            <v>559.57542000000001</v>
          </cell>
          <cell r="BD157">
            <v>0</v>
          </cell>
          <cell r="BG157">
            <v>3470.3918749999998</v>
          </cell>
          <cell r="BK157">
            <v>516.44821999999999</v>
          </cell>
          <cell r="BL157">
            <v>414.3799825453313</v>
          </cell>
          <cell r="BO157">
            <v>2.1563599999999998</v>
          </cell>
          <cell r="BP157">
            <v>0</v>
          </cell>
          <cell r="BS157">
            <v>343.13078499999995</v>
          </cell>
          <cell r="BT157">
            <v>435.64326228191999</v>
          </cell>
          <cell r="BX157">
            <v>0</v>
          </cell>
        </row>
        <row r="158">
          <cell r="O158">
            <v>614.10626200000002</v>
          </cell>
          <cell r="P158">
            <v>943.2466901028356</v>
          </cell>
          <cell r="S158">
            <v>1845.34394</v>
          </cell>
          <cell r="T158">
            <v>3352.2725341554533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577.54881133781942</v>
          </cell>
          <cell r="AQ158">
            <v>15.125769999999999</v>
          </cell>
          <cell r="AR158">
            <v>14.113543403591386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0</v>
          </cell>
          <cell r="BG158">
            <v>4112.2843419999999</v>
          </cell>
          <cell r="BK158">
            <v>437.54727399999996</v>
          </cell>
          <cell r="BL158">
            <v>584.38999989846081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485.66928283103999</v>
          </cell>
          <cell r="BX158">
            <v>0</v>
          </cell>
        </row>
        <row r="159">
          <cell r="O159">
            <v>1225.2379640000001</v>
          </cell>
          <cell r="P159">
            <v>1564.2203228474684</v>
          </cell>
          <cell r="S159">
            <v>2221.1628759999999</v>
          </cell>
          <cell r="T159">
            <v>3854.7305724210755</v>
          </cell>
          <cell r="AA159">
            <v>110.409988</v>
          </cell>
          <cell r="AB159">
            <v>9.4050571947658668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937.02481233915341</v>
          </cell>
          <cell r="AQ159">
            <v>197.57576800000001</v>
          </cell>
          <cell r="AR159">
            <v>183.58772202677977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0</v>
          </cell>
          <cell r="BG159">
            <v>6522.6823679999998</v>
          </cell>
          <cell r="BK159">
            <v>919.04022399999997</v>
          </cell>
          <cell r="BL159">
            <v>435.28384901919196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0</v>
          </cell>
          <cell r="BX159">
            <v>0</v>
          </cell>
        </row>
        <row r="160">
          <cell r="O160">
            <v>862.73010399999987</v>
          </cell>
          <cell r="P160">
            <v>1265.5374515865553</v>
          </cell>
          <cell r="S160">
            <v>1509.9354599999999</v>
          </cell>
          <cell r="T160">
            <v>3366.5396267499045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777.83579106303466</v>
          </cell>
          <cell r="AQ160">
            <v>156.51577599999999</v>
          </cell>
          <cell r="AR160">
            <v>145.64640835161873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0</v>
          </cell>
          <cell r="BG160">
            <v>5260.0029640000002</v>
          </cell>
          <cell r="BK160">
            <v>561.05856800000004</v>
          </cell>
          <cell r="BL160">
            <v>590.80310192765501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1002.60482850528</v>
          </cell>
          <cell r="BX160">
            <v>0</v>
          </cell>
        </row>
        <row r="161">
          <cell r="O161">
            <v>959.67880200000002</v>
          </cell>
          <cell r="P161">
            <v>1448.029684406519</v>
          </cell>
          <cell r="S161">
            <v>1674.160482</v>
          </cell>
          <cell r="T161">
            <v>3290.8584575380105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660.21419772409354</v>
          </cell>
          <cell r="AQ161">
            <v>137.754233</v>
          </cell>
          <cell r="AR161">
            <v>128.18313154527618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0</v>
          </cell>
          <cell r="BG161">
            <v>3091.4864510000002</v>
          </cell>
          <cell r="BK161">
            <v>516.91666999999995</v>
          </cell>
          <cell r="BL161">
            <v>359.65530734225916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633.66292695551999</v>
          </cell>
          <cell r="BX161">
            <v>0</v>
          </cell>
        </row>
        <row r="162">
          <cell r="O162">
            <v>598.73170400000004</v>
          </cell>
          <cell r="P162">
            <v>992.36995605672917</v>
          </cell>
          <cell r="S162">
            <v>1973.32854</v>
          </cell>
          <cell r="T162">
            <v>4042.8228386211031</v>
          </cell>
          <cell r="AA162">
            <v>2.8486370000000001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1694.9390149999999</v>
          </cell>
          <cell r="AN162">
            <v>3207.4506165369112</v>
          </cell>
          <cell r="AQ162">
            <v>13.466284</v>
          </cell>
          <cell r="AR162">
            <v>14.292195851738112</v>
          </cell>
          <cell r="AU162">
            <v>0.51793400000000001</v>
          </cell>
          <cell r="AV162">
            <v>0</v>
          </cell>
          <cell r="AY162">
            <v>565.842895</v>
          </cell>
          <cell r="AZ162">
            <v>0</v>
          </cell>
          <cell r="BC162">
            <v>540.98206300000004</v>
          </cell>
          <cell r="BD162">
            <v>1098.9361361093681</v>
          </cell>
          <cell r="BG162">
            <v>3378.2245149999999</v>
          </cell>
          <cell r="BK162">
            <v>352.19512000000003</v>
          </cell>
          <cell r="BL162">
            <v>579.95824265354452</v>
          </cell>
          <cell r="BO162">
            <v>1.035868</v>
          </cell>
          <cell r="BP162">
            <v>0</v>
          </cell>
          <cell r="BS162">
            <v>422.89311100000003</v>
          </cell>
          <cell r="BT162">
            <v>827.51375658335996</v>
          </cell>
          <cell r="BX162">
            <v>0</v>
          </cell>
        </row>
        <row r="163">
          <cell r="O163">
            <v>836.99957599999993</v>
          </cell>
          <cell r="P163">
            <v>1290.263814623288</v>
          </cell>
          <cell r="S163">
            <v>1034.353339</v>
          </cell>
          <cell r="T163">
            <v>1904.1196175293771</v>
          </cell>
          <cell r="AA163">
            <v>29.587813000000001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2020.2070670000001</v>
          </cell>
          <cell r="AN163">
            <v>4519.1324475942283</v>
          </cell>
          <cell r="AQ163">
            <v>140.31333999999998</v>
          </cell>
          <cell r="AR163">
            <v>142.1403540567392</v>
          </cell>
          <cell r="AU163">
            <v>5.1854929999999992</v>
          </cell>
          <cell r="AV163">
            <v>0</v>
          </cell>
          <cell r="AY163">
            <v>514.58392299999991</v>
          </cell>
          <cell r="AZ163">
            <v>0</v>
          </cell>
          <cell r="BC163">
            <v>615.24349299999994</v>
          </cell>
          <cell r="BD163">
            <v>1249.7887697320027</v>
          </cell>
          <cell r="BG163">
            <v>2987.4540259999999</v>
          </cell>
          <cell r="BK163">
            <v>294.047956</v>
          </cell>
          <cell r="BL163">
            <v>402.83224842191009</v>
          </cell>
          <cell r="BO163">
            <v>1.220116</v>
          </cell>
          <cell r="BP163">
            <v>0</v>
          </cell>
          <cell r="BS163">
            <v>413.31429500000002</v>
          </cell>
          <cell r="BT163">
            <v>581.55248888352003</v>
          </cell>
          <cell r="BX163">
            <v>0</v>
          </cell>
        </row>
        <row r="164">
          <cell r="O164">
            <v>839.25946799999997</v>
          </cell>
          <cell r="P164">
            <v>1230.4086233830267</v>
          </cell>
          <cell r="S164">
            <v>1255.501188</v>
          </cell>
          <cell r="T164">
            <v>2096.4307833088578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4910.8171331232916</v>
          </cell>
          <cell r="AQ164">
            <v>152.94463199999998</v>
          </cell>
          <cell r="AR164">
            <v>142.1403540567392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1359.4218246651353</v>
          </cell>
          <cell r="BG164">
            <v>3328.32042</v>
          </cell>
          <cell r="BK164">
            <v>377.84422799999999</v>
          </cell>
          <cell r="BL164">
            <v>581.29002650289692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1069.3061892374399</v>
          </cell>
          <cell r="BX164">
            <v>0</v>
          </cell>
        </row>
        <row r="165">
          <cell r="O165">
            <v>851.21400599999993</v>
          </cell>
          <cell r="P165">
            <v>1325.8167525261049</v>
          </cell>
          <cell r="S165">
            <v>1601.3337120000001</v>
          </cell>
          <cell r="T165">
            <v>3463.471795283057</v>
          </cell>
          <cell r="AA165">
            <v>91.65883199999999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2246.3153459999999</v>
          </cell>
          <cell r="AN165">
            <v>1388.9565107211836</v>
          </cell>
          <cell r="AQ165">
            <v>160.40295600000002</v>
          </cell>
          <cell r="AR165">
            <v>149.39810976269996</v>
          </cell>
          <cell r="AU165">
            <v>6.065658</v>
          </cell>
          <cell r="AV165">
            <v>0</v>
          </cell>
          <cell r="AY165">
            <v>647.00351999999998</v>
          </cell>
          <cell r="AZ165">
            <v>0</v>
          </cell>
          <cell r="BC165">
            <v>785.8396919999999</v>
          </cell>
          <cell r="BD165">
            <v>0</v>
          </cell>
          <cell r="BG165">
            <v>3271.0745670000001</v>
          </cell>
          <cell r="BK165">
            <v>623.41485</v>
          </cell>
          <cell r="BL165">
            <v>610.120590107407</v>
          </cell>
          <cell r="BO165">
            <v>1.3479240000000001</v>
          </cell>
          <cell r="BP165">
            <v>0</v>
          </cell>
          <cell r="BS165">
            <v>823.91854499999999</v>
          </cell>
          <cell r="BT165">
            <v>877.53977713247991</v>
          </cell>
          <cell r="BX165">
            <v>0</v>
          </cell>
        </row>
        <row r="166">
          <cell r="O166">
            <v>844.85068000000012</v>
          </cell>
          <cell r="P166">
            <v>1319.1111555719053</v>
          </cell>
          <cell r="S166">
            <v>1908.14184</v>
          </cell>
          <cell r="T166">
            <v>3445.9527811191383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692.13333493830874</v>
          </cell>
          <cell r="AQ166">
            <v>128.49440000000001</v>
          </cell>
          <cell r="AR166">
            <v>119.80879803839841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0</v>
          </cell>
          <cell r="BC166">
            <v>669.13458800000012</v>
          </cell>
          <cell r="BD166">
            <v>0</v>
          </cell>
          <cell r="BG166">
            <v>3299.4149559999996</v>
          </cell>
          <cell r="BK166">
            <v>494.060968</v>
          </cell>
          <cell r="BL166">
            <v>587.32437192170801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1920.1314241972907</v>
          </cell>
          <cell r="S167">
            <v>2076.2690420000004</v>
          </cell>
          <cell r="T167">
            <v>4235.2939701599298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5251.9603148096876</v>
          </cell>
          <cell r="AQ167">
            <v>191.86094</v>
          </cell>
          <cell r="AR167">
            <v>180.84094063652384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2100.3653822229448</v>
          </cell>
          <cell r="BG167">
            <v>4709.3518990000002</v>
          </cell>
          <cell r="BK167">
            <v>772.44882800000005</v>
          </cell>
          <cell r="BL167">
            <v>617.8589116468986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2332.4632081027198</v>
          </cell>
          <cell r="BX167">
            <v>0</v>
          </cell>
        </row>
        <row r="168">
          <cell r="O168">
            <v>1195.0710059999999</v>
          </cell>
          <cell r="P168">
            <v>1810.5773458262181</v>
          </cell>
          <cell r="S168">
            <v>2306.4250290000004</v>
          </cell>
          <cell r="T168">
            <v>3710.0184081701746</v>
          </cell>
          <cell r="AA168">
            <v>33.221024999999997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2901.3028500000005</v>
          </cell>
          <cell r="AN168">
            <v>1593.7429362591229</v>
          </cell>
          <cell r="AQ168">
            <v>156.80323800000002</v>
          </cell>
          <cell r="AR168">
            <v>145.82506079976542</v>
          </cell>
          <cell r="AU168">
            <v>5.758311</v>
          </cell>
          <cell r="AV168">
            <v>0</v>
          </cell>
          <cell r="AY168">
            <v>956.32257300000015</v>
          </cell>
          <cell r="AZ168">
            <v>0</v>
          </cell>
          <cell r="BC168">
            <v>1045.35492</v>
          </cell>
          <cell r="BD168">
            <v>0</v>
          </cell>
          <cell r="BG168">
            <v>4304.1159990000006</v>
          </cell>
          <cell r="BK168">
            <v>586.46182799999997</v>
          </cell>
          <cell r="BL168">
            <v>608.20187083325663</v>
          </cell>
          <cell r="BO168">
            <v>0.88589400000000007</v>
          </cell>
          <cell r="BP168">
            <v>0</v>
          </cell>
          <cell r="BS168">
            <v>1232.721501</v>
          </cell>
          <cell r="BT168">
            <v>1313.1830394144001</v>
          </cell>
          <cell r="BX168">
            <v>0</v>
          </cell>
        </row>
        <row r="169">
          <cell r="O169">
            <v>1229.21469</v>
          </cell>
          <cell r="P169">
            <v>1914.3048840295801</v>
          </cell>
          <cell r="S169">
            <v>1932.7275</v>
          </cell>
          <cell r="T169">
            <v>3651.7419795716642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5060.9610393295843</v>
          </cell>
          <cell r="AQ169">
            <v>217.68615</v>
          </cell>
          <cell r="AR169">
            <v>205.00368424836853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1111.7032864488378</v>
          </cell>
          <cell r="BG169">
            <v>4043.6728200000002</v>
          </cell>
          <cell r="BK169">
            <v>561.91508999999996</v>
          </cell>
          <cell r="BL169">
            <v>29.176431459893937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1035.9555088713601</v>
          </cell>
          <cell r="BX169">
            <v>0</v>
          </cell>
        </row>
        <row r="170">
          <cell r="O170">
            <v>1233.6443080000001</v>
          </cell>
          <cell r="P170">
            <v>1640.7272763902818</v>
          </cell>
          <cell r="S170">
            <v>2339.7177959999999</v>
          </cell>
          <cell r="T170">
            <v>3978.4354391059169</v>
          </cell>
          <cell r="AA170">
            <v>95.160936000000007</v>
          </cell>
          <cell r="AB170">
            <v>6.3954388924407892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871.55852908361362</v>
          </cell>
          <cell r="AQ170">
            <v>184.11572400000003</v>
          </cell>
          <cell r="AR170">
            <v>171.39469244076565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0</v>
          </cell>
          <cell r="BG170">
            <v>4098.8159680000008</v>
          </cell>
          <cell r="BK170">
            <v>555.10545999999999</v>
          </cell>
          <cell r="BL170">
            <v>590.49399749065662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1108.9101221721601</v>
          </cell>
          <cell r="BX170">
            <v>0</v>
          </cell>
        </row>
        <row r="171">
          <cell r="O171">
            <v>1742.0187150000002</v>
          </cell>
          <cell r="P171">
            <v>2630.5354021957392</v>
          </cell>
          <cell r="S171">
            <v>2897.0466200000001</v>
          </cell>
          <cell r="T171">
            <v>5150.5054603384151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2598.8564346535077</v>
          </cell>
          <cell r="AQ171">
            <v>255.587975</v>
          </cell>
          <cell r="AR171">
            <v>240.73417387771383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0</v>
          </cell>
          <cell r="BG171">
            <v>5687.2632100000001</v>
          </cell>
          <cell r="BK171">
            <v>831.09168499999998</v>
          </cell>
          <cell r="BL171">
            <v>620.90383663347052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1784.2613995852798</v>
          </cell>
          <cell r="BX171">
            <v>0</v>
          </cell>
        </row>
        <row r="172">
          <cell r="O172">
            <v>695.47594800000002</v>
          </cell>
          <cell r="P172">
            <v>1096.4697855435638</v>
          </cell>
          <cell r="S172">
            <v>1953.4611600000001</v>
          </cell>
          <cell r="T172">
            <v>3502.8634874793215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581.17061068965518</v>
          </cell>
          <cell r="AQ172">
            <v>22.434708000000004</v>
          </cell>
          <cell r="AR172">
            <v>20.903716079347987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402.72820916354209</v>
          </cell>
          <cell r="BG172">
            <v>2596.40706</v>
          </cell>
          <cell r="BK172">
            <v>450.88291200000003</v>
          </cell>
          <cell r="BL172">
            <v>585.0824289415765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521.10438071999999</v>
          </cell>
          <cell r="BX172">
            <v>0</v>
          </cell>
        </row>
        <row r="173">
          <cell r="O173">
            <v>556.25729999999999</v>
          </cell>
          <cell r="P173">
            <v>888.62529309020431</v>
          </cell>
          <cell r="S173">
            <v>1722.6580000000001</v>
          </cell>
          <cell r="T173">
            <v>2577.9605349367071</v>
          </cell>
          <cell r="AA173">
            <v>51.340299999999999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1170.6436999999999</v>
          </cell>
          <cell r="AN173">
            <v>2306.6165809861168</v>
          </cell>
          <cell r="AQ173">
            <v>72.131</v>
          </cell>
          <cell r="AR173">
            <v>66.994668055022402</v>
          </cell>
          <cell r="AU173">
            <v>2.7579499999999997</v>
          </cell>
          <cell r="AV173">
            <v>0</v>
          </cell>
          <cell r="AY173">
            <v>48.370200000000004</v>
          </cell>
          <cell r="AZ173">
            <v>36724.417810076593</v>
          </cell>
          <cell r="BC173">
            <v>125.59280000000001</v>
          </cell>
          <cell r="BD173">
            <v>255.12577180429847</v>
          </cell>
          <cell r="BG173">
            <v>1645.0110999999999</v>
          </cell>
          <cell r="BK173">
            <v>323.74090000000001</v>
          </cell>
          <cell r="BL173">
            <v>230.26719397655492</v>
          </cell>
          <cell r="BO173">
            <v>1.2728999999999999</v>
          </cell>
          <cell r="BP173">
            <v>0</v>
          </cell>
          <cell r="BS173">
            <v>234.85005000000001</v>
          </cell>
          <cell r="BT173">
            <v>258.46777283711998</v>
          </cell>
          <cell r="BX173">
            <v>0</v>
          </cell>
        </row>
        <row r="174">
          <cell r="O174">
            <v>345.23939999999999</v>
          </cell>
          <cell r="P174">
            <v>544.37399015095264</v>
          </cell>
          <cell r="S174">
            <v>1451.1846</v>
          </cell>
          <cell r="T174">
            <v>3514.3553962327278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2065.4493054701552</v>
          </cell>
          <cell r="AQ174">
            <v>85.659599999999998</v>
          </cell>
          <cell r="AR174">
            <v>82.626757267860967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19354.760737743069</v>
          </cell>
          <cell r="BC174">
            <v>234.78359999999998</v>
          </cell>
          <cell r="BD174">
            <v>476.93297033740532</v>
          </cell>
          <cell r="BG174">
            <v>1264.7796000000001</v>
          </cell>
          <cell r="BK174">
            <v>210.16079999999999</v>
          </cell>
          <cell r="BL174">
            <v>398.47655856599357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381.44840668704001</v>
          </cell>
          <cell r="BX174">
            <v>0</v>
          </cell>
        </row>
        <row r="175">
          <cell r="O175">
            <v>526.34584999999993</v>
          </cell>
          <cell r="P175">
            <v>820.06529958150361</v>
          </cell>
          <cell r="S175">
            <v>1159.3124</v>
          </cell>
          <cell r="T175">
            <v>1996.0102317161102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1968.8233969887833</v>
          </cell>
          <cell r="AQ175">
            <v>64.873440000000002</v>
          </cell>
          <cell r="AR175">
            <v>60.295201249520161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0</v>
          </cell>
          <cell r="BC175">
            <v>257.84188999999998</v>
          </cell>
          <cell r="BD175">
            <v>523.77294868598369</v>
          </cell>
          <cell r="BG175">
            <v>1578.13653</v>
          </cell>
          <cell r="BK175">
            <v>210.83868000000001</v>
          </cell>
          <cell r="BL175">
            <v>398.51175626705196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229.2859275168</v>
          </cell>
          <cell r="BX175">
            <v>0</v>
          </cell>
        </row>
        <row r="176">
          <cell r="O176">
            <v>1433.9465280000002</v>
          </cell>
          <cell r="P176">
            <v>2142.4318123061607</v>
          </cell>
          <cell r="S176">
            <v>3198.5660700000003</v>
          </cell>
          <cell r="T176">
            <v>5071.9949321411859</v>
          </cell>
          <cell r="AA176">
            <v>94.772328000000002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2367.9346880000003</v>
          </cell>
          <cell r="AN176">
            <v>750.51289657503241</v>
          </cell>
          <cell r="AQ176">
            <v>183.36385200000001</v>
          </cell>
          <cell r="AR176">
            <v>170.47909864401367</v>
          </cell>
          <cell r="AU176">
            <v>6.8675600000000001</v>
          </cell>
          <cell r="AV176">
            <v>0</v>
          </cell>
          <cell r="AY176">
            <v>721.09379999999999</v>
          </cell>
          <cell r="AZ176">
            <v>0</v>
          </cell>
          <cell r="BC176">
            <v>1205.9435360000002</v>
          </cell>
          <cell r="BD176">
            <v>0</v>
          </cell>
          <cell r="BG176">
            <v>3507.9496480000003</v>
          </cell>
          <cell r="BK176">
            <v>442.27086400000002</v>
          </cell>
          <cell r="BL176">
            <v>356.10105298667156</v>
          </cell>
          <cell r="BO176">
            <v>1.3735120000000001</v>
          </cell>
          <cell r="BP176">
            <v>0</v>
          </cell>
          <cell r="BS176">
            <v>997.85646800000018</v>
          </cell>
          <cell r="BT176">
            <v>1021.3645862111999</v>
          </cell>
          <cell r="BX176">
            <v>0</v>
          </cell>
        </row>
        <row r="177">
          <cell r="O177">
            <v>1411.742976</v>
          </cell>
          <cell r="P177">
            <v>2122.1544469468404</v>
          </cell>
          <cell r="S177">
            <v>2463.8105599999999</v>
          </cell>
          <cell r="T177">
            <v>4377.9747379198006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751.83023897481075</v>
          </cell>
          <cell r="AQ177">
            <v>182.908928</v>
          </cell>
          <cell r="AR177">
            <v>170.47909864401367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0</v>
          </cell>
          <cell r="BG177">
            <v>3598.8014079999998</v>
          </cell>
          <cell r="BK177">
            <v>527.91065600000002</v>
          </cell>
          <cell r="BL177">
            <v>360.54774531794106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708.70195777919992</v>
          </cell>
          <cell r="BX177">
            <v>0</v>
          </cell>
        </row>
        <row r="178">
          <cell r="O178">
            <v>718.67460599999993</v>
          </cell>
          <cell r="P178">
            <v>1148.9657292974684</v>
          </cell>
          <cell r="S178">
            <v>2510.4203999999995</v>
          </cell>
          <cell r="T178">
            <v>4454.3447534834377</v>
          </cell>
          <cell r="AA178">
            <v>64.095839999999995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582.98986178728603</v>
          </cell>
          <cell r="AQ178">
            <v>109.49706</v>
          </cell>
          <cell r="AR178">
            <v>107.19146888803587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0</v>
          </cell>
          <cell r="BG178">
            <v>2774.8157399999996</v>
          </cell>
          <cell r="BK178">
            <v>577.39669200000003</v>
          </cell>
          <cell r="BL178">
            <v>607.73117993371397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1208.9621632704</v>
          </cell>
          <cell r="BX178">
            <v>0</v>
          </cell>
        </row>
        <row r="179">
          <cell r="O179">
            <v>1282.1202199999998</v>
          </cell>
          <cell r="P179">
            <v>1981.0223342466707</v>
          </cell>
          <cell r="S179">
            <v>3403.5436</v>
          </cell>
          <cell r="T179">
            <v>5211.3121417583088</v>
          </cell>
          <cell r="AA179">
            <v>152.80306999999996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2929.5422399999998</v>
          </cell>
          <cell r="AN179">
            <v>945.37540667116912</v>
          </cell>
          <cell r="AQ179">
            <v>203.58892999999998</v>
          </cell>
          <cell r="AR179">
            <v>189.46092125960337</v>
          </cell>
          <cell r="AU179">
            <v>7.5733299999999986</v>
          </cell>
          <cell r="AV179">
            <v>0</v>
          </cell>
          <cell r="AY179">
            <v>758.22397999999987</v>
          </cell>
          <cell r="AZ179">
            <v>0</v>
          </cell>
          <cell r="BC179">
            <v>1605.9914499999998</v>
          </cell>
          <cell r="BD179">
            <v>0</v>
          </cell>
          <cell r="BG179">
            <v>4285.6137999999992</v>
          </cell>
          <cell r="BK179">
            <v>532.80603999999994</v>
          </cell>
          <cell r="BL179">
            <v>785.47816072144224</v>
          </cell>
          <cell r="BO179">
            <v>0.89097999999999999</v>
          </cell>
          <cell r="BP179">
            <v>0</v>
          </cell>
          <cell r="BS179">
            <v>1015.7171999999999</v>
          </cell>
          <cell r="BT179">
            <v>1730.0665439904001</v>
          </cell>
          <cell r="BX179">
            <v>0</v>
          </cell>
        </row>
        <row r="180">
          <cell r="O180">
            <v>464.85399999999998</v>
          </cell>
          <cell r="P180">
            <v>784.04783672609028</v>
          </cell>
          <cell r="S180">
            <v>1419.7808</v>
          </cell>
          <cell r="T180">
            <v>2196.3676318490948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399.41134522281527</v>
          </cell>
          <cell r="AQ180">
            <v>73.021600000000007</v>
          </cell>
          <cell r="AR180">
            <v>67.887930295756036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0</v>
          </cell>
          <cell r="BG180">
            <v>1747.2488000000001</v>
          </cell>
          <cell r="BK180">
            <v>225.65180000000001</v>
          </cell>
          <cell r="BL180">
            <v>756.60637382282744</v>
          </cell>
          <cell r="BO180">
            <v>1.1292</v>
          </cell>
          <cell r="BP180">
            <v>0</v>
          </cell>
          <cell r="BS180">
            <v>414.7928</v>
          </cell>
          <cell r="BT180">
            <v>627.40967438687994</v>
          </cell>
          <cell r="BX180">
            <v>0</v>
          </cell>
        </row>
        <row r="181">
          <cell r="O181">
            <v>858.01923999999997</v>
          </cell>
          <cell r="P181">
            <v>1360.7793108191397</v>
          </cell>
          <cell r="S181">
            <v>1351.0172</v>
          </cell>
          <cell r="T181">
            <v>2893.8590104841892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1281.0173549050501</v>
          </cell>
          <cell r="AQ181">
            <v>126.33244000000001</v>
          </cell>
          <cell r="AR181">
            <v>117.57564243656432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541.68441445667816</v>
          </cell>
          <cell r="BG181">
            <v>2674.9044399999998</v>
          </cell>
          <cell r="BK181">
            <v>460.66124000000002</v>
          </cell>
          <cell r="BL181">
            <v>765.57797804319637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1250.6505137280001</v>
          </cell>
          <cell r="BX181">
            <v>0</v>
          </cell>
        </row>
        <row r="182">
          <cell r="O182">
            <v>1746.6964199999998</v>
          </cell>
          <cell r="P182">
            <v>2663.042953893696</v>
          </cell>
          <cell r="S182">
            <v>3325.4636100000002</v>
          </cell>
          <cell r="T182">
            <v>7561.8397356444329</v>
          </cell>
          <cell r="AA182">
            <v>137.71358999999998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3795.5492399999998</v>
          </cell>
          <cell r="AN182">
            <v>7801.8947952017752</v>
          </cell>
          <cell r="AQ182">
            <v>235.91441999999998</v>
          </cell>
          <cell r="AR182">
            <v>219.3628747681617</v>
          </cell>
          <cell r="AU182">
            <v>9.2971199999999996</v>
          </cell>
          <cell r="AV182">
            <v>0</v>
          </cell>
          <cell r="AY182">
            <v>999.44039999999984</v>
          </cell>
          <cell r="AZ182">
            <v>0</v>
          </cell>
          <cell r="BC182">
            <v>2650.8413399999999</v>
          </cell>
          <cell r="BD182">
            <v>5787.5746557611237</v>
          </cell>
          <cell r="BG182">
            <v>5797.9164600000004</v>
          </cell>
          <cell r="BK182">
            <v>668.23050000000001</v>
          </cell>
          <cell r="BL182">
            <v>795.74067120294251</v>
          </cell>
          <cell r="BO182">
            <v>1.16214</v>
          </cell>
          <cell r="BP182">
            <v>0</v>
          </cell>
          <cell r="BS182">
            <v>1706.60259</v>
          </cell>
          <cell r="BT182">
            <v>2196.9760691155197</v>
          </cell>
          <cell r="BX182">
            <v>0</v>
          </cell>
        </row>
        <row r="183">
          <cell r="O183">
            <v>1471.9578000000001</v>
          </cell>
          <cell r="P183">
            <v>2196.6137121751194</v>
          </cell>
          <cell r="S183">
            <v>2615.3134</v>
          </cell>
          <cell r="T183">
            <v>4189.569805872311</v>
          </cell>
          <cell r="AA183">
            <v>162.95068000000003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1057.6062107774087</v>
          </cell>
          <cell r="AQ183">
            <v>173.75404000000003</v>
          </cell>
          <cell r="AR183">
            <v>161.76979179686077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0</v>
          </cell>
          <cell r="BG183">
            <v>4324.9451200000003</v>
          </cell>
          <cell r="BK183">
            <v>627.49516000000006</v>
          </cell>
          <cell r="BL183">
            <v>610.3324528730966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2199.0604866384001</v>
          </cell>
          <cell r="BX183">
            <v>0</v>
          </cell>
        </row>
        <row r="184">
          <cell r="O184">
            <v>1277.9137660000001</v>
          </cell>
          <cell r="P184">
            <v>1974.2956039991409</v>
          </cell>
          <cell r="S184">
            <v>3304.7945599999998</v>
          </cell>
          <cell r="T184">
            <v>5575.0081648901942</v>
          </cell>
          <cell r="AA184">
            <v>105.519935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2862.508875</v>
          </cell>
          <cell r="AN184">
            <v>6074.0878446003453</v>
          </cell>
          <cell r="AQ184">
            <v>182.75154699999999</v>
          </cell>
          <cell r="AR184">
            <v>169.87614663151845</v>
          </cell>
          <cell r="AU184">
            <v>7.1843360000000001</v>
          </cell>
          <cell r="AV184">
            <v>0</v>
          </cell>
          <cell r="AY184">
            <v>754.35528000000011</v>
          </cell>
          <cell r="AZ184">
            <v>0</v>
          </cell>
          <cell r="BC184">
            <v>1598.51476</v>
          </cell>
          <cell r="BD184">
            <v>3980.689454396485</v>
          </cell>
          <cell r="BG184">
            <v>4163.3227120000001</v>
          </cell>
          <cell r="BK184">
            <v>740.43562899999995</v>
          </cell>
          <cell r="BL184">
            <v>796.25895408384224</v>
          </cell>
          <cell r="BO184">
            <v>0.89804200000000001</v>
          </cell>
          <cell r="BP184">
            <v>0</v>
          </cell>
          <cell r="BS184">
            <v>986.050116</v>
          </cell>
          <cell r="BT184">
            <v>1254.8193487737599</v>
          </cell>
          <cell r="BX184">
            <v>0</v>
          </cell>
        </row>
        <row r="185">
          <cell r="O185">
            <v>1051.6738800000001</v>
          </cell>
          <cell r="P185">
            <v>1643.3107146306363</v>
          </cell>
          <cell r="S185">
            <v>2372.2643699999999</v>
          </cell>
          <cell r="T185">
            <v>3984.3167601186378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4208.7889664249997</v>
          </cell>
          <cell r="AQ185">
            <v>119.29634</v>
          </cell>
          <cell r="AR185">
            <v>110.74218629495203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821.09703277746951</v>
          </cell>
          <cell r="BG185">
            <v>2842.7851300000002</v>
          </cell>
          <cell r="BK185">
            <v>435.86484000000002</v>
          </cell>
          <cell r="BL185">
            <v>773.98298566082951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1792.5990696768001</v>
          </cell>
          <cell r="BX185">
            <v>0</v>
          </cell>
        </row>
        <row r="186">
          <cell r="O186">
            <v>1270.71369</v>
          </cell>
          <cell r="P186">
            <v>1964.3060337802513</v>
          </cell>
          <cell r="S186">
            <v>2703.9295499999998</v>
          </cell>
          <cell r="T186">
            <v>4544.7996881772115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7944.557160960735</v>
          </cell>
          <cell r="AQ186">
            <v>187.36589000000001</v>
          </cell>
          <cell r="AR186">
            <v>174.34245783518668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3442.1733778670323</v>
          </cell>
          <cell r="BG186">
            <v>4932.3404549999996</v>
          </cell>
          <cell r="BK186">
            <v>632.24887999999999</v>
          </cell>
          <cell r="BL186">
            <v>790.64155152028559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1254.8193487737599</v>
          </cell>
          <cell r="BX186">
            <v>0</v>
          </cell>
        </row>
        <row r="187">
          <cell r="O187">
            <v>1040.0026800000001</v>
          </cell>
          <cell r="P187">
            <v>1641.481660575193</v>
          </cell>
          <cell r="S187">
            <v>2218.5969599999999</v>
          </cell>
          <cell r="T187">
            <v>4390.1340786844321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1560.1171024315213</v>
          </cell>
          <cell r="AQ187">
            <v>137.17739999999998</v>
          </cell>
          <cell r="AR187">
            <v>127.44619019667097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0</v>
          </cell>
          <cell r="BG187">
            <v>3148.2920399999994</v>
          </cell>
          <cell r="BK187">
            <v>631.86455999999987</v>
          </cell>
          <cell r="BL187">
            <v>780.92908025865097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694.11103511903991</v>
          </cell>
          <cell r="BX187">
            <v>0</v>
          </cell>
        </row>
        <row r="188">
          <cell r="O188">
            <v>843.60399200000006</v>
          </cell>
          <cell r="P188">
            <v>1275.9179909238057</v>
          </cell>
          <cell r="S188">
            <v>2119.2842880000003</v>
          </cell>
          <cell r="T188">
            <v>3616.2859709534796</v>
          </cell>
          <cell r="AA188">
            <v>64.145004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2064.189107092182</v>
          </cell>
          <cell r="AQ188">
            <v>108.85212800000001</v>
          </cell>
          <cell r="AR188">
            <v>101.38526432326725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0</v>
          </cell>
          <cell r="BG188">
            <v>3114.22606</v>
          </cell>
          <cell r="BK188">
            <v>464.56533200000001</v>
          </cell>
          <cell r="BL188">
            <v>579.3609639082074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854.61118438080007</v>
          </cell>
          <cell r="BX188">
            <v>0</v>
          </cell>
        </row>
        <row r="189">
          <cell r="O189">
            <v>505.62037500000002</v>
          </cell>
          <cell r="P189">
            <v>758.73103068444073</v>
          </cell>
          <cell r="S189">
            <v>910.26919999999996</v>
          </cell>
          <cell r="T189">
            <v>2040.2616766980154</v>
          </cell>
          <cell r="AA189">
            <v>33.250450000000001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361.91318536662175</v>
          </cell>
          <cell r="AQ189">
            <v>47.892849999999996</v>
          </cell>
          <cell r="AR189">
            <v>44.663112036681603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0</v>
          </cell>
          <cell r="BG189">
            <v>1637.3558749999997</v>
          </cell>
          <cell r="BK189">
            <v>314.50655</v>
          </cell>
          <cell r="BL189">
            <v>587.64918153420888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129.23388641855999</v>
          </cell>
          <cell r="BX189">
            <v>0</v>
          </cell>
        </row>
        <row r="190">
          <cell r="O190">
            <v>474.92742000000004</v>
          </cell>
          <cell r="P190">
            <v>778.97353914045755</v>
          </cell>
          <cell r="S190">
            <v>1793.0204999999999</v>
          </cell>
          <cell r="T190">
            <v>2825.4845481224429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450.51837851600266</v>
          </cell>
          <cell r="AQ190">
            <v>51.560490000000001</v>
          </cell>
          <cell r="AR190">
            <v>47.945850771377692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0</v>
          </cell>
          <cell r="BG190">
            <v>1747.5259500000002</v>
          </cell>
          <cell r="BK190">
            <v>285.99123000000003</v>
          </cell>
          <cell r="BL190">
            <v>347.46419335595181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1642.5210080294396</v>
          </cell>
          <cell r="BX190">
            <v>0</v>
          </cell>
        </row>
        <row r="191">
          <cell r="O191">
            <v>485.02062000000006</v>
          </cell>
          <cell r="P191">
            <v>753.62541711865072</v>
          </cell>
          <cell r="S191">
            <v>881.65728000000013</v>
          </cell>
          <cell r="T191">
            <v>1579.2221586585028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269.97892903300453</v>
          </cell>
          <cell r="AQ191">
            <v>58.922640000000001</v>
          </cell>
          <cell r="AR191">
            <v>54.823970025026668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0</v>
          </cell>
          <cell r="BG191">
            <v>1129.6779480000002</v>
          </cell>
          <cell r="BK191">
            <v>245.72923200000002</v>
          </cell>
          <cell r="BL191">
            <v>335.62368024425734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633.66292695551999</v>
          </cell>
          <cell r="BX191">
            <v>0</v>
          </cell>
        </row>
        <row r="192">
          <cell r="O192">
            <v>837.06565999999987</v>
          </cell>
          <cell r="P192">
            <v>1282.509846726364</v>
          </cell>
          <cell r="S192">
            <v>1577.2397999999998</v>
          </cell>
          <cell r="T192">
            <v>4866.4026795118862</v>
          </cell>
          <cell r="AA192">
            <v>66.888179999999991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1370.1178142511653</v>
          </cell>
          <cell r="AQ192">
            <v>119.18758</v>
          </cell>
          <cell r="AR192">
            <v>110.9431702991171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0</v>
          </cell>
          <cell r="BG192">
            <v>3122.5494400000002</v>
          </cell>
          <cell r="BK192">
            <v>369.67417999999998</v>
          </cell>
          <cell r="BL192">
            <v>2076.7129779366505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998.43599345951986</v>
          </cell>
          <cell r="BX192">
            <v>0</v>
          </cell>
        </row>
        <row r="193">
          <cell r="O193">
            <v>1218.2311</v>
          </cell>
          <cell r="P193">
            <v>1781.0817091813317</v>
          </cell>
          <cell r="S193">
            <v>2622.643</v>
          </cell>
          <cell r="T193">
            <v>4148.3258326203922</v>
          </cell>
          <cell r="AA193">
            <v>107.85955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1056.9486835736843</v>
          </cell>
          <cell r="AQ193">
            <v>209.00584999999998</v>
          </cell>
          <cell r="AR193">
            <v>194.41852669567504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0</v>
          </cell>
          <cell r="BG193">
            <v>4942.2946499999998</v>
          </cell>
          <cell r="BK193">
            <v>593.45129999999995</v>
          </cell>
          <cell r="BL193">
            <v>363.95082550128922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1323.6051270288001</v>
          </cell>
          <cell r="BX193">
            <v>0</v>
          </cell>
        </row>
        <row r="194">
          <cell r="O194">
            <v>1175.914929</v>
          </cell>
          <cell r="P194">
            <v>1776.623425857812</v>
          </cell>
          <cell r="S194">
            <v>2638.0575269999999</v>
          </cell>
          <cell r="T194">
            <v>3950.6570908490071</v>
          </cell>
          <cell r="AA194">
            <v>113.232924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3011.0072370000003</v>
          </cell>
          <cell r="AN194">
            <v>943.47909989329423</v>
          </cell>
          <cell r="AQ194">
            <v>186.92419199999998</v>
          </cell>
          <cell r="AR194">
            <v>174.18613694305827</v>
          </cell>
          <cell r="AU194">
            <v>7.1893919999999998</v>
          </cell>
          <cell r="AV194">
            <v>0</v>
          </cell>
          <cell r="AY194">
            <v>975.06128999999999</v>
          </cell>
          <cell r="AZ194">
            <v>49627.591635238641</v>
          </cell>
          <cell r="BC194">
            <v>1235.2274129999998</v>
          </cell>
          <cell r="BD194">
            <v>0</v>
          </cell>
          <cell r="BG194">
            <v>4554.030495</v>
          </cell>
          <cell r="BK194">
            <v>445.74230399999999</v>
          </cell>
          <cell r="BL194">
            <v>346.00899964596772</v>
          </cell>
          <cell r="BO194">
            <v>0.89867399999999997</v>
          </cell>
          <cell r="BP194">
            <v>0</v>
          </cell>
          <cell r="BS194">
            <v>843.40554899999995</v>
          </cell>
          <cell r="BT194">
            <v>1081.81269437472</v>
          </cell>
          <cell r="BX194">
            <v>0</v>
          </cell>
        </row>
        <row r="195">
          <cell r="O195">
            <v>828.93762200000015</v>
          </cell>
          <cell r="P195">
            <v>1313.3816361988308</v>
          </cell>
          <cell r="S195">
            <v>1844.3999240000001</v>
          </cell>
          <cell r="T195">
            <v>3032.1947328040897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576.94253893458324</v>
          </cell>
          <cell r="AQ195">
            <v>119.04663400000001</v>
          </cell>
          <cell r="AR195">
            <v>110.71985473893369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0</v>
          </cell>
          <cell r="BG195">
            <v>2665.931419</v>
          </cell>
          <cell r="BK195">
            <v>337.39023000000003</v>
          </cell>
          <cell r="BL195">
            <v>350.65531450441938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0</v>
          </cell>
          <cell r="BX195">
            <v>0</v>
          </cell>
        </row>
        <row r="196">
          <cell r="O196">
            <v>1265.284848</v>
          </cell>
          <cell r="P196">
            <v>1920.962629859393</v>
          </cell>
          <cell r="S196">
            <v>1842.44685</v>
          </cell>
          <cell r="T196">
            <v>2942.0742467869804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1662.3403848650032</v>
          </cell>
          <cell r="AQ196">
            <v>110.13277799999999</v>
          </cell>
          <cell r="AR196">
            <v>102.7251576843677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35731.865977371825</v>
          </cell>
          <cell r="BC196">
            <v>685.63864799999999</v>
          </cell>
          <cell r="BD196">
            <v>0</v>
          </cell>
          <cell r="BG196">
            <v>4175.9368379999996</v>
          </cell>
          <cell r="BK196">
            <v>501.39396299999999</v>
          </cell>
          <cell r="BL196">
            <v>359.17091367624664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2042.7291724223999</v>
          </cell>
          <cell r="BX196">
            <v>0</v>
          </cell>
        </row>
        <row r="197">
          <cell r="O197">
            <v>840.24374999999998</v>
          </cell>
          <cell r="P197">
            <v>1330.0724650653451</v>
          </cell>
          <cell r="S197">
            <v>1464.6200000000001</v>
          </cell>
          <cell r="T197">
            <v>2540.4901571762698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647.8692986238816</v>
          </cell>
          <cell r="AQ197">
            <v>119.137</v>
          </cell>
          <cell r="AR197">
            <v>110.71985473893369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0</v>
          </cell>
          <cell r="BG197">
            <v>3105.7595000000001</v>
          </cell>
          <cell r="BK197">
            <v>359.59699999999998</v>
          </cell>
          <cell r="BL197">
            <v>351.808361137943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642.00059704703995</v>
          </cell>
          <cell r="BX197">
            <v>0</v>
          </cell>
        </row>
        <row r="198">
          <cell r="O198">
            <v>1241.9094239999999</v>
          </cell>
          <cell r="P198">
            <v>1917.6519576887554</v>
          </cell>
          <cell r="S198">
            <v>2287.0184399999998</v>
          </cell>
          <cell r="T198">
            <v>3836.5705477728688</v>
          </cell>
          <cell r="AA198">
            <v>105.58926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5901.3760388796336</v>
          </cell>
          <cell r="AQ198">
            <v>191.85793200000001</v>
          </cell>
          <cell r="AR198">
            <v>178.66423999442725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2420.5552076649415</v>
          </cell>
          <cell r="BG198">
            <v>4983.3637559999997</v>
          </cell>
          <cell r="BK198">
            <v>584.56011599999999</v>
          </cell>
          <cell r="BL198">
            <v>353.21686512121323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1673.7872708726395</v>
          </cell>
          <cell r="BX198">
            <v>0</v>
          </cell>
        </row>
        <row r="199">
          <cell r="O199">
            <v>1239.8615359999999</v>
          </cell>
          <cell r="P199">
            <v>1849.6086854469331</v>
          </cell>
          <cell r="S199">
            <v>2773.6095599999999</v>
          </cell>
          <cell r="T199">
            <v>4359.8666349884825</v>
          </cell>
          <cell r="AA199">
            <v>158.55577999999997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3084.4682159999998</v>
          </cell>
          <cell r="AN199">
            <v>6569.3422824804475</v>
          </cell>
          <cell r="AQ199">
            <v>185.80057599999998</v>
          </cell>
          <cell r="AR199">
            <v>173.11422225417792</v>
          </cell>
          <cell r="AU199">
            <v>7.1461759999999996</v>
          </cell>
          <cell r="AV199">
            <v>0</v>
          </cell>
          <cell r="AY199">
            <v>205.45255999999998</v>
          </cell>
          <cell r="AZ199">
            <v>0</v>
          </cell>
          <cell r="BC199">
            <v>1198.7710240000001</v>
          </cell>
          <cell r="BD199">
            <v>4868.5693041791073</v>
          </cell>
          <cell r="BG199">
            <v>4948.7268800000002</v>
          </cell>
          <cell r="BK199">
            <v>578.84025599999995</v>
          </cell>
          <cell r="BL199">
            <v>2087.5735506259316</v>
          </cell>
          <cell r="BO199">
            <v>0.89327199999999995</v>
          </cell>
          <cell r="BP199">
            <v>0</v>
          </cell>
          <cell r="BS199">
            <v>1461.3929919999998</v>
          </cell>
          <cell r="BT199">
            <v>1896.8199458208001</v>
          </cell>
          <cell r="BX199">
            <v>0</v>
          </cell>
        </row>
        <row r="200">
          <cell r="O200">
            <v>1133.4064499999999</v>
          </cell>
          <cell r="P200">
            <v>1775.9160403806407</v>
          </cell>
          <cell r="S200">
            <v>1732.8613500000001</v>
          </cell>
          <cell r="T200">
            <v>3984.1125119733024</v>
          </cell>
          <cell r="AA200">
            <v>9.1307700000000001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5240.5733577717756</v>
          </cell>
          <cell r="AQ200">
            <v>25.804349999999999</v>
          </cell>
          <cell r="AR200">
            <v>27.021182782192369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992.55183270477278</v>
          </cell>
          <cell r="BC200">
            <v>443.83481999999998</v>
          </cell>
          <cell r="BD200">
            <v>1129.6936699810767</v>
          </cell>
          <cell r="BG200">
            <v>2747.9647800000002</v>
          </cell>
          <cell r="BK200">
            <v>609.77663999999993</v>
          </cell>
          <cell r="BL200">
            <v>364.7984894491812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642.00059704703995</v>
          </cell>
          <cell r="BX200">
            <v>0</v>
          </cell>
        </row>
        <row r="201">
          <cell r="O201">
            <v>922.03020000000004</v>
          </cell>
          <cell r="P201">
            <v>1423.9674106161242</v>
          </cell>
          <cell r="S201">
            <v>1436.6940000000002</v>
          </cell>
          <cell r="T201">
            <v>2406.6851098493526</v>
          </cell>
          <cell r="AA201">
            <v>63.131399999999999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3453.3270260760314</v>
          </cell>
          <cell r="AQ201">
            <v>120.02759999999999</v>
          </cell>
          <cell r="AR201">
            <v>111.657780091704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1275.0454488127689</v>
          </cell>
          <cell r="BG201">
            <v>3042.7775999999999</v>
          </cell>
          <cell r="BK201">
            <v>376.19040000000001</v>
          </cell>
          <cell r="BL201">
            <v>352.35430407733867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867.11768951807994</v>
          </cell>
          <cell r="BX201">
            <v>0</v>
          </cell>
        </row>
        <row r="202">
          <cell r="O202">
            <v>897.98599000000002</v>
          </cell>
          <cell r="P202">
            <v>1446.8556655035322</v>
          </cell>
          <cell r="S202">
            <v>1687.5066999999999</v>
          </cell>
          <cell r="T202">
            <v>3431.2980143267669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3183.5890825594897</v>
          </cell>
          <cell r="AQ202">
            <v>120.08655999999999</v>
          </cell>
          <cell r="AR202">
            <v>111.657780091704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496.27591635238639</v>
          </cell>
          <cell r="BC202">
            <v>610.35930999999994</v>
          </cell>
          <cell r="BD202">
            <v>1239.8671742463664</v>
          </cell>
          <cell r="BG202">
            <v>2715.0215399999997</v>
          </cell>
          <cell r="BK202">
            <v>406.26058</v>
          </cell>
          <cell r="BL202">
            <v>354.23128368936136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883.79302970111996</v>
          </cell>
          <cell r="BX202">
            <v>0</v>
          </cell>
        </row>
        <row r="203">
          <cell r="O203">
            <v>431.17072000000002</v>
          </cell>
          <cell r="P203">
            <v>888.65583313494881</v>
          </cell>
          <cell r="S203">
            <v>1207.1420000000001</v>
          </cell>
          <cell r="T203">
            <v>2359.9274493978915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422.20713987529302</v>
          </cell>
          <cell r="AQ203">
            <v>69.028120000000001</v>
          </cell>
          <cell r="AR203">
            <v>64.091565772638091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0</v>
          </cell>
          <cell r="BG203">
            <v>1687.95856</v>
          </cell>
          <cell r="BK203">
            <v>207.42439999999999</v>
          </cell>
          <cell r="BL203">
            <v>749.19827140275879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168.83781935328</v>
          </cell>
          <cell r="BX203">
            <v>0</v>
          </cell>
        </row>
        <row r="204">
          <cell r="O204">
            <v>1255.43075</v>
          </cell>
          <cell r="P204">
            <v>1947.3175225449236</v>
          </cell>
          <cell r="S204">
            <v>2576.16</v>
          </cell>
          <cell r="T204">
            <v>4692.4406658819544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942.88981767058658</v>
          </cell>
          <cell r="AQ204">
            <v>182.47800000000001</v>
          </cell>
          <cell r="AR204">
            <v>169.85381507550014</v>
          </cell>
          <cell r="AU204">
            <v>7.1560000000000006</v>
          </cell>
          <cell r="AV204">
            <v>0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0</v>
          </cell>
          <cell r="BG204">
            <v>4277.94625</v>
          </cell>
          <cell r="BK204">
            <v>714.70550000000003</v>
          </cell>
          <cell r="BL204">
            <v>614.86069308747483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1559.1443071142398</v>
          </cell>
          <cell r="BX204">
            <v>0</v>
          </cell>
        </row>
        <row r="205">
          <cell r="O205">
            <v>1196.04991</v>
          </cell>
          <cell r="P205">
            <v>1801.0539436224246</v>
          </cell>
          <cell r="S205">
            <v>3146.3461699999998</v>
          </cell>
          <cell r="T205">
            <v>4897.6533227673917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897.40298654621336</v>
          </cell>
          <cell r="AQ205">
            <v>201.99189999999999</v>
          </cell>
          <cell r="AR205">
            <v>188.21035412257629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0</v>
          </cell>
          <cell r="BC205">
            <v>1122.5592399999998</v>
          </cell>
          <cell r="BD205">
            <v>0</v>
          </cell>
          <cell r="BG205">
            <v>4175.6453199999996</v>
          </cell>
          <cell r="BK205">
            <v>633.91074999999989</v>
          </cell>
          <cell r="BL205">
            <v>610.66557085700731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1515.3715391337601</v>
          </cell>
          <cell r="BX205">
            <v>0</v>
          </cell>
        </row>
        <row r="206">
          <cell r="O206">
            <v>1223.0808200000001</v>
          </cell>
          <cell r="P206">
            <v>1857.253044919843</v>
          </cell>
          <cell r="S206">
            <v>2161.6194600000003</v>
          </cell>
          <cell r="T206">
            <v>4508.5809878302389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834.07053631196925</v>
          </cell>
          <cell r="AQ206">
            <v>174.32973999999999</v>
          </cell>
          <cell r="AR206">
            <v>162.1717598051909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0</v>
          </cell>
          <cell r="BG206">
            <v>3456.4423400000001</v>
          </cell>
          <cell r="BK206">
            <v>724.35220000000004</v>
          </cell>
          <cell r="BL206">
            <v>615.36158065282621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1108.9101221721601</v>
          </cell>
          <cell r="BX206">
            <v>0</v>
          </cell>
        </row>
        <row r="207">
          <cell r="O207">
            <v>1274.3266999999998</v>
          </cell>
          <cell r="P207">
            <v>1942.1312156921053</v>
          </cell>
          <cell r="S207">
            <v>1735.2814269999997</v>
          </cell>
          <cell r="T207">
            <v>3145.3632026976866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916.66513902578549</v>
          </cell>
          <cell r="AQ207">
            <v>177.52689199999998</v>
          </cell>
          <cell r="AR207">
            <v>167.41967546950099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0</v>
          </cell>
          <cell r="BG207">
            <v>4205.2781099999993</v>
          </cell>
          <cell r="BK207">
            <v>533.45952199999988</v>
          </cell>
          <cell r="BL207">
            <v>605.44982132302653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1340.28046721184</v>
          </cell>
          <cell r="BX207">
            <v>0</v>
          </cell>
        </row>
        <row r="208">
          <cell r="O208">
            <v>1201.7455799999998</v>
          </cell>
          <cell r="P208">
            <v>1811.1334676645872</v>
          </cell>
          <cell r="S208">
            <v>2419.473</v>
          </cell>
          <cell r="T208">
            <v>4016.3099408250059</v>
          </cell>
          <cell r="AA208">
            <v>31.075799999999997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2909.5827599999998</v>
          </cell>
          <cell r="AN208">
            <v>1627.8016666181531</v>
          </cell>
          <cell r="AQ208">
            <v>147.38808</v>
          </cell>
          <cell r="AR208">
            <v>138.45564731371297</v>
          </cell>
          <cell r="AU208">
            <v>5.3272799999999991</v>
          </cell>
          <cell r="AV208">
            <v>0</v>
          </cell>
          <cell r="AY208">
            <v>1011.2953199999999</v>
          </cell>
          <cell r="AZ208">
            <v>0</v>
          </cell>
          <cell r="BC208">
            <v>1224.8304599999999</v>
          </cell>
          <cell r="BD208">
            <v>354.97104773739386</v>
          </cell>
          <cell r="BG208">
            <v>4441.6196999999993</v>
          </cell>
          <cell r="BK208">
            <v>562.47198000000003</v>
          </cell>
          <cell r="BL208">
            <v>590.87649080628898</v>
          </cell>
          <cell r="BO208">
            <v>0.88788</v>
          </cell>
          <cell r="BP208">
            <v>0</v>
          </cell>
          <cell r="BS208">
            <v>799.53593999999998</v>
          </cell>
          <cell r="BT208">
            <v>1006.7736635510398</v>
          </cell>
          <cell r="BX208">
            <v>0</v>
          </cell>
        </row>
        <row r="209">
          <cell r="O209">
            <v>1250.0062620000001</v>
          </cell>
          <cell r="P209">
            <v>1662.7016804698219</v>
          </cell>
          <cell r="S209">
            <v>1783.84944</v>
          </cell>
          <cell r="T209">
            <v>2700.005466481824</v>
          </cell>
          <cell r="AA209">
            <v>107.11841000000001</v>
          </cell>
          <cell r="AB209">
            <v>7.0224427054251795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1069.8841878182243</v>
          </cell>
          <cell r="AQ209">
            <v>199.37140800000003</v>
          </cell>
          <cell r="AR209">
            <v>185.35191495222867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0</v>
          </cell>
          <cell r="BG209">
            <v>4878.4784440000003</v>
          </cell>
          <cell r="BK209">
            <v>562.26234799999997</v>
          </cell>
          <cell r="BL209">
            <v>606.94535631326903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406.46141696159998</v>
          </cell>
          <cell r="BX209">
            <v>0</v>
          </cell>
        </row>
        <row r="210">
          <cell r="O210">
            <v>819.21690000000001</v>
          </cell>
          <cell r="P210">
            <v>1240.741921454151</v>
          </cell>
          <cell r="S210">
            <v>1740.1486500000001</v>
          </cell>
          <cell r="T210">
            <v>3193.288446464243</v>
          </cell>
          <cell r="AA210">
            <v>63.77796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1989.4874850000001</v>
          </cell>
          <cell r="AN210">
            <v>1380.9139223328086</v>
          </cell>
          <cell r="AQ210">
            <v>119.03386500000001</v>
          </cell>
          <cell r="AR210">
            <v>110.71985473893369</v>
          </cell>
          <cell r="AU210">
            <v>4.3984800000000002</v>
          </cell>
          <cell r="AV210">
            <v>0</v>
          </cell>
          <cell r="AY210">
            <v>141.30117000000001</v>
          </cell>
          <cell r="AZ210">
            <v>0</v>
          </cell>
          <cell r="BC210">
            <v>621.8351100000001</v>
          </cell>
          <cell r="BD210">
            <v>0</v>
          </cell>
          <cell r="BG210">
            <v>3078.111285</v>
          </cell>
          <cell r="BK210">
            <v>426.92746499999998</v>
          </cell>
          <cell r="BL210">
            <v>409.7317781831822</v>
          </cell>
          <cell r="BO210">
            <v>1.3745250000000002</v>
          </cell>
          <cell r="BP210">
            <v>0</v>
          </cell>
          <cell r="BS210">
            <v>702.38227500000005</v>
          </cell>
          <cell r="BT210">
            <v>1069.3061892374399</v>
          </cell>
          <cell r="BX210">
            <v>0</v>
          </cell>
        </row>
        <row r="211">
          <cell r="O211">
            <v>825.85003000000006</v>
          </cell>
          <cell r="P211">
            <v>1250.784362214858</v>
          </cell>
          <cell r="S211">
            <v>1739.526785</v>
          </cell>
          <cell r="T211">
            <v>2977.6409425895317</v>
          </cell>
          <cell r="AA211">
            <v>63.569820000000007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1990.18147</v>
          </cell>
          <cell r="AN211">
            <v>684.67664975610239</v>
          </cell>
          <cell r="AQ211">
            <v>119.054005</v>
          </cell>
          <cell r="AR211">
            <v>110.71985473893369</v>
          </cell>
          <cell r="AU211">
            <v>4.4610400000000006</v>
          </cell>
          <cell r="AV211">
            <v>0</v>
          </cell>
          <cell r="AY211">
            <v>139.4075</v>
          </cell>
          <cell r="AZ211">
            <v>0</v>
          </cell>
          <cell r="BC211">
            <v>610.04722000000004</v>
          </cell>
          <cell r="BD211">
            <v>0</v>
          </cell>
          <cell r="BG211">
            <v>3086.2032349999999</v>
          </cell>
          <cell r="BK211">
            <v>382.812995</v>
          </cell>
          <cell r="BL211">
            <v>407.44121358854824</v>
          </cell>
          <cell r="BO211">
            <v>1.1152600000000001</v>
          </cell>
          <cell r="BP211">
            <v>0</v>
          </cell>
          <cell r="BS211">
            <v>845.08826499999998</v>
          </cell>
          <cell r="BT211">
            <v>804.58516383167989</v>
          </cell>
          <cell r="BX211">
            <v>0</v>
          </cell>
        </row>
        <row r="212">
          <cell r="O212">
            <v>1031.0095800000001</v>
          </cell>
          <cell r="P212">
            <v>1558.3567654257813</v>
          </cell>
          <cell r="S212">
            <v>2539.2168000000001</v>
          </cell>
          <cell r="T212">
            <v>3737.9066497905442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2087.5874721068176</v>
          </cell>
          <cell r="AQ212">
            <v>179.49636000000001</v>
          </cell>
          <cell r="AR212">
            <v>166.86138656904248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595.21838067003557</v>
          </cell>
          <cell r="BG212">
            <v>2527.1774100000002</v>
          </cell>
          <cell r="BK212">
            <v>282.37842000000001</v>
          </cell>
          <cell r="BL212">
            <v>402.22632873167225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2415.83990901792</v>
          </cell>
          <cell r="BX212">
            <v>0</v>
          </cell>
        </row>
        <row r="213">
          <cell r="O213">
            <v>909.49103999999988</v>
          </cell>
          <cell r="P213">
            <v>1396.2711611211635</v>
          </cell>
          <cell r="S213">
            <v>2592.7523999999999</v>
          </cell>
          <cell r="T213">
            <v>6047.459401525105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960.30604148740804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3235.8000652578594</v>
          </cell>
          <cell r="AQ213">
            <v>96.788879999999992</v>
          </cell>
          <cell r="AR213">
            <v>89.884512973821714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3425.7354198159387</v>
          </cell>
          <cell r="BG213">
            <v>2929.3505999999998</v>
          </cell>
          <cell r="BK213">
            <v>600.46956</v>
          </cell>
          <cell r="BL213">
            <v>354.03995668501034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275.14311302015994</v>
          </cell>
          <cell r="BW213">
            <v>397.42367999999993</v>
          </cell>
          <cell r="BX213">
            <v>133.40272146432</v>
          </cell>
        </row>
        <row r="214">
          <cell r="O214">
            <v>1958.8719200000003</v>
          </cell>
          <cell r="P214">
            <v>2986.0937216433217</v>
          </cell>
          <cell r="S214">
            <v>3994.9184</v>
          </cell>
          <cell r="T214">
            <v>7994.9937010785161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2053.0619278572481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1913.3013226021949</v>
          </cell>
          <cell r="AQ214">
            <v>192.93640000000002</v>
          </cell>
          <cell r="AR214">
            <v>179.09907926709323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7950.5044253416318</v>
          </cell>
          <cell r="BG214">
            <v>5641.1198600000007</v>
          </cell>
          <cell r="BK214">
            <v>746.77736000000004</v>
          </cell>
          <cell r="BL214">
            <v>361.63672632995417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854.61118438080007</v>
          </cell>
          <cell r="BW214">
            <v>2238.40155</v>
          </cell>
          <cell r="BX214">
            <v>2838.9766661625599</v>
          </cell>
        </row>
        <row r="215">
          <cell r="O215">
            <v>3045.1511970000001</v>
          </cell>
          <cell r="P215">
            <v>4722.2879555786913</v>
          </cell>
          <cell r="S215">
            <v>4426.5291840000009</v>
          </cell>
          <cell r="T215">
            <v>7668.1126141313707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4516.7243303286723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8349.9624264271206</v>
          </cell>
          <cell r="AQ215">
            <v>103.268682</v>
          </cell>
          <cell r="AR215">
            <v>95.802375318682053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2134.1534357670007</v>
          </cell>
          <cell r="BG215">
            <v>6099.2268480000002</v>
          </cell>
          <cell r="BK215">
            <v>433.47348000000005</v>
          </cell>
          <cell r="BL215">
            <v>2133.385413845268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3437.2044952291199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6591.9391305673562</v>
          </cell>
          <cell r="S216">
            <v>6002.4660000000003</v>
          </cell>
          <cell r="T216">
            <v>10294.238212549935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3204.3750579234234</v>
          </cell>
          <cell r="AI216">
            <v>359.65148000000005</v>
          </cell>
          <cell r="AJ216">
            <v>374.95693497292797</v>
          </cell>
          <cell r="AM216">
            <v>7104.7776000000003</v>
          </cell>
          <cell r="AN216">
            <v>2491.0216494885567</v>
          </cell>
          <cell r="AQ216">
            <v>238.75979999999998</v>
          </cell>
          <cell r="AR216">
            <v>220.76976279731718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0</v>
          </cell>
          <cell r="BG216">
            <v>10232.084699999999</v>
          </cell>
          <cell r="BK216">
            <v>764.25450000000001</v>
          </cell>
          <cell r="BL216">
            <v>824.11662605999163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3147.4704595487997</v>
          </cell>
          <cell r="BW216">
            <v>7346.57708</v>
          </cell>
          <cell r="BX216">
            <v>1498.6961989507199</v>
          </cell>
        </row>
        <row r="217">
          <cell r="O217">
            <v>1680.9278400000001</v>
          </cell>
          <cell r="P217">
            <v>2529.7343127733138</v>
          </cell>
          <cell r="S217">
            <v>3472.2407999999996</v>
          </cell>
          <cell r="T217">
            <v>5523.9046944009588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1024.19343856368</v>
          </cell>
          <cell r="AI217">
            <v>87.991720000000001</v>
          </cell>
          <cell r="AJ217">
            <v>93.739233743231992</v>
          </cell>
          <cell r="AM217">
            <v>2434.7603999999997</v>
          </cell>
          <cell r="AN217">
            <v>1478.8465885550077</v>
          </cell>
          <cell r="AQ217">
            <v>117.37151999999999</v>
          </cell>
          <cell r="AR217">
            <v>108.82167247737473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0</v>
          </cell>
          <cell r="BG217">
            <v>2365.94436</v>
          </cell>
          <cell r="BK217">
            <v>305.65499999999997</v>
          </cell>
          <cell r="BL217">
            <v>793.84299356045915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1792.5990696768001</v>
          </cell>
          <cell r="BW217">
            <v>778.91261999999995</v>
          </cell>
          <cell r="BX217">
            <v>694.11103511903991</v>
          </cell>
        </row>
        <row r="218">
          <cell r="O218">
            <v>1911.2444119999998</v>
          </cell>
          <cell r="P218">
            <v>2869.0895207779613</v>
          </cell>
          <cell r="S218">
            <v>3654.7603539999996</v>
          </cell>
          <cell r="T218">
            <v>5512.8831677019652</v>
          </cell>
          <cell r="AA218">
            <v>67.091387999999995</v>
          </cell>
          <cell r="AB218">
            <v>0</v>
          </cell>
          <cell r="AE218">
            <v>2744.4282659999999</v>
          </cell>
          <cell r="AF218">
            <v>3011.1495535524477</v>
          </cell>
          <cell r="AI218">
            <v>0</v>
          </cell>
          <cell r="AJ218">
            <v>0</v>
          </cell>
          <cell r="AM218">
            <v>2909.0137719999998</v>
          </cell>
          <cell r="AN218">
            <v>975.35214140540108</v>
          </cell>
          <cell r="AQ218">
            <v>123.86102399999999</v>
          </cell>
          <cell r="AR218">
            <v>115.02984505047345</v>
          </cell>
          <cell r="AU218">
            <v>4.7308029999999999</v>
          </cell>
          <cell r="AV218">
            <v>0</v>
          </cell>
          <cell r="AY218">
            <v>209.44555099999997</v>
          </cell>
          <cell r="AZ218">
            <v>0</v>
          </cell>
          <cell r="BC218">
            <v>546.62278299999991</v>
          </cell>
          <cell r="BD218">
            <v>0</v>
          </cell>
          <cell r="BG218">
            <v>3445.3148029999998</v>
          </cell>
          <cell r="BK218">
            <v>196.54336099999998</v>
          </cell>
          <cell r="BL218">
            <v>788.17756774539475</v>
          </cell>
          <cell r="BO218">
            <v>0.86014599999999997</v>
          </cell>
          <cell r="BP218">
            <v>0</v>
          </cell>
          <cell r="BS218">
            <v>571.56701699999985</v>
          </cell>
          <cell r="BT218">
            <v>2738.92462506432</v>
          </cell>
          <cell r="BW218">
            <v>1185.599142</v>
          </cell>
          <cell r="BX218">
            <v>0</v>
          </cell>
        </row>
        <row r="219">
          <cell r="O219">
            <v>2572.0643200000004</v>
          </cell>
          <cell r="P219">
            <v>4021.4105459961929</v>
          </cell>
          <cell r="S219">
            <v>2834.5855999999999</v>
          </cell>
          <cell r="T219">
            <v>4955.6851928285696</v>
          </cell>
          <cell r="AA219">
            <v>63.617120000000007</v>
          </cell>
          <cell r="AB219">
            <v>0</v>
          </cell>
          <cell r="AE219">
            <v>2109.1898000000001</v>
          </cell>
          <cell r="AF219">
            <v>2244.8581173553921</v>
          </cell>
          <cell r="AI219">
            <v>0</v>
          </cell>
          <cell r="AJ219">
            <v>0</v>
          </cell>
          <cell r="AM219">
            <v>2768.15</v>
          </cell>
          <cell r="AN219">
            <v>924.59640962739786</v>
          </cell>
          <cell r="AQ219">
            <v>117.57088</v>
          </cell>
          <cell r="AR219">
            <v>108.4197044690446</v>
          </cell>
          <cell r="AU219">
            <v>4.4290400000000005</v>
          </cell>
          <cell r="AV219">
            <v>0</v>
          </cell>
          <cell r="AY219">
            <v>430.82479999999998</v>
          </cell>
          <cell r="AZ219">
            <v>0</v>
          </cell>
          <cell r="BC219">
            <v>567.31975999999997</v>
          </cell>
          <cell r="BD219">
            <v>0</v>
          </cell>
          <cell r="BG219">
            <v>3655.5685600000002</v>
          </cell>
          <cell r="BK219">
            <v>264.93711999999999</v>
          </cell>
          <cell r="BL219">
            <v>2114.941950024062</v>
          </cell>
          <cell r="BO219">
            <v>0.80528000000000011</v>
          </cell>
          <cell r="BP219">
            <v>0</v>
          </cell>
          <cell r="BS219">
            <v>2643.3316</v>
          </cell>
          <cell r="BT219">
            <v>2545.0737954364799</v>
          </cell>
          <cell r="BW219">
            <v>1378.5319000000002</v>
          </cell>
          <cell r="BX219">
            <v>0</v>
          </cell>
        </row>
        <row r="220">
          <cell r="O220">
            <v>3619.0385239999996</v>
          </cell>
          <cell r="P220">
            <v>5410.0502077167957</v>
          </cell>
          <cell r="S220">
            <v>5895.2363679999999</v>
          </cell>
          <cell r="T220">
            <v>9567.5251220431837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4096.7737542547202</v>
          </cell>
          <cell r="AI220">
            <v>366.07382799999999</v>
          </cell>
          <cell r="AJ220">
            <v>374.95693497292797</v>
          </cell>
          <cell r="AM220">
            <v>5484.923937999999</v>
          </cell>
          <cell r="AN220">
            <v>2734.732917781304</v>
          </cell>
          <cell r="AQ220">
            <v>159.980402</v>
          </cell>
          <cell r="AR220">
            <v>150.73800312380041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0</v>
          </cell>
          <cell r="BG220">
            <v>7955.0876579999995</v>
          </cell>
          <cell r="BK220">
            <v>497.34839999999997</v>
          </cell>
          <cell r="BL220">
            <v>429.46800898026152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1594.5794050032</v>
          </cell>
          <cell r="BW220">
            <v>1790.3910559999999</v>
          </cell>
          <cell r="BX220">
            <v>1429.9104206956799</v>
          </cell>
        </row>
        <row r="221">
          <cell r="O221">
            <v>2464.9691200000002</v>
          </cell>
          <cell r="P221">
            <v>3649.3430252169092</v>
          </cell>
          <cell r="S221">
            <v>2995.7804000000006</v>
          </cell>
          <cell r="T221">
            <v>5396.5111207771879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1210.4212555364161</v>
          </cell>
          <cell r="AI221">
            <v>177.23300000000003</v>
          </cell>
          <cell r="AJ221">
            <v>187.47846748646398</v>
          </cell>
          <cell r="AM221">
            <v>2335.114</v>
          </cell>
          <cell r="AN221">
            <v>293.46165243804791</v>
          </cell>
          <cell r="AQ221">
            <v>177.69648000000001</v>
          </cell>
          <cell r="AR221">
            <v>163.35533227416298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0</v>
          </cell>
          <cell r="BG221">
            <v>6611.7898600000008</v>
          </cell>
          <cell r="BK221">
            <v>406.08202000000006</v>
          </cell>
          <cell r="BL221">
            <v>354.2220122821787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3651.8995000857594</v>
          </cell>
          <cell r="BW221">
            <v>997.56860000000006</v>
          </cell>
          <cell r="BX221">
            <v>1507.0338690422398</v>
          </cell>
        </row>
        <row r="222">
          <cell r="O222">
            <v>743.69240000000002</v>
          </cell>
          <cell r="P222">
            <v>1158.555513912795</v>
          </cell>
          <cell r="S222">
            <v>647.39928000000009</v>
          </cell>
          <cell r="T222">
            <v>1611.902273753308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605.21062776820804</v>
          </cell>
          <cell r="AI222">
            <v>80.492760000000004</v>
          </cell>
          <cell r="AJ222">
            <v>93.739233743231992</v>
          </cell>
          <cell r="AM222">
            <v>892.21594000000005</v>
          </cell>
          <cell r="AN222">
            <v>112.12778651661812</v>
          </cell>
          <cell r="AQ222">
            <v>72.649720000000002</v>
          </cell>
          <cell r="AR222">
            <v>69.897770337406712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0</v>
          </cell>
          <cell r="BG222">
            <v>2540.1609199999998</v>
          </cell>
          <cell r="BK222">
            <v>202.47348000000002</v>
          </cell>
          <cell r="BL222">
            <v>343.65000466451698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923.39696263583983</v>
          </cell>
          <cell r="BW222">
            <v>68.165040000000005</v>
          </cell>
          <cell r="BX222">
            <v>854.61118438080007</v>
          </cell>
        </row>
        <row r="223">
          <cell r="O223">
            <v>2495.39959</v>
          </cell>
          <cell r="P223">
            <v>3758.8805466110593</v>
          </cell>
          <cell r="S223">
            <v>3587.7093199999999</v>
          </cell>
          <cell r="T223">
            <v>6977.4423883356039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2463.6624024714238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1312.004560016911</v>
          </cell>
          <cell r="AQ223">
            <v>186.83441999999999</v>
          </cell>
          <cell r="AR223">
            <v>173.96282138287484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0</v>
          </cell>
          <cell r="BG223">
            <v>10081.73184</v>
          </cell>
          <cell r="BK223">
            <v>659.41559999999993</v>
          </cell>
          <cell r="BL223">
            <v>357.1036016356627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2838.9766661625599</v>
          </cell>
          <cell r="BW223">
            <v>1025.1460999999999</v>
          </cell>
          <cell r="BX223">
            <v>2069.8266002198397</v>
          </cell>
        </row>
        <row r="224">
          <cell r="O224">
            <v>4789.9277960000009</v>
          </cell>
          <cell r="P224">
            <v>7183.595068877592</v>
          </cell>
          <cell r="S224">
            <v>8168.0991470000008</v>
          </cell>
          <cell r="T224">
            <v>15485.775756417686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4607.9324856512649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2376.4409944831114</v>
          </cell>
          <cell r="AQ224">
            <v>360.47219900000005</v>
          </cell>
          <cell r="AR224">
            <v>333.41013135382815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0</v>
          </cell>
          <cell r="BG224">
            <v>15614.137883000001</v>
          </cell>
          <cell r="BK224">
            <v>1159.5375070000002</v>
          </cell>
          <cell r="BL224">
            <v>393.34383471719553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2003.1252394876797</v>
          </cell>
          <cell r="BW224">
            <v>4096.0748290000001</v>
          </cell>
          <cell r="BX224">
            <v>104.22087614400002</v>
          </cell>
        </row>
        <row r="225">
          <cell r="O225">
            <v>1896.3050130000001</v>
          </cell>
          <cell r="P225">
            <v>2772.6633463913672</v>
          </cell>
          <cell r="S225">
            <v>3332.3196959999996</v>
          </cell>
          <cell r="T225">
            <v>5583.9895023838944</v>
          </cell>
          <cell r="AA225">
            <v>61.523955000000001</v>
          </cell>
          <cell r="AB225">
            <v>0</v>
          </cell>
          <cell r="AE225">
            <v>1433.6851280000003</v>
          </cell>
          <cell r="AF225">
            <v>1526.9847224755199</v>
          </cell>
          <cell r="AI225">
            <v>176.33999</v>
          </cell>
          <cell r="AJ225">
            <v>187.47846748646398</v>
          </cell>
          <cell r="AM225">
            <v>3144.1019669999996</v>
          </cell>
          <cell r="AN225">
            <v>5932.877392332789</v>
          </cell>
          <cell r="AQ225">
            <v>78.841808999999998</v>
          </cell>
          <cell r="AR225">
            <v>73.479751922748576</v>
          </cell>
          <cell r="AU225">
            <v>2.7343979999999997</v>
          </cell>
          <cell r="AV225">
            <v>0</v>
          </cell>
          <cell r="AY225">
            <v>172.26707400000001</v>
          </cell>
          <cell r="AZ225">
            <v>0</v>
          </cell>
          <cell r="BC225">
            <v>817.58500200000003</v>
          </cell>
          <cell r="BD225">
            <v>2063.5479747143449</v>
          </cell>
          <cell r="BG225">
            <v>5949.1385819999996</v>
          </cell>
          <cell r="BK225">
            <v>456.18873299999996</v>
          </cell>
          <cell r="BL225">
            <v>771.80742857703183</v>
          </cell>
          <cell r="BO225">
            <v>0.911466</v>
          </cell>
          <cell r="BP225">
            <v>0</v>
          </cell>
          <cell r="BS225">
            <v>649.87525800000003</v>
          </cell>
          <cell r="BT225">
            <v>637.83176200127991</v>
          </cell>
          <cell r="BW225">
            <v>1268.007556</v>
          </cell>
          <cell r="BX225">
            <v>1085.98152942048</v>
          </cell>
        </row>
        <row r="226">
          <cell r="O226">
            <v>5010.4769099999994</v>
          </cell>
          <cell r="P226">
            <v>7480.5004625812508</v>
          </cell>
          <cell r="S226">
            <v>7297.1216100000001</v>
          </cell>
          <cell r="T226">
            <v>12472.923648655253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3535.6932231851993</v>
          </cell>
          <cell r="AI226">
            <v>0</v>
          </cell>
          <cell r="AJ226">
            <v>0</v>
          </cell>
          <cell r="AM226">
            <v>7018.69596</v>
          </cell>
          <cell r="AN226">
            <v>3239.9165931995858</v>
          </cell>
          <cell r="AQ226">
            <v>318.70850999999999</v>
          </cell>
          <cell r="AR226">
            <v>296.20575902727245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0</v>
          </cell>
          <cell r="BG226">
            <v>16020.730380000001</v>
          </cell>
          <cell r="BK226">
            <v>873.19023000000004</v>
          </cell>
          <cell r="BL226">
            <v>796.69032079754265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1953.0992189385599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3194.5756154200335</v>
          </cell>
          <cell r="S227">
            <v>3750.3447500000002</v>
          </cell>
          <cell r="T227">
            <v>6496.3753614209063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2463.6624024714238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6488.7175795850453</v>
          </cell>
          <cell r="AQ227">
            <v>143.57148000000001</v>
          </cell>
          <cell r="AR227">
            <v>133.81068366189811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1676.0364587198369</v>
          </cell>
          <cell r="BG227">
            <v>5953.614770000001</v>
          </cell>
          <cell r="BK227">
            <v>442.21856500000007</v>
          </cell>
          <cell r="BL227">
            <v>771.08205270372116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990.09832336800002</v>
          </cell>
          <cell r="BW227">
            <v>871.67195500000003</v>
          </cell>
          <cell r="BX227">
            <v>775.40331851136</v>
          </cell>
        </row>
        <row r="228">
          <cell r="O228">
            <v>3020.7422069999998</v>
          </cell>
          <cell r="P228">
            <v>4497.3653925673088</v>
          </cell>
          <cell r="S228">
            <v>6154.3977599999998</v>
          </cell>
          <cell r="T228">
            <v>9524.5420908783926</v>
          </cell>
          <cell r="AA228">
            <v>143.31309299999998</v>
          </cell>
          <cell r="AB228">
            <v>0</v>
          </cell>
          <cell r="AE228">
            <v>2882.7698369999998</v>
          </cell>
          <cell r="AF228">
            <v>3072.5803156910397</v>
          </cell>
          <cell r="AI228">
            <v>263.60285699999997</v>
          </cell>
          <cell r="AJ228">
            <v>281.21770122969599</v>
          </cell>
          <cell r="AM228">
            <v>4197.6466979999996</v>
          </cell>
          <cell r="AN228">
            <v>1411.399891878069</v>
          </cell>
          <cell r="AQ228">
            <v>151.99873500000001</v>
          </cell>
          <cell r="AR228">
            <v>141.55973360026235</v>
          </cell>
          <cell r="AU228">
            <v>4.9632240000000003</v>
          </cell>
          <cell r="AV228">
            <v>0</v>
          </cell>
          <cell r="AY228">
            <v>385.89066599999995</v>
          </cell>
          <cell r="AZ228">
            <v>0</v>
          </cell>
          <cell r="BC228">
            <v>1156.431192</v>
          </cell>
          <cell r="BD228">
            <v>0</v>
          </cell>
          <cell r="BG228">
            <v>5409.9141599999994</v>
          </cell>
          <cell r="BK228">
            <v>323.229963</v>
          </cell>
          <cell r="BL228">
            <v>349.59847307664427</v>
          </cell>
          <cell r="BO228">
            <v>1.2408060000000001</v>
          </cell>
          <cell r="BP228">
            <v>0</v>
          </cell>
          <cell r="BS228">
            <v>156.341556</v>
          </cell>
          <cell r="BT228">
            <v>0</v>
          </cell>
          <cell r="BW228">
            <v>1565.8796580000001</v>
          </cell>
          <cell r="BX228">
            <v>0</v>
          </cell>
        </row>
        <row r="229">
          <cell r="O229">
            <v>1543.8360910000001</v>
          </cell>
          <cell r="P229">
            <v>2338.5647975746906</v>
          </cell>
          <cell r="S229">
            <v>3844.6344399999998</v>
          </cell>
          <cell r="T229">
            <v>6199.7706318711862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2244.8581173553921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1721.1037553446229</v>
          </cell>
          <cell r="AQ229">
            <v>123.63451000000001</v>
          </cell>
          <cell r="AR229">
            <v>113.80160946946472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0</v>
          </cell>
          <cell r="BG229">
            <v>3369.2398079999998</v>
          </cell>
          <cell r="BK229">
            <v>306.29452799999996</v>
          </cell>
          <cell r="BL229">
            <v>15.903793049466891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2914.0156969862401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1121.9605088224876</v>
          </cell>
          <cell r="S230">
            <v>1779.9462999999998</v>
          </cell>
          <cell r="T230">
            <v>2978.6917839391836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1505.5747767762239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1117.4906021576192</v>
          </cell>
          <cell r="AQ230">
            <v>44.780889999999999</v>
          </cell>
          <cell r="AR230">
            <v>41.626020418187252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0</v>
          </cell>
          <cell r="BG230">
            <v>1351.3292099999999</v>
          </cell>
          <cell r="BK230">
            <v>218.63611</v>
          </cell>
          <cell r="BL230">
            <v>589.10318129563757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642.00059704703995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2874.8339152761032</v>
          </cell>
          <cell r="S231">
            <v>4690.9549999999999</v>
          </cell>
          <cell r="T231">
            <v>7334.8142306768832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2048.3868771273601</v>
          </cell>
          <cell r="AI231">
            <v>175.84207999999998</v>
          </cell>
          <cell r="AJ231">
            <v>187.47846748646398</v>
          </cell>
          <cell r="AM231">
            <v>2676.1174999999998</v>
          </cell>
          <cell r="AN231">
            <v>1613.0274081096129</v>
          </cell>
          <cell r="AQ231">
            <v>126.0565</v>
          </cell>
          <cell r="AR231">
            <v>117.03968509212416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0</v>
          </cell>
          <cell r="BG231">
            <v>3355.5826999999999</v>
          </cell>
          <cell r="BK231">
            <v>237.23419999999999</v>
          </cell>
          <cell r="BL231">
            <v>573.98910343191176</v>
          </cell>
          <cell r="BO231">
            <v>0.8266</v>
          </cell>
          <cell r="BP231">
            <v>0</v>
          </cell>
          <cell r="BS231">
            <v>2215.288</v>
          </cell>
          <cell r="BT231">
            <v>2730.5869549728</v>
          </cell>
          <cell r="BW231">
            <v>1021.32415</v>
          </cell>
          <cell r="BX231">
            <v>1063.0529366687999</v>
          </cell>
        </row>
        <row r="232">
          <cell r="O232">
            <v>6236.4532320000008</v>
          </cell>
          <cell r="P232">
            <v>9275.1024823403786</v>
          </cell>
          <cell r="S232">
            <v>11159.279856000001</v>
          </cell>
          <cell r="T232">
            <v>17174.376132743193</v>
          </cell>
          <cell r="AA232">
            <v>306.949296</v>
          </cell>
          <cell r="AB232">
            <v>0</v>
          </cell>
          <cell r="AE232">
            <v>6908.4502920000004</v>
          </cell>
          <cell r="AF232">
            <v>7169.3540699457599</v>
          </cell>
          <cell r="AI232">
            <v>633.01728600000001</v>
          </cell>
          <cell r="AJ232">
            <v>656.17463620262401</v>
          </cell>
          <cell r="AM232">
            <v>9733.6385760000012</v>
          </cell>
          <cell r="AN232">
            <v>3964.5957841477702</v>
          </cell>
          <cell r="AQ232">
            <v>258.94300800000002</v>
          </cell>
          <cell r="AR232">
            <v>239.14863340041165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0</v>
          </cell>
          <cell r="BG232">
            <v>11918.652048000002</v>
          </cell>
          <cell r="BK232">
            <v>794.28585600000008</v>
          </cell>
          <cell r="BL232">
            <v>614.03483709087095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2836.89224863968</v>
          </cell>
          <cell r="BW232">
            <v>1953.791712</v>
          </cell>
          <cell r="BX232">
            <v>1771.754894448</v>
          </cell>
        </row>
        <row r="233">
          <cell r="O233">
            <v>2247.1874520000001</v>
          </cell>
          <cell r="P233">
            <v>3396.0893512433345</v>
          </cell>
          <cell r="S233">
            <v>4018.1727679999995</v>
          </cell>
          <cell r="T233">
            <v>6375.8675497909062</v>
          </cell>
          <cell r="AA233">
            <v>116.44358800000001</v>
          </cell>
          <cell r="AB233">
            <v>0</v>
          </cell>
          <cell r="AE233">
            <v>961.51577199999997</v>
          </cell>
          <cell r="AF233">
            <v>1024.19343856368</v>
          </cell>
          <cell r="AI233">
            <v>87.971748000000005</v>
          </cell>
          <cell r="AJ233">
            <v>93.739233743231992</v>
          </cell>
          <cell r="AM233">
            <v>3285.620942</v>
          </cell>
          <cell r="AN233">
            <v>1921.5147294183616</v>
          </cell>
          <cell r="AQ233">
            <v>116.44358800000001</v>
          </cell>
          <cell r="AR233">
            <v>108.01773646071445</v>
          </cell>
          <cell r="AU233">
            <v>4.3449099999999996</v>
          </cell>
          <cell r="AV233">
            <v>0</v>
          </cell>
          <cell r="AY233">
            <v>893.31349599999999</v>
          </cell>
          <cell r="AZ233">
            <v>0</v>
          </cell>
          <cell r="BC233">
            <v>301.53675400000003</v>
          </cell>
          <cell r="BD233">
            <v>120.37582827813921</v>
          </cell>
          <cell r="BG233">
            <v>3319.0767489999998</v>
          </cell>
          <cell r="BK233">
            <v>377.57267899999999</v>
          </cell>
          <cell r="BL233">
            <v>594.13972702651063</v>
          </cell>
          <cell r="BO233">
            <v>0.86898200000000003</v>
          </cell>
          <cell r="BP233">
            <v>0</v>
          </cell>
          <cell r="BS233">
            <v>497.057704</v>
          </cell>
          <cell r="BT233">
            <v>1083.8971118976001</v>
          </cell>
          <cell r="BW233">
            <v>990.45384699999988</v>
          </cell>
          <cell r="BX233">
            <v>1261.0726013424</v>
          </cell>
        </row>
        <row r="234">
          <cell r="O234">
            <v>1838.0690520000003</v>
          </cell>
          <cell r="P234">
            <v>2823.3414558612267</v>
          </cell>
          <cell r="S234">
            <v>2888.2752480000004</v>
          </cell>
          <cell r="T234">
            <v>4606.4456257229767</v>
          </cell>
          <cell r="AA234">
            <v>89.113451999999995</v>
          </cell>
          <cell r="AB234">
            <v>0</v>
          </cell>
          <cell r="AE234">
            <v>2106.8015919999998</v>
          </cell>
          <cell r="AF234">
            <v>2244.8581173553921</v>
          </cell>
          <cell r="AI234">
            <v>0</v>
          </cell>
          <cell r="AJ234">
            <v>0</v>
          </cell>
          <cell r="AM234">
            <v>3006.1215420000003</v>
          </cell>
          <cell r="AN234">
            <v>6337.3501863669871</v>
          </cell>
          <cell r="AQ234">
            <v>76.620912000000004</v>
          </cell>
          <cell r="AR234">
            <v>70.880358802213692</v>
          </cell>
          <cell r="AU234">
            <v>2.4985080000000002</v>
          </cell>
          <cell r="AV234">
            <v>0</v>
          </cell>
          <cell r="AY234">
            <v>300.653796</v>
          </cell>
          <cell r="AZ234">
            <v>0</v>
          </cell>
          <cell r="BC234">
            <v>652.11058800000001</v>
          </cell>
          <cell r="BD234">
            <v>1324.6795761003409</v>
          </cell>
          <cell r="BG234">
            <v>3783.15753</v>
          </cell>
          <cell r="BK234">
            <v>225.28213800000003</v>
          </cell>
          <cell r="BL234">
            <v>756.58717978764605</v>
          </cell>
          <cell r="BO234">
            <v>0.83283600000000013</v>
          </cell>
          <cell r="BP234">
            <v>0</v>
          </cell>
          <cell r="BS234">
            <v>854.48973599999999</v>
          </cell>
          <cell r="BT234">
            <v>1479.9364412447999</v>
          </cell>
          <cell r="BW234">
            <v>1005.5020639999999</v>
          </cell>
          <cell r="BX234">
            <v>1440.3325083100799</v>
          </cell>
        </row>
        <row r="235">
          <cell r="O235">
            <v>1779.4424779999999</v>
          </cell>
          <cell r="P235">
            <v>2721.5317631503121</v>
          </cell>
          <cell r="S235">
            <v>3446.7044799999999</v>
          </cell>
          <cell r="T235">
            <v>5320.8114217644261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3011.1495535524477</v>
          </cell>
          <cell r="AI235">
            <v>0</v>
          </cell>
          <cell r="AJ235">
            <v>0</v>
          </cell>
          <cell r="AM235">
            <v>3015.459969</v>
          </cell>
          <cell r="AN235">
            <v>6360.183575940684</v>
          </cell>
          <cell r="AQ235">
            <v>95.515985000000001</v>
          </cell>
          <cell r="AR235">
            <v>87.830009820134379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1745.319350801682</v>
          </cell>
          <cell r="BG235">
            <v>2902.4665909999999</v>
          </cell>
          <cell r="BK235">
            <v>210.54161799999997</v>
          </cell>
          <cell r="BL235">
            <v>755.82180477082079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1905.1576159123201</v>
          </cell>
          <cell r="BW235">
            <v>1370.06441</v>
          </cell>
          <cell r="BX235">
            <v>0</v>
          </cell>
        </row>
        <row r="236">
          <cell r="O236">
            <v>1429.80035</v>
          </cell>
          <cell r="P236">
            <v>2678.2677744705625</v>
          </cell>
          <cell r="S236">
            <v>5231.5521499999995</v>
          </cell>
          <cell r="T236">
            <v>11325.352235891463</v>
          </cell>
          <cell r="AA236">
            <v>84.1434</v>
          </cell>
          <cell r="AB236">
            <v>0</v>
          </cell>
          <cell r="AE236">
            <v>1872.5487320000002</v>
          </cell>
          <cell r="AF236">
            <v>1982.3108416520638</v>
          </cell>
          <cell r="AI236">
            <v>171.36370599999998</v>
          </cell>
          <cell r="AJ236">
            <v>187.47846748646398</v>
          </cell>
          <cell r="AM236">
            <v>3196.8117499999998</v>
          </cell>
          <cell r="AN236">
            <v>1304.8528213652696</v>
          </cell>
          <cell r="AQ236">
            <v>116.0159</v>
          </cell>
          <cell r="AR236">
            <v>109.15664581764986</v>
          </cell>
          <cell r="AU236">
            <v>4.4621500000000003</v>
          </cell>
          <cell r="AV236">
            <v>0</v>
          </cell>
          <cell r="AY236">
            <v>1121.912</v>
          </cell>
          <cell r="AZ236">
            <v>0</v>
          </cell>
          <cell r="BC236">
            <v>666.13524999999993</v>
          </cell>
          <cell r="BD236">
            <v>0</v>
          </cell>
          <cell r="BG236">
            <v>3871.2338499999996</v>
          </cell>
          <cell r="BK236">
            <v>1128.2864999999999</v>
          </cell>
          <cell r="BL236">
            <v>809.935736287861</v>
          </cell>
          <cell r="BO236">
            <v>1.2749000000000001</v>
          </cell>
          <cell r="BP236">
            <v>0</v>
          </cell>
          <cell r="BS236">
            <v>3678.7239499999996</v>
          </cell>
          <cell r="BT236">
            <v>3922.8737780601596</v>
          </cell>
          <cell r="BW236">
            <v>1982.245222</v>
          </cell>
          <cell r="BX236">
            <v>0</v>
          </cell>
        </row>
        <row r="237">
          <cell r="O237">
            <v>2515.3652999999999</v>
          </cell>
          <cell r="P237">
            <v>2187.841643616317</v>
          </cell>
          <cell r="S237">
            <v>5360.173499999999</v>
          </cell>
          <cell r="T237">
            <v>4539.1887810657781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4371.0235454793601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1277.9746523656593</v>
          </cell>
          <cell r="AQ237">
            <v>182.35949999999997</v>
          </cell>
          <cell r="AR237">
            <v>172.15396534538922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0</v>
          </cell>
          <cell r="BG237">
            <v>4005.3320999999996</v>
          </cell>
          <cell r="BK237">
            <v>330.63869999999997</v>
          </cell>
          <cell r="BL237">
            <v>768.51930740029502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4081.2895097990399</v>
          </cell>
          <cell r="BW237">
            <v>1567.5005999999998</v>
          </cell>
          <cell r="BX237">
            <v>1454.9234309702399</v>
          </cell>
        </row>
        <row r="238">
          <cell r="O238">
            <v>2551.7826</v>
          </cell>
          <cell r="P238">
            <v>3309.2425741823895</v>
          </cell>
          <cell r="S238">
            <v>5522.8722000000007</v>
          </cell>
          <cell r="T238">
            <v>7227.4769774448978</v>
          </cell>
          <cell r="AA238">
            <v>119.80200000000001</v>
          </cell>
          <cell r="AB238">
            <v>0</v>
          </cell>
          <cell r="AE238">
            <v>2884.6653200000001</v>
          </cell>
          <cell r="AF238">
            <v>3072.5803156910397</v>
          </cell>
          <cell r="AI238">
            <v>264.01288000000005</v>
          </cell>
          <cell r="AJ238">
            <v>281.21770122969599</v>
          </cell>
          <cell r="AM238">
            <v>4262.5551599999999</v>
          </cell>
          <cell r="AN238">
            <v>1387.1866493855871</v>
          </cell>
          <cell r="AQ238">
            <v>189.28716000000003</v>
          </cell>
          <cell r="AR238">
            <v>175.66001964026876</v>
          </cell>
          <cell r="AU238">
            <v>7.1881199999999996</v>
          </cell>
          <cell r="AV238">
            <v>0</v>
          </cell>
          <cell r="AY238">
            <v>618.17831999999999</v>
          </cell>
          <cell r="AZ238">
            <v>0</v>
          </cell>
          <cell r="BC238">
            <v>1109.9655299999999</v>
          </cell>
          <cell r="BD238">
            <v>40.13023899157708</v>
          </cell>
          <cell r="BG238">
            <v>5471.9563500000004</v>
          </cell>
          <cell r="BK238">
            <v>337.84164000000004</v>
          </cell>
          <cell r="BL238">
            <v>762.43162969423759</v>
          </cell>
          <cell r="BO238">
            <v>1.1980200000000001</v>
          </cell>
          <cell r="BP238">
            <v>0</v>
          </cell>
          <cell r="BS238">
            <v>4489.5799500000003</v>
          </cell>
          <cell r="BT238">
            <v>6003.1224658943993</v>
          </cell>
          <cell r="BW238">
            <v>1825.3677399999999</v>
          </cell>
          <cell r="BX238">
            <v>1880.1446056377602</v>
          </cell>
        </row>
        <row r="239">
          <cell r="O239">
            <v>1939.0814599999997</v>
          </cell>
          <cell r="P239">
            <v>2970.4483789536653</v>
          </cell>
          <cell r="S239">
            <v>3405.4221199999997</v>
          </cell>
          <cell r="T239">
            <v>5625.4831562924546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2244.8581173553921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1644.458064931117</v>
          </cell>
          <cell r="AQ239">
            <v>119.02937999999999</v>
          </cell>
          <cell r="AR239">
            <v>109.91591872227343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0</v>
          </cell>
          <cell r="BG239">
            <v>3830.0446599999996</v>
          </cell>
          <cell r="BK239">
            <v>371.43919999999997</v>
          </cell>
          <cell r="BL239">
            <v>773.86863876890891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1300.6765342771198</v>
          </cell>
          <cell r="BW239">
            <v>1276.3208399999999</v>
          </cell>
          <cell r="BX239">
            <v>1298.5921167542399</v>
          </cell>
        </row>
        <row r="240">
          <cell r="O240">
            <v>2922.17499</v>
          </cell>
          <cell r="P240">
            <v>4418.1385045567549</v>
          </cell>
          <cell r="S240">
            <v>5701.9598999999998</v>
          </cell>
          <cell r="T240">
            <v>9212.5561957523714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3766.7211282032645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2935.5578280648474</v>
          </cell>
          <cell r="AQ240">
            <v>128.40534</v>
          </cell>
          <cell r="AR240">
            <v>118.13393133702284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0</v>
          </cell>
          <cell r="BG240">
            <v>6057.29943</v>
          </cell>
          <cell r="BK240">
            <v>579.09537</v>
          </cell>
          <cell r="BL240">
            <v>784.65081230197609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1951.0148014156798</v>
          </cell>
          <cell r="BW240">
            <v>1913.5356599999998</v>
          </cell>
          <cell r="BX240">
            <v>1948.9303838927999</v>
          </cell>
        </row>
        <row r="241">
          <cell r="O241">
            <v>2902.3412949999997</v>
          </cell>
          <cell r="P241">
            <v>4699.3437425447919</v>
          </cell>
          <cell r="S241">
            <v>5748.5685800000001</v>
          </cell>
          <cell r="T241">
            <v>9032.2223296152661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3367.2871760330877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1420.5572610204515</v>
          </cell>
          <cell r="AQ241">
            <v>152.754805</v>
          </cell>
          <cell r="AR241">
            <v>141.8053807164641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0</v>
          </cell>
          <cell r="BG241">
            <v>6018.5393169999998</v>
          </cell>
          <cell r="BK241">
            <v>356.01221899999996</v>
          </cell>
          <cell r="BL241">
            <v>773.06762049801739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3018.2365731302398</v>
          </cell>
          <cell r="BW241">
            <v>1759.224541</v>
          </cell>
          <cell r="BX241">
            <v>1775.9237294937598</v>
          </cell>
        </row>
        <row r="242"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  <cell r="AM242">
            <v>0</v>
          </cell>
          <cell r="AN242">
            <v>0</v>
          </cell>
          <cell r="AQ242">
            <v>0</v>
          </cell>
          <cell r="AR242">
            <v>0</v>
          </cell>
          <cell r="AU242">
            <v>0</v>
          </cell>
          <cell r="AV242">
            <v>0</v>
          </cell>
          <cell r="AY242">
            <v>0</v>
          </cell>
          <cell r="AZ242">
            <v>0</v>
          </cell>
          <cell r="BC242">
            <v>0</v>
          </cell>
          <cell r="BD242">
            <v>0</v>
          </cell>
          <cell r="BG242">
            <v>0</v>
          </cell>
          <cell r="BK242">
            <v>0</v>
          </cell>
          <cell r="BL242">
            <v>0</v>
          </cell>
          <cell r="BO242">
            <v>0</v>
          </cell>
          <cell r="BP242">
            <v>0</v>
          </cell>
          <cell r="BS242">
            <v>0</v>
          </cell>
          <cell r="BT242">
            <v>1361.1246424406399</v>
          </cell>
          <cell r="BW242">
            <v>0</v>
          </cell>
          <cell r="BX242">
            <v>1634.1833379379198</v>
          </cell>
        </row>
        <row r="243">
          <cell r="O243">
            <v>1980.9323800000002</v>
          </cell>
          <cell r="P243">
            <v>3312.7808131799461</v>
          </cell>
          <cell r="S243">
            <v>5647.9661999999998</v>
          </cell>
          <cell r="T243">
            <v>9417.7021789898172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3695.4936037071361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1444.3608593916406</v>
          </cell>
          <cell r="AQ243">
            <v>148.59953000000002</v>
          </cell>
          <cell r="AR243">
            <v>137.83863411838234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0</v>
          </cell>
          <cell r="BG243">
            <v>6635.4722400000001</v>
          </cell>
          <cell r="BK243">
            <v>634.65616</v>
          </cell>
          <cell r="BL243">
            <v>790.76654520914485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994.26715841375994</v>
          </cell>
          <cell r="BW243">
            <v>1831.5281500000001</v>
          </cell>
          <cell r="BX243">
            <v>3501.8214384384</v>
          </cell>
        </row>
        <row r="244">
          <cell r="O244">
            <v>4724.4295559999991</v>
          </cell>
          <cell r="P244">
            <v>7463.9427670571313</v>
          </cell>
          <cell r="S244">
            <v>8809.6654799999978</v>
          </cell>
          <cell r="T244">
            <v>14703.236286268291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4106.1238557144961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5014.6955338124335</v>
          </cell>
          <cell r="AQ244">
            <v>155.64779999999996</v>
          </cell>
          <cell r="AR244">
            <v>144.67250029469875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2171.5933805310769</v>
          </cell>
          <cell r="BG244">
            <v>14291.580995999997</v>
          </cell>
          <cell r="BK244">
            <v>864.36411599999985</v>
          </cell>
          <cell r="BL244">
            <v>805.92455682204036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5769.6677033318401</v>
          </cell>
          <cell r="BW244">
            <v>1768.9176959999998</v>
          </cell>
          <cell r="BX244">
            <v>1936.42387875552</v>
          </cell>
        </row>
        <row r="245">
          <cell r="O245">
            <v>2709.8615599999998</v>
          </cell>
          <cell r="P245">
            <v>3981.0252751573357</v>
          </cell>
          <cell r="S245">
            <v>5546.6487200000001</v>
          </cell>
          <cell r="T245">
            <v>9256.6516413600457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4516.7243303286723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9250.669395424351</v>
          </cell>
          <cell r="AQ245">
            <v>182.13823599999998</v>
          </cell>
          <cell r="AR245">
            <v>170.57865965589829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2199.317069724561</v>
          </cell>
          <cell r="BG245">
            <v>5456.5315439999995</v>
          </cell>
          <cell r="BK245">
            <v>574.3383399999999</v>
          </cell>
          <cell r="BL245">
            <v>362.95841939339181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1054.7152665772801</v>
          </cell>
          <cell r="BW245">
            <v>1455.6423499999999</v>
          </cell>
          <cell r="BX245">
            <v>1688.3781935328002</v>
          </cell>
        </row>
        <row r="246">
          <cell r="O246">
            <v>1987.2661139999998</v>
          </cell>
          <cell r="P246">
            <v>2978.3904634482701</v>
          </cell>
          <cell r="S246">
            <v>4250.0741639999997</v>
          </cell>
          <cell r="T246">
            <v>6657.3517987439864</v>
          </cell>
          <cell r="AA246">
            <v>55.669082999999993</v>
          </cell>
          <cell r="AB246">
            <v>0</v>
          </cell>
          <cell r="AE246">
            <v>1415.9323909999998</v>
          </cell>
          <cell r="AF246">
            <v>1526.9847224755199</v>
          </cell>
          <cell r="AI246">
            <v>175.24800999999999</v>
          </cell>
          <cell r="AJ246">
            <v>187.47846748646398</v>
          </cell>
          <cell r="AM246">
            <v>2766.6332759999996</v>
          </cell>
          <cell r="AN246">
            <v>5909.5788897766633</v>
          </cell>
          <cell r="AQ246">
            <v>123.353076</v>
          </cell>
          <cell r="AR246">
            <v>116.15339210137824</v>
          </cell>
          <cell r="AU246">
            <v>4.4054669999999998</v>
          </cell>
          <cell r="AV246">
            <v>0</v>
          </cell>
          <cell r="AY246">
            <v>439.74570599999998</v>
          </cell>
          <cell r="AZ246">
            <v>0</v>
          </cell>
          <cell r="BC246">
            <v>581.92214100000001</v>
          </cell>
          <cell r="BD246">
            <v>1410.2151759102933</v>
          </cell>
          <cell r="BG246">
            <v>3570.4307549999999</v>
          </cell>
          <cell r="BK246">
            <v>269.133984</v>
          </cell>
          <cell r="BL246">
            <v>2071.4926088991178</v>
          </cell>
          <cell r="BO246">
            <v>0</v>
          </cell>
          <cell r="BP246">
            <v>0</v>
          </cell>
          <cell r="BS246">
            <v>285.55436099999997</v>
          </cell>
          <cell r="BT246">
            <v>285.56520063455997</v>
          </cell>
          <cell r="BW246">
            <v>1271.7998440000001</v>
          </cell>
          <cell r="BX246">
            <v>1396.5597403295999</v>
          </cell>
        </row>
        <row r="247">
          <cell r="O247">
            <v>1969.3104999999998</v>
          </cell>
          <cell r="P247">
            <v>2953.7959852493536</v>
          </cell>
          <cell r="S247">
            <v>3721.0971599999998</v>
          </cell>
          <cell r="T247">
            <v>5804.4513828536901</v>
          </cell>
          <cell r="AA247">
            <v>78.372559999999993</v>
          </cell>
          <cell r="AB247">
            <v>0</v>
          </cell>
          <cell r="AE247">
            <v>2121.6186000000002</v>
          </cell>
          <cell r="AF247">
            <v>2258.3621651643361</v>
          </cell>
          <cell r="AI247">
            <v>0</v>
          </cell>
          <cell r="AJ247">
            <v>0</v>
          </cell>
          <cell r="AM247">
            <v>2735.4422600000003</v>
          </cell>
          <cell r="AN247">
            <v>5882.6226270213829</v>
          </cell>
          <cell r="AQ247">
            <v>122.75702</v>
          </cell>
          <cell r="AR247">
            <v>113.2947814132459</v>
          </cell>
          <cell r="AU247">
            <v>4.39846</v>
          </cell>
          <cell r="AV247">
            <v>0</v>
          </cell>
          <cell r="AY247">
            <v>383.86559999999997</v>
          </cell>
          <cell r="AZ247">
            <v>0</v>
          </cell>
          <cell r="BC247">
            <v>618.18355999999994</v>
          </cell>
          <cell r="BD247">
            <v>8533.0000361551829</v>
          </cell>
          <cell r="BG247">
            <v>3732.29324</v>
          </cell>
          <cell r="BK247">
            <v>267.90620000000001</v>
          </cell>
          <cell r="BL247">
            <v>336.77517946247599</v>
          </cell>
          <cell r="BO247">
            <v>0.79971999999999999</v>
          </cell>
          <cell r="BP247">
            <v>0</v>
          </cell>
          <cell r="BS247">
            <v>1677.8125599999998</v>
          </cell>
          <cell r="BT247">
            <v>3153.7237121174398</v>
          </cell>
          <cell r="BW247">
            <v>932.03639999999996</v>
          </cell>
          <cell r="BX247">
            <v>1284.0011940940799</v>
          </cell>
        </row>
        <row r="248">
          <cell r="O248">
            <v>5824.1796200000008</v>
          </cell>
          <cell r="P248">
            <v>8767.8001136261846</v>
          </cell>
          <cell r="S248">
            <v>9260.7788000000019</v>
          </cell>
          <cell r="T248">
            <v>17814.247901428345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3947.4847935267358</v>
          </cell>
          <cell r="AI248">
            <v>438.0883</v>
          </cell>
          <cell r="AJ248">
            <v>468.69616871615995</v>
          </cell>
          <cell r="AM248">
            <v>7013.3739200000009</v>
          </cell>
          <cell r="AN248">
            <v>3179.916298563066</v>
          </cell>
          <cell r="AQ248">
            <v>366.52462000000003</v>
          </cell>
          <cell r="AR248">
            <v>340.68832849577495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206.7158480893703</v>
          </cell>
          <cell r="BG248">
            <v>14446.125540000003</v>
          </cell>
          <cell r="BK248">
            <v>1328.2208800000001</v>
          </cell>
          <cell r="BL248">
            <v>402.10241578815101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5484.1025026972793</v>
          </cell>
          <cell r="BW248">
            <v>3630.0200300000001</v>
          </cell>
          <cell r="BX248">
            <v>5273.5763328864005</v>
          </cell>
        </row>
        <row r="249">
          <cell r="O249">
            <v>3192.7496000000001</v>
          </cell>
          <cell r="P249">
            <v>4738.6846507199507</v>
          </cell>
          <cell r="S249">
            <v>4278.41975</v>
          </cell>
          <cell r="T249">
            <v>7689.6111555048028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3490.1933664000485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1412.489011411817</v>
          </cell>
          <cell r="AQ249">
            <v>222.54546999999999</v>
          </cell>
          <cell r="AR249">
            <v>207.42793805760454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405.58364858580228</v>
          </cell>
          <cell r="BG249">
            <v>10174.18363</v>
          </cell>
          <cell r="BK249">
            <v>459.29597000000001</v>
          </cell>
          <cell r="BL249">
            <v>346.7127494012542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996.35157593663985</v>
          </cell>
          <cell r="BW249">
            <v>1608.5916000000002</v>
          </cell>
          <cell r="BX249">
            <v>1880.1446056377602</v>
          </cell>
        </row>
        <row r="250">
          <cell r="O250">
            <v>1240.2932799999999</v>
          </cell>
          <cell r="P250">
            <v>1909.9527576121682</v>
          </cell>
          <cell r="S250">
            <v>1313.47336</v>
          </cell>
          <cell r="T250">
            <v>2672.4494891609265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889.65917615836793</v>
          </cell>
          <cell r="AI250">
            <v>0</v>
          </cell>
          <cell r="AJ250">
            <v>0</v>
          </cell>
          <cell r="AM250">
            <v>1337.6684</v>
          </cell>
          <cell r="AN250">
            <v>468.74930555623098</v>
          </cell>
          <cell r="AQ250">
            <v>48.5884</v>
          </cell>
          <cell r="AR250">
            <v>45.22411440209401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0</v>
          </cell>
          <cell r="BG250">
            <v>2604.1399200000001</v>
          </cell>
          <cell r="BK250">
            <v>204.66624000000002</v>
          </cell>
          <cell r="BL250">
            <v>333.4915581622073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1129.75429740096</v>
          </cell>
          <cell r="BW250">
            <v>236.85148000000001</v>
          </cell>
          <cell r="BX250">
            <v>58.363690640639994</v>
          </cell>
        </row>
        <row r="251">
          <cell r="O251">
            <v>2445.1055999999994</v>
          </cell>
          <cell r="P251">
            <v>4007.1654660437257</v>
          </cell>
          <cell r="S251">
            <v>2776.3469999999993</v>
          </cell>
          <cell r="T251">
            <v>5787.7165309506499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2053.0619278572481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858.6201778895113</v>
          </cell>
          <cell r="AQ251">
            <v>106.01324999999999</v>
          </cell>
          <cell r="AR251">
            <v>98.539437025362659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7012.0103243615031</v>
          </cell>
          <cell r="BG251">
            <v>4602.9753000000001</v>
          </cell>
          <cell r="BK251">
            <v>520.06499999999994</v>
          </cell>
          <cell r="BL251">
            <v>880.43731124665794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1459.0922660159999</v>
          </cell>
          <cell r="BW251">
            <v>3107.5441599999995</v>
          </cell>
          <cell r="BX251">
            <v>2618.0284087372797</v>
          </cell>
        </row>
        <row r="252">
          <cell r="O252">
            <v>3414.68442</v>
          </cell>
          <cell r="P252">
            <v>5048.6098004782762</v>
          </cell>
          <cell r="S252">
            <v>6526.7020000000002</v>
          </cell>
          <cell r="T252">
            <v>12306.020298849198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3079.5928917858719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2287.6592794840367</v>
          </cell>
          <cell r="AQ252">
            <v>223.77264</v>
          </cell>
          <cell r="AR252">
            <v>208.25425520964279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8658.5363917741925</v>
          </cell>
          <cell r="BG252">
            <v>8107.4548800000002</v>
          </cell>
          <cell r="BK252">
            <v>1096.6293800000001</v>
          </cell>
          <cell r="BL252">
            <v>379.80514162365478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3747.7827061382395</v>
          </cell>
          <cell r="BW252">
            <v>1415.0946000000001</v>
          </cell>
          <cell r="BX252">
            <v>6253.2525686399995</v>
          </cell>
        </row>
        <row r="253">
          <cell r="O253">
            <v>2367.1861800000001</v>
          </cell>
          <cell r="P253">
            <v>3902.389487570872</v>
          </cell>
          <cell r="S253">
            <v>2565.8172</v>
          </cell>
          <cell r="T253">
            <v>5762.028074645661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2053.0619278572481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852.51958796495205</v>
          </cell>
          <cell r="AQ253">
            <v>123.09528</v>
          </cell>
          <cell r="AR253">
            <v>114.67942096530999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7994.2027498391517</v>
          </cell>
          <cell r="BG253">
            <v>5024.9251800000002</v>
          </cell>
          <cell r="BK253">
            <v>408.45251999999999</v>
          </cell>
          <cell r="BL253">
            <v>874.64203375590978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3501.8214384384</v>
          </cell>
          <cell r="BW253">
            <v>606.93780000000004</v>
          </cell>
          <cell r="BX253">
            <v>979.67623575359994</v>
          </cell>
        </row>
        <row r="254">
          <cell r="O254">
            <v>3339.8955149999997</v>
          </cell>
          <cell r="P254">
            <v>5057.4696474878665</v>
          </cell>
          <cell r="S254">
            <v>4564.850351</v>
          </cell>
          <cell r="T254">
            <v>8795.0438144662185</v>
          </cell>
          <cell r="AA254">
            <v>152.79287399999998</v>
          </cell>
          <cell r="AB254">
            <v>0</v>
          </cell>
          <cell r="AE254">
            <v>2827.2751920000001</v>
          </cell>
          <cell r="AF254">
            <v>3011.1495535524477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2109.4814294374423</v>
          </cell>
          <cell r="AQ254">
            <v>206.98863699999998</v>
          </cell>
          <cell r="AR254">
            <v>192.50956352891376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7582.6196212499035</v>
          </cell>
          <cell r="BG254">
            <v>8597.5374869999996</v>
          </cell>
          <cell r="BK254">
            <v>694.09754299999997</v>
          </cell>
          <cell r="BL254">
            <v>369.17670083876294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3731.1073659552003</v>
          </cell>
          <cell r="BW254">
            <v>1925.4718979999998</v>
          </cell>
          <cell r="BX254">
            <v>2236.5800020502397</v>
          </cell>
        </row>
        <row r="255">
          <cell r="O255">
            <v>2287.6732199999997</v>
          </cell>
          <cell r="P255">
            <v>3473.1213651272587</v>
          </cell>
          <cell r="S255">
            <v>3679.4427999999998</v>
          </cell>
          <cell r="T255">
            <v>7683.197729188847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1920.6120829748161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912.327365473501</v>
          </cell>
          <cell r="AQ255">
            <v>143.74235999999999</v>
          </cell>
          <cell r="AR255">
            <v>133.55071808618379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8590.1228309339513</v>
          </cell>
          <cell r="BG255">
            <v>5397.5708199999999</v>
          </cell>
          <cell r="BK255">
            <v>719.61584000000005</v>
          </cell>
          <cell r="BL255">
            <v>370.5016925619675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7107.8637530208007</v>
          </cell>
          <cell r="BW255">
            <v>798.27724999999998</v>
          </cell>
          <cell r="BX255">
            <v>1010.9424985968</v>
          </cell>
        </row>
        <row r="256">
          <cell r="O256">
            <v>2559.79324</v>
          </cell>
          <cell r="P256">
            <v>4164.3063889228315</v>
          </cell>
          <cell r="S256">
            <v>3961.6443999999997</v>
          </cell>
          <cell r="T256">
            <v>8348.6352876536112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2463.6624024714238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2470.4324466739026</v>
          </cell>
          <cell r="AQ256">
            <v>145.24359999999999</v>
          </cell>
          <cell r="AR256">
            <v>135.11402080625618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8399.4135162870243</v>
          </cell>
          <cell r="BG256">
            <v>5817.7574399999994</v>
          </cell>
          <cell r="BK256">
            <v>886.98763999999994</v>
          </cell>
          <cell r="BL256">
            <v>909.80321185216985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1813.4432449056001</v>
          </cell>
          <cell r="BW256">
            <v>1479.2925</v>
          </cell>
          <cell r="BX256">
            <v>2057.3200950825599</v>
          </cell>
        </row>
        <row r="257">
          <cell r="O257">
            <v>2849.4991799999998</v>
          </cell>
          <cell r="P257">
            <v>4261.0836085623541</v>
          </cell>
          <cell r="S257">
            <v>4817.8994400000001</v>
          </cell>
          <cell r="T257">
            <v>7436.4549330419632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2463.6624024714238</v>
          </cell>
          <cell r="AI257">
            <v>0</v>
          </cell>
          <cell r="AJ257">
            <v>0</v>
          </cell>
          <cell r="AM257">
            <v>3849.49476</v>
          </cell>
          <cell r="AN257">
            <v>1292.5205820012884</v>
          </cell>
          <cell r="AQ257">
            <v>171.73962</v>
          </cell>
          <cell r="AR257">
            <v>159.97053405540711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0</v>
          </cell>
          <cell r="BG257">
            <v>6537.0187799999994</v>
          </cell>
          <cell r="BK257">
            <v>374.49575999999996</v>
          </cell>
          <cell r="BL257">
            <v>587.54806342693712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0</v>
          </cell>
          <cell r="BW257">
            <v>1265.3287499999999</v>
          </cell>
          <cell r="BX257">
            <v>1231.89075602208</v>
          </cell>
        </row>
        <row r="258">
          <cell r="O258">
            <v>2155.995144</v>
          </cell>
          <cell r="P258">
            <v>3228.5505401274804</v>
          </cell>
          <cell r="S258">
            <v>3477.5701110000005</v>
          </cell>
          <cell r="T258">
            <v>5565.8175115362083</v>
          </cell>
          <cell r="AA258">
            <v>62.123409000000002</v>
          </cell>
          <cell r="AB258">
            <v>0</v>
          </cell>
          <cell r="AE258">
            <v>2078.4024060000002</v>
          </cell>
          <cell r="AF258">
            <v>2244.8581173553921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5482.7700030262895</v>
          </cell>
          <cell r="AQ258">
            <v>118.43671500000001</v>
          </cell>
          <cell r="AR258">
            <v>111.06149181314245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1344.5752922727524</v>
          </cell>
          <cell r="BG258">
            <v>3920.925663</v>
          </cell>
          <cell r="BK258">
            <v>302.12535600000001</v>
          </cell>
          <cell r="BL258">
            <v>790.42888442539595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2388.7424812204799</v>
          </cell>
          <cell r="BW258">
            <v>1223.5953059999999</v>
          </cell>
          <cell r="BX258">
            <v>1065.1373541916801</v>
          </cell>
        </row>
        <row r="259">
          <cell r="O259">
            <v>4769.8702800000001</v>
          </cell>
          <cell r="P259">
            <v>7137.1277271464332</v>
          </cell>
          <cell r="S259">
            <v>8006.8852000000006</v>
          </cell>
          <cell r="T259">
            <v>12693.02588832322</v>
          </cell>
          <cell r="AA259">
            <v>162.42176000000001</v>
          </cell>
          <cell r="AB259">
            <v>0</v>
          </cell>
          <cell r="AE259">
            <v>4756.6262499999993</v>
          </cell>
          <cell r="AF259">
            <v>4832.4093641688478</v>
          </cell>
          <cell r="AI259">
            <v>0</v>
          </cell>
          <cell r="AJ259">
            <v>0</v>
          </cell>
          <cell r="AM259">
            <v>8171.8448000000008</v>
          </cell>
          <cell r="AN259">
            <v>4154.6369030483256</v>
          </cell>
          <cell r="AQ259">
            <v>225.86776</v>
          </cell>
          <cell r="AR259">
            <v>210.46521191374518</v>
          </cell>
          <cell r="AU259">
            <v>7.6135199999999994</v>
          </cell>
          <cell r="AV259">
            <v>0</v>
          </cell>
          <cell r="AY259">
            <v>786.73040000000003</v>
          </cell>
          <cell r="AZ259">
            <v>0</v>
          </cell>
          <cell r="BC259">
            <v>2522.6129600000004</v>
          </cell>
          <cell r="BD259">
            <v>0</v>
          </cell>
          <cell r="BG259">
            <v>11686.753200000001</v>
          </cell>
          <cell r="BK259">
            <v>604.00592000000006</v>
          </cell>
          <cell r="BL259">
            <v>815.796006460836</v>
          </cell>
          <cell r="BO259">
            <v>2.5378400000000001</v>
          </cell>
          <cell r="BP259">
            <v>0</v>
          </cell>
          <cell r="BS259">
            <v>3994.5601600000005</v>
          </cell>
          <cell r="BT259">
            <v>3772.7957164128002</v>
          </cell>
          <cell r="BW259">
            <v>2212.1177499999999</v>
          </cell>
          <cell r="BX259">
            <v>1821.7809149971197</v>
          </cell>
        </row>
        <row r="260">
          <cell r="O260">
            <v>2209.1477320000004</v>
          </cell>
          <cell r="P260">
            <v>3346.69659414124</v>
          </cell>
          <cell r="S260">
            <v>3567.3369600000001</v>
          </cell>
          <cell r="T260">
            <v>5525.793762518927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1526.9847224755199</v>
          </cell>
          <cell r="AI260">
            <v>178.27782000000002</v>
          </cell>
          <cell r="AJ260">
            <v>187.47846748646398</v>
          </cell>
          <cell r="AM260">
            <v>3075.8991340000002</v>
          </cell>
          <cell r="AN260">
            <v>1743.9908644926147</v>
          </cell>
          <cell r="AQ260">
            <v>125.878687</v>
          </cell>
          <cell r="AR260">
            <v>118.76634093349922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0</v>
          </cell>
          <cell r="BG260">
            <v>4163.2866110000004</v>
          </cell>
          <cell r="BK260">
            <v>235.035482</v>
          </cell>
          <cell r="BL260">
            <v>415.93721395459227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873.37094208671988</v>
          </cell>
          <cell r="BW260">
            <v>1400.7543000000001</v>
          </cell>
          <cell r="BX260">
            <v>1738.4042140819199</v>
          </cell>
        </row>
        <row r="261">
          <cell r="O261">
            <v>2189.7755599999996</v>
          </cell>
          <cell r="P261">
            <v>3214.8889635796995</v>
          </cell>
          <cell r="S261">
            <v>3773.6635999999994</v>
          </cell>
          <cell r="T261">
            <v>7528.8658353612873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2384.1865400633278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339.1265705004044</v>
          </cell>
          <cell r="AQ261">
            <v>121.26505999999998</v>
          </cell>
          <cell r="AR261">
            <v>112.89278928522728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1985.1036654095456</v>
          </cell>
          <cell r="BC261">
            <v>677.24565999999993</v>
          </cell>
          <cell r="BD261">
            <v>0</v>
          </cell>
          <cell r="BG261">
            <v>4058.2205999999996</v>
          </cell>
          <cell r="BK261">
            <v>730.65481999999986</v>
          </cell>
          <cell r="BL261">
            <v>371.07487176482022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3772.7957164128002</v>
          </cell>
          <cell r="BW261">
            <v>1185.97444</v>
          </cell>
          <cell r="BX261">
            <v>1221.4686684076801</v>
          </cell>
        </row>
        <row r="262">
          <cell r="O262">
            <v>1883.2579799999999</v>
          </cell>
          <cell r="P262">
            <v>2814.35573876226</v>
          </cell>
          <cell r="S262">
            <v>3356.8034000000002</v>
          </cell>
          <cell r="T262">
            <v>5275.3353170097253</v>
          </cell>
          <cell r="AA262">
            <v>61.355469999999997</v>
          </cell>
          <cell r="AB262">
            <v>0</v>
          </cell>
          <cell r="AE262">
            <v>2313.36</v>
          </cell>
          <cell r="AF262">
            <v>2463.6624024714238</v>
          </cell>
          <cell r="AI262">
            <v>0</v>
          </cell>
          <cell r="AJ262">
            <v>0</v>
          </cell>
          <cell r="AM262">
            <v>3218.8803600000001</v>
          </cell>
          <cell r="AN262">
            <v>6139.5850981689109</v>
          </cell>
          <cell r="AQ262">
            <v>78.08878</v>
          </cell>
          <cell r="AR262">
            <v>72.497046998556826</v>
          </cell>
          <cell r="AU262">
            <v>3.0424199999999995</v>
          </cell>
          <cell r="AV262">
            <v>0</v>
          </cell>
          <cell r="AY262">
            <v>169.36138</v>
          </cell>
          <cell r="AZ262">
            <v>0</v>
          </cell>
          <cell r="BC262">
            <v>663.24756000000002</v>
          </cell>
          <cell r="BD262">
            <v>1347.3029157906963</v>
          </cell>
          <cell r="BG262">
            <v>6254.7084500000001</v>
          </cell>
          <cell r="BK262">
            <v>293.08645999999999</v>
          </cell>
          <cell r="BL262">
            <v>763.33863609605851</v>
          </cell>
          <cell r="BO262">
            <v>0</v>
          </cell>
          <cell r="BP262">
            <v>0</v>
          </cell>
          <cell r="BS262">
            <v>3393.3124400000002</v>
          </cell>
          <cell r="BT262">
            <v>1429.9104206956799</v>
          </cell>
          <cell r="BW262">
            <v>1342.116</v>
          </cell>
          <cell r="BX262">
            <v>1121.4166273094399</v>
          </cell>
        </row>
        <row r="263">
          <cell r="O263">
            <v>1872.7262399999997</v>
          </cell>
          <cell r="P263">
            <v>2801.5652531285991</v>
          </cell>
          <cell r="S263">
            <v>3313.7525999999998</v>
          </cell>
          <cell r="T263">
            <v>5251.1422931472325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2053.0619278572481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6185.5264580191133</v>
          </cell>
          <cell r="AQ263">
            <v>78.030259999999998</v>
          </cell>
          <cell r="AR263">
            <v>72.680176745765309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1369.9665944780043</v>
          </cell>
          <cell r="BG263">
            <v>6091.9338699999989</v>
          </cell>
          <cell r="BK263">
            <v>295.90695999999997</v>
          </cell>
          <cell r="BL263">
            <v>763.48508549098869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1588.3261524345598</v>
          </cell>
          <cell r="BW263">
            <v>1343.02</v>
          </cell>
          <cell r="BX263">
            <v>1327.7739620745601</v>
          </cell>
        </row>
        <row r="264">
          <cell r="O264">
            <v>2067.73929</v>
          </cell>
          <cell r="P264">
            <v>3107.777886992737</v>
          </cell>
          <cell r="S264">
            <v>3657.9183029999999</v>
          </cell>
          <cell r="T264">
            <v>5578.9488359136531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2053.0619278572481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1784.0335844151859</v>
          </cell>
          <cell r="AQ264">
            <v>163.94547600000001</v>
          </cell>
          <cell r="AR264">
            <v>153.02500339908553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0</v>
          </cell>
          <cell r="BG264">
            <v>4501.5927750000001</v>
          </cell>
          <cell r="BK264">
            <v>240.39196200000001</v>
          </cell>
          <cell r="BL264">
            <v>12.481920716531084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2326.2099555340801</v>
          </cell>
          <cell r="BW264">
            <v>1048.7613649999998</v>
          </cell>
          <cell r="BX264">
            <v>917.1437100672</v>
          </cell>
        </row>
        <row r="265">
          <cell r="O265">
            <v>2214.9972000000002</v>
          </cell>
          <cell r="P265">
            <v>3325.3835003696295</v>
          </cell>
          <cell r="S265">
            <v>3985.1018000000004</v>
          </cell>
          <cell r="T265">
            <v>6257.7553979819086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2463.6624024714238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1092.6055022251983</v>
          </cell>
          <cell r="AQ265">
            <v>132.52120000000002</v>
          </cell>
          <cell r="AR265">
            <v>123.23292013370603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0</v>
          </cell>
          <cell r="BG265">
            <v>4452.2390300000006</v>
          </cell>
          <cell r="BK265">
            <v>274.98149000000001</v>
          </cell>
          <cell r="BL265">
            <v>14.277919811202279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1809.2744098598398</v>
          </cell>
          <cell r="BW265">
            <v>2520.2122399999998</v>
          </cell>
          <cell r="BX265">
            <v>2067.7421826969598</v>
          </cell>
        </row>
        <row r="266">
          <cell r="O266">
            <v>2187.4578000000001</v>
          </cell>
          <cell r="P266">
            <v>3285.208220425493</v>
          </cell>
          <cell r="S266">
            <v>4654.7379999999994</v>
          </cell>
          <cell r="T266">
            <v>7080.9673388689316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1210.4212555364161</v>
          </cell>
          <cell r="AI266">
            <v>176.26751999999999</v>
          </cell>
          <cell r="AJ266">
            <v>187.47846748646398</v>
          </cell>
          <cell r="AM266">
            <v>2367.0553500000001</v>
          </cell>
          <cell r="AN266">
            <v>297.47582962687125</v>
          </cell>
          <cell r="AQ266">
            <v>157.40010000000001</v>
          </cell>
          <cell r="AR266">
            <v>146.59312935078771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0</v>
          </cell>
          <cell r="BG266">
            <v>2924.6822000000002</v>
          </cell>
          <cell r="BK266">
            <v>222.64714999999998</v>
          </cell>
          <cell r="BL266">
            <v>11.560553235393133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519.01996319711998</v>
          </cell>
          <cell r="BW266">
            <v>818.29748000000006</v>
          </cell>
          <cell r="BX266">
            <v>4027.0946542041593</v>
          </cell>
        </row>
        <row r="267">
          <cell r="O267">
            <v>950.81040000000007</v>
          </cell>
          <cell r="P267">
            <v>1455.1843313216709</v>
          </cell>
          <cell r="S267">
            <v>2072.6798400000002</v>
          </cell>
          <cell r="T267">
            <v>3151.3713091084492</v>
          </cell>
          <cell r="AA267">
            <v>44.501400000000004</v>
          </cell>
          <cell r="AB267">
            <v>0</v>
          </cell>
          <cell r="AE267">
            <v>1053.28388</v>
          </cell>
          <cell r="AF267">
            <v>1122.429058677696</v>
          </cell>
          <cell r="AI267">
            <v>0</v>
          </cell>
          <cell r="AJ267">
            <v>0</v>
          </cell>
          <cell r="AM267">
            <v>1488.3004800000001</v>
          </cell>
          <cell r="AN267">
            <v>502.28307702099966</v>
          </cell>
          <cell r="AQ267">
            <v>63.821520000000007</v>
          </cell>
          <cell r="AR267">
            <v>59.450169154752714</v>
          </cell>
          <cell r="AU267">
            <v>2.3878800000000004</v>
          </cell>
          <cell r="AV267">
            <v>0</v>
          </cell>
          <cell r="AY267">
            <v>167.1516</v>
          </cell>
          <cell r="AZ267">
            <v>0</v>
          </cell>
          <cell r="BC267">
            <v>284.37480000000005</v>
          </cell>
          <cell r="BD267">
            <v>0</v>
          </cell>
          <cell r="BG267">
            <v>1881.6494400000001</v>
          </cell>
          <cell r="BK267">
            <v>80.319600000000008</v>
          </cell>
          <cell r="BL267">
            <v>4.1704509204159255</v>
          </cell>
          <cell r="BO267">
            <v>1.0854000000000001</v>
          </cell>
          <cell r="BP267">
            <v>0</v>
          </cell>
          <cell r="BS267">
            <v>1602.0504000000001</v>
          </cell>
          <cell r="BT267">
            <v>1319.4362919830398</v>
          </cell>
          <cell r="BW267">
            <v>987.81812000000002</v>
          </cell>
          <cell r="BX267">
            <v>0</v>
          </cell>
        </row>
        <row r="268">
          <cell r="O268">
            <v>2239.4830499999998</v>
          </cell>
          <cell r="P268">
            <v>3297.7744774260873</v>
          </cell>
          <cell r="S268">
            <v>4567.5909999999994</v>
          </cell>
          <cell r="T268">
            <v>7192.2945859767806</v>
          </cell>
          <cell r="AA268">
            <v>68.659949999999995</v>
          </cell>
          <cell r="AB268">
            <v>0</v>
          </cell>
          <cell r="AE268">
            <v>1927.3855999999998</v>
          </cell>
          <cell r="AF268">
            <v>2053.0619278572481</v>
          </cell>
          <cell r="AI268">
            <v>0</v>
          </cell>
          <cell r="AJ268">
            <v>0</v>
          </cell>
          <cell r="AM268">
            <v>3202.6701499999999</v>
          </cell>
          <cell r="AN268">
            <v>1104.678512991067</v>
          </cell>
          <cell r="AQ268">
            <v>129.04175000000001</v>
          </cell>
          <cell r="AR268">
            <v>120.21797917356643</v>
          </cell>
          <cell r="AU268">
            <v>4.8695000000000004</v>
          </cell>
          <cell r="AV268">
            <v>0</v>
          </cell>
          <cell r="AY268">
            <v>335.99550000000005</v>
          </cell>
          <cell r="AZ268">
            <v>0</v>
          </cell>
          <cell r="BC268">
            <v>656.89554999999996</v>
          </cell>
          <cell r="BD268">
            <v>0</v>
          </cell>
          <cell r="BG268">
            <v>4268.6037000000006</v>
          </cell>
          <cell r="BK268">
            <v>316.51749999999998</v>
          </cell>
          <cell r="BL268">
            <v>16.434602503034718</v>
          </cell>
          <cell r="BO268">
            <v>0.9739000000000001</v>
          </cell>
          <cell r="BP268">
            <v>0</v>
          </cell>
          <cell r="BS268">
            <v>3330.2510499999999</v>
          </cell>
          <cell r="BT268">
            <v>3360.0810468825598</v>
          </cell>
          <cell r="BW268">
            <v>907.93471999999997</v>
          </cell>
          <cell r="BX268">
            <v>831.68259162911977</v>
          </cell>
        </row>
        <row r="269">
          <cell r="O269">
            <v>2096.0145899999998</v>
          </cell>
          <cell r="P269">
            <v>3130.2095752870737</v>
          </cell>
          <cell r="S269">
            <v>2259.4355999999998</v>
          </cell>
          <cell r="T269">
            <v>3973.8665972529966</v>
          </cell>
          <cell r="AA269">
            <v>128.92580999999998</v>
          </cell>
          <cell r="AB269">
            <v>0</v>
          </cell>
          <cell r="AE269">
            <v>1927.5914499999997</v>
          </cell>
          <cell r="AF269">
            <v>1854.357383140416</v>
          </cell>
          <cell r="AI269">
            <v>0</v>
          </cell>
          <cell r="AJ269">
            <v>0</v>
          </cell>
          <cell r="AM269">
            <v>2786.3497799999996</v>
          </cell>
          <cell r="AN269">
            <v>966.698493502102</v>
          </cell>
          <cell r="AQ269">
            <v>157.38434999999998</v>
          </cell>
          <cell r="AR269">
            <v>146.34746749477631</v>
          </cell>
          <cell r="AU269">
            <v>5.6054699999999995</v>
          </cell>
          <cell r="AV269">
            <v>0</v>
          </cell>
          <cell r="AY269">
            <v>238.44807</v>
          </cell>
          <cell r="AZ269">
            <v>0</v>
          </cell>
          <cell r="BC269">
            <v>623.93192999999997</v>
          </cell>
          <cell r="BD269">
            <v>0</v>
          </cell>
          <cell r="BG269">
            <v>4010.067</v>
          </cell>
          <cell r="BK269">
            <v>303.55775999999997</v>
          </cell>
          <cell r="BL269">
            <v>593.60191733979218</v>
          </cell>
          <cell r="BO269">
            <v>0.86237999999999992</v>
          </cell>
          <cell r="BP269">
            <v>0</v>
          </cell>
          <cell r="BS269">
            <v>2218.0413599999997</v>
          </cell>
          <cell r="BT269">
            <v>2230.3267494816</v>
          </cell>
          <cell r="BW269">
            <v>825.93503999999996</v>
          </cell>
          <cell r="BX269">
            <v>875.45535960960001</v>
          </cell>
        </row>
        <row r="270">
          <cell r="O270">
            <v>7657.0992000000006</v>
          </cell>
          <cell r="P270">
            <v>14258.277689715989</v>
          </cell>
          <cell r="S270">
            <v>10788.744000000001</v>
          </cell>
          <cell r="T270">
            <v>21688.05006550968</v>
          </cell>
          <cell r="AA270">
            <v>255.4896</v>
          </cell>
          <cell r="AB270">
            <v>0</v>
          </cell>
          <cell r="AE270">
            <v>4767.2763299999997</v>
          </cell>
          <cell r="AF270">
            <v>5066.4298972019042</v>
          </cell>
          <cell r="AI270">
            <v>0</v>
          </cell>
          <cell r="AJ270">
            <v>0</v>
          </cell>
          <cell r="AM270">
            <v>7558.4448000000002</v>
          </cell>
          <cell r="AN270">
            <v>4160.2307511983054</v>
          </cell>
          <cell r="AQ270">
            <v>212.48639999999997</v>
          </cell>
          <cell r="AR270">
            <v>195.7924992410658</v>
          </cell>
          <cell r="AU270">
            <v>7.5887999999999991</v>
          </cell>
          <cell r="AV270">
            <v>0</v>
          </cell>
          <cell r="AY270">
            <v>796.82399999999996</v>
          </cell>
          <cell r="AZ270">
            <v>0</v>
          </cell>
          <cell r="BC270">
            <v>2305.7303999999999</v>
          </cell>
          <cell r="BD270">
            <v>13566.183015937686</v>
          </cell>
          <cell r="BG270">
            <v>11380.670400000001</v>
          </cell>
          <cell r="BK270">
            <v>804.41280000000006</v>
          </cell>
          <cell r="BL270">
            <v>796.35001502869864</v>
          </cell>
          <cell r="BO270">
            <v>1.2648000000000001</v>
          </cell>
          <cell r="BP270">
            <v>0</v>
          </cell>
          <cell r="BS270">
            <v>5892.7031999999999</v>
          </cell>
          <cell r="BT270">
            <v>7176.6495312758398</v>
          </cell>
          <cell r="BW270">
            <v>3493.1941200000001</v>
          </cell>
          <cell r="BX270">
            <v>2130.2747083833601</v>
          </cell>
        </row>
        <row r="271">
          <cell r="O271">
            <v>4925.4407999999994</v>
          </cell>
          <cell r="P271">
            <v>7310.8860795544642</v>
          </cell>
          <cell r="S271">
            <v>6147.028299999999</v>
          </cell>
          <cell r="T271">
            <v>10201.361195937843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4037.6805174810715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4211.1119447228166</v>
          </cell>
          <cell r="AQ271">
            <v>207.18123999999997</v>
          </cell>
          <cell r="AR271">
            <v>193.78253860097269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0</v>
          </cell>
          <cell r="BG271">
            <v>8815.9526699999988</v>
          </cell>
          <cell r="BK271">
            <v>604.93012999999985</v>
          </cell>
          <cell r="BL271">
            <v>609.25013617871105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3591.4513919222395</v>
          </cell>
          <cell r="BW271">
            <v>1675.0649599999999</v>
          </cell>
          <cell r="BX271">
            <v>1684.2093584870395</v>
          </cell>
        </row>
        <row r="272">
          <cell r="O272">
            <v>1946.9236500000002</v>
          </cell>
          <cell r="P272">
            <v>3005.6235731578831</v>
          </cell>
          <cell r="S272">
            <v>3222.6060000000007</v>
          </cell>
          <cell r="T272">
            <v>6569.0555502974948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2463.6624024714238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2372.8771462717368</v>
          </cell>
          <cell r="AQ272">
            <v>72.468150000000009</v>
          </cell>
          <cell r="AR272">
            <v>68.003668323148773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1083.3451928689994</v>
          </cell>
          <cell r="BG272">
            <v>3147.3039000000003</v>
          </cell>
          <cell r="BK272">
            <v>668.40735000000006</v>
          </cell>
          <cell r="BL272">
            <v>357.58103402671713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2055.23567755968</v>
          </cell>
          <cell r="BW272">
            <v>1553.8471300000001</v>
          </cell>
          <cell r="BX272">
            <v>2242.8332546188799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53.15597855546428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0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327.25355109215997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K4">
            <v>0</v>
          </cell>
        </row>
        <row r="6">
          <cell r="P6">
            <v>0</v>
          </cell>
          <cell r="Q6">
            <v>0</v>
          </cell>
          <cell r="T6">
            <v>0</v>
          </cell>
          <cell r="U6">
            <v>0</v>
          </cell>
          <cell r="X6">
            <v>152.4915</v>
          </cell>
          <cell r="Y6">
            <v>171.45835667713533</v>
          </cell>
          <cell r="AB6">
            <v>0</v>
          </cell>
          <cell r="AC6">
            <v>0</v>
          </cell>
          <cell r="AF6">
            <v>0</v>
          </cell>
          <cell r="AG6">
            <v>0</v>
          </cell>
          <cell r="AJ6">
            <v>0</v>
          </cell>
          <cell r="AK6">
            <v>0</v>
          </cell>
          <cell r="AN6">
            <v>49.35</v>
          </cell>
          <cell r="AO6">
            <v>29.894806146748273</v>
          </cell>
          <cell r="AR6">
            <v>0</v>
          </cell>
          <cell r="AS6">
            <v>0</v>
          </cell>
          <cell r="AV6">
            <v>0</v>
          </cell>
          <cell r="AW6">
            <v>0</v>
          </cell>
          <cell r="AZ6">
            <v>34.216000000000001</v>
          </cell>
          <cell r="BA6">
            <v>353.02767107606195</v>
          </cell>
          <cell r="BD6">
            <v>0</v>
          </cell>
          <cell r="BE6">
            <v>0</v>
          </cell>
          <cell r="BH6">
            <v>145.41800000000001</v>
          </cell>
          <cell r="BL6">
            <v>0</v>
          </cell>
          <cell r="BM6">
            <v>0</v>
          </cell>
          <cell r="BP6">
            <v>0</v>
          </cell>
          <cell r="BQ6">
            <v>0</v>
          </cell>
          <cell r="BT6">
            <v>0</v>
          </cell>
          <cell r="BU6">
            <v>0</v>
          </cell>
          <cell r="BY6">
            <v>0</v>
          </cell>
        </row>
        <row r="7">
          <cell r="P7">
            <v>0</v>
          </cell>
          <cell r="Q7">
            <v>0</v>
          </cell>
          <cell r="T7">
            <v>0</v>
          </cell>
          <cell r="U7">
            <v>0</v>
          </cell>
          <cell r="X7">
            <v>25.447800000000001</v>
          </cell>
          <cell r="Y7">
            <v>26.144166266346446</v>
          </cell>
          <cell r="AB7">
            <v>0</v>
          </cell>
          <cell r="AC7">
            <v>0</v>
          </cell>
          <cell r="AF7">
            <v>0</v>
          </cell>
          <cell r="AG7">
            <v>0</v>
          </cell>
          <cell r="AJ7">
            <v>0</v>
          </cell>
          <cell r="AK7">
            <v>0</v>
          </cell>
          <cell r="AN7">
            <v>0</v>
          </cell>
          <cell r="AO7">
            <v>0</v>
          </cell>
          <cell r="AR7">
            <v>0</v>
          </cell>
          <cell r="AS7">
            <v>0</v>
          </cell>
          <cell r="AV7">
            <v>0</v>
          </cell>
          <cell r="AW7">
            <v>0</v>
          </cell>
          <cell r="AZ7">
            <v>5.1100000000000003</v>
          </cell>
          <cell r="BA7">
            <v>100.86504887887486</v>
          </cell>
          <cell r="BD7">
            <v>0</v>
          </cell>
          <cell r="BE7">
            <v>0</v>
          </cell>
          <cell r="BH7">
            <v>43.128399999999999</v>
          </cell>
          <cell r="BL7">
            <v>0</v>
          </cell>
          <cell r="BM7">
            <v>0</v>
          </cell>
          <cell r="BP7">
            <v>0</v>
          </cell>
          <cell r="BQ7">
            <v>0</v>
          </cell>
          <cell r="BT7">
            <v>0</v>
          </cell>
          <cell r="BU7">
            <v>0</v>
          </cell>
          <cell r="BY7">
            <v>0</v>
          </cell>
        </row>
        <row r="8">
          <cell r="P8">
            <v>0</v>
          </cell>
          <cell r="Q8">
            <v>0</v>
          </cell>
          <cell r="T8">
            <v>15.9093</v>
          </cell>
          <cell r="U8">
            <v>123.58170032403847</v>
          </cell>
          <cell r="X8">
            <v>126.953</v>
          </cell>
          <cell r="Y8">
            <v>116.04792866374099</v>
          </cell>
          <cell r="AB8">
            <v>0</v>
          </cell>
          <cell r="AC8">
            <v>0</v>
          </cell>
          <cell r="AF8">
            <v>0</v>
          </cell>
          <cell r="AG8">
            <v>0</v>
          </cell>
          <cell r="AJ8">
            <v>0</v>
          </cell>
          <cell r="AK8">
            <v>0</v>
          </cell>
          <cell r="AN8">
            <v>0</v>
          </cell>
          <cell r="AO8">
            <v>0</v>
          </cell>
          <cell r="AR8">
            <v>0</v>
          </cell>
          <cell r="AS8">
            <v>0</v>
          </cell>
          <cell r="AV8">
            <v>0</v>
          </cell>
          <cell r="AW8">
            <v>0</v>
          </cell>
          <cell r="AZ8">
            <v>31.336499999999997</v>
          </cell>
          <cell r="BA8">
            <v>0</v>
          </cell>
          <cell r="BD8">
            <v>0</v>
          </cell>
          <cell r="BE8">
            <v>0</v>
          </cell>
          <cell r="BH8">
            <v>115.86469999999998</v>
          </cell>
          <cell r="BL8">
            <v>14.141599999999999</v>
          </cell>
          <cell r="BM8">
            <v>0</v>
          </cell>
          <cell r="BP8">
            <v>0</v>
          </cell>
          <cell r="BQ8">
            <v>0</v>
          </cell>
          <cell r="BT8">
            <v>0</v>
          </cell>
          <cell r="BU8">
            <v>0</v>
          </cell>
          <cell r="BY8">
            <v>0</v>
          </cell>
        </row>
        <row r="9">
          <cell r="P9">
            <v>0</v>
          </cell>
          <cell r="Q9">
            <v>0</v>
          </cell>
          <cell r="T9">
            <v>0</v>
          </cell>
          <cell r="U9">
            <v>0</v>
          </cell>
          <cell r="X9">
            <v>33.897599999999997</v>
          </cell>
          <cell r="Y9">
            <v>34.853467557877281</v>
          </cell>
          <cell r="AB9">
            <v>0</v>
          </cell>
          <cell r="AC9">
            <v>0</v>
          </cell>
          <cell r="AF9">
            <v>0</v>
          </cell>
          <cell r="AG9">
            <v>0</v>
          </cell>
          <cell r="AJ9">
            <v>0</v>
          </cell>
          <cell r="AK9">
            <v>0</v>
          </cell>
          <cell r="AN9">
            <v>0</v>
          </cell>
          <cell r="AO9">
            <v>0</v>
          </cell>
          <cell r="AR9">
            <v>0</v>
          </cell>
          <cell r="AS9">
            <v>0</v>
          </cell>
          <cell r="AV9">
            <v>0</v>
          </cell>
          <cell r="AW9">
            <v>0</v>
          </cell>
          <cell r="AZ9">
            <v>6.5911999999999997</v>
          </cell>
          <cell r="BA9">
            <v>0</v>
          </cell>
          <cell r="BD9">
            <v>0</v>
          </cell>
          <cell r="BE9">
            <v>0</v>
          </cell>
          <cell r="BH9">
            <v>0</v>
          </cell>
          <cell r="BL9">
            <v>0</v>
          </cell>
          <cell r="BM9">
            <v>0</v>
          </cell>
          <cell r="BP9">
            <v>0</v>
          </cell>
          <cell r="BQ9">
            <v>0</v>
          </cell>
          <cell r="BT9">
            <v>0</v>
          </cell>
          <cell r="BU9">
            <v>0</v>
          </cell>
          <cell r="BY9">
            <v>0</v>
          </cell>
        </row>
        <row r="10">
          <cell r="P10">
            <v>0</v>
          </cell>
          <cell r="Q10">
            <v>0</v>
          </cell>
          <cell r="T10">
            <v>0</v>
          </cell>
          <cell r="U10">
            <v>0</v>
          </cell>
          <cell r="X10">
            <v>16.956</v>
          </cell>
          <cell r="Y10">
            <v>2.8022877497914105</v>
          </cell>
          <cell r="AB10">
            <v>0</v>
          </cell>
          <cell r="AC10">
            <v>0</v>
          </cell>
          <cell r="AF10">
            <v>0</v>
          </cell>
          <cell r="AG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R10">
            <v>0</v>
          </cell>
          <cell r="AS10">
            <v>0</v>
          </cell>
          <cell r="AV10">
            <v>0</v>
          </cell>
          <cell r="AW10">
            <v>0</v>
          </cell>
          <cell r="AZ10">
            <v>2.61</v>
          </cell>
          <cell r="BA10">
            <v>0</v>
          </cell>
          <cell r="BD10">
            <v>0</v>
          </cell>
          <cell r="BE10">
            <v>0</v>
          </cell>
          <cell r="BH10">
            <v>7.3439999999999994</v>
          </cell>
          <cell r="BL10">
            <v>0</v>
          </cell>
          <cell r="BM10">
            <v>0</v>
          </cell>
          <cell r="BP10">
            <v>0</v>
          </cell>
          <cell r="BQ10">
            <v>0</v>
          </cell>
          <cell r="BT10">
            <v>0</v>
          </cell>
          <cell r="BU10">
            <v>0</v>
          </cell>
          <cell r="BY10">
            <v>0</v>
          </cell>
        </row>
        <row r="11">
          <cell r="P11">
            <v>0</v>
          </cell>
          <cell r="Q11">
            <v>0</v>
          </cell>
          <cell r="T11">
            <v>0</v>
          </cell>
          <cell r="U11">
            <v>0</v>
          </cell>
          <cell r="X11">
            <v>16.921199999999999</v>
          </cell>
          <cell r="Y11">
            <v>17.422172376373517</v>
          </cell>
          <cell r="AB11">
            <v>0</v>
          </cell>
          <cell r="AC11">
            <v>0</v>
          </cell>
          <cell r="AF11">
            <v>0</v>
          </cell>
          <cell r="AG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R11">
            <v>0</v>
          </cell>
          <cell r="AS11">
            <v>0</v>
          </cell>
          <cell r="AV11">
            <v>0</v>
          </cell>
          <cell r="AW11">
            <v>0</v>
          </cell>
          <cell r="AZ11">
            <v>7.7435999999999998</v>
          </cell>
          <cell r="BA11">
            <v>0</v>
          </cell>
          <cell r="BD11">
            <v>0</v>
          </cell>
          <cell r="BE11">
            <v>0</v>
          </cell>
          <cell r="BH11">
            <v>10.611599999999999</v>
          </cell>
          <cell r="BL11">
            <v>0</v>
          </cell>
          <cell r="BM11">
            <v>0</v>
          </cell>
          <cell r="BP11">
            <v>0</v>
          </cell>
          <cell r="BQ11">
            <v>0</v>
          </cell>
          <cell r="BT11">
            <v>0</v>
          </cell>
          <cell r="BU11">
            <v>0</v>
          </cell>
          <cell r="BY11">
            <v>0</v>
          </cell>
        </row>
        <row r="12">
          <cell r="P12">
            <v>0</v>
          </cell>
          <cell r="Q12">
            <v>0</v>
          </cell>
          <cell r="T12">
            <v>23.568000000000001</v>
          </cell>
          <cell r="U12">
            <v>92.686275243028859</v>
          </cell>
          <cell r="X12">
            <v>177.23136</v>
          </cell>
          <cell r="Y12">
            <v>204.79834094781185</v>
          </cell>
          <cell r="AB12">
            <v>0</v>
          </cell>
          <cell r="AC12">
            <v>0</v>
          </cell>
          <cell r="AF12">
            <v>0</v>
          </cell>
          <cell r="AG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R12">
            <v>0</v>
          </cell>
          <cell r="AS12">
            <v>0</v>
          </cell>
          <cell r="AV12">
            <v>0</v>
          </cell>
          <cell r="AW12">
            <v>0</v>
          </cell>
          <cell r="AZ12">
            <v>32.680959999999999</v>
          </cell>
          <cell r="BA12">
            <v>0</v>
          </cell>
          <cell r="BD12">
            <v>0</v>
          </cell>
          <cell r="BE12">
            <v>0</v>
          </cell>
          <cell r="BH12">
            <v>98.357120000000009</v>
          </cell>
          <cell r="BL12">
            <v>21.054080000000003</v>
          </cell>
          <cell r="BM12">
            <v>0</v>
          </cell>
          <cell r="BP12">
            <v>0</v>
          </cell>
          <cell r="BQ12">
            <v>0</v>
          </cell>
          <cell r="BT12">
            <v>0</v>
          </cell>
          <cell r="BU12">
            <v>0</v>
          </cell>
          <cell r="BY12">
            <v>0</v>
          </cell>
        </row>
        <row r="13">
          <cell r="P13">
            <v>0</v>
          </cell>
          <cell r="Q13">
            <v>0</v>
          </cell>
          <cell r="T13">
            <v>16.792000000000002</v>
          </cell>
          <cell r="U13">
            <v>92.686275243028859</v>
          </cell>
          <cell r="X13">
            <v>135.59540000000001</v>
          </cell>
          <cell r="Y13">
            <v>132.10187859242797</v>
          </cell>
          <cell r="AB13">
            <v>0</v>
          </cell>
          <cell r="AC13">
            <v>0</v>
          </cell>
          <cell r="AF13">
            <v>0</v>
          </cell>
          <cell r="AG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Z13">
            <v>5.2475000000000005</v>
          </cell>
          <cell r="BA13">
            <v>0</v>
          </cell>
          <cell r="BD13">
            <v>0</v>
          </cell>
          <cell r="BE13">
            <v>0</v>
          </cell>
          <cell r="BH13">
            <v>102.64109999999999</v>
          </cell>
          <cell r="BL13">
            <v>14.902899999999999</v>
          </cell>
          <cell r="BM13">
            <v>0</v>
          </cell>
          <cell r="BP13">
            <v>0</v>
          </cell>
          <cell r="BQ13">
            <v>0</v>
          </cell>
          <cell r="BT13">
            <v>0</v>
          </cell>
          <cell r="BU13">
            <v>0</v>
          </cell>
          <cell r="BY13">
            <v>0</v>
          </cell>
        </row>
        <row r="14">
          <cell r="P14">
            <v>0</v>
          </cell>
          <cell r="Q14">
            <v>0</v>
          </cell>
          <cell r="T14">
            <v>0</v>
          </cell>
          <cell r="U14">
            <v>0</v>
          </cell>
          <cell r="X14">
            <v>16.932599999999997</v>
          </cell>
          <cell r="Y14">
            <v>10.111238453829177</v>
          </cell>
          <cell r="AB14">
            <v>0</v>
          </cell>
          <cell r="AC14">
            <v>0</v>
          </cell>
          <cell r="AF14">
            <v>0</v>
          </cell>
          <cell r="AG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R14">
            <v>0</v>
          </cell>
          <cell r="AS14">
            <v>0</v>
          </cell>
          <cell r="AV14">
            <v>0</v>
          </cell>
          <cell r="AW14">
            <v>0</v>
          </cell>
          <cell r="AZ14">
            <v>5.5890000000000004</v>
          </cell>
          <cell r="BA14">
            <v>50.432524439437429</v>
          </cell>
          <cell r="BD14">
            <v>0</v>
          </cell>
          <cell r="BE14">
            <v>0</v>
          </cell>
          <cell r="BH14">
            <v>17.636399999999998</v>
          </cell>
          <cell r="BL14">
            <v>0</v>
          </cell>
          <cell r="BM14">
            <v>0</v>
          </cell>
          <cell r="BP14">
            <v>0</v>
          </cell>
          <cell r="BQ14">
            <v>0</v>
          </cell>
          <cell r="BT14">
            <v>0</v>
          </cell>
          <cell r="BU14">
            <v>0</v>
          </cell>
          <cell r="BY14">
            <v>0</v>
          </cell>
        </row>
        <row r="15">
          <cell r="P15">
            <v>0</v>
          </cell>
          <cell r="Q15">
            <v>0</v>
          </cell>
          <cell r="T15">
            <v>0</v>
          </cell>
          <cell r="U15">
            <v>0</v>
          </cell>
          <cell r="X15">
            <v>127.13550000000001</v>
          </cell>
          <cell r="Y15">
            <v>152.64218001248975</v>
          </cell>
          <cell r="AB15">
            <v>0</v>
          </cell>
          <cell r="AC15">
            <v>0</v>
          </cell>
          <cell r="AF15">
            <v>0</v>
          </cell>
          <cell r="AG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R15">
            <v>0</v>
          </cell>
          <cell r="AS15">
            <v>0</v>
          </cell>
          <cell r="AV15">
            <v>0</v>
          </cell>
          <cell r="AW15">
            <v>0</v>
          </cell>
          <cell r="AZ15">
            <v>18.116</v>
          </cell>
          <cell r="BA15">
            <v>302.59514663662458</v>
          </cell>
          <cell r="BD15">
            <v>0</v>
          </cell>
          <cell r="BE15">
            <v>0</v>
          </cell>
          <cell r="BH15">
            <v>127.7825</v>
          </cell>
          <cell r="BL15">
            <v>0</v>
          </cell>
          <cell r="BM15">
            <v>0</v>
          </cell>
          <cell r="BP15">
            <v>0</v>
          </cell>
          <cell r="BQ15">
            <v>0</v>
          </cell>
          <cell r="BT15">
            <v>0</v>
          </cell>
          <cell r="BU15">
            <v>0</v>
          </cell>
          <cell r="BY15">
            <v>0</v>
          </cell>
        </row>
        <row r="16">
          <cell r="P16">
            <v>0</v>
          </cell>
          <cell r="Q16">
            <v>0</v>
          </cell>
          <cell r="T16">
            <v>0</v>
          </cell>
          <cell r="U16">
            <v>0</v>
          </cell>
          <cell r="X16">
            <v>59.302399999999999</v>
          </cell>
          <cell r="Y16">
            <v>60.99052729124184</v>
          </cell>
          <cell r="AB16">
            <v>0</v>
          </cell>
          <cell r="AC16">
            <v>0</v>
          </cell>
          <cell r="AF16">
            <v>0</v>
          </cell>
          <cell r="AG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R16">
            <v>0</v>
          </cell>
          <cell r="AS16">
            <v>0</v>
          </cell>
          <cell r="AV16">
            <v>0</v>
          </cell>
          <cell r="AW16">
            <v>0</v>
          </cell>
          <cell r="AZ16">
            <v>30.307199999999998</v>
          </cell>
          <cell r="BA16">
            <v>0</v>
          </cell>
          <cell r="BD16">
            <v>0</v>
          </cell>
          <cell r="BE16">
            <v>0</v>
          </cell>
          <cell r="BH16">
            <v>28.273599999999998</v>
          </cell>
          <cell r="BL16">
            <v>0</v>
          </cell>
          <cell r="BM16">
            <v>0</v>
          </cell>
          <cell r="BP16">
            <v>0</v>
          </cell>
          <cell r="BQ16">
            <v>0</v>
          </cell>
          <cell r="BT16">
            <v>0</v>
          </cell>
          <cell r="BU16">
            <v>0</v>
          </cell>
          <cell r="BY16">
            <v>0</v>
          </cell>
        </row>
        <row r="17">
          <cell r="P17">
            <v>0</v>
          </cell>
          <cell r="Q17">
            <v>0</v>
          </cell>
          <cell r="T17">
            <v>0</v>
          </cell>
          <cell r="U17">
            <v>0</v>
          </cell>
          <cell r="X17">
            <v>33.888600000000004</v>
          </cell>
          <cell r="Y17">
            <v>34.851980143997352</v>
          </cell>
          <cell r="AB17">
            <v>0</v>
          </cell>
          <cell r="AC17">
            <v>0</v>
          </cell>
          <cell r="AF17">
            <v>0</v>
          </cell>
          <cell r="AG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R17">
            <v>0</v>
          </cell>
          <cell r="AS17">
            <v>0</v>
          </cell>
          <cell r="AV17">
            <v>0</v>
          </cell>
          <cell r="AW17">
            <v>0</v>
          </cell>
          <cell r="AZ17">
            <v>20.175799999999999</v>
          </cell>
          <cell r="BA17">
            <v>0</v>
          </cell>
          <cell r="BD17">
            <v>0</v>
          </cell>
          <cell r="BE17">
            <v>0</v>
          </cell>
          <cell r="BH17">
            <v>24.053599999999999</v>
          </cell>
          <cell r="BL17">
            <v>0</v>
          </cell>
          <cell r="BM17">
            <v>0</v>
          </cell>
          <cell r="BP17">
            <v>0</v>
          </cell>
          <cell r="BQ17">
            <v>0</v>
          </cell>
          <cell r="BT17">
            <v>0</v>
          </cell>
          <cell r="BU17">
            <v>0</v>
          </cell>
          <cell r="BY17">
            <v>0</v>
          </cell>
        </row>
        <row r="18">
          <cell r="P18">
            <v>0</v>
          </cell>
          <cell r="Q18">
            <v>0</v>
          </cell>
          <cell r="T18">
            <v>0</v>
          </cell>
          <cell r="U18">
            <v>0</v>
          </cell>
          <cell r="X18">
            <v>33.958599999999997</v>
          </cell>
          <cell r="Y18">
            <v>34.863548918619045</v>
          </cell>
          <cell r="AB18">
            <v>0</v>
          </cell>
          <cell r="AC18">
            <v>0</v>
          </cell>
          <cell r="AF18">
            <v>0</v>
          </cell>
          <cell r="AG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R18">
            <v>0</v>
          </cell>
          <cell r="AS18">
            <v>0</v>
          </cell>
          <cell r="AV18">
            <v>0</v>
          </cell>
          <cell r="AW18">
            <v>0</v>
          </cell>
          <cell r="AZ18">
            <v>4.2359999999999998</v>
          </cell>
          <cell r="BA18">
            <v>0</v>
          </cell>
          <cell r="BD18">
            <v>0</v>
          </cell>
          <cell r="BE18">
            <v>0</v>
          </cell>
          <cell r="BH18">
            <v>29.651999999999997</v>
          </cell>
          <cell r="BL18">
            <v>0</v>
          </cell>
          <cell r="BM18">
            <v>0</v>
          </cell>
          <cell r="BP18">
            <v>0</v>
          </cell>
          <cell r="BQ18">
            <v>0</v>
          </cell>
          <cell r="BT18">
            <v>0</v>
          </cell>
          <cell r="BU18">
            <v>0</v>
          </cell>
          <cell r="BY18">
            <v>0</v>
          </cell>
        </row>
        <row r="19">
          <cell r="P19">
            <v>0</v>
          </cell>
          <cell r="Q19">
            <v>0</v>
          </cell>
          <cell r="T19">
            <v>0</v>
          </cell>
          <cell r="U19">
            <v>0</v>
          </cell>
          <cell r="X19">
            <v>8.4743999999999993</v>
          </cell>
          <cell r="Y19">
            <v>8.7133668894693201</v>
          </cell>
          <cell r="AB19">
            <v>0</v>
          </cell>
          <cell r="AC19">
            <v>0</v>
          </cell>
          <cell r="AF19">
            <v>0</v>
          </cell>
          <cell r="AG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R19">
            <v>0</v>
          </cell>
          <cell r="AS19">
            <v>0</v>
          </cell>
          <cell r="AV19">
            <v>0</v>
          </cell>
          <cell r="AW19">
            <v>0</v>
          </cell>
          <cell r="AZ19">
            <v>2.6136000000000004</v>
          </cell>
          <cell r="BA19">
            <v>0</v>
          </cell>
          <cell r="BD19">
            <v>0</v>
          </cell>
          <cell r="BE19">
            <v>0</v>
          </cell>
          <cell r="BH19">
            <v>31.125600000000002</v>
          </cell>
          <cell r="BL19">
            <v>0</v>
          </cell>
          <cell r="BM19">
            <v>0</v>
          </cell>
          <cell r="BP19">
            <v>0</v>
          </cell>
          <cell r="BQ19">
            <v>0</v>
          </cell>
          <cell r="BT19">
            <v>0</v>
          </cell>
          <cell r="BU19">
            <v>0</v>
          </cell>
          <cell r="BY19">
            <v>0</v>
          </cell>
        </row>
        <row r="20">
          <cell r="P20">
            <v>0</v>
          </cell>
          <cell r="Q20">
            <v>0</v>
          </cell>
          <cell r="T20">
            <v>0</v>
          </cell>
          <cell r="U20">
            <v>0</v>
          </cell>
          <cell r="X20">
            <v>101.76389999999999</v>
          </cell>
          <cell r="Y20">
            <v>75.320881322780977</v>
          </cell>
          <cell r="AB20">
            <v>0</v>
          </cell>
          <cell r="AC20">
            <v>0</v>
          </cell>
          <cell r="AF20">
            <v>0</v>
          </cell>
          <cell r="AG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R20">
            <v>0</v>
          </cell>
          <cell r="AS20">
            <v>0</v>
          </cell>
          <cell r="AV20">
            <v>0</v>
          </cell>
          <cell r="AW20">
            <v>0</v>
          </cell>
          <cell r="AZ20">
            <v>39.769799999999996</v>
          </cell>
          <cell r="BA20">
            <v>0</v>
          </cell>
          <cell r="BD20">
            <v>0</v>
          </cell>
          <cell r="BE20">
            <v>0</v>
          </cell>
          <cell r="BH20">
            <v>70.683299999999988</v>
          </cell>
          <cell r="BL20">
            <v>0</v>
          </cell>
          <cell r="BM20">
            <v>0</v>
          </cell>
          <cell r="BP20">
            <v>0</v>
          </cell>
          <cell r="BQ20">
            <v>0</v>
          </cell>
          <cell r="BT20">
            <v>0</v>
          </cell>
          <cell r="BU20">
            <v>0</v>
          </cell>
          <cell r="BY20">
            <v>0</v>
          </cell>
        </row>
        <row r="21"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59.290499999999994</v>
          </cell>
          <cell r="Y21">
            <v>68.301378579681739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30.244499999999999</v>
          </cell>
          <cell r="BA21">
            <v>100.86504887887486</v>
          </cell>
          <cell r="BD21">
            <v>0</v>
          </cell>
          <cell r="BE21">
            <v>0</v>
          </cell>
          <cell r="BH21">
            <v>25.5915</v>
          </cell>
          <cell r="BL21">
            <v>0</v>
          </cell>
          <cell r="BM21">
            <v>0</v>
          </cell>
          <cell r="BP21">
            <v>0</v>
          </cell>
          <cell r="BQ21">
            <v>0</v>
          </cell>
          <cell r="BT21">
            <v>0</v>
          </cell>
          <cell r="BU21">
            <v>0</v>
          </cell>
          <cell r="BY21">
            <v>0</v>
          </cell>
        </row>
        <row r="22">
          <cell r="P22">
            <v>0</v>
          </cell>
          <cell r="Q22">
            <v>0</v>
          </cell>
          <cell r="T22">
            <v>0</v>
          </cell>
          <cell r="U22">
            <v>24.219220160446561</v>
          </cell>
          <cell r="X22">
            <v>42.290400000000005</v>
          </cell>
          <cell r="Y22">
            <v>36.240530581376305</v>
          </cell>
          <cell r="AB22">
            <v>0</v>
          </cell>
          <cell r="AC22">
            <v>0</v>
          </cell>
          <cell r="AF22">
            <v>0</v>
          </cell>
          <cell r="AG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R22">
            <v>0</v>
          </cell>
          <cell r="AS22">
            <v>0</v>
          </cell>
          <cell r="AV22">
            <v>0</v>
          </cell>
          <cell r="AW22">
            <v>0</v>
          </cell>
          <cell r="AZ22">
            <v>11.782400000000001</v>
          </cell>
          <cell r="BA22">
            <v>0</v>
          </cell>
          <cell r="BD22">
            <v>0</v>
          </cell>
          <cell r="BE22">
            <v>0</v>
          </cell>
          <cell r="BH22">
            <v>35.557600000000001</v>
          </cell>
          <cell r="BL22">
            <v>0</v>
          </cell>
          <cell r="BM22">
            <v>0</v>
          </cell>
          <cell r="BP22">
            <v>0</v>
          </cell>
          <cell r="BQ22">
            <v>0</v>
          </cell>
          <cell r="BT22">
            <v>0</v>
          </cell>
          <cell r="BU22">
            <v>0</v>
          </cell>
          <cell r="BY22">
            <v>0</v>
          </cell>
        </row>
        <row r="23">
          <cell r="P23">
            <v>0</v>
          </cell>
          <cell r="Q23">
            <v>0</v>
          </cell>
          <cell r="T23">
            <v>8.9991000000000003</v>
          </cell>
          <cell r="U23">
            <v>34.210623985103517</v>
          </cell>
          <cell r="X23">
            <v>76.214600000000004</v>
          </cell>
          <cell r="Y23">
            <v>71.098394273609841</v>
          </cell>
          <cell r="AB23">
            <v>0</v>
          </cell>
          <cell r="AC23">
            <v>0</v>
          </cell>
          <cell r="AF23">
            <v>0</v>
          </cell>
          <cell r="AG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V23">
            <v>0</v>
          </cell>
          <cell r="AW23">
            <v>0</v>
          </cell>
          <cell r="AZ23">
            <v>18.553699999999999</v>
          </cell>
          <cell r="BA23">
            <v>0</v>
          </cell>
          <cell r="BD23">
            <v>0</v>
          </cell>
          <cell r="BE23">
            <v>0</v>
          </cell>
          <cell r="BH23">
            <v>45.439899999999994</v>
          </cell>
          <cell r="BL23">
            <v>7.9991999999999992</v>
          </cell>
          <cell r="BM23">
            <v>0</v>
          </cell>
          <cell r="BP23">
            <v>0</v>
          </cell>
          <cell r="BQ23">
            <v>0</v>
          </cell>
          <cell r="BT23">
            <v>0</v>
          </cell>
          <cell r="BU23">
            <v>0</v>
          </cell>
          <cell r="BY23">
            <v>0</v>
          </cell>
        </row>
        <row r="24">
          <cell r="P24">
            <v>0</v>
          </cell>
          <cell r="Q24">
            <v>0</v>
          </cell>
          <cell r="T24">
            <v>8.9768000000000008</v>
          </cell>
          <cell r="U24">
            <v>34.210623985103517</v>
          </cell>
          <cell r="X24">
            <v>93.454899999999995</v>
          </cell>
          <cell r="Y24">
            <v>95.886121715562965</v>
          </cell>
          <cell r="AB24">
            <v>0</v>
          </cell>
          <cell r="AC24">
            <v>0</v>
          </cell>
          <cell r="AF24">
            <v>0</v>
          </cell>
          <cell r="AG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V24">
            <v>0</v>
          </cell>
          <cell r="AW24">
            <v>0</v>
          </cell>
          <cell r="AZ24">
            <v>33.182099999999998</v>
          </cell>
          <cell r="BA24">
            <v>0</v>
          </cell>
          <cell r="BD24">
            <v>0</v>
          </cell>
          <cell r="BE24">
            <v>0</v>
          </cell>
          <cell r="BH24">
            <v>66.043599999999998</v>
          </cell>
          <cell r="BL24">
            <v>8.0150000000000006</v>
          </cell>
          <cell r="BM24">
            <v>0</v>
          </cell>
          <cell r="BP24">
            <v>0</v>
          </cell>
          <cell r="BQ24">
            <v>0</v>
          </cell>
          <cell r="BT24">
            <v>0</v>
          </cell>
          <cell r="BU24">
            <v>0</v>
          </cell>
          <cell r="BY24">
            <v>0</v>
          </cell>
        </row>
        <row r="25">
          <cell r="P25">
            <v>0</v>
          </cell>
          <cell r="Q25">
            <v>0</v>
          </cell>
          <cell r="T25">
            <v>11.326000000000002</v>
          </cell>
          <cell r="U25">
            <v>34.210623985103517</v>
          </cell>
          <cell r="X25">
            <v>93.196799999999996</v>
          </cell>
          <cell r="Y25">
            <v>88.530648010725102</v>
          </cell>
          <cell r="AB25">
            <v>0</v>
          </cell>
          <cell r="AC25">
            <v>0</v>
          </cell>
          <cell r="AF25">
            <v>0</v>
          </cell>
          <cell r="AG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Z25">
            <v>16.827200000000001</v>
          </cell>
          <cell r="BA25">
            <v>0</v>
          </cell>
          <cell r="BD25">
            <v>0</v>
          </cell>
          <cell r="BE25">
            <v>0</v>
          </cell>
          <cell r="BH25">
            <v>64.072800000000001</v>
          </cell>
          <cell r="BL25">
            <v>10.1934</v>
          </cell>
          <cell r="BM25">
            <v>0</v>
          </cell>
          <cell r="BP25">
            <v>0</v>
          </cell>
          <cell r="BQ25">
            <v>0</v>
          </cell>
          <cell r="BT25">
            <v>0</v>
          </cell>
          <cell r="BU25">
            <v>0</v>
          </cell>
          <cell r="BY25">
            <v>0</v>
          </cell>
        </row>
        <row r="26">
          <cell r="P26">
            <v>0</v>
          </cell>
          <cell r="Q26">
            <v>0</v>
          </cell>
          <cell r="T26">
            <v>7.7958999999999996</v>
          </cell>
          <cell r="U26">
            <v>34.210623985103517</v>
          </cell>
          <cell r="X26">
            <v>67.806200000000004</v>
          </cell>
          <cell r="Y26">
            <v>62.395935085926688</v>
          </cell>
          <cell r="AB26">
            <v>0</v>
          </cell>
          <cell r="AC26">
            <v>0</v>
          </cell>
          <cell r="AF26">
            <v>0</v>
          </cell>
          <cell r="AG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R26">
            <v>0</v>
          </cell>
          <cell r="AS26">
            <v>0</v>
          </cell>
          <cell r="AV26">
            <v>0</v>
          </cell>
          <cell r="AW26">
            <v>0</v>
          </cell>
          <cell r="AZ26">
            <v>6.8894000000000002</v>
          </cell>
          <cell r="BA26">
            <v>0</v>
          </cell>
          <cell r="BD26">
            <v>0</v>
          </cell>
          <cell r="BE26">
            <v>0</v>
          </cell>
          <cell r="BH26">
            <v>73.970399999999998</v>
          </cell>
          <cell r="BL26">
            <v>6.8894000000000002</v>
          </cell>
          <cell r="BM26">
            <v>0</v>
          </cell>
          <cell r="BP26">
            <v>0</v>
          </cell>
          <cell r="BQ26">
            <v>0</v>
          </cell>
          <cell r="BT26">
            <v>0</v>
          </cell>
          <cell r="BU26">
            <v>0</v>
          </cell>
          <cell r="BY26">
            <v>0</v>
          </cell>
        </row>
        <row r="27">
          <cell r="P27">
            <v>0</v>
          </cell>
          <cell r="Q27">
            <v>0</v>
          </cell>
          <cell r="T27">
            <v>14.602499999999999</v>
          </cell>
          <cell r="U27">
            <v>34.210623985103517</v>
          </cell>
          <cell r="X27">
            <v>118.57229999999998</v>
          </cell>
          <cell r="Y27">
            <v>100.03722942531826</v>
          </cell>
          <cell r="AB27">
            <v>0</v>
          </cell>
          <cell r="AC27">
            <v>0</v>
          </cell>
          <cell r="AF27">
            <v>0</v>
          </cell>
          <cell r="AG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V27">
            <v>0</v>
          </cell>
          <cell r="AW27">
            <v>0</v>
          </cell>
          <cell r="AZ27">
            <v>7.5932999999999993</v>
          </cell>
          <cell r="BA27">
            <v>0</v>
          </cell>
          <cell r="BD27">
            <v>0</v>
          </cell>
          <cell r="BE27">
            <v>0</v>
          </cell>
          <cell r="BH27">
            <v>72.623099999999994</v>
          </cell>
          <cell r="BL27">
            <v>13.0449</v>
          </cell>
          <cell r="BM27">
            <v>0</v>
          </cell>
          <cell r="BP27">
            <v>0</v>
          </cell>
          <cell r="BQ27">
            <v>0</v>
          </cell>
          <cell r="BT27">
            <v>0</v>
          </cell>
          <cell r="BU27">
            <v>0</v>
          </cell>
          <cell r="BY27">
            <v>0</v>
          </cell>
        </row>
        <row r="28">
          <cell r="P28">
            <v>0</v>
          </cell>
          <cell r="Q28">
            <v>0</v>
          </cell>
          <cell r="T28">
            <v>5.6658000000000008</v>
          </cell>
          <cell r="U28">
            <v>34.210623985103517</v>
          </cell>
          <cell r="X28">
            <v>42.245000000000005</v>
          </cell>
          <cell r="Y28">
            <v>43.545845384818676</v>
          </cell>
          <cell r="AB28">
            <v>0</v>
          </cell>
          <cell r="AC28">
            <v>0</v>
          </cell>
          <cell r="AF28">
            <v>0</v>
          </cell>
          <cell r="AG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R28">
            <v>0</v>
          </cell>
          <cell r="AS28">
            <v>0</v>
          </cell>
          <cell r="AV28">
            <v>0</v>
          </cell>
          <cell r="AW28">
            <v>0</v>
          </cell>
          <cell r="AZ28">
            <v>5.2682000000000002</v>
          </cell>
          <cell r="BA28">
            <v>0</v>
          </cell>
          <cell r="BD28">
            <v>0</v>
          </cell>
          <cell r="BE28">
            <v>0</v>
          </cell>
          <cell r="BH28">
            <v>40.753999999999998</v>
          </cell>
          <cell r="BL28">
            <v>5.0693999999999999</v>
          </cell>
          <cell r="BM28">
            <v>0</v>
          </cell>
          <cell r="BP28">
            <v>0</v>
          </cell>
          <cell r="BQ28">
            <v>0</v>
          </cell>
          <cell r="BT28">
            <v>0</v>
          </cell>
          <cell r="BU28">
            <v>0</v>
          </cell>
          <cell r="BY28">
            <v>0</v>
          </cell>
        </row>
        <row r="29">
          <cell r="P29">
            <v>0</v>
          </cell>
          <cell r="Q29">
            <v>0</v>
          </cell>
          <cell r="T29">
            <v>2.3673999999999999</v>
          </cell>
          <cell r="U29">
            <v>34.210623985103517</v>
          </cell>
          <cell r="X29">
            <v>42.239400000000003</v>
          </cell>
          <cell r="Y29">
            <v>21.60646594247218</v>
          </cell>
          <cell r="AB29">
            <v>0</v>
          </cell>
          <cell r="AC29">
            <v>0</v>
          </cell>
          <cell r="AF29">
            <v>0</v>
          </cell>
          <cell r="AG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R29">
            <v>0</v>
          </cell>
          <cell r="AS29">
            <v>0</v>
          </cell>
          <cell r="AV29">
            <v>0</v>
          </cell>
          <cell r="AW29">
            <v>0</v>
          </cell>
          <cell r="AZ29">
            <v>7.351399999999999</v>
          </cell>
          <cell r="BA29">
            <v>0</v>
          </cell>
          <cell r="BD29">
            <v>0</v>
          </cell>
          <cell r="BE29">
            <v>0</v>
          </cell>
          <cell r="BH29">
            <v>51.708999999999996</v>
          </cell>
          <cell r="BL29">
            <v>2.1181999999999999</v>
          </cell>
          <cell r="BM29">
            <v>0</v>
          </cell>
          <cell r="BP29">
            <v>0</v>
          </cell>
          <cell r="BQ29">
            <v>0</v>
          </cell>
          <cell r="BT29">
            <v>0</v>
          </cell>
          <cell r="BU29">
            <v>0</v>
          </cell>
          <cell r="BY29">
            <v>0</v>
          </cell>
        </row>
        <row r="30">
          <cell r="P30">
            <v>0</v>
          </cell>
          <cell r="Q30">
            <v>0</v>
          </cell>
          <cell r="T30">
            <v>3.2928000000000006</v>
          </cell>
          <cell r="U30">
            <v>34.210623985103517</v>
          </cell>
          <cell r="X30">
            <v>25.401600000000002</v>
          </cell>
          <cell r="Y30">
            <v>26.13653087509612</v>
          </cell>
          <cell r="AB30">
            <v>0</v>
          </cell>
          <cell r="AC30">
            <v>0</v>
          </cell>
          <cell r="AF30">
            <v>0</v>
          </cell>
          <cell r="AG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Z30">
            <v>4.7824</v>
          </cell>
          <cell r="BA30">
            <v>0</v>
          </cell>
          <cell r="BD30">
            <v>0</v>
          </cell>
          <cell r="BE30">
            <v>0</v>
          </cell>
          <cell r="BH30">
            <v>32.692799999999998</v>
          </cell>
          <cell r="BL30">
            <v>2.9792000000000001</v>
          </cell>
          <cell r="BM30">
            <v>0</v>
          </cell>
          <cell r="BP30">
            <v>0</v>
          </cell>
          <cell r="BQ30">
            <v>0</v>
          </cell>
          <cell r="BT30">
            <v>0</v>
          </cell>
          <cell r="BU30">
            <v>0</v>
          </cell>
          <cell r="BY30">
            <v>0</v>
          </cell>
        </row>
        <row r="31">
          <cell r="P31">
            <v>0</v>
          </cell>
          <cell r="Q31">
            <v>0</v>
          </cell>
          <cell r="T31">
            <v>10.045199999999999</v>
          </cell>
          <cell r="U31">
            <v>34.210623985103517</v>
          </cell>
          <cell r="X31">
            <v>110.2689</v>
          </cell>
          <cell r="Y31">
            <v>84.039305419442044</v>
          </cell>
          <cell r="AB31">
            <v>0</v>
          </cell>
          <cell r="AC31">
            <v>0</v>
          </cell>
          <cell r="AF31">
            <v>0</v>
          </cell>
          <cell r="AG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Z31">
            <v>55.020299999999999</v>
          </cell>
          <cell r="BA31">
            <v>0</v>
          </cell>
          <cell r="BD31">
            <v>0</v>
          </cell>
          <cell r="BE31">
            <v>0</v>
          </cell>
          <cell r="BH31">
            <v>78.078600000000009</v>
          </cell>
          <cell r="BL31">
            <v>9.1320000000000014</v>
          </cell>
          <cell r="BM31">
            <v>0</v>
          </cell>
          <cell r="BP31">
            <v>0</v>
          </cell>
          <cell r="BQ31">
            <v>0</v>
          </cell>
          <cell r="BT31">
            <v>0</v>
          </cell>
          <cell r="BU31">
            <v>0</v>
          </cell>
          <cell r="BY31">
            <v>0</v>
          </cell>
        </row>
        <row r="32">
          <cell r="P32">
            <v>0</v>
          </cell>
          <cell r="Q32">
            <v>0</v>
          </cell>
          <cell r="T32">
            <v>1.1616</v>
          </cell>
          <cell r="U32">
            <v>129.07979726136648</v>
          </cell>
          <cell r="X32">
            <v>8.4699999999999989</v>
          </cell>
          <cell r="Y32">
            <v>8.7126397093502455</v>
          </cell>
          <cell r="AB32">
            <v>0</v>
          </cell>
          <cell r="AC32">
            <v>0</v>
          </cell>
          <cell r="AF32">
            <v>0</v>
          </cell>
          <cell r="AG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Z32">
            <v>6.6792000000000007</v>
          </cell>
          <cell r="BA32">
            <v>0</v>
          </cell>
          <cell r="BD32">
            <v>0</v>
          </cell>
          <cell r="BE32">
            <v>0</v>
          </cell>
          <cell r="BH32">
            <v>17.617599999999999</v>
          </cell>
          <cell r="BL32">
            <v>1.0648</v>
          </cell>
          <cell r="BM32">
            <v>0</v>
          </cell>
          <cell r="BP32">
            <v>0</v>
          </cell>
          <cell r="BQ32">
            <v>0</v>
          </cell>
          <cell r="BT32">
            <v>0</v>
          </cell>
          <cell r="BU32">
            <v>0</v>
          </cell>
          <cell r="BY32">
            <v>0</v>
          </cell>
        </row>
        <row r="33">
          <cell r="P33">
            <v>0</v>
          </cell>
          <cell r="Q33">
            <v>0</v>
          </cell>
          <cell r="T33">
            <v>4.51</v>
          </cell>
          <cell r="U33">
            <v>134.06652502466738</v>
          </cell>
          <cell r="X33">
            <v>50.839999999999996</v>
          </cell>
          <cell r="Y33">
            <v>37.653507660027906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Z33">
            <v>3.7925</v>
          </cell>
          <cell r="BA33">
            <v>0</v>
          </cell>
          <cell r="BD33">
            <v>0</v>
          </cell>
          <cell r="BE33">
            <v>0</v>
          </cell>
          <cell r="BH33">
            <v>52.582500000000003</v>
          </cell>
          <cell r="BL33">
            <v>3.9975000000000001</v>
          </cell>
          <cell r="BM33">
            <v>0</v>
          </cell>
          <cell r="BP33">
            <v>0</v>
          </cell>
          <cell r="BQ33">
            <v>0</v>
          </cell>
          <cell r="BT33">
            <v>0</v>
          </cell>
          <cell r="BU33">
            <v>0</v>
          </cell>
          <cell r="BY33">
            <v>0</v>
          </cell>
        </row>
        <row r="34">
          <cell r="P34">
            <v>0</v>
          </cell>
          <cell r="Q34">
            <v>0</v>
          </cell>
          <cell r="T34">
            <v>5.6644000000000005</v>
          </cell>
          <cell r="U34">
            <v>109.84730486422083</v>
          </cell>
          <cell r="X34">
            <v>76.136200000000002</v>
          </cell>
          <cell r="Y34">
            <v>49.146983305656768</v>
          </cell>
          <cell r="AB34">
            <v>0</v>
          </cell>
          <cell r="AC34">
            <v>0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14.660799999999998</v>
          </cell>
          <cell r="AO34">
            <v>8.8410378369179945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Z34">
            <v>3.8317999999999999</v>
          </cell>
          <cell r="BA34">
            <v>0</v>
          </cell>
          <cell r="BD34">
            <v>0</v>
          </cell>
          <cell r="BE34">
            <v>0</v>
          </cell>
          <cell r="BH34">
            <v>58.726499999999994</v>
          </cell>
          <cell r="BL34">
            <v>5.0812999999999997</v>
          </cell>
          <cell r="BM34">
            <v>0</v>
          </cell>
          <cell r="BP34">
            <v>0</v>
          </cell>
          <cell r="BQ34">
            <v>0</v>
          </cell>
          <cell r="BT34">
            <v>0</v>
          </cell>
          <cell r="BU34">
            <v>0</v>
          </cell>
          <cell r="BY34">
            <v>0</v>
          </cell>
        </row>
        <row r="35">
          <cell r="P35">
            <v>0</v>
          </cell>
          <cell r="Q35">
            <v>0</v>
          </cell>
          <cell r="T35">
            <v>6.7867999999999995</v>
          </cell>
          <cell r="U35">
            <v>109.81944604990072</v>
          </cell>
          <cell r="X35">
            <v>141.80840000000001</v>
          </cell>
          <cell r="Y35">
            <v>23.436420272323673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Z35">
            <v>3.5720000000000001</v>
          </cell>
          <cell r="BA35">
            <v>0</v>
          </cell>
          <cell r="BD35">
            <v>0</v>
          </cell>
          <cell r="BE35">
            <v>0</v>
          </cell>
          <cell r="BH35">
            <v>119.66200000000001</v>
          </cell>
          <cell r="BL35">
            <v>6.0724</v>
          </cell>
          <cell r="BM35">
            <v>0</v>
          </cell>
          <cell r="BP35">
            <v>0</v>
          </cell>
          <cell r="BQ35">
            <v>0</v>
          </cell>
          <cell r="BT35">
            <v>0</v>
          </cell>
          <cell r="BU35">
            <v>0</v>
          </cell>
          <cell r="BY35">
            <v>0</v>
          </cell>
        </row>
        <row r="36">
          <cell r="P36">
            <v>0</v>
          </cell>
          <cell r="Q36">
            <v>0</v>
          </cell>
          <cell r="T36">
            <v>0</v>
          </cell>
          <cell r="U36">
            <v>64.075272936268817</v>
          </cell>
          <cell r="X36">
            <v>8.4624000000000006</v>
          </cell>
          <cell r="Y36">
            <v>1.3985656908371569</v>
          </cell>
          <cell r="AB36">
            <v>0</v>
          </cell>
          <cell r="AC36">
            <v>0</v>
          </cell>
          <cell r="AF36">
            <v>0</v>
          </cell>
          <cell r="AG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Z36">
            <v>7.7244000000000002</v>
          </cell>
          <cell r="BA36">
            <v>50.432524439437429</v>
          </cell>
          <cell r="BD36">
            <v>0</v>
          </cell>
          <cell r="BE36">
            <v>0</v>
          </cell>
          <cell r="BH36">
            <v>17.662800000000001</v>
          </cell>
          <cell r="BL36">
            <v>0</v>
          </cell>
          <cell r="BM36">
            <v>0</v>
          </cell>
          <cell r="BP36">
            <v>0</v>
          </cell>
          <cell r="BQ36">
            <v>0</v>
          </cell>
          <cell r="BT36">
            <v>0</v>
          </cell>
          <cell r="BU36">
            <v>0</v>
          </cell>
          <cell r="BY36">
            <v>0</v>
          </cell>
        </row>
        <row r="37">
          <cell r="P37">
            <v>0</v>
          </cell>
          <cell r="Q37">
            <v>0</v>
          </cell>
          <cell r="T37">
            <v>0</v>
          </cell>
          <cell r="U37">
            <v>0</v>
          </cell>
          <cell r="X37">
            <v>67.888099999999994</v>
          </cell>
          <cell r="Y37">
            <v>55.096652572108454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Z37">
            <v>38.462200000000003</v>
          </cell>
          <cell r="BA37">
            <v>201.73009775774972</v>
          </cell>
          <cell r="BD37">
            <v>0</v>
          </cell>
          <cell r="BE37">
            <v>0</v>
          </cell>
          <cell r="BH37">
            <v>88.509400000000014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T37">
            <v>0</v>
          </cell>
          <cell r="BU37">
            <v>0</v>
          </cell>
          <cell r="BY37">
            <v>0</v>
          </cell>
        </row>
        <row r="38">
          <cell r="P38">
            <v>0</v>
          </cell>
          <cell r="Q38">
            <v>0</v>
          </cell>
          <cell r="T38">
            <v>5.6735999999999995</v>
          </cell>
          <cell r="U38">
            <v>66.554707410759221</v>
          </cell>
          <cell r="X38">
            <v>33.726399999999998</v>
          </cell>
          <cell r="Y38">
            <v>42.137991620642396</v>
          </cell>
          <cell r="AB38">
            <v>0</v>
          </cell>
          <cell r="AC38">
            <v>0</v>
          </cell>
          <cell r="AF38">
            <v>0</v>
          </cell>
          <cell r="AG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Z38">
            <v>10.716800000000001</v>
          </cell>
          <cell r="BA38">
            <v>0</v>
          </cell>
          <cell r="BD38">
            <v>0</v>
          </cell>
          <cell r="BE38">
            <v>0</v>
          </cell>
          <cell r="BH38">
            <v>65.561599999999999</v>
          </cell>
          <cell r="BL38">
            <v>5.0431999999999997</v>
          </cell>
          <cell r="BM38">
            <v>0</v>
          </cell>
          <cell r="BP38">
            <v>0</v>
          </cell>
          <cell r="BQ38">
            <v>0</v>
          </cell>
          <cell r="BT38">
            <v>0</v>
          </cell>
          <cell r="BU38">
            <v>0</v>
          </cell>
          <cell r="BY38">
            <v>0</v>
          </cell>
        </row>
        <row r="39">
          <cell r="P39">
            <v>0</v>
          </cell>
          <cell r="Q39">
            <v>0</v>
          </cell>
          <cell r="T39">
            <v>3.3640000000000003</v>
          </cell>
          <cell r="U39">
            <v>66.554707410759221</v>
          </cell>
          <cell r="X39">
            <v>25.288</v>
          </cell>
          <cell r="Y39">
            <v>18.804938426441623</v>
          </cell>
          <cell r="AB39">
            <v>0</v>
          </cell>
          <cell r="AC39">
            <v>0</v>
          </cell>
          <cell r="AF39">
            <v>0</v>
          </cell>
          <cell r="AG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V39">
            <v>0</v>
          </cell>
          <cell r="AW39">
            <v>0</v>
          </cell>
          <cell r="AZ39">
            <v>10.672000000000001</v>
          </cell>
          <cell r="BA39">
            <v>0</v>
          </cell>
          <cell r="BD39">
            <v>0</v>
          </cell>
          <cell r="BE39">
            <v>0</v>
          </cell>
          <cell r="BH39">
            <v>52.2</v>
          </cell>
          <cell r="BL39">
            <v>2.9000000000000004</v>
          </cell>
          <cell r="BM39">
            <v>0</v>
          </cell>
          <cell r="BP39">
            <v>0</v>
          </cell>
          <cell r="BQ39">
            <v>0</v>
          </cell>
          <cell r="BT39">
            <v>0</v>
          </cell>
          <cell r="BU39">
            <v>0</v>
          </cell>
          <cell r="BY39">
            <v>0</v>
          </cell>
        </row>
        <row r="40">
          <cell r="P40">
            <v>0</v>
          </cell>
          <cell r="Q40">
            <v>0</v>
          </cell>
          <cell r="T40">
            <v>7.8077999999999994</v>
          </cell>
          <cell r="U40">
            <v>137.28823696953594</v>
          </cell>
          <cell r="X40">
            <v>59.259199999999993</v>
          </cell>
          <cell r="Y40">
            <v>60.983387704618167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R40">
            <v>0</v>
          </cell>
          <cell r="AS40">
            <v>0</v>
          </cell>
          <cell r="AV40">
            <v>0</v>
          </cell>
          <cell r="AW40">
            <v>0</v>
          </cell>
          <cell r="AZ40">
            <v>32.232199999999999</v>
          </cell>
          <cell r="BA40">
            <v>0</v>
          </cell>
          <cell r="BD40">
            <v>0</v>
          </cell>
          <cell r="BE40">
            <v>0</v>
          </cell>
          <cell r="BH40">
            <v>83.483399999999989</v>
          </cell>
          <cell r="BL40">
            <v>7.0070000000000006</v>
          </cell>
          <cell r="BM40">
            <v>0</v>
          </cell>
          <cell r="BP40">
            <v>0</v>
          </cell>
          <cell r="BQ40">
            <v>0</v>
          </cell>
          <cell r="BT40">
            <v>0</v>
          </cell>
          <cell r="BU40">
            <v>0</v>
          </cell>
          <cell r="BY40">
            <v>0</v>
          </cell>
        </row>
        <row r="41">
          <cell r="P41">
            <v>0</v>
          </cell>
          <cell r="Q41">
            <v>0</v>
          </cell>
          <cell r="T41">
            <v>0</v>
          </cell>
          <cell r="U41">
            <v>0</v>
          </cell>
          <cell r="X41">
            <v>25.41</v>
          </cell>
          <cell r="Y41">
            <v>26.137919128050729</v>
          </cell>
          <cell r="AB41">
            <v>0</v>
          </cell>
          <cell r="AC41">
            <v>0</v>
          </cell>
          <cell r="AF41">
            <v>0</v>
          </cell>
          <cell r="AG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R41">
            <v>0</v>
          </cell>
          <cell r="AS41">
            <v>0</v>
          </cell>
          <cell r="AV41">
            <v>0</v>
          </cell>
          <cell r="AW41">
            <v>0</v>
          </cell>
          <cell r="AZ41">
            <v>4.7849999999999993</v>
          </cell>
          <cell r="BA41">
            <v>0</v>
          </cell>
          <cell r="BD41">
            <v>0</v>
          </cell>
          <cell r="BE41">
            <v>0</v>
          </cell>
          <cell r="BH41">
            <v>25.52</v>
          </cell>
          <cell r="BL41">
            <v>0</v>
          </cell>
          <cell r="BM41">
            <v>0</v>
          </cell>
          <cell r="BP41">
            <v>0</v>
          </cell>
          <cell r="BQ41">
            <v>0</v>
          </cell>
          <cell r="BT41">
            <v>0</v>
          </cell>
          <cell r="BU41">
            <v>0</v>
          </cell>
          <cell r="BY41">
            <v>0</v>
          </cell>
        </row>
        <row r="42">
          <cell r="P42">
            <v>0</v>
          </cell>
          <cell r="Q42">
            <v>0</v>
          </cell>
          <cell r="T42">
            <v>0</v>
          </cell>
          <cell r="U42">
            <v>0</v>
          </cell>
          <cell r="X42">
            <v>25.3995</v>
          </cell>
          <cell r="Y42">
            <v>18.823365831731891</v>
          </cell>
          <cell r="AB42">
            <v>0</v>
          </cell>
          <cell r="AC42">
            <v>0</v>
          </cell>
          <cell r="AF42">
            <v>0</v>
          </cell>
          <cell r="AG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Z42">
            <v>13.5405</v>
          </cell>
          <cell r="BA42">
            <v>100.86504887887486</v>
          </cell>
          <cell r="BD42">
            <v>0</v>
          </cell>
          <cell r="BE42">
            <v>0</v>
          </cell>
          <cell r="BH42">
            <v>33.807000000000002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T42">
            <v>0</v>
          </cell>
          <cell r="BU42">
            <v>0</v>
          </cell>
          <cell r="BY42">
            <v>0</v>
          </cell>
        </row>
        <row r="43">
          <cell r="P43">
            <v>0</v>
          </cell>
          <cell r="Q43">
            <v>0</v>
          </cell>
          <cell r="T43">
            <v>0</v>
          </cell>
          <cell r="U43">
            <v>0</v>
          </cell>
          <cell r="X43">
            <v>59.217700000000001</v>
          </cell>
          <cell r="Y43">
            <v>60.976529073949585</v>
          </cell>
          <cell r="AB43">
            <v>0</v>
          </cell>
          <cell r="AC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V43">
            <v>0</v>
          </cell>
          <cell r="AW43">
            <v>0</v>
          </cell>
          <cell r="AZ43">
            <v>18.417599999999997</v>
          </cell>
          <cell r="BA43">
            <v>100.86504887887486</v>
          </cell>
          <cell r="BD43">
            <v>0</v>
          </cell>
          <cell r="BE43">
            <v>0</v>
          </cell>
          <cell r="BH43">
            <v>48.857799999999997</v>
          </cell>
          <cell r="BL43">
            <v>0</v>
          </cell>
          <cell r="BM43">
            <v>0</v>
          </cell>
          <cell r="BP43">
            <v>0</v>
          </cell>
          <cell r="BQ43">
            <v>0</v>
          </cell>
          <cell r="BT43">
            <v>0</v>
          </cell>
          <cell r="BU43">
            <v>0</v>
          </cell>
          <cell r="BY43">
            <v>0</v>
          </cell>
        </row>
        <row r="44"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110.10900000000001</v>
          </cell>
          <cell r="Y44">
            <v>84.012879032841937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Z44">
            <v>24.276000000000003</v>
          </cell>
          <cell r="BA44">
            <v>201.73009775774972</v>
          </cell>
          <cell r="BD44">
            <v>0</v>
          </cell>
          <cell r="BE44">
            <v>0</v>
          </cell>
          <cell r="BH44">
            <v>69.186600000000013</v>
          </cell>
          <cell r="BL44">
            <v>0</v>
          </cell>
          <cell r="BM44">
            <v>0</v>
          </cell>
          <cell r="BP44">
            <v>0</v>
          </cell>
          <cell r="BQ44">
            <v>0</v>
          </cell>
          <cell r="BT44">
            <v>0</v>
          </cell>
          <cell r="BU44">
            <v>0</v>
          </cell>
          <cell r="BY44">
            <v>0</v>
          </cell>
        </row>
        <row r="45"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42.262</v>
          </cell>
          <cell r="Y45">
            <v>50.861472924495246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Z45">
            <v>26.366999999999997</v>
          </cell>
          <cell r="BA45">
            <v>0</v>
          </cell>
          <cell r="BD45">
            <v>0</v>
          </cell>
          <cell r="BE45">
            <v>0</v>
          </cell>
          <cell r="BH45">
            <v>72.743000000000009</v>
          </cell>
          <cell r="BL45">
            <v>0</v>
          </cell>
          <cell r="BM45">
            <v>0</v>
          </cell>
          <cell r="BP45">
            <v>0</v>
          </cell>
          <cell r="BQ45">
            <v>0</v>
          </cell>
          <cell r="BT45">
            <v>0</v>
          </cell>
          <cell r="BU45">
            <v>0</v>
          </cell>
          <cell r="BY45">
            <v>0</v>
          </cell>
        </row>
        <row r="46">
          <cell r="P46">
            <v>0</v>
          </cell>
          <cell r="Q46">
            <v>0</v>
          </cell>
          <cell r="T46">
            <v>0</v>
          </cell>
          <cell r="U46">
            <v>0</v>
          </cell>
          <cell r="X46">
            <v>16.918800000000001</v>
          </cell>
          <cell r="Y46">
            <v>17.421775732672202</v>
          </cell>
          <cell r="AB46">
            <v>0</v>
          </cell>
          <cell r="AC46">
            <v>0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Z46">
            <v>10.543599999999998</v>
          </cell>
          <cell r="BA46">
            <v>0</v>
          </cell>
          <cell r="BD46">
            <v>0</v>
          </cell>
          <cell r="BE46">
            <v>0</v>
          </cell>
          <cell r="BH46">
            <v>51.369399999999999</v>
          </cell>
          <cell r="BL46">
            <v>0</v>
          </cell>
          <cell r="BM46">
            <v>0</v>
          </cell>
          <cell r="BP46">
            <v>0</v>
          </cell>
          <cell r="BQ46">
            <v>0</v>
          </cell>
          <cell r="BT46">
            <v>0</v>
          </cell>
          <cell r="BU46">
            <v>0</v>
          </cell>
          <cell r="BY46">
            <v>0</v>
          </cell>
        </row>
        <row r="47">
          <cell r="P47">
            <v>0</v>
          </cell>
          <cell r="Q47">
            <v>0</v>
          </cell>
          <cell r="T47">
            <v>0</v>
          </cell>
          <cell r="U47">
            <v>0</v>
          </cell>
          <cell r="X47">
            <v>93.29310000000001</v>
          </cell>
          <cell r="Y47">
            <v>103.17219929949152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J47">
            <v>0</v>
          </cell>
          <cell r="AK47">
            <v>0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Z47">
            <v>30.8124</v>
          </cell>
          <cell r="BA47">
            <v>0</v>
          </cell>
          <cell r="BD47">
            <v>0</v>
          </cell>
          <cell r="BE47">
            <v>0</v>
          </cell>
          <cell r="BH47">
            <v>106.13160000000001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T47">
            <v>0</v>
          </cell>
          <cell r="BU47">
            <v>0</v>
          </cell>
          <cell r="BY47">
            <v>0</v>
          </cell>
        </row>
        <row r="48">
          <cell r="P48">
            <v>0</v>
          </cell>
          <cell r="Q48">
            <v>0</v>
          </cell>
          <cell r="T48">
            <v>0</v>
          </cell>
          <cell r="U48">
            <v>0</v>
          </cell>
          <cell r="X48">
            <v>33.795199999999994</v>
          </cell>
          <cell r="Y48">
            <v>27.523726113162247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J48">
            <v>0</v>
          </cell>
          <cell r="AK48">
            <v>0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Z48">
            <v>9.7376000000000005</v>
          </cell>
          <cell r="BA48">
            <v>0</v>
          </cell>
          <cell r="BD48">
            <v>0</v>
          </cell>
          <cell r="BE48">
            <v>0</v>
          </cell>
          <cell r="BH48">
            <v>56.564</v>
          </cell>
          <cell r="BL48">
            <v>0</v>
          </cell>
          <cell r="BM48">
            <v>0</v>
          </cell>
          <cell r="BP48">
            <v>0</v>
          </cell>
          <cell r="BQ48">
            <v>0</v>
          </cell>
          <cell r="BT48">
            <v>0</v>
          </cell>
          <cell r="BU48">
            <v>0</v>
          </cell>
          <cell r="BY48">
            <v>0</v>
          </cell>
        </row>
        <row r="49">
          <cell r="P49">
            <v>0</v>
          </cell>
          <cell r="Q49">
            <v>0</v>
          </cell>
          <cell r="T49">
            <v>0</v>
          </cell>
          <cell r="U49">
            <v>0</v>
          </cell>
          <cell r="X49">
            <v>84.636200000000002</v>
          </cell>
          <cell r="Y49">
            <v>87.115852981775802</v>
          </cell>
          <cell r="AB49">
            <v>0</v>
          </cell>
          <cell r="AC49">
            <v>0</v>
          </cell>
          <cell r="AF49">
            <v>0</v>
          </cell>
          <cell r="AG49">
            <v>0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Z49">
            <v>20.819600000000001</v>
          </cell>
          <cell r="BA49">
            <v>0</v>
          </cell>
          <cell r="BD49">
            <v>0</v>
          </cell>
          <cell r="BE49">
            <v>0</v>
          </cell>
          <cell r="BH49">
            <v>86.446600000000004</v>
          </cell>
          <cell r="BL49">
            <v>0</v>
          </cell>
          <cell r="BM49">
            <v>0</v>
          </cell>
          <cell r="BP49">
            <v>0</v>
          </cell>
          <cell r="BQ49">
            <v>0</v>
          </cell>
          <cell r="BT49">
            <v>0</v>
          </cell>
          <cell r="BU49">
            <v>0</v>
          </cell>
          <cell r="BY49">
            <v>0</v>
          </cell>
        </row>
        <row r="50">
          <cell r="P50">
            <v>0</v>
          </cell>
          <cell r="Q50">
            <v>0</v>
          </cell>
          <cell r="T50">
            <v>0</v>
          </cell>
          <cell r="U50">
            <v>0</v>
          </cell>
          <cell r="X50">
            <v>127.00170000000001</v>
          </cell>
          <cell r="Y50">
            <v>130.68161318576466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N50">
            <v>0</v>
          </cell>
          <cell r="AO50">
            <v>0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Z50">
            <v>31.511700000000001</v>
          </cell>
          <cell r="BA50">
            <v>0</v>
          </cell>
          <cell r="BD50">
            <v>0</v>
          </cell>
          <cell r="BE50">
            <v>0</v>
          </cell>
          <cell r="BH50">
            <v>125.72850000000001</v>
          </cell>
          <cell r="BL50">
            <v>0</v>
          </cell>
          <cell r="BM50">
            <v>0</v>
          </cell>
          <cell r="BP50">
            <v>0</v>
          </cell>
          <cell r="BQ50">
            <v>0</v>
          </cell>
          <cell r="BT50">
            <v>0</v>
          </cell>
          <cell r="BU50">
            <v>0</v>
          </cell>
          <cell r="BY50">
            <v>0</v>
          </cell>
        </row>
        <row r="51">
          <cell r="P51">
            <v>0</v>
          </cell>
          <cell r="Q51">
            <v>0</v>
          </cell>
          <cell r="T51">
            <v>0</v>
          </cell>
          <cell r="U51">
            <v>0</v>
          </cell>
          <cell r="X51">
            <v>93.099599999999995</v>
          </cell>
          <cell r="Y51">
            <v>88.514583940821851</v>
          </cell>
          <cell r="AB51">
            <v>0</v>
          </cell>
          <cell r="AC51">
            <v>0</v>
          </cell>
          <cell r="AF51">
            <v>0</v>
          </cell>
          <cell r="AG51">
            <v>0</v>
          </cell>
          <cell r="AJ51">
            <v>0</v>
          </cell>
          <cell r="AK51">
            <v>0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Z51">
            <v>42.082899999999995</v>
          </cell>
          <cell r="BA51">
            <v>201.73009775774972</v>
          </cell>
          <cell r="BD51">
            <v>0</v>
          </cell>
          <cell r="BE51">
            <v>0</v>
          </cell>
          <cell r="BH51">
            <v>100.15259999999999</v>
          </cell>
          <cell r="BL51">
            <v>0</v>
          </cell>
          <cell r="BM51">
            <v>0</v>
          </cell>
          <cell r="BP51">
            <v>0</v>
          </cell>
          <cell r="BQ51">
            <v>0</v>
          </cell>
          <cell r="BT51">
            <v>0</v>
          </cell>
          <cell r="BU51">
            <v>0</v>
          </cell>
          <cell r="BY51">
            <v>0</v>
          </cell>
        </row>
        <row r="52">
          <cell r="P52">
            <v>0</v>
          </cell>
          <cell r="Q52">
            <v>0</v>
          </cell>
          <cell r="T52">
            <v>0</v>
          </cell>
          <cell r="U52">
            <v>0</v>
          </cell>
          <cell r="X52">
            <v>118.494</v>
          </cell>
          <cell r="Y52">
            <v>114.64992488481403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R52">
            <v>0</v>
          </cell>
          <cell r="AS52">
            <v>0</v>
          </cell>
          <cell r="AV52">
            <v>0</v>
          </cell>
          <cell r="AW52">
            <v>0</v>
          </cell>
          <cell r="AZ52">
            <v>32.103000000000002</v>
          </cell>
          <cell r="BA52">
            <v>201.73009775774972</v>
          </cell>
          <cell r="BD52">
            <v>0</v>
          </cell>
          <cell r="BE52">
            <v>0</v>
          </cell>
          <cell r="BH52">
            <v>108.83699999999999</v>
          </cell>
          <cell r="BL52">
            <v>0</v>
          </cell>
          <cell r="BM52">
            <v>0</v>
          </cell>
          <cell r="BP52">
            <v>0</v>
          </cell>
          <cell r="BQ52">
            <v>0</v>
          </cell>
          <cell r="BT52">
            <v>0</v>
          </cell>
          <cell r="BU52">
            <v>0</v>
          </cell>
          <cell r="BY52">
            <v>0</v>
          </cell>
        </row>
        <row r="53">
          <cell r="P53">
            <v>0</v>
          </cell>
          <cell r="Q53">
            <v>0</v>
          </cell>
          <cell r="T53">
            <v>0</v>
          </cell>
          <cell r="U53">
            <v>0</v>
          </cell>
          <cell r="X53">
            <v>135.5172</v>
          </cell>
          <cell r="Y53">
            <v>132.0889546184934</v>
          </cell>
          <cell r="AB53">
            <v>0</v>
          </cell>
          <cell r="AC53">
            <v>0</v>
          </cell>
          <cell r="AF53">
            <v>0</v>
          </cell>
          <cell r="AG53">
            <v>0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Z53">
            <v>51.815399999999997</v>
          </cell>
          <cell r="BA53">
            <v>302.59514663662458</v>
          </cell>
          <cell r="BD53">
            <v>0</v>
          </cell>
          <cell r="BE53">
            <v>0</v>
          </cell>
          <cell r="BH53">
            <v>109.3248</v>
          </cell>
          <cell r="BL53">
            <v>0</v>
          </cell>
          <cell r="BM53">
            <v>0</v>
          </cell>
          <cell r="BP53">
            <v>0</v>
          </cell>
          <cell r="BQ53">
            <v>0</v>
          </cell>
          <cell r="BT53">
            <v>0</v>
          </cell>
          <cell r="BU53">
            <v>0</v>
          </cell>
          <cell r="BY53">
            <v>0</v>
          </cell>
        </row>
        <row r="54">
          <cell r="P54">
            <v>0</v>
          </cell>
          <cell r="Q54">
            <v>0</v>
          </cell>
          <cell r="T54">
            <v>0</v>
          </cell>
          <cell r="U54">
            <v>0</v>
          </cell>
          <cell r="X54">
            <v>76.254800000000003</v>
          </cell>
          <cell r="Y54">
            <v>71.105038055606855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J54">
            <v>0</v>
          </cell>
          <cell r="AK54">
            <v>0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Z54">
            <v>7.6455999999999991</v>
          </cell>
          <cell r="BA54">
            <v>0</v>
          </cell>
          <cell r="BD54">
            <v>0</v>
          </cell>
          <cell r="BE54">
            <v>0</v>
          </cell>
          <cell r="BH54">
            <v>79.876400000000004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T54">
            <v>0</v>
          </cell>
          <cell r="BU54">
            <v>0</v>
          </cell>
          <cell r="BY54">
            <v>0</v>
          </cell>
        </row>
        <row r="55">
          <cell r="P55">
            <v>0</v>
          </cell>
          <cell r="Q55">
            <v>0</v>
          </cell>
          <cell r="T55">
            <v>12.3194</v>
          </cell>
          <cell r="U55">
            <v>34.238482799423636</v>
          </cell>
          <cell r="X55">
            <v>118.62389999999999</v>
          </cell>
          <cell r="Y55">
            <v>100.04575726489654</v>
          </cell>
          <cell r="AB55">
            <v>0</v>
          </cell>
          <cell r="AC55">
            <v>0</v>
          </cell>
          <cell r="AF55">
            <v>0</v>
          </cell>
          <cell r="AG55">
            <v>0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Z55">
            <v>11.921999999999999</v>
          </cell>
          <cell r="BA55">
            <v>0</v>
          </cell>
          <cell r="BD55">
            <v>0</v>
          </cell>
          <cell r="BE55">
            <v>0</v>
          </cell>
          <cell r="BH55">
            <v>79.877399999999994</v>
          </cell>
          <cell r="BL55">
            <v>10.9285</v>
          </cell>
          <cell r="BM55">
            <v>0</v>
          </cell>
          <cell r="BP55">
            <v>0</v>
          </cell>
          <cell r="BQ55">
            <v>0</v>
          </cell>
          <cell r="BT55">
            <v>0</v>
          </cell>
          <cell r="BU55">
            <v>0</v>
          </cell>
          <cell r="BY55">
            <v>0</v>
          </cell>
        </row>
        <row r="56">
          <cell r="P56">
            <v>0</v>
          </cell>
          <cell r="Q56">
            <v>0</v>
          </cell>
          <cell r="T56">
            <v>15.817500000000001</v>
          </cell>
          <cell r="U56">
            <v>34.238482799423636</v>
          </cell>
          <cell r="X56">
            <v>110.1675</v>
          </cell>
          <cell r="Y56">
            <v>120.58663712368943</v>
          </cell>
          <cell r="AB56">
            <v>0</v>
          </cell>
          <cell r="AC56">
            <v>0</v>
          </cell>
          <cell r="AF56">
            <v>0</v>
          </cell>
          <cell r="AG56">
            <v>0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Z56">
            <v>20.535</v>
          </cell>
          <cell r="BA56">
            <v>302.59514663662458</v>
          </cell>
          <cell r="BD56">
            <v>0</v>
          </cell>
          <cell r="BE56">
            <v>0</v>
          </cell>
          <cell r="BH56">
            <v>102.12</v>
          </cell>
          <cell r="BL56">
            <v>14.1525</v>
          </cell>
          <cell r="BM56">
            <v>0</v>
          </cell>
          <cell r="BP56">
            <v>0</v>
          </cell>
          <cell r="BQ56">
            <v>0</v>
          </cell>
          <cell r="BT56">
            <v>0</v>
          </cell>
          <cell r="BU56">
            <v>0</v>
          </cell>
          <cell r="BY56">
            <v>0</v>
          </cell>
        </row>
        <row r="57">
          <cell r="P57">
            <v>0</v>
          </cell>
          <cell r="Q57">
            <v>0</v>
          </cell>
          <cell r="T57">
            <v>13.416</v>
          </cell>
          <cell r="U57">
            <v>34.238482799423636</v>
          </cell>
          <cell r="X57">
            <v>101.824</v>
          </cell>
          <cell r="Y57">
            <v>104.58208586263707</v>
          </cell>
          <cell r="AB57">
            <v>0</v>
          </cell>
          <cell r="AC57">
            <v>0</v>
          </cell>
          <cell r="AF57">
            <v>0</v>
          </cell>
          <cell r="AG57">
            <v>0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V57">
            <v>0</v>
          </cell>
          <cell r="AW57">
            <v>0</v>
          </cell>
          <cell r="AZ57">
            <v>27.004000000000001</v>
          </cell>
          <cell r="BA57">
            <v>0</v>
          </cell>
          <cell r="BD57">
            <v>0</v>
          </cell>
          <cell r="BE57">
            <v>0</v>
          </cell>
          <cell r="BH57">
            <v>64.843999999999994</v>
          </cell>
          <cell r="BL57">
            <v>12.040000000000001</v>
          </cell>
          <cell r="BM57">
            <v>0</v>
          </cell>
          <cell r="BP57">
            <v>0</v>
          </cell>
          <cell r="BQ57">
            <v>0</v>
          </cell>
          <cell r="BT57">
            <v>0</v>
          </cell>
          <cell r="BU57">
            <v>0</v>
          </cell>
          <cell r="BY57">
            <v>0</v>
          </cell>
        </row>
        <row r="58">
          <cell r="P58">
            <v>0</v>
          </cell>
          <cell r="Q58">
            <v>0</v>
          </cell>
          <cell r="T58">
            <v>8.9868999999999986</v>
          </cell>
          <cell r="U58">
            <v>34.238482799423636</v>
          </cell>
          <cell r="X58">
            <v>76.243700000000004</v>
          </cell>
          <cell r="Y58">
            <v>71.103203578488291</v>
          </cell>
          <cell r="AB58">
            <v>0</v>
          </cell>
          <cell r="AC58">
            <v>0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Z58">
            <v>14.494999999999999</v>
          </cell>
          <cell r="BA58">
            <v>252.16262219718712</v>
          </cell>
          <cell r="BD58">
            <v>0</v>
          </cell>
          <cell r="BE58">
            <v>0</v>
          </cell>
          <cell r="BH58">
            <v>153.64699999999999</v>
          </cell>
          <cell r="BL58">
            <v>8.1172000000000004</v>
          </cell>
          <cell r="BM58">
            <v>0</v>
          </cell>
          <cell r="BP58">
            <v>0</v>
          </cell>
          <cell r="BQ58">
            <v>0</v>
          </cell>
          <cell r="BT58">
            <v>0</v>
          </cell>
          <cell r="BU58">
            <v>0</v>
          </cell>
          <cell r="BY58">
            <v>0</v>
          </cell>
        </row>
        <row r="59">
          <cell r="P59">
            <v>0</v>
          </cell>
          <cell r="Q59">
            <v>0</v>
          </cell>
          <cell r="T59">
            <v>10.216799999999999</v>
          </cell>
          <cell r="U59">
            <v>34.238482799423636</v>
          </cell>
          <cell r="X59">
            <v>101.60039999999999</v>
          </cell>
          <cell r="Y59">
            <v>75.293859970628873</v>
          </cell>
          <cell r="AB59">
            <v>0</v>
          </cell>
          <cell r="AC59">
            <v>0</v>
          </cell>
          <cell r="AF59">
            <v>0</v>
          </cell>
          <cell r="AG59">
            <v>0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R59">
            <v>0</v>
          </cell>
          <cell r="AS59">
            <v>0</v>
          </cell>
          <cell r="AV59">
            <v>0</v>
          </cell>
          <cell r="AW59">
            <v>0</v>
          </cell>
          <cell r="AZ59">
            <v>20.433599999999998</v>
          </cell>
          <cell r="BA59">
            <v>0</v>
          </cell>
          <cell r="BD59">
            <v>0</v>
          </cell>
          <cell r="BE59">
            <v>0</v>
          </cell>
          <cell r="BH59">
            <v>77.382799999999989</v>
          </cell>
          <cell r="BL59">
            <v>9.0815999999999999</v>
          </cell>
          <cell r="BM59">
            <v>0</v>
          </cell>
          <cell r="BP59">
            <v>0</v>
          </cell>
          <cell r="BQ59">
            <v>0</v>
          </cell>
          <cell r="BT59">
            <v>0</v>
          </cell>
          <cell r="BU59">
            <v>0</v>
          </cell>
          <cell r="BY59">
            <v>0</v>
          </cell>
        </row>
        <row r="60">
          <cell r="P60">
            <v>0</v>
          </cell>
          <cell r="Q60">
            <v>0</v>
          </cell>
          <cell r="T60">
            <v>25.997199999999999</v>
          </cell>
          <cell r="U60">
            <v>34.238482799423636</v>
          </cell>
          <cell r="X60">
            <v>177.94200000000001</v>
          </cell>
          <cell r="Y60">
            <v>182.97733320739457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V60">
            <v>0</v>
          </cell>
          <cell r="AW60">
            <v>0</v>
          </cell>
          <cell r="AZ60">
            <v>23.978000000000002</v>
          </cell>
          <cell r="BA60">
            <v>302.59514663662458</v>
          </cell>
          <cell r="BD60">
            <v>0</v>
          </cell>
          <cell r="BE60">
            <v>0</v>
          </cell>
          <cell r="BH60">
            <v>99.950400000000002</v>
          </cell>
          <cell r="BL60">
            <v>23.220800000000001</v>
          </cell>
          <cell r="BM60">
            <v>0</v>
          </cell>
          <cell r="BP60">
            <v>0</v>
          </cell>
          <cell r="BQ60">
            <v>0</v>
          </cell>
          <cell r="BT60">
            <v>0</v>
          </cell>
          <cell r="BU60">
            <v>0</v>
          </cell>
          <cell r="BY60">
            <v>0</v>
          </cell>
        </row>
        <row r="61">
          <cell r="P61">
            <v>0</v>
          </cell>
          <cell r="Q61">
            <v>0</v>
          </cell>
          <cell r="T61">
            <v>14.5755</v>
          </cell>
          <cell r="U61">
            <v>34.238482799423636</v>
          </cell>
          <cell r="X61">
            <v>109.96199999999999</v>
          </cell>
          <cell r="Y61">
            <v>105.92703854651316</v>
          </cell>
          <cell r="AB61">
            <v>0</v>
          </cell>
          <cell r="AC61">
            <v>0</v>
          </cell>
          <cell r="AF61">
            <v>0</v>
          </cell>
          <cell r="AG61">
            <v>0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V61">
            <v>0</v>
          </cell>
          <cell r="AW61">
            <v>0</v>
          </cell>
          <cell r="AZ61">
            <v>33.763500000000001</v>
          </cell>
          <cell r="BA61">
            <v>0</v>
          </cell>
          <cell r="BD61">
            <v>0</v>
          </cell>
          <cell r="BE61">
            <v>0</v>
          </cell>
          <cell r="BH61">
            <v>67.342500000000001</v>
          </cell>
          <cell r="BL61">
            <v>13.099499999999999</v>
          </cell>
          <cell r="BM61">
            <v>0</v>
          </cell>
          <cell r="BP61">
            <v>0</v>
          </cell>
          <cell r="BQ61">
            <v>0</v>
          </cell>
          <cell r="BT61">
            <v>0</v>
          </cell>
          <cell r="BU61">
            <v>0</v>
          </cell>
          <cell r="BY61">
            <v>0</v>
          </cell>
        </row>
        <row r="62">
          <cell r="P62">
            <v>0</v>
          </cell>
          <cell r="Q62">
            <v>0</v>
          </cell>
          <cell r="T62">
            <v>12.16944</v>
          </cell>
          <cell r="U62">
            <v>34.238482799423636</v>
          </cell>
          <cell r="X62">
            <v>84.932550000000006</v>
          </cell>
          <cell r="Y62">
            <v>101.79046617572894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V62">
            <v>0</v>
          </cell>
          <cell r="AW62">
            <v>0</v>
          </cell>
          <cell r="AZ62">
            <v>17.24004</v>
          </cell>
          <cell r="BA62">
            <v>0</v>
          </cell>
          <cell r="BD62">
            <v>0</v>
          </cell>
          <cell r="BE62">
            <v>0</v>
          </cell>
          <cell r="BH62">
            <v>112.31379</v>
          </cell>
          <cell r="BL62">
            <v>10.901789999999998</v>
          </cell>
          <cell r="BM62">
            <v>0</v>
          </cell>
          <cell r="BP62">
            <v>0</v>
          </cell>
          <cell r="BQ62">
            <v>0</v>
          </cell>
          <cell r="BT62">
            <v>0</v>
          </cell>
          <cell r="BU62">
            <v>0</v>
          </cell>
          <cell r="BY62">
            <v>0</v>
          </cell>
        </row>
        <row r="63">
          <cell r="P63">
            <v>0</v>
          </cell>
          <cell r="Q63">
            <v>0</v>
          </cell>
          <cell r="T63">
            <v>12.392599999999998</v>
          </cell>
          <cell r="U63">
            <v>34.238482799423636</v>
          </cell>
          <cell r="X63">
            <v>101.73459999999999</v>
          </cell>
          <cell r="Y63">
            <v>104.56731088476309</v>
          </cell>
          <cell r="AB63">
            <v>0</v>
          </cell>
          <cell r="AC63">
            <v>0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Z63">
            <v>17.003799999999998</v>
          </cell>
          <cell r="BA63">
            <v>302.59514663662458</v>
          </cell>
          <cell r="BD63">
            <v>0</v>
          </cell>
          <cell r="BE63">
            <v>0</v>
          </cell>
          <cell r="BH63">
            <v>117.00920000000001</v>
          </cell>
          <cell r="BL63">
            <v>10.951599999999999</v>
          </cell>
          <cell r="BM63">
            <v>0</v>
          </cell>
          <cell r="BP63">
            <v>0</v>
          </cell>
          <cell r="BQ63">
            <v>0</v>
          </cell>
          <cell r="BT63">
            <v>0</v>
          </cell>
          <cell r="BU63">
            <v>0</v>
          </cell>
          <cell r="BY63">
            <v>0</v>
          </cell>
        </row>
        <row r="64">
          <cell r="P64">
            <v>0</v>
          </cell>
          <cell r="Q64">
            <v>0</v>
          </cell>
          <cell r="T64">
            <v>23.389499999999998</v>
          </cell>
          <cell r="U64">
            <v>34.238482799423636</v>
          </cell>
          <cell r="X64">
            <v>174.03799999999998</v>
          </cell>
          <cell r="Y64">
            <v>167.70649015967078</v>
          </cell>
          <cell r="AB64">
            <v>0</v>
          </cell>
          <cell r="AC64">
            <v>0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R64">
            <v>0</v>
          </cell>
          <cell r="AS64">
            <v>0</v>
          </cell>
          <cell r="AV64">
            <v>0</v>
          </cell>
          <cell r="AW64">
            <v>0</v>
          </cell>
          <cell r="AZ64">
            <v>79.725499999999997</v>
          </cell>
          <cell r="BA64">
            <v>302.59514663662458</v>
          </cell>
          <cell r="BD64">
            <v>0</v>
          </cell>
          <cell r="BE64">
            <v>0</v>
          </cell>
          <cell r="BH64">
            <v>106.3845</v>
          </cell>
          <cell r="BL64">
            <v>20.874500000000001</v>
          </cell>
          <cell r="BM64">
            <v>0</v>
          </cell>
          <cell r="BP64">
            <v>0</v>
          </cell>
          <cell r="BQ64">
            <v>0</v>
          </cell>
          <cell r="BT64">
            <v>0</v>
          </cell>
          <cell r="BU64">
            <v>0</v>
          </cell>
          <cell r="BY64">
            <v>0</v>
          </cell>
        </row>
        <row r="65">
          <cell r="P65">
            <v>0</v>
          </cell>
          <cell r="Q65">
            <v>0</v>
          </cell>
          <cell r="T65">
            <v>19.013400000000001</v>
          </cell>
          <cell r="U65">
            <v>34.210623985103517</v>
          </cell>
          <cell r="X65">
            <v>161.26180000000002</v>
          </cell>
          <cell r="Y65">
            <v>158.28217248923588</v>
          </cell>
          <cell r="AB65">
            <v>0</v>
          </cell>
          <cell r="AC65">
            <v>0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R65">
            <v>0</v>
          </cell>
          <cell r="AS65">
            <v>0</v>
          </cell>
          <cell r="AV65">
            <v>0</v>
          </cell>
          <cell r="AW65">
            <v>0</v>
          </cell>
          <cell r="AZ65">
            <v>68.659500000000008</v>
          </cell>
          <cell r="BA65">
            <v>302.59514663662458</v>
          </cell>
          <cell r="BD65">
            <v>0</v>
          </cell>
          <cell r="BE65">
            <v>0</v>
          </cell>
          <cell r="BH65">
            <v>140.48790000000002</v>
          </cell>
          <cell r="BL65">
            <v>16.9008</v>
          </cell>
          <cell r="BM65">
            <v>0</v>
          </cell>
          <cell r="BP65">
            <v>0</v>
          </cell>
          <cell r="BQ65">
            <v>0</v>
          </cell>
          <cell r="BT65">
            <v>0</v>
          </cell>
          <cell r="BU65">
            <v>0</v>
          </cell>
          <cell r="BY65">
            <v>0</v>
          </cell>
        </row>
        <row r="66">
          <cell r="P66">
            <v>0</v>
          </cell>
          <cell r="Q66">
            <v>0</v>
          </cell>
          <cell r="T66">
            <v>7.843</v>
          </cell>
          <cell r="U66">
            <v>42.817964586035892</v>
          </cell>
          <cell r="X66">
            <v>67.677500000000009</v>
          </cell>
          <cell r="Y66">
            <v>69.687483047569259</v>
          </cell>
          <cell r="AB66">
            <v>0</v>
          </cell>
          <cell r="AC66">
            <v>0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Z66">
            <v>10.246500000000001</v>
          </cell>
          <cell r="BA66">
            <v>0</v>
          </cell>
          <cell r="BD66">
            <v>0</v>
          </cell>
          <cell r="BE66">
            <v>0</v>
          </cell>
          <cell r="BH66">
            <v>53.635999999999996</v>
          </cell>
          <cell r="BL66">
            <v>6.9575000000000005</v>
          </cell>
          <cell r="BM66">
            <v>450.79912905804184</v>
          </cell>
          <cell r="BP66">
            <v>0</v>
          </cell>
          <cell r="BQ66">
            <v>0</v>
          </cell>
          <cell r="BT66">
            <v>0</v>
          </cell>
          <cell r="BU66">
            <v>0</v>
          </cell>
          <cell r="BY66">
            <v>0</v>
          </cell>
        </row>
        <row r="67">
          <cell r="P67">
            <v>0</v>
          </cell>
          <cell r="Q67">
            <v>0</v>
          </cell>
          <cell r="T67">
            <v>11.288400000000001</v>
          </cell>
          <cell r="U67">
            <v>34.210623985103517</v>
          </cell>
          <cell r="X67">
            <v>76.073999999999998</v>
          </cell>
          <cell r="Y67">
            <v>85.700793523692298</v>
          </cell>
          <cell r="AB67">
            <v>0</v>
          </cell>
          <cell r="AC67">
            <v>0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Z67">
            <v>10.306799999999999</v>
          </cell>
          <cell r="BA67">
            <v>0</v>
          </cell>
          <cell r="BD67">
            <v>0</v>
          </cell>
          <cell r="BE67">
            <v>0</v>
          </cell>
          <cell r="BH67">
            <v>64.622</v>
          </cell>
          <cell r="BL67">
            <v>10.1432</v>
          </cell>
          <cell r="BM67">
            <v>0</v>
          </cell>
          <cell r="BP67">
            <v>0</v>
          </cell>
          <cell r="BQ67">
            <v>0</v>
          </cell>
          <cell r="BT67">
            <v>0</v>
          </cell>
          <cell r="BU67">
            <v>0</v>
          </cell>
          <cell r="BY67">
            <v>0</v>
          </cell>
        </row>
        <row r="68">
          <cell r="P68">
            <v>0</v>
          </cell>
          <cell r="Q68">
            <v>0</v>
          </cell>
          <cell r="T68">
            <v>7.8650000000000011</v>
          </cell>
          <cell r="U68">
            <v>34.210623985103517</v>
          </cell>
          <cell r="X68">
            <v>67.796300000000002</v>
          </cell>
          <cell r="Y68">
            <v>62.394298930658749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Z68">
            <v>18.561399999999999</v>
          </cell>
          <cell r="BA68">
            <v>0</v>
          </cell>
          <cell r="BD68">
            <v>0</v>
          </cell>
          <cell r="BE68">
            <v>0</v>
          </cell>
          <cell r="BH68">
            <v>65.908699999999996</v>
          </cell>
          <cell r="BL68">
            <v>6.9211999999999998</v>
          </cell>
          <cell r="BM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Y68">
            <v>0</v>
          </cell>
        </row>
        <row r="69">
          <cell r="P69">
            <v>0</v>
          </cell>
          <cell r="Q69">
            <v>0</v>
          </cell>
          <cell r="T69">
            <v>19.212599999999998</v>
          </cell>
          <cell r="U69">
            <v>34.210623985103517</v>
          </cell>
          <cell r="X69">
            <v>143.68860000000001</v>
          </cell>
          <cell r="Y69">
            <v>148.06506322079733</v>
          </cell>
          <cell r="AB69">
            <v>0</v>
          </cell>
          <cell r="AC69">
            <v>0</v>
          </cell>
          <cell r="AF69">
            <v>0</v>
          </cell>
          <cell r="AG69">
            <v>0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Z69">
            <v>23.001000000000005</v>
          </cell>
          <cell r="BA69">
            <v>252.16262219718712</v>
          </cell>
          <cell r="BD69">
            <v>0</v>
          </cell>
          <cell r="BE69">
            <v>0</v>
          </cell>
          <cell r="BH69">
            <v>105.80460000000001</v>
          </cell>
          <cell r="BL69">
            <v>17.047800000000002</v>
          </cell>
          <cell r="BM69">
            <v>0</v>
          </cell>
          <cell r="BP69">
            <v>0</v>
          </cell>
          <cell r="BQ69">
            <v>0</v>
          </cell>
          <cell r="BT69">
            <v>0</v>
          </cell>
          <cell r="BU69">
            <v>0</v>
          </cell>
          <cell r="BY69">
            <v>0</v>
          </cell>
        </row>
        <row r="70">
          <cell r="P70">
            <v>0</v>
          </cell>
          <cell r="Q70">
            <v>0</v>
          </cell>
          <cell r="T70">
            <v>0</v>
          </cell>
          <cell r="U70">
            <v>0</v>
          </cell>
          <cell r="X70">
            <v>169.7808</v>
          </cell>
          <cell r="Y70">
            <v>152.3772743805701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53.121599999999994</v>
          </cell>
          <cell r="AO70">
            <v>32.367440233043439</v>
          </cell>
          <cell r="AR70">
            <v>0</v>
          </cell>
          <cell r="AS70">
            <v>0</v>
          </cell>
          <cell r="AV70">
            <v>0</v>
          </cell>
          <cell r="AW70">
            <v>0</v>
          </cell>
          <cell r="AZ70">
            <v>30.553599999999996</v>
          </cell>
          <cell r="BA70">
            <v>0</v>
          </cell>
          <cell r="BD70">
            <v>0</v>
          </cell>
          <cell r="BE70">
            <v>0</v>
          </cell>
          <cell r="BH70">
            <v>139.92160000000001</v>
          </cell>
          <cell r="BL70">
            <v>0</v>
          </cell>
          <cell r="BM70">
            <v>0</v>
          </cell>
          <cell r="BP70">
            <v>0</v>
          </cell>
          <cell r="BQ70">
            <v>0</v>
          </cell>
          <cell r="BT70">
            <v>0</v>
          </cell>
          <cell r="BU70">
            <v>0</v>
          </cell>
          <cell r="BY70">
            <v>0</v>
          </cell>
        </row>
        <row r="71">
          <cell r="P71">
            <v>0</v>
          </cell>
          <cell r="Q71">
            <v>0</v>
          </cell>
          <cell r="T71">
            <v>0</v>
          </cell>
          <cell r="U71">
            <v>0</v>
          </cell>
          <cell r="X71">
            <v>42.331499999999998</v>
          </cell>
          <cell r="Y71">
            <v>43.560141084886915</v>
          </cell>
          <cell r="AB71">
            <v>0</v>
          </cell>
          <cell r="AC71">
            <v>0</v>
          </cell>
          <cell r="AF71">
            <v>0</v>
          </cell>
          <cell r="AG71">
            <v>0</v>
          </cell>
          <cell r="AJ71">
            <v>0</v>
          </cell>
          <cell r="AK71">
            <v>0</v>
          </cell>
          <cell r="AN71">
            <v>18.159600000000001</v>
          </cell>
          <cell r="AO71">
            <v>11.011066264771172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Z71">
            <v>7.6074000000000002</v>
          </cell>
          <cell r="BA71">
            <v>0</v>
          </cell>
          <cell r="BD71">
            <v>0</v>
          </cell>
          <cell r="BE71">
            <v>0</v>
          </cell>
          <cell r="BH71">
            <v>51.165900000000001</v>
          </cell>
          <cell r="BL71">
            <v>0</v>
          </cell>
          <cell r="BM71">
            <v>0</v>
          </cell>
          <cell r="BP71">
            <v>0</v>
          </cell>
          <cell r="BQ71">
            <v>0</v>
          </cell>
          <cell r="BT71">
            <v>0</v>
          </cell>
          <cell r="BU71">
            <v>0</v>
          </cell>
          <cell r="BY71">
            <v>0</v>
          </cell>
        </row>
        <row r="72">
          <cell r="P72">
            <v>0</v>
          </cell>
          <cell r="Q72">
            <v>0</v>
          </cell>
          <cell r="T72">
            <v>0</v>
          </cell>
          <cell r="U72">
            <v>0</v>
          </cell>
          <cell r="X72">
            <v>110.1408</v>
          </cell>
          <cell r="Y72">
            <v>113.26940648238671</v>
          </cell>
          <cell r="AB72">
            <v>0</v>
          </cell>
          <cell r="AC72">
            <v>0</v>
          </cell>
          <cell r="AF72">
            <v>0</v>
          </cell>
          <cell r="AG72">
            <v>0</v>
          </cell>
          <cell r="AJ72">
            <v>0</v>
          </cell>
          <cell r="AK72">
            <v>0</v>
          </cell>
          <cell r="AN72">
            <v>28.089600000000001</v>
          </cell>
          <cell r="AO72">
            <v>17.007145432442321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Z72">
            <v>15.708000000000002</v>
          </cell>
          <cell r="BA72">
            <v>0</v>
          </cell>
          <cell r="BD72">
            <v>0</v>
          </cell>
          <cell r="BE72">
            <v>0</v>
          </cell>
          <cell r="BH72">
            <v>84.268800000000013</v>
          </cell>
          <cell r="BL72">
            <v>0</v>
          </cell>
          <cell r="BM72">
            <v>0</v>
          </cell>
          <cell r="BP72">
            <v>0</v>
          </cell>
          <cell r="BQ72">
            <v>0</v>
          </cell>
          <cell r="BT72">
            <v>0</v>
          </cell>
          <cell r="BU72">
            <v>0</v>
          </cell>
          <cell r="BY72">
            <v>0</v>
          </cell>
        </row>
        <row r="73">
          <cell r="P73">
            <v>0</v>
          </cell>
          <cell r="Q73">
            <v>0</v>
          </cell>
          <cell r="T73">
            <v>0</v>
          </cell>
          <cell r="U73">
            <v>0</v>
          </cell>
          <cell r="X73">
            <v>50.781199999999998</v>
          </cell>
          <cell r="Y73">
            <v>52.269425849596857</v>
          </cell>
          <cell r="AB73">
            <v>0</v>
          </cell>
          <cell r="AC73">
            <v>0</v>
          </cell>
          <cell r="AF73">
            <v>0</v>
          </cell>
          <cell r="AG73">
            <v>0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Z73">
            <v>5.3030999999999997</v>
          </cell>
          <cell r="BA73">
            <v>100.86504887887486</v>
          </cell>
          <cell r="BD73">
            <v>0</v>
          </cell>
          <cell r="BE73">
            <v>0</v>
          </cell>
          <cell r="BH73">
            <v>48.531399999999998</v>
          </cell>
          <cell r="BL73">
            <v>0</v>
          </cell>
          <cell r="BM73">
            <v>0</v>
          </cell>
          <cell r="BP73">
            <v>0</v>
          </cell>
          <cell r="BQ73">
            <v>0</v>
          </cell>
          <cell r="BT73">
            <v>0</v>
          </cell>
          <cell r="BU73">
            <v>0</v>
          </cell>
          <cell r="BY73">
            <v>0</v>
          </cell>
        </row>
        <row r="74">
          <cell r="P74">
            <v>0</v>
          </cell>
          <cell r="Q74">
            <v>0</v>
          </cell>
          <cell r="T74">
            <v>0</v>
          </cell>
          <cell r="U74">
            <v>0</v>
          </cell>
          <cell r="X74">
            <v>84.792600000000007</v>
          </cell>
          <cell r="Y74">
            <v>43.26479304889132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J74">
            <v>0</v>
          </cell>
          <cell r="AK74">
            <v>0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Z74">
            <v>20.808000000000003</v>
          </cell>
          <cell r="BA74">
            <v>0</v>
          </cell>
          <cell r="BD74">
            <v>0</v>
          </cell>
          <cell r="BE74">
            <v>0</v>
          </cell>
          <cell r="BH74">
            <v>99.878400000000013</v>
          </cell>
          <cell r="BL74">
            <v>0</v>
          </cell>
          <cell r="BM74">
            <v>0</v>
          </cell>
          <cell r="BP74">
            <v>0</v>
          </cell>
          <cell r="BQ74">
            <v>0</v>
          </cell>
          <cell r="BT74">
            <v>0</v>
          </cell>
          <cell r="BU74">
            <v>0</v>
          </cell>
          <cell r="BY74">
            <v>0</v>
          </cell>
        </row>
        <row r="75">
          <cell r="P75">
            <v>0</v>
          </cell>
          <cell r="Q75">
            <v>0</v>
          </cell>
          <cell r="T75">
            <v>365.88499999999999</v>
          </cell>
          <cell r="U75">
            <v>250.51152135997867</v>
          </cell>
          <cell r="X75">
            <v>508.69</v>
          </cell>
          <cell r="Y75">
            <v>486.27527408273852</v>
          </cell>
          <cell r="AB75">
            <v>31.264999999999997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N75">
            <v>504.46499999999997</v>
          </cell>
          <cell r="AO75">
            <v>84.613388100529306</v>
          </cell>
          <cell r="AR75">
            <v>49.010000000000005</v>
          </cell>
          <cell r="AS75">
            <v>41.212514601095791</v>
          </cell>
          <cell r="AV75">
            <v>0.84499999999999997</v>
          </cell>
          <cell r="AW75">
            <v>0</v>
          </cell>
          <cell r="AZ75">
            <v>98.865000000000009</v>
          </cell>
          <cell r="BA75">
            <v>0</v>
          </cell>
          <cell r="BD75">
            <v>142.80500000000001</v>
          </cell>
          <cell r="BE75">
            <v>0</v>
          </cell>
          <cell r="BH75">
            <v>750.36</v>
          </cell>
          <cell r="BL75">
            <v>141.96</v>
          </cell>
          <cell r="BM75">
            <v>0</v>
          </cell>
          <cell r="BP75">
            <v>0.84499999999999997</v>
          </cell>
          <cell r="BQ75">
            <v>0</v>
          </cell>
          <cell r="BT75">
            <v>163.93</v>
          </cell>
          <cell r="BU75">
            <v>671.21446230256322</v>
          </cell>
          <cell r="BY75">
            <v>0</v>
          </cell>
        </row>
        <row r="76">
          <cell r="P76">
            <v>0</v>
          </cell>
          <cell r="Q76">
            <v>0</v>
          </cell>
          <cell r="T76">
            <v>534.38879999999995</v>
          </cell>
          <cell r="U76">
            <v>714.63138466375744</v>
          </cell>
          <cell r="X76">
            <v>440.71719999999993</v>
          </cell>
          <cell r="Y76">
            <v>431.16462329333774</v>
          </cell>
          <cell r="AB76">
            <v>0</v>
          </cell>
          <cell r="AC76">
            <v>0</v>
          </cell>
          <cell r="AG76">
            <v>0</v>
          </cell>
          <cell r="AJ76">
            <v>0</v>
          </cell>
          <cell r="AK76">
            <v>0</v>
          </cell>
          <cell r="AN76">
            <v>344.74219999999997</v>
          </cell>
          <cell r="AO76">
            <v>6.2677000149262199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Z76">
            <v>211.14500000000001</v>
          </cell>
          <cell r="BA76">
            <v>0</v>
          </cell>
          <cell r="BD76">
            <v>410.77300000000002</v>
          </cell>
          <cell r="BE76">
            <v>0</v>
          </cell>
          <cell r="BH76">
            <v>831.52739999999994</v>
          </cell>
          <cell r="BL76">
            <v>159.70239999999998</v>
          </cell>
          <cell r="BM76">
            <v>450.79912905804184</v>
          </cell>
          <cell r="BP76">
            <v>0.76779999999999993</v>
          </cell>
          <cell r="BQ76">
            <v>0</v>
          </cell>
          <cell r="BT76">
            <v>201.1636</v>
          </cell>
          <cell r="BU76">
            <v>205.78781508989758</v>
          </cell>
          <cell r="BY76">
            <v>0</v>
          </cell>
        </row>
        <row r="77">
          <cell r="P77">
            <v>0</v>
          </cell>
          <cell r="Q77">
            <v>0</v>
          </cell>
          <cell r="T77">
            <v>144.69059999999999</v>
          </cell>
          <cell r="U77">
            <v>610.07144770940045</v>
          </cell>
          <cell r="X77">
            <v>126.83129999999998</v>
          </cell>
          <cell r="Y77">
            <v>94.089361582343372</v>
          </cell>
          <cell r="AB77">
            <v>0.60539999999999994</v>
          </cell>
          <cell r="AC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217.94399999999999</v>
          </cell>
          <cell r="AO77">
            <v>32.376141399068722</v>
          </cell>
          <cell r="AR77">
            <v>2.4215999999999998</v>
          </cell>
          <cell r="AS77">
            <v>2.1018382446558852</v>
          </cell>
          <cell r="AV77">
            <v>0</v>
          </cell>
          <cell r="AW77">
            <v>0</v>
          </cell>
          <cell r="AZ77">
            <v>82.031700000000001</v>
          </cell>
          <cell r="BA77">
            <v>0</v>
          </cell>
          <cell r="BD77">
            <v>118.3557</v>
          </cell>
          <cell r="BE77">
            <v>203.98476866540327</v>
          </cell>
          <cell r="BH77">
            <v>381.70469999999995</v>
          </cell>
          <cell r="BL77">
            <v>78.399299999999997</v>
          </cell>
          <cell r="BM77">
            <v>450.79912905804184</v>
          </cell>
          <cell r="BP77">
            <v>0</v>
          </cell>
          <cell r="BQ77">
            <v>0</v>
          </cell>
          <cell r="BT77">
            <v>68.107500000000002</v>
          </cell>
          <cell r="BU77">
            <v>73.083523116038393</v>
          </cell>
          <cell r="BY77">
            <v>0</v>
          </cell>
        </row>
        <row r="78">
          <cell r="P78">
            <v>0</v>
          </cell>
          <cell r="Q78">
            <v>0</v>
          </cell>
          <cell r="T78">
            <v>193.7784</v>
          </cell>
          <cell r="U78">
            <v>619.24053849038887</v>
          </cell>
          <cell r="X78">
            <v>211.46159999999998</v>
          </cell>
          <cell r="Y78">
            <v>166.57860352143558</v>
          </cell>
          <cell r="AB78">
            <v>0</v>
          </cell>
          <cell r="AC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190.8312</v>
          </cell>
          <cell r="AO78">
            <v>3.4694699839137435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Z78">
            <v>133.72919999999999</v>
          </cell>
          <cell r="BA78">
            <v>403.46019551549944</v>
          </cell>
          <cell r="BD78">
            <v>79.205999999999989</v>
          </cell>
          <cell r="BE78">
            <v>203.98476866540327</v>
          </cell>
          <cell r="BH78">
            <v>384.6096</v>
          </cell>
          <cell r="BL78">
            <v>117.5196</v>
          </cell>
          <cell r="BM78">
            <v>450.79912905804184</v>
          </cell>
          <cell r="BP78">
            <v>0.73680000000000001</v>
          </cell>
          <cell r="BQ78">
            <v>0</v>
          </cell>
          <cell r="BT78">
            <v>96.1524</v>
          </cell>
          <cell r="BU78">
            <v>44.234763991286393</v>
          </cell>
          <cell r="BY78">
            <v>0</v>
          </cell>
        </row>
        <row r="79">
          <cell r="P79">
            <v>0</v>
          </cell>
          <cell r="Q79">
            <v>0</v>
          </cell>
          <cell r="T79">
            <v>34.932589999999998</v>
          </cell>
          <cell r="U79">
            <v>92.686275243028859</v>
          </cell>
          <cell r="X79">
            <v>294.43183000000005</v>
          </cell>
          <cell r="Y79">
            <v>268.04476058551262</v>
          </cell>
          <cell r="AB79">
            <v>0</v>
          </cell>
          <cell r="AC79">
            <v>0</v>
          </cell>
          <cell r="AG79">
            <v>0</v>
          </cell>
          <cell r="AJ79">
            <v>0</v>
          </cell>
          <cell r="AK79">
            <v>0</v>
          </cell>
          <cell r="AN79">
            <v>291.70981</v>
          </cell>
          <cell r="AO79">
            <v>51.804979251021805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Z79">
            <v>7.712390000000001</v>
          </cell>
          <cell r="BA79">
            <v>0</v>
          </cell>
          <cell r="BD79">
            <v>83.92895</v>
          </cell>
          <cell r="BE79">
            <v>0</v>
          </cell>
          <cell r="BH79">
            <v>618.35221000000001</v>
          </cell>
          <cell r="BL79">
            <v>30.849560000000004</v>
          </cell>
          <cell r="BM79">
            <v>0</v>
          </cell>
          <cell r="BP79">
            <v>0</v>
          </cell>
          <cell r="BQ79">
            <v>0</v>
          </cell>
          <cell r="BT79">
            <v>117.04686000000001</v>
          </cell>
          <cell r="BU79">
            <v>515.43116302890235</v>
          </cell>
          <cell r="BY79">
            <v>0</v>
          </cell>
        </row>
        <row r="80">
          <cell r="P80">
            <v>0</v>
          </cell>
          <cell r="Q80">
            <v>0</v>
          </cell>
          <cell r="T80">
            <v>0</v>
          </cell>
          <cell r="U80">
            <v>0</v>
          </cell>
          <cell r="X80">
            <v>178.1292</v>
          </cell>
          <cell r="Y80">
            <v>175.69545343597156</v>
          </cell>
          <cell r="AB80">
            <v>8.2675999999999998</v>
          </cell>
          <cell r="AC80">
            <v>0</v>
          </cell>
          <cell r="AG80">
            <v>0</v>
          </cell>
          <cell r="AJ80">
            <v>0</v>
          </cell>
          <cell r="AK80">
            <v>0</v>
          </cell>
          <cell r="AN80">
            <v>192.03380000000001</v>
          </cell>
          <cell r="AO80">
            <v>3.4913342524539752</v>
          </cell>
          <cell r="AR80">
            <v>24.427000000000003</v>
          </cell>
          <cell r="AS80">
            <v>20.606257300547895</v>
          </cell>
          <cell r="AV80">
            <v>0.75160000000000005</v>
          </cell>
          <cell r="AW80">
            <v>0</v>
          </cell>
          <cell r="AZ80">
            <v>274.334</v>
          </cell>
          <cell r="BA80">
            <v>0</v>
          </cell>
          <cell r="BD80">
            <v>50.733000000000004</v>
          </cell>
          <cell r="BE80">
            <v>0</v>
          </cell>
          <cell r="BH80">
            <v>354.37939999999998</v>
          </cell>
          <cell r="BL80">
            <v>0</v>
          </cell>
          <cell r="BM80">
            <v>0</v>
          </cell>
          <cell r="BP80">
            <v>0.75160000000000005</v>
          </cell>
          <cell r="BQ80">
            <v>0</v>
          </cell>
          <cell r="BT80">
            <v>85.306600000000003</v>
          </cell>
          <cell r="BU80">
            <v>0</v>
          </cell>
          <cell r="BY80">
            <v>0</v>
          </cell>
        </row>
        <row r="81">
          <cell r="P81">
            <v>0</v>
          </cell>
          <cell r="Q81">
            <v>0</v>
          </cell>
          <cell r="T81">
            <v>0</v>
          </cell>
          <cell r="U81">
            <v>0</v>
          </cell>
          <cell r="X81">
            <v>228.459</v>
          </cell>
          <cell r="Y81">
            <v>176.7005513552003</v>
          </cell>
          <cell r="AB81">
            <v>0</v>
          </cell>
          <cell r="AC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181.40099999999998</v>
          </cell>
          <cell r="AO81">
            <v>583.06191697926681</v>
          </cell>
          <cell r="AR81">
            <v>0</v>
          </cell>
          <cell r="AS81">
            <v>0</v>
          </cell>
          <cell r="AV81">
            <v>0</v>
          </cell>
          <cell r="AW81">
            <v>0</v>
          </cell>
          <cell r="AZ81">
            <v>278.9325</v>
          </cell>
          <cell r="BA81">
            <v>0</v>
          </cell>
          <cell r="BD81">
            <v>42.503999999999998</v>
          </cell>
          <cell r="BE81">
            <v>0</v>
          </cell>
          <cell r="BH81">
            <v>435.28649999999999</v>
          </cell>
          <cell r="BL81">
            <v>0</v>
          </cell>
          <cell r="BM81">
            <v>0</v>
          </cell>
          <cell r="BP81">
            <v>0.75900000000000001</v>
          </cell>
          <cell r="BQ81">
            <v>0</v>
          </cell>
          <cell r="BT81">
            <v>97.531500000000008</v>
          </cell>
          <cell r="BU81">
            <v>0</v>
          </cell>
          <cell r="BY81">
            <v>0</v>
          </cell>
        </row>
        <row r="82">
          <cell r="P82">
            <v>0</v>
          </cell>
          <cell r="Q82">
            <v>0</v>
          </cell>
          <cell r="T82">
            <v>204.40560000000002</v>
          </cell>
          <cell r="U82">
            <v>546.88485977917594</v>
          </cell>
          <cell r="X82">
            <v>186.2448</v>
          </cell>
          <cell r="Y82">
            <v>184.34952209209422</v>
          </cell>
          <cell r="AB82">
            <v>0</v>
          </cell>
          <cell r="AC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280.52640000000002</v>
          </cell>
          <cell r="AO82">
            <v>43.725486394969479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Z82">
            <v>62.596800000000009</v>
          </cell>
          <cell r="BA82">
            <v>0</v>
          </cell>
          <cell r="BD82">
            <v>111.28320000000001</v>
          </cell>
          <cell r="BE82">
            <v>203.98476866540327</v>
          </cell>
          <cell r="BH82">
            <v>440.88240000000002</v>
          </cell>
          <cell r="BL82">
            <v>128.67120000000003</v>
          </cell>
          <cell r="BM82">
            <v>450.79912905804184</v>
          </cell>
          <cell r="BP82">
            <v>0.77280000000000004</v>
          </cell>
          <cell r="BQ82">
            <v>0</v>
          </cell>
          <cell r="BT82">
            <v>66.847200000000001</v>
          </cell>
          <cell r="BU82">
            <v>186.55530900672957</v>
          </cell>
          <cell r="BY82">
            <v>0</v>
          </cell>
        </row>
        <row r="83">
          <cell r="P83">
            <v>0</v>
          </cell>
          <cell r="Q83">
            <v>0</v>
          </cell>
          <cell r="T83">
            <v>602.69100000000003</v>
          </cell>
          <cell r="U83">
            <v>877.26825900791209</v>
          </cell>
          <cell r="X83">
            <v>262.43760000000003</v>
          </cell>
          <cell r="Y83">
            <v>321.2596753398808</v>
          </cell>
          <cell r="AB83">
            <v>0</v>
          </cell>
          <cell r="AC83">
            <v>0</v>
          </cell>
          <cell r="AG83">
            <v>0</v>
          </cell>
          <cell r="AJ83">
            <v>0</v>
          </cell>
          <cell r="AK83">
            <v>0</v>
          </cell>
          <cell r="AN83">
            <v>364.6662</v>
          </cell>
          <cell r="AO83">
            <v>56.119294314608489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Z83">
            <v>63.066400000000002</v>
          </cell>
          <cell r="BA83">
            <v>0</v>
          </cell>
          <cell r="BD83">
            <v>137.8306</v>
          </cell>
          <cell r="BE83">
            <v>0</v>
          </cell>
          <cell r="BH83">
            <v>555.89980000000003</v>
          </cell>
          <cell r="BL83">
            <v>181.5702</v>
          </cell>
          <cell r="BM83">
            <v>450.79912905804184</v>
          </cell>
          <cell r="BP83">
            <v>0.50860000000000005</v>
          </cell>
          <cell r="BQ83">
            <v>0</v>
          </cell>
          <cell r="BT83">
            <v>111.38340000000001</v>
          </cell>
          <cell r="BU83">
            <v>0</v>
          </cell>
          <cell r="BY83">
            <v>0</v>
          </cell>
        </row>
        <row r="84">
          <cell r="P84">
            <v>0</v>
          </cell>
          <cell r="Q84">
            <v>0</v>
          </cell>
          <cell r="T84">
            <v>127.51260000000002</v>
          </cell>
          <cell r="U84">
            <v>518.47472910528631</v>
          </cell>
          <cell r="X84">
            <v>135.25740000000002</v>
          </cell>
          <cell r="Y84">
            <v>132.04601793782606</v>
          </cell>
          <cell r="AB84">
            <v>9.1278000000000006</v>
          </cell>
          <cell r="AC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219.62040000000002</v>
          </cell>
          <cell r="AO84">
            <v>29.636223036202306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Z84">
            <v>44.809200000000004</v>
          </cell>
          <cell r="BA84">
            <v>150.39615909225549</v>
          </cell>
          <cell r="BD84">
            <v>45.362400000000008</v>
          </cell>
          <cell r="BE84">
            <v>0</v>
          </cell>
          <cell r="BH84">
            <v>301.2174</v>
          </cell>
          <cell r="BL84">
            <v>32.915399999999998</v>
          </cell>
          <cell r="BM84">
            <v>479.51806992516157</v>
          </cell>
          <cell r="BP84">
            <v>0.82980000000000009</v>
          </cell>
          <cell r="BQ84">
            <v>0</v>
          </cell>
          <cell r="BT84">
            <v>68.043599999999998</v>
          </cell>
          <cell r="BU84">
            <v>248.0993284728672</v>
          </cell>
          <cell r="BY84">
            <v>0</v>
          </cell>
        </row>
        <row r="85">
          <cell r="P85">
            <v>0</v>
          </cell>
          <cell r="Q85">
            <v>0</v>
          </cell>
          <cell r="T85">
            <v>612.25779999999997</v>
          </cell>
          <cell r="U85">
            <v>894.4886364960538</v>
          </cell>
          <cell r="X85">
            <v>347.03130000000004</v>
          </cell>
          <cell r="Y85">
            <v>335.24032462152331</v>
          </cell>
          <cell r="AB85">
            <v>0</v>
          </cell>
          <cell r="AC85">
            <v>0</v>
          </cell>
          <cell r="AG85">
            <v>0</v>
          </cell>
          <cell r="AJ85">
            <v>0</v>
          </cell>
          <cell r="AK85">
            <v>0</v>
          </cell>
          <cell r="AN85">
            <v>400.07660000000004</v>
          </cell>
          <cell r="AO85">
            <v>59.224387709219002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Z85">
            <v>104.81240000000001</v>
          </cell>
          <cell r="BA85">
            <v>0</v>
          </cell>
          <cell r="BD85">
            <v>152.10579999999999</v>
          </cell>
          <cell r="BE85">
            <v>0</v>
          </cell>
          <cell r="BH85">
            <v>531.73119999999994</v>
          </cell>
          <cell r="BL85">
            <v>136.1283</v>
          </cell>
          <cell r="BM85">
            <v>881.34258054919076</v>
          </cell>
          <cell r="BP85">
            <v>0.6391</v>
          </cell>
          <cell r="BQ85">
            <v>0</v>
          </cell>
          <cell r="BT85">
            <v>155.3013</v>
          </cell>
          <cell r="BU85">
            <v>3.8465012166335999</v>
          </cell>
          <cell r="BY85">
            <v>0</v>
          </cell>
        </row>
        <row r="86">
          <cell r="P86">
            <v>0</v>
          </cell>
          <cell r="Q86">
            <v>0</v>
          </cell>
          <cell r="T86">
            <v>21.340299999999999</v>
          </cell>
          <cell r="U86">
            <v>34.210623985103517</v>
          </cell>
          <cell r="X86">
            <v>169.63729999999998</v>
          </cell>
          <cell r="Y86">
            <v>181.60483031309803</v>
          </cell>
          <cell r="AB86">
            <v>0</v>
          </cell>
          <cell r="AC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272.72179999999997</v>
          </cell>
          <cell r="AO86">
            <v>23.137606640037728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Z86">
            <v>22.4254</v>
          </cell>
          <cell r="BA86">
            <v>0</v>
          </cell>
          <cell r="BD86">
            <v>128.04179999999999</v>
          </cell>
          <cell r="BE86">
            <v>0</v>
          </cell>
          <cell r="BH86">
            <v>442.35910000000001</v>
          </cell>
          <cell r="BL86">
            <v>19.170099999999998</v>
          </cell>
          <cell r="BM86">
            <v>0</v>
          </cell>
          <cell r="BP86">
            <v>0</v>
          </cell>
          <cell r="BQ86">
            <v>0</v>
          </cell>
          <cell r="BT86">
            <v>87.169699999999992</v>
          </cell>
          <cell r="BU86">
            <v>217.32731873979839</v>
          </cell>
          <cell r="BY86">
            <v>0</v>
          </cell>
        </row>
        <row r="87">
          <cell r="P87">
            <v>0</v>
          </cell>
          <cell r="Q87">
            <v>0</v>
          </cell>
          <cell r="T87">
            <v>11.2805</v>
          </cell>
          <cell r="U87">
            <v>34.210623985103517</v>
          </cell>
          <cell r="X87">
            <v>76.297200000000004</v>
          </cell>
          <cell r="Y87">
            <v>85.73768138791462</v>
          </cell>
          <cell r="AB87">
            <v>0</v>
          </cell>
          <cell r="AC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116.08659999999999</v>
          </cell>
          <cell r="AO87">
            <v>2.1105509698340792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Z87">
            <v>8.6142000000000003</v>
          </cell>
          <cell r="BA87">
            <v>0</v>
          </cell>
          <cell r="BD87">
            <v>104.8061</v>
          </cell>
          <cell r="BE87">
            <v>0</v>
          </cell>
          <cell r="BH87">
            <v>312.77749999999997</v>
          </cell>
          <cell r="BL87">
            <v>10.049900000000001</v>
          </cell>
          <cell r="BM87">
            <v>0</v>
          </cell>
          <cell r="BP87">
            <v>0.82040000000000002</v>
          </cell>
          <cell r="BQ87">
            <v>0</v>
          </cell>
          <cell r="BT87">
            <v>43.481199999999994</v>
          </cell>
          <cell r="BU87">
            <v>0</v>
          </cell>
          <cell r="BY87">
            <v>0</v>
          </cell>
        </row>
        <row r="88">
          <cell r="P88">
            <v>0</v>
          </cell>
          <cell r="Q88">
            <v>0</v>
          </cell>
          <cell r="T88">
            <v>490.52130000000005</v>
          </cell>
          <cell r="U88">
            <v>856.91970502592756</v>
          </cell>
          <cell r="X88">
            <v>152.31650000000002</v>
          </cell>
          <cell r="Y88">
            <v>142.17816282007877</v>
          </cell>
          <cell r="AB88">
            <v>21.137800000000002</v>
          </cell>
          <cell r="AC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410.94370000000004</v>
          </cell>
          <cell r="AO88">
            <v>1708.6510954048072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Z88">
            <v>94.498400000000004</v>
          </cell>
          <cell r="BA88">
            <v>0</v>
          </cell>
          <cell r="BD88">
            <v>246.19320000000002</v>
          </cell>
          <cell r="BE88">
            <v>0</v>
          </cell>
          <cell r="BH88">
            <v>655.2718000000001</v>
          </cell>
          <cell r="BL88">
            <v>215.10820000000001</v>
          </cell>
          <cell r="BM88">
            <v>450.79912905804184</v>
          </cell>
          <cell r="BP88">
            <v>0.62170000000000003</v>
          </cell>
          <cell r="BQ88">
            <v>0</v>
          </cell>
          <cell r="BT88">
            <v>143.61270000000002</v>
          </cell>
          <cell r="BU88">
            <v>200.01806326494719</v>
          </cell>
          <cell r="BY88">
            <v>0</v>
          </cell>
        </row>
        <row r="89">
          <cell r="P89">
            <v>0</v>
          </cell>
          <cell r="Q89">
            <v>0</v>
          </cell>
          <cell r="T89">
            <v>778.09879999999998</v>
          </cell>
          <cell r="U89">
            <v>1151.3230298186475</v>
          </cell>
          <cell r="X89">
            <v>380.9862</v>
          </cell>
          <cell r="Y89">
            <v>355.47762608751827</v>
          </cell>
          <cell r="AB89">
            <v>24.189599999999999</v>
          </cell>
          <cell r="AC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671.26139999999998</v>
          </cell>
          <cell r="AO89">
            <v>117.20441560653165</v>
          </cell>
          <cell r="AR89">
            <v>0</v>
          </cell>
          <cell r="AS89">
            <v>0</v>
          </cell>
          <cell r="AV89">
            <v>0</v>
          </cell>
          <cell r="AW89">
            <v>0</v>
          </cell>
          <cell r="AZ89">
            <v>143.12179999999998</v>
          </cell>
          <cell r="BA89">
            <v>0</v>
          </cell>
          <cell r="BD89">
            <v>517.05269999999996</v>
          </cell>
          <cell r="BE89">
            <v>0</v>
          </cell>
          <cell r="BH89">
            <v>1189.3219999999999</v>
          </cell>
          <cell r="BL89">
            <v>226.7775</v>
          </cell>
          <cell r="BM89">
            <v>666.07085480361627</v>
          </cell>
          <cell r="BP89">
            <v>1.0079</v>
          </cell>
          <cell r="BQ89">
            <v>0</v>
          </cell>
          <cell r="BT89">
            <v>222.74590000000001</v>
          </cell>
          <cell r="BU89">
            <v>550.04967397860469</v>
          </cell>
          <cell r="BY89">
            <v>0</v>
          </cell>
        </row>
        <row r="90">
          <cell r="P90">
            <v>0</v>
          </cell>
          <cell r="Q90">
            <v>0</v>
          </cell>
          <cell r="T90">
            <v>523.5214400000001</v>
          </cell>
          <cell r="U90">
            <v>717.11423353850591</v>
          </cell>
          <cell r="X90">
            <v>195.15888000000001</v>
          </cell>
          <cell r="Y90">
            <v>207.76119006789565</v>
          </cell>
          <cell r="AB90">
            <v>0</v>
          </cell>
          <cell r="AC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259.82462000000004</v>
          </cell>
          <cell r="AO90">
            <v>64.562107104006685</v>
          </cell>
          <cell r="AR90">
            <v>0</v>
          </cell>
          <cell r="AS90">
            <v>0</v>
          </cell>
          <cell r="AV90">
            <v>0</v>
          </cell>
          <cell r="AW90">
            <v>0</v>
          </cell>
          <cell r="AZ90">
            <v>20.909880000000001</v>
          </cell>
          <cell r="BA90">
            <v>0</v>
          </cell>
          <cell r="BD90">
            <v>49.176940000000002</v>
          </cell>
          <cell r="BE90">
            <v>0</v>
          </cell>
          <cell r="BH90">
            <v>434.84806000000003</v>
          </cell>
          <cell r="BL90">
            <v>56.921340000000001</v>
          </cell>
          <cell r="BM90">
            <v>737.82809671880761</v>
          </cell>
          <cell r="BP90">
            <v>0.77444000000000002</v>
          </cell>
          <cell r="BQ90">
            <v>0</v>
          </cell>
          <cell r="BT90">
            <v>97.579440000000005</v>
          </cell>
          <cell r="BU90">
            <v>51.927766424553596</v>
          </cell>
          <cell r="BY90">
            <v>0</v>
          </cell>
        </row>
        <row r="91">
          <cell r="P91">
            <v>0</v>
          </cell>
          <cell r="Q91">
            <v>0</v>
          </cell>
          <cell r="T91">
            <v>7.7376000000000005</v>
          </cell>
          <cell r="U91">
            <v>134.06652502466738</v>
          </cell>
          <cell r="X91">
            <v>59.519999999999996</v>
          </cell>
          <cell r="Y91">
            <v>61.026489653494401</v>
          </cell>
          <cell r="AB91">
            <v>0</v>
          </cell>
          <cell r="AC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142.84799999999998</v>
          </cell>
          <cell r="AO91">
            <v>25.309769337406166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Z91">
            <v>25.593600000000002</v>
          </cell>
          <cell r="BA91">
            <v>0</v>
          </cell>
          <cell r="BD91">
            <v>49.6</v>
          </cell>
          <cell r="BE91">
            <v>0</v>
          </cell>
          <cell r="BH91">
            <v>260.10239999999999</v>
          </cell>
          <cell r="BL91">
            <v>6.9440000000000008</v>
          </cell>
          <cell r="BM91">
            <v>0</v>
          </cell>
          <cell r="BP91">
            <v>0</v>
          </cell>
          <cell r="BQ91">
            <v>0</v>
          </cell>
          <cell r="BT91">
            <v>33.728000000000002</v>
          </cell>
          <cell r="BU91">
            <v>0</v>
          </cell>
          <cell r="BY91">
            <v>0</v>
          </cell>
        </row>
        <row r="92">
          <cell r="P92">
            <v>0</v>
          </cell>
          <cell r="Q92">
            <v>0</v>
          </cell>
          <cell r="T92">
            <v>342.79800000000006</v>
          </cell>
          <cell r="U92">
            <v>481.67512180798167</v>
          </cell>
          <cell r="X92">
            <v>169.18740000000003</v>
          </cell>
          <cell r="Y92">
            <v>181.53047614592225</v>
          </cell>
          <cell r="AB92">
            <v>0</v>
          </cell>
          <cell r="AC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246.96200000000002</v>
          </cell>
          <cell r="AO92">
            <v>8820.8157029064696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Z92">
            <v>63.3992</v>
          </cell>
          <cell r="BA92">
            <v>0</v>
          </cell>
          <cell r="BD92">
            <v>44.969200000000001</v>
          </cell>
          <cell r="BE92">
            <v>0</v>
          </cell>
          <cell r="BH92">
            <v>327.68540000000002</v>
          </cell>
          <cell r="BL92">
            <v>81.460599999999999</v>
          </cell>
          <cell r="BM92">
            <v>343.14321105895073</v>
          </cell>
          <cell r="BP92">
            <v>0.73720000000000008</v>
          </cell>
          <cell r="BQ92">
            <v>0</v>
          </cell>
          <cell r="BT92">
            <v>98.416200000000018</v>
          </cell>
          <cell r="BU92">
            <v>165.39955231524476</v>
          </cell>
          <cell r="BY92">
            <v>0</v>
          </cell>
        </row>
        <row r="93">
          <cell r="P93">
            <v>0</v>
          </cell>
          <cell r="Q93">
            <v>0</v>
          </cell>
          <cell r="T93">
            <v>471.77949999999993</v>
          </cell>
          <cell r="U93">
            <v>625.29830265631119</v>
          </cell>
          <cell r="X93">
            <v>194.89599999999999</v>
          </cell>
          <cell r="Y93">
            <v>178.4664724406426</v>
          </cell>
          <cell r="AB93">
            <v>0</v>
          </cell>
          <cell r="AC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305.93049999999999</v>
          </cell>
          <cell r="AO93">
            <v>46.854719495706277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Z93">
            <v>88.546499999999995</v>
          </cell>
          <cell r="BA93">
            <v>0</v>
          </cell>
          <cell r="BD93">
            <v>130.24300000000002</v>
          </cell>
          <cell r="BE93">
            <v>0</v>
          </cell>
          <cell r="BH93">
            <v>498.48400000000004</v>
          </cell>
          <cell r="BL93">
            <v>104.00700000000001</v>
          </cell>
          <cell r="BM93">
            <v>343.14321105895073</v>
          </cell>
          <cell r="BP93">
            <v>0.93700000000000006</v>
          </cell>
          <cell r="BQ93">
            <v>0</v>
          </cell>
          <cell r="BT93">
            <v>119.4675</v>
          </cell>
          <cell r="BU93">
            <v>140.3972944071264</v>
          </cell>
          <cell r="BY93">
            <v>0</v>
          </cell>
        </row>
        <row r="94">
          <cell r="P94">
            <v>0</v>
          </cell>
          <cell r="Q94">
            <v>0</v>
          </cell>
          <cell r="T94">
            <v>969.64895999999999</v>
          </cell>
          <cell r="U94">
            <v>1171.4512744930528</v>
          </cell>
          <cell r="X94">
            <v>549.36448000000007</v>
          </cell>
          <cell r="Y94">
            <v>878.74659455048641</v>
          </cell>
          <cell r="AB94">
            <v>0</v>
          </cell>
          <cell r="AC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503.92832000000004</v>
          </cell>
          <cell r="AO94">
            <v>102.6798969457422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Z94">
            <v>22.71808</v>
          </cell>
          <cell r="BA94">
            <v>0</v>
          </cell>
          <cell r="BD94">
            <v>49.566720000000004</v>
          </cell>
          <cell r="BE94">
            <v>0</v>
          </cell>
          <cell r="BH94">
            <v>665.02016000000003</v>
          </cell>
          <cell r="BL94">
            <v>185.87520000000001</v>
          </cell>
          <cell r="BM94">
            <v>343.14321105895073</v>
          </cell>
          <cell r="BP94">
            <v>1.0326400000000002</v>
          </cell>
          <cell r="BQ94">
            <v>0</v>
          </cell>
          <cell r="BT94">
            <v>216.85440000000003</v>
          </cell>
          <cell r="BU94">
            <v>125.011289540592</v>
          </cell>
          <cell r="BY94">
            <v>0</v>
          </cell>
        </row>
        <row r="95">
          <cell r="P95">
            <v>0</v>
          </cell>
          <cell r="Q95">
            <v>0</v>
          </cell>
          <cell r="T95">
            <v>602.64080000000001</v>
          </cell>
          <cell r="U95">
            <v>823.07385063000652</v>
          </cell>
          <cell r="X95">
            <v>346.87639999999999</v>
          </cell>
          <cell r="Y95">
            <v>327.90190659584198</v>
          </cell>
          <cell r="AB95">
            <v>0</v>
          </cell>
          <cell r="AC95">
            <v>0</v>
          </cell>
          <cell r="AG95">
            <v>0</v>
          </cell>
          <cell r="AJ95">
            <v>0</v>
          </cell>
          <cell r="AK95">
            <v>0</v>
          </cell>
          <cell r="AN95">
            <v>437.98840000000001</v>
          </cell>
          <cell r="AO95">
            <v>77.245807090538932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Z95">
            <v>52.714799999999997</v>
          </cell>
          <cell r="BA95">
            <v>0</v>
          </cell>
          <cell r="BD95">
            <v>134.71559999999999</v>
          </cell>
          <cell r="BE95">
            <v>0</v>
          </cell>
          <cell r="BH95">
            <v>695.70519999999988</v>
          </cell>
          <cell r="BL95">
            <v>158.79519999999999</v>
          </cell>
          <cell r="BM95">
            <v>389.3101118104239</v>
          </cell>
          <cell r="BP95">
            <v>1.3015999999999999</v>
          </cell>
          <cell r="BQ95">
            <v>0</v>
          </cell>
          <cell r="BT95">
            <v>0</v>
          </cell>
          <cell r="BU95">
            <v>0</v>
          </cell>
          <cell r="BY95">
            <v>0</v>
          </cell>
        </row>
        <row r="96">
          <cell r="P96">
            <v>0</v>
          </cell>
          <cell r="Q96">
            <v>0</v>
          </cell>
          <cell r="T96">
            <v>200.03339999999997</v>
          </cell>
          <cell r="U96">
            <v>424.63094271834495</v>
          </cell>
          <cell r="X96">
            <v>212.25540000000001</v>
          </cell>
          <cell r="Y96">
            <v>159.39697544551998</v>
          </cell>
          <cell r="AB96">
            <v>0</v>
          </cell>
          <cell r="AC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288.03179999999998</v>
          </cell>
          <cell r="AO96">
            <v>47.216181455585719</v>
          </cell>
          <cell r="AR96">
            <v>0</v>
          </cell>
          <cell r="AS96">
            <v>0</v>
          </cell>
          <cell r="AV96">
            <v>0</v>
          </cell>
          <cell r="AW96">
            <v>0</v>
          </cell>
          <cell r="AZ96">
            <v>26.888400000000001</v>
          </cell>
          <cell r="BA96">
            <v>0</v>
          </cell>
          <cell r="BD96">
            <v>134.44200000000001</v>
          </cell>
          <cell r="BE96">
            <v>0</v>
          </cell>
          <cell r="BH96">
            <v>615.58139999999992</v>
          </cell>
          <cell r="BL96">
            <v>111.6276</v>
          </cell>
          <cell r="BM96">
            <v>389.27000155781616</v>
          </cell>
          <cell r="BP96">
            <v>0.81479999999999997</v>
          </cell>
          <cell r="BQ96">
            <v>0</v>
          </cell>
          <cell r="BT96">
            <v>0</v>
          </cell>
          <cell r="BU96">
            <v>0</v>
          </cell>
          <cell r="BY96">
            <v>0</v>
          </cell>
        </row>
        <row r="97">
          <cell r="P97">
            <v>0</v>
          </cell>
          <cell r="Q97">
            <v>0</v>
          </cell>
          <cell r="T97">
            <v>663.86400000000003</v>
          </cell>
          <cell r="U97">
            <v>1281.6221096419783</v>
          </cell>
          <cell r="X97">
            <v>278.88960000000003</v>
          </cell>
          <cell r="Y97">
            <v>236.22485215088892</v>
          </cell>
          <cell r="AB97">
            <v>0</v>
          </cell>
          <cell r="AC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433.01280000000003</v>
          </cell>
          <cell r="AO97">
            <v>79.673889006206764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Z97">
            <v>52.708800000000004</v>
          </cell>
          <cell r="BA97">
            <v>0</v>
          </cell>
          <cell r="BD97">
            <v>135.44160000000002</v>
          </cell>
          <cell r="BE97">
            <v>0</v>
          </cell>
          <cell r="BH97">
            <v>775.95360000000005</v>
          </cell>
          <cell r="BL97">
            <v>150.12</v>
          </cell>
          <cell r="BM97">
            <v>881.34258054919076</v>
          </cell>
          <cell r="BP97">
            <v>0.66720000000000002</v>
          </cell>
          <cell r="BQ97">
            <v>0</v>
          </cell>
          <cell r="BT97">
            <v>0</v>
          </cell>
          <cell r="BU97">
            <v>0</v>
          </cell>
          <cell r="BY97">
            <v>0</v>
          </cell>
        </row>
        <row r="98">
          <cell r="P98">
            <v>0</v>
          </cell>
          <cell r="Q98">
            <v>0</v>
          </cell>
          <cell r="T98">
            <v>202.18439999999995</v>
          </cell>
          <cell r="U98">
            <v>400.41246275155862</v>
          </cell>
          <cell r="X98">
            <v>135.72239999999999</v>
          </cell>
          <cell r="Y98">
            <v>175.99977553570938</v>
          </cell>
          <cell r="AB98">
            <v>0</v>
          </cell>
          <cell r="AC98">
            <v>0</v>
          </cell>
          <cell r="AG98">
            <v>0</v>
          </cell>
          <cell r="AJ98">
            <v>0</v>
          </cell>
          <cell r="AK98">
            <v>0</v>
          </cell>
          <cell r="AN98">
            <v>250.45679999999996</v>
          </cell>
          <cell r="AO98">
            <v>39.801659564794562</v>
          </cell>
          <cell r="AR98">
            <v>0</v>
          </cell>
          <cell r="AS98">
            <v>0</v>
          </cell>
          <cell r="AV98">
            <v>0</v>
          </cell>
          <cell r="AW98">
            <v>0</v>
          </cell>
          <cell r="AZ98">
            <v>26.934599999999996</v>
          </cell>
          <cell r="BA98">
            <v>0</v>
          </cell>
          <cell r="BD98">
            <v>124.87859999999998</v>
          </cell>
          <cell r="BE98">
            <v>0</v>
          </cell>
          <cell r="BH98">
            <v>522.95100000000002</v>
          </cell>
          <cell r="BL98">
            <v>97.944000000000003</v>
          </cell>
          <cell r="BM98">
            <v>790.37252763490676</v>
          </cell>
          <cell r="BP98">
            <v>0.69959999999999989</v>
          </cell>
          <cell r="BQ98">
            <v>0</v>
          </cell>
          <cell r="BT98">
            <v>0</v>
          </cell>
          <cell r="BU98">
            <v>0</v>
          </cell>
          <cell r="BY98">
            <v>0</v>
          </cell>
        </row>
        <row r="99">
          <cell r="P99">
            <v>0</v>
          </cell>
          <cell r="Q99">
            <v>0</v>
          </cell>
          <cell r="T99">
            <v>580.0145</v>
          </cell>
          <cell r="U99">
            <v>793.03280927747687</v>
          </cell>
          <cell r="X99">
            <v>339.67700000000002</v>
          </cell>
          <cell r="Y99">
            <v>319.39925667269631</v>
          </cell>
          <cell r="AB99">
            <v>0</v>
          </cell>
          <cell r="AC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433.88929999999999</v>
          </cell>
          <cell r="AO99">
            <v>76.850740274113207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Z99">
            <v>52.553800000000003</v>
          </cell>
          <cell r="BA99">
            <v>0</v>
          </cell>
          <cell r="BD99">
            <v>134.589</v>
          </cell>
          <cell r="BE99">
            <v>0</v>
          </cell>
          <cell r="BH99">
            <v>809.45669999999996</v>
          </cell>
          <cell r="BL99">
            <v>144.8434</v>
          </cell>
          <cell r="BM99">
            <v>389.3101118104239</v>
          </cell>
          <cell r="BP99">
            <v>0.64090000000000003</v>
          </cell>
          <cell r="BQ99">
            <v>0</v>
          </cell>
          <cell r="BT99">
            <v>0</v>
          </cell>
          <cell r="BU99">
            <v>0</v>
          </cell>
          <cell r="BY99">
            <v>0</v>
          </cell>
        </row>
        <row r="100">
          <cell r="P100">
            <v>0</v>
          </cell>
          <cell r="Q100">
            <v>0</v>
          </cell>
          <cell r="T100">
            <v>649.30770000000007</v>
          </cell>
          <cell r="U100">
            <v>955.24448950562362</v>
          </cell>
          <cell r="X100">
            <v>348.39270000000005</v>
          </cell>
          <cell r="Y100">
            <v>335.46532076109429</v>
          </cell>
          <cell r="AB100">
            <v>0</v>
          </cell>
          <cell r="AC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440.00460000000004</v>
          </cell>
          <cell r="AO100">
            <v>1813.1652307472593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52.827300000000001</v>
          </cell>
          <cell r="BA100">
            <v>0</v>
          </cell>
          <cell r="BD100">
            <v>134.40870000000001</v>
          </cell>
          <cell r="BE100">
            <v>0</v>
          </cell>
          <cell r="BH100">
            <v>811.13310000000013</v>
          </cell>
          <cell r="BL100">
            <v>138.42089999999999</v>
          </cell>
          <cell r="BM100">
            <v>450.79912905804184</v>
          </cell>
          <cell r="BP100">
            <v>0.66870000000000007</v>
          </cell>
          <cell r="BQ100">
            <v>0</v>
          </cell>
          <cell r="BT100">
            <v>0</v>
          </cell>
          <cell r="BU100">
            <v>0</v>
          </cell>
          <cell r="BY100">
            <v>0</v>
          </cell>
        </row>
        <row r="101">
          <cell r="P101">
            <v>0</v>
          </cell>
          <cell r="Q101">
            <v>0</v>
          </cell>
          <cell r="T101">
            <v>802.84040000000005</v>
          </cell>
          <cell r="U101">
            <v>947.73422916749132</v>
          </cell>
          <cell r="X101">
            <v>288.2158</v>
          </cell>
          <cell r="Y101">
            <v>288.95590238143689</v>
          </cell>
          <cell r="AB101">
            <v>0</v>
          </cell>
          <cell r="AC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430.69720000000001</v>
          </cell>
          <cell r="AO101">
            <v>73.369777074354587</v>
          </cell>
          <cell r="AR101">
            <v>0</v>
          </cell>
          <cell r="AS101">
            <v>0</v>
          </cell>
          <cell r="AV101">
            <v>0</v>
          </cell>
          <cell r="AW101">
            <v>0</v>
          </cell>
          <cell r="AZ101">
            <v>52.698600000000006</v>
          </cell>
          <cell r="BA101">
            <v>0</v>
          </cell>
          <cell r="BD101">
            <v>134.67419999999998</v>
          </cell>
          <cell r="BE101">
            <v>0</v>
          </cell>
          <cell r="BH101">
            <v>808.69580000000008</v>
          </cell>
          <cell r="BL101">
            <v>121.0116</v>
          </cell>
          <cell r="BM101">
            <v>450.79912905804184</v>
          </cell>
          <cell r="BP101">
            <v>0.65060000000000007</v>
          </cell>
          <cell r="BQ101">
            <v>0</v>
          </cell>
          <cell r="BT101">
            <v>0</v>
          </cell>
          <cell r="BU101">
            <v>0</v>
          </cell>
          <cell r="BY101">
            <v>0</v>
          </cell>
        </row>
        <row r="102">
          <cell r="P102">
            <v>0</v>
          </cell>
          <cell r="Q102">
            <v>0</v>
          </cell>
          <cell r="T102">
            <v>622.81730000000005</v>
          </cell>
          <cell r="U102">
            <v>967.38444307620148</v>
          </cell>
          <cell r="X102">
            <v>330.93170000000003</v>
          </cell>
          <cell r="Y102">
            <v>746.56407217331048</v>
          </cell>
          <cell r="AB102">
            <v>0</v>
          </cell>
          <cell r="AC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410.94420000000002</v>
          </cell>
          <cell r="AO102">
            <v>71.224775535370242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53.128300000000003</v>
          </cell>
          <cell r="BA102">
            <v>0</v>
          </cell>
          <cell r="BD102">
            <v>134.42099999999999</v>
          </cell>
          <cell r="BE102">
            <v>0</v>
          </cell>
          <cell r="BH102">
            <v>783.48239999999998</v>
          </cell>
          <cell r="BL102">
            <v>132.50069999999999</v>
          </cell>
          <cell r="BM102">
            <v>450.79912905804184</v>
          </cell>
          <cell r="BP102">
            <v>0.6401</v>
          </cell>
          <cell r="BQ102">
            <v>0</v>
          </cell>
          <cell r="BT102">
            <v>0</v>
          </cell>
          <cell r="BU102">
            <v>0</v>
          </cell>
          <cell r="BY102">
            <v>0</v>
          </cell>
        </row>
        <row r="103">
          <cell r="P103">
            <v>0</v>
          </cell>
          <cell r="Q103">
            <v>0</v>
          </cell>
          <cell r="T103">
            <v>773.07899999999995</v>
          </cell>
          <cell r="U103">
            <v>834.77523003323893</v>
          </cell>
          <cell r="X103">
            <v>305.54400000000004</v>
          </cell>
          <cell r="Y103">
            <v>284.5068849784484</v>
          </cell>
          <cell r="AB103">
            <v>0</v>
          </cell>
          <cell r="AC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415.51350000000002</v>
          </cell>
          <cell r="AO103">
            <v>72.383953717974975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Z103">
            <v>50.704499999999996</v>
          </cell>
          <cell r="BA103">
            <v>0</v>
          </cell>
          <cell r="BD103">
            <v>134.334</v>
          </cell>
          <cell r="BE103">
            <v>0</v>
          </cell>
          <cell r="BH103">
            <v>789.54150000000004</v>
          </cell>
          <cell r="BL103">
            <v>129.066</v>
          </cell>
          <cell r="BM103">
            <v>790.41263788751417</v>
          </cell>
          <cell r="BP103">
            <v>0.65849999999999997</v>
          </cell>
          <cell r="BQ103">
            <v>0</v>
          </cell>
          <cell r="BT103">
            <v>0</v>
          </cell>
          <cell r="BU103">
            <v>0</v>
          </cell>
          <cell r="BY103">
            <v>0</v>
          </cell>
        </row>
        <row r="104">
          <cell r="P104">
            <v>0</v>
          </cell>
          <cell r="Q104">
            <v>0</v>
          </cell>
          <cell r="T104">
            <v>885.73119999999994</v>
          </cell>
          <cell r="U104">
            <v>933.30872053690098</v>
          </cell>
          <cell r="X104">
            <v>296.10200000000003</v>
          </cell>
          <cell r="Y104">
            <v>275.63360457006547</v>
          </cell>
          <cell r="AB104">
            <v>0</v>
          </cell>
          <cell r="AC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437.07230000000004</v>
          </cell>
          <cell r="AO104">
            <v>77.950370608480029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Z104">
            <v>52.783400000000007</v>
          </cell>
          <cell r="BA104">
            <v>0</v>
          </cell>
          <cell r="BD104">
            <v>134.5333</v>
          </cell>
          <cell r="BE104">
            <v>0</v>
          </cell>
          <cell r="BH104">
            <v>813.63680000000011</v>
          </cell>
          <cell r="BL104">
            <v>105.56680000000001</v>
          </cell>
          <cell r="BM104">
            <v>790.41263788751417</v>
          </cell>
          <cell r="BP104">
            <v>0.64370000000000005</v>
          </cell>
          <cell r="BQ104">
            <v>0</v>
          </cell>
          <cell r="BT104">
            <v>0</v>
          </cell>
          <cell r="BU104">
            <v>0</v>
          </cell>
          <cell r="BY104">
            <v>0</v>
          </cell>
        </row>
        <row r="105">
          <cell r="P105">
            <v>0</v>
          </cell>
          <cell r="Q105">
            <v>0</v>
          </cell>
          <cell r="T105">
            <v>155.0556</v>
          </cell>
          <cell r="U105">
            <v>491.43413971311901</v>
          </cell>
          <cell r="X105">
            <v>177.55799999999999</v>
          </cell>
          <cell r="Y105">
            <v>146.3497803145562</v>
          </cell>
          <cell r="AB105">
            <v>0</v>
          </cell>
          <cell r="AC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251.74559999999997</v>
          </cell>
          <cell r="AO105">
            <v>40.008257745653154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Z105">
            <v>27.073199999999996</v>
          </cell>
          <cell r="BA105">
            <v>0</v>
          </cell>
          <cell r="BD105">
            <v>129.03719999999998</v>
          </cell>
          <cell r="BE105">
            <v>0</v>
          </cell>
          <cell r="BH105">
            <v>510.87479999999999</v>
          </cell>
          <cell r="BL105">
            <v>94.932000000000002</v>
          </cell>
          <cell r="BM105">
            <v>790.37252763490676</v>
          </cell>
          <cell r="BP105">
            <v>0.70319999999999994</v>
          </cell>
          <cell r="BQ105">
            <v>0</v>
          </cell>
          <cell r="BT105">
            <v>0</v>
          </cell>
          <cell r="BU105">
            <v>0</v>
          </cell>
          <cell r="BY105">
            <v>0</v>
          </cell>
        </row>
        <row r="106">
          <cell r="P106">
            <v>0</v>
          </cell>
          <cell r="Q106">
            <v>0</v>
          </cell>
          <cell r="T106">
            <v>1089.1585</v>
          </cell>
          <cell r="U106">
            <v>1281.1261135507718</v>
          </cell>
          <cell r="X106">
            <v>337.49889999999999</v>
          </cell>
          <cell r="Y106">
            <v>326.35210396705747</v>
          </cell>
          <cell r="AB106">
            <v>0</v>
          </cell>
          <cell r="AC106">
            <v>0</v>
          </cell>
          <cell r="AG106">
            <v>0</v>
          </cell>
          <cell r="AJ106">
            <v>0</v>
          </cell>
          <cell r="AK106">
            <v>0</v>
          </cell>
          <cell r="AN106">
            <v>634.7971</v>
          </cell>
          <cell r="AO106">
            <v>107.86394071692973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60.768500000000003</v>
          </cell>
          <cell r="BA106">
            <v>386.73298052294263</v>
          </cell>
          <cell r="BD106">
            <v>171.08669999999998</v>
          </cell>
          <cell r="BE106">
            <v>0</v>
          </cell>
          <cell r="BH106">
            <v>972.29600000000005</v>
          </cell>
          <cell r="BL106">
            <v>247.74850000000001</v>
          </cell>
          <cell r="BM106">
            <v>479.47795967255377</v>
          </cell>
          <cell r="BP106">
            <v>0.93489999999999995</v>
          </cell>
          <cell r="BQ106">
            <v>0</v>
          </cell>
          <cell r="BT106">
            <v>213.15719999999999</v>
          </cell>
          <cell r="BU106">
            <v>132.7042919738592</v>
          </cell>
          <cell r="BY106">
            <v>0</v>
          </cell>
        </row>
        <row r="107">
          <cell r="P107">
            <v>0</v>
          </cell>
          <cell r="Q107">
            <v>0</v>
          </cell>
          <cell r="T107">
            <v>1423.7003999999999</v>
          </cell>
          <cell r="U107">
            <v>1483.3409209016361</v>
          </cell>
          <cell r="X107">
            <v>267.35279999999995</v>
          </cell>
          <cell r="Y107">
            <v>336.69763760042531</v>
          </cell>
          <cell r="AB107">
            <v>0</v>
          </cell>
          <cell r="AC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683.33879999999999</v>
          </cell>
          <cell r="AO107">
            <v>130.73792408117663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Z107">
            <v>59.827199999999998</v>
          </cell>
          <cell r="BA107">
            <v>386.73298052294263</v>
          </cell>
          <cell r="BD107">
            <v>246.78720000000001</v>
          </cell>
          <cell r="BE107">
            <v>0</v>
          </cell>
          <cell r="BH107">
            <v>1037.6279999999999</v>
          </cell>
          <cell r="BL107">
            <v>256.1352</v>
          </cell>
          <cell r="BM107">
            <v>479.47795967255377</v>
          </cell>
          <cell r="BP107">
            <v>0.93479999999999996</v>
          </cell>
          <cell r="BQ107">
            <v>0</v>
          </cell>
          <cell r="BT107">
            <v>211.26480000000001</v>
          </cell>
          <cell r="BU107">
            <v>205.78781508989758</v>
          </cell>
          <cell r="BY107">
            <v>0</v>
          </cell>
        </row>
        <row r="108">
          <cell r="P108">
            <v>0</v>
          </cell>
          <cell r="Q108">
            <v>0</v>
          </cell>
          <cell r="T108">
            <v>1280.0927999999999</v>
          </cell>
          <cell r="U108">
            <v>1444.5998984022369</v>
          </cell>
          <cell r="X108">
            <v>407.47139999999996</v>
          </cell>
          <cell r="Y108">
            <v>359.85478765338132</v>
          </cell>
          <cell r="AB108">
            <v>23.2575</v>
          </cell>
          <cell r="AC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617.7192</v>
          </cell>
          <cell r="AO108">
            <v>115.58989032833829</v>
          </cell>
          <cell r="AR108">
            <v>0</v>
          </cell>
          <cell r="AS108">
            <v>0</v>
          </cell>
          <cell r="AV108">
            <v>0</v>
          </cell>
          <cell r="AW108">
            <v>0</v>
          </cell>
          <cell r="AZ108">
            <v>62.330100000000002</v>
          </cell>
          <cell r="BA108">
            <v>386.73298052294263</v>
          </cell>
          <cell r="BD108">
            <v>243.73859999999999</v>
          </cell>
          <cell r="BE108">
            <v>0</v>
          </cell>
          <cell r="BH108">
            <v>1001.9331</v>
          </cell>
          <cell r="BL108">
            <v>212.10839999999999</v>
          </cell>
          <cell r="BM108">
            <v>737.82809671880761</v>
          </cell>
          <cell r="BP108">
            <v>0.93030000000000002</v>
          </cell>
          <cell r="BQ108">
            <v>0</v>
          </cell>
          <cell r="BT108">
            <v>211.1781</v>
          </cell>
          <cell r="BU108">
            <v>276.94808759761918</v>
          </cell>
          <cell r="BY108">
            <v>0</v>
          </cell>
        </row>
        <row r="109">
          <cell r="P109">
            <v>0</v>
          </cell>
          <cell r="Q109">
            <v>0</v>
          </cell>
          <cell r="T109">
            <v>279.06560000000002</v>
          </cell>
          <cell r="U109">
            <v>476.08826865526532</v>
          </cell>
          <cell r="X109">
            <v>237.4436</v>
          </cell>
          <cell r="Y109">
            <v>280.56487182647351</v>
          </cell>
          <cell r="AB109">
            <v>0</v>
          </cell>
          <cell r="AC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293.33600000000001</v>
          </cell>
          <cell r="AO109">
            <v>38.463373842264019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Z109">
            <v>93.153999999999996</v>
          </cell>
          <cell r="BA109">
            <v>0</v>
          </cell>
          <cell r="BD109">
            <v>45.982400000000005</v>
          </cell>
          <cell r="BE109">
            <v>0</v>
          </cell>
          <cell r="BH109">
            <v>366.67000000000007</v>
          </cell>
          <cell r="BL109">
            <v>107.42440000000002</v>
          </cell>
          <cell r="BM109">
            <v>479.47795967255377</v>
          </cell>
          <cell r="BP109">
            <v>0.79280000000000006</v>
          </cell>
          <cell r="BQ109">
            <v>0</v>
          </cell>
          <cell r="BT109">
            <v>75.712400000000002</v>
          </cell>
          <cell r="BU109">
            <v>82.699776157622381</v>
          </cell>
          <cell r="BY109">
            <v>0</v>
          </cell>
        </row>
        <row r="110">
          <cell r="P110">
            <v>0</v>
          </cell>
          <cell r="Q110">
            <v>0</v>
          </cell>
          <cell r="T110">
            <v>249.571</v>
          </cell>
          <cell r="U110">
            <v>524.54744942558852</v>
          </cell>
          <cell r="X110">
            <v>152.71199999999999</v>
          </cell>
          <cell r="Y110">
            <v>134.93070841656569</v>
          </cell>
          <cell r="AB110">
            <v>0</v>
          </cell>
          <cell r="AC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235.07750000000001</v>
          </cell>
          <cell r="AO110">
            <v>32.607507241800292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Z110">
            <v>63.276499999999999</v>
          </cell>
          <cell r="BA110">
            <v>0</v>
          </cell>
          <cell r="BD110">
            <v>46.308500000000002</v>
          </cell>
          <cell r="BE110">
            <v>0</v>
          </cell>
          <cell r="BH110">
            <v>315.322</v>
          </cell>
          <cell r="BL110">
            <v>115.94800000000001</v>
          </cell>
          <cell r="BM110">
            <v>479.47795967255377</v>
          </cell>
          <cell r="BP110">
            <v>0.70699999999999996</v>
          </cell>
          <cell r="BQ110">
            <v>0</v>
          </cell>
          <cell r="BT110">
            <v>82.012</v>
          </cell>
          <cell r="BU110">
            <v>207.71106569821438</v>
          </cell>
          <cell r="BY110">
            <v>0</v>
          </cell>
        </row>
        <row r="111">
          <cell r="P111">
            <v>0</v>
          </cell>
          <cell r="Q111">
            <v>0</v>
          </cell>
          <cell r="T111">
            <v>568.79280000000006</v>
          </cell>
          <cell r="U111">
            <v>344.85576476980867</v>
          </cell>
          <cell r="X111">
            <v>271.38479999999998</v>
          </cell>
          <cell r="Y111">
            <v>286.17427315775564</v>
          </cell>
          <cell r="AB111">
            <v>37.7956</v>
          </cell>
          <cell r="AC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312.89800000000002</v>
          </cell>
          <cell r="AO111">
            <v>5.6887459651600079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Z111">
            <v>119.58280000000001</v>
          </cell>
          <cell r="BA111">
            <v>0</v>
          </cell>
          <cell r="BD111">
            <v>151.80199999999999</v>
          </cell>
          <cell r="BE111">
            <v>0</v>
          </cell>
          <cell r="BH111">
            <v>585.52199999999993</v>
          </cell>
          <cell r="BL111">
            <v>143.1276</v>
          </cell>
          <cell r="BM111">
            <v>0</v>
          </cell>
          <cell r="BP111">
            <v>0.61960000000000004</v>
          </cell>
          <cell r="BQ111">
            <v>0</v>
          </cell>
          <cell r="BT111">
            <v>148.08439999999999</v>
          </cell>
          <cell r="BU111">
            <v>82.699776157622381</v>
          </cell>
          <cell r="BY111">
            <v>0</v>
          </cell>
        </row>
        <row r="112">
          <cell r="P112">
            <v>0</v>
          </cell>
          <cell r="Q112">
            <v>0</v>
          </cell>
          <cell r="T112">
            <v>240.43639999999999</v>
          </cell>
          <cell r="U112">
            <v>199.54488496908988</v>
          </cell>
          <cell r="X112">
            <v>152.97056000000001</v>
          </cell>
          <cell r="Y112">
            <v>335.66876631225409</v>
          </cell>
          <cell r="AB112">
            <v>22.718399999999999</v>
          </cell>
          <cell r="AC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185.53359999999998</v>
          </cell>
          <cell r="AO112">
            <v>3.3731552084117209</v>
          </cell>
          <cell r="AR112">
            <v>0</v>
          </cell>
          <cell r="AS112">
            <v>0</v>
          </cell>
          <cell r="AV112">
            <v>0</v>
          </cell>
          <cell r="AW112">
            <v>0</v>
          </cell>
          <cell r="AZ112">
            <v>61.718319999999999</v>
          </cell>
          <cell r="BA112">
            <v>0</v>
          </cell>
          <cell r="BD112">
            <v>52.630960000000002</v>
          </cell>
          <cell r="BE112">
            <v>0</v>
          </cell>
          <cell r="BH112">
            <v>372.58175999999997</v>
          </cell>
          <cell r="BL112">
            <v>92.009519999999995</v>
          </cell>
          <cell r="BM112">
            <v>0</v>
          </cell>
          <cell r="BP112">
            <v>0</v>
          </cell>
          <cell r="BQ112">
            <v>0</v>
          </cell>
          <cell r="BT112">
            <v>100.71824000000001</v>
          </cell>
          <cell r="BU112">
            <v>84.623026765939187</v>
          </cell>
          <cell r="BY112">
            <v>0</v>
          </cell>
        </row>
        <row r="113">
          <cell r="P113">
            <v>0</v>
          </cell>
          <cell r="Q113">
            <v>0</v>
          </cell>
          <cell r="T113">
            <v>499.80608000000007</v>
          </cell>
          <cell r="U113">
            <v>311.60087702422032</v>
          </cell>
          <cell r="X113">
            <v>127.58604000000001</v>
          </cell>
          <cell r="Y113">
            <v>116.1525500506912</v>
          </cell>
          <cell r="AB113">
            <v>22.581600000000002</v>
          </cell>
          <cell r="AC113">
            <v>0</v>
          </cell>
          <cell r="AG113">
            <v>0</v>
          </cell>
          <cell r="AJ113">
            <v>0</v>
          </cell>
          <cell r="AK113">
            <v>0</v>
          </cell>
          <cell r="AN113">
            <v>184.79276000000002</v>
          </cell>
          <cell r="AO113">
            <v>3.359686120846991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Z113">
            <v>61.723040000000005</v>
          </cell>
          <cell r="BA113">
            <v>0</v>
          </cell>
          <cell r="BD113">
            <v>53.44312</v>
          </cell>
          <cell r="BE113">
            <v>0</v>
          </cell>
          <cell r="BH113">
            <v>324.04595999999998</v>
          </cell>
          <cell r="BL113">
            <v>90.702759999999998</v>
          </cell>
          <cell r="BM113">
            <v>0</v>
          </cell>
          <cell r="BP113">
            <v>0</v>
          </cell>
          <cell r="BQ113">
            <v>0</v>
          </cell>
          <cell r="BT113">
            <v>99.735400000000013</v>
          </cell>
          <cell r="BU113">
            <v>82.699776157622381</v>
          </cell>
          <cell r="BY113">
            <v>0</v>
          </cell>
        </row>
        <row r="114">
          <cell r="P114">
            <v>0</v>
          </cell>
          <cell r="Q114">
            <v>0</v>
          </cell>
          <cell r="T114">
            <v>466.22179999999997</v>
          </cell>
          <cell r="U114">
            <v>314.42065749350195</v>
          </cell>
          <cell r="X114">
            <v>296.33823999999998</v>
          </cell>
          <cell r="Y114">
            <v>261.04701157148043</v>
          </cell>
          <cell r="AB114">
            <v>38.319599999999994</v>
          </cell>
          <cell r="AC114">
            <v>0</v>
          </cell>
          <cell r="AG114">
            <v>0</v>
          </cell>
          <cell r="AJ114">
            <v>0</v>
          </cell>
          <cell r="AK114">
            <v>0</v>
          </cell>
          <cell r="AN114">
            <v>323.80061999999998</v>
          </cell>
          <cell r="AO114">
            <v>5.8869646675316201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Z114">
            <v>120.06807999999999</v>
          </cell>
          <cell r="BA114">
            <v>0</v>
          </cell>
          <cell r="BD114">
            <v>151.36241999999999</v>
          </cell>
          <cell r="BE114">
            <v>0</v>
          </cell>
          <cell r="BH114">
            <v>594.59245999999996</v>
          </cell>
          <cell r="BL114">
            <v>148.16911999999999</v>
          </cell>
          <cell r="BM114">
            <v>0</v>
          </cell>
          <cell r="BP114">
            <v>0.63866000000000001</v>
          </cell>
          <cell r="BQ114">
            <v>0</v>
          </cell>
          <cell r="BT114">
            <v>147.53046000000001</v>
          </cell>
          <cell r="BU114">
            <v>400.03612652989437</v>
          </cell>
          <cell r="BY114">
            <v>0</v>
          </cell>
        </row>
        <row r="115">
          <cell r="P115">
            <v>0</v>
          </cell>
          <cell r="Q115">
            <v>0</v>
          </cell>
          <cell r="T115">
            <v>514.28520000000003</v>
          </cell>
          <cell r="U115">
            <v>283.50603587918954</v>
          </cell>
          <cell r="X115">
            <v>507.6918</v>
          </cell>
          <cell r="Y115">
            <v>707.72818912063076</v>
          </cell>
          <cell r="AB115">
            <v>24.908400000000004</v>
          </cell>
          <cell r="AC115">
            <v>0</v>
          </cell>
          <cell r="AG115">
            <v>0</v>
          </cell>
          <cell r="AJ115">
            <v>0</v>
          </cell>
          <cell r="AK115">
            <v>0</v>
          </cell>
          <cell r="AN115">
            <v>347.25239999999997</v>
          </cell>
          <cell r="AO115">
            <v>6.313337539364678</v>
          </cell>
          <cell r="AR115">
            <v>31.501799999999999</v>
          </cell>
          <cell r="AS115">
            <v>26.788134490712267</v>
          </cell>
          <cell r="AV115">
            <v>0.73260000000000003</v>
          </cell>
          <cell r="AW115">
            <v>0</v>
          </cell>
          <cell r="AZ115">
            <v>116.4834</v>
          </cell>
          <cell r="BA115">
            <v>0</v>
          </cell>
          <cell r="BD115">
            <v>149.4504</v>
          </cell>
          <cell r="BE115">
            <v>0</v>
          </cell>
          <cell r="BH115">
            <v>629.30340000000001</v>
          </cell>
          <cell r="BL115">
            <v>98.90100000000001</v>
          </cell>
          <cell r="BM115">
            <v>0</v>
          </cell>
          <cell r="BP115">
            <v>0.73260000000000003</v>
          </cell>
          <cell r="BQ115">
            <v>0</v>
          </cell>
          <cell r="BT115">
            <v>175.82400000000001</v>
          </cell>
          <cell r="BU115">
            <v>398.11287592157754</v>
          </cell>
          <cell r="BY115">
            <v>0</v>
          </cell>
        </row>
        <row r="116">
          <cell r="P116">
            <v>0</v>
          </cell>
          <cell r="Q116">
            <v>0</v>
          </cell>
          <cell r="T116">
            <v>393.76787999999993</v>
          </cell>
          <cell r="U116">
            <v>271.38273173785979</v>
          </cell>
          <cell r="X116">
            <v>532.00554</v>
          </cell>
          <cell r="Y116">
            <v>512.06704555801559</v>
          </cell>
          <cell r="AB116">
            <v>43.98471</v>
          </cell>
          <cell r="AC116">
            <v>0</v>
          </cell>
          <cell r="AG116">
            <v>0</v>
          </cell>
          <cell r="AJ116">
            <v>0</v>
          </cell>
          <cell r="AK116">
            <v>0</v>
          </cell>
          <cell r="AN116">
            <v>508.26775999999995</v>
          </cell>
          <cell r="AO116">
            <v>73.1888134724026</v>
          </cell>
          <cell r="AR116">
            <v>107.51817999999999</v>
          </cell>
          <cell r="AS116">
            <v>90.461469549405251</v>
          </cell>
          <cell r="AV116">
            <v>2.7926799999999998</v>
          </cell>
          <cell r="AW116">
            <v>0</v>
          </cell>
          <cell r="AZ116">
            <v>9.0762099999999997</v>
          </cell>
          <cell r="BA116">
            <v>0</v>
          </cell>
          <cell r="BD116">
            <v>63.533469999999994</v>
          </cell>
          <cell r="BE116">
            <v>0</v>
          </cell>
          <cell r="BH116">
            <v>599.02985999999999</v>
          </cell>
          <cell r="BL116">
            <v>138.93583000000001</v>
          </cell>
          <cell r="BM116">
            <v>0</v>
          </cell>
          <cell r="BP116">
            <v>0</v>
          </cell>
          <cell r="BQ116">
            <v>0</v>
          </cell>
          <cell r="BT116">
            <v>197.58210999999997</v>
          </cell>
          <cell r="BU116">
            <v>82.699776157622381</v>
          </cell>
          <cell r="BY116">
            <v>0</v>
          </cell>
        </row>
        <row r="117">
          <cell r="P117">
            <v>0</v>
          </cell>
          <cell r="Q117">
            <v>0</v>
          </cell>
          <cell r="T117">
            <v>590.79055999999991</v>
          </cell>
          <cell r="U117">
            <v>367.83472686690834</v>
          </cell>
          <cell r="X117">
            <v>694.10367999999994</v>
          </cell>
          <cell r="Y117">
            <v>721.67716432194641</v>
          </cell>
          <cell r="AB117">
            <v>55.167200000000001</v>
          </cell>
          <cell r="AC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638.93647999999996</v>
          </cell>
          <cell r="AO117">
            <v>97.739101112963226</v>
          </cell>
          <cell r="AR117">
            <v>110.3344</v>
          </cell>
          <cell r="AS117">
            <v>92.728157852465529</v>
          </cell>
          <cell r="AV117">
            <v>3.0091199999999998</v>
          </cell>
          <cell r="AW117">
            <v>0</v>
          </cell>
          <cell r="AZ117">
            <v>37.112479999999998</v>
          </cell>
          <cell r="BA117">
            <v>0</v>
          </cell>
          <cell r="BD117">
            <v>70.212800000000001</v>
          </cell>
          <cell r="BE117">
            <v>0</v>
          </cell>
          <cell r="BH117">
            <v>802.43200000000002</v>
          </cell>
          <cell r="BL117">
            <v>176.53503999999998</v>
          </cell>
          <cell r="BM117">
            <v>0</v>
          </cell>
          <cell r="BP117">
            <v>1.0030399999999999</v>
          </cell>
          <cell r="BQ117">
            <v>0</v>
          </cell>
          <cell r="BT117">
            <v>0</v>
          </cell>
          <cell r="BU117">
            <v>82.699776157622381</v>
          </cell>
          <cell r="BY117">
            <v>0</v>
          </cell>
        </row>
        <row r="118">
          <cell r="P118">
            <v>1700.46</v>
          </cell>
          <cell r="Q118">
            <v>1514.7971842411628</v>
          </cell>
          <cell r="T118">
            <v>2654.6070000000004</v>
          </cell>
          <cell r="U118">
            <v>3296.1076622430865</v>
          </cell>
          <cell r="X118">
            <v>1572.9255000000001</v>
          </cell>
          <cell r="Y118">
            <v>1466.5695468094532</v>
          </cell>
          <cell r="AB118">
            <v>28.341000000000001</v>
          </cell>
          <cell r="AC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2881.335</v>
          </cell>
          <cell r="AO118">
            <v>2238.762070106538</v>
          </cell>
          <cell r="AR118">
            <v>160.59900000000002</v>
          </cell>
          <cell r="AS118">
            <v>144.24380110383527</v>
          </cell>
          <cell r="AV118">
            <v>4.7235000000000005</v>
          </cell>
          <cell r="AW118">
            <v>0</v>
          </cell>
          <cell r="AZ118">
            <v>264.51600000000002</v>
          </cell>
          <cell r="BA118">
            <v>3984.1694307155562</v>
          </cell>
          <cell r="BD118">
            <v>1648.5014999999999</v>
          </cell>
          <cell r="BE118">
            <v>203.98476866540327</v>
          </cell>
          <cell r="BH118">
            <v>5351.7255000000005</v>
          </cell>
          <cell r="BL118">
            <v>368.43299999999999</v>
          </cell>
          <cell r="BM118">
            <v>1250.3569045401136</v>
          </cell>
          <cell r="BP118">
            <v>0</v>
          </cell>
          <cell r="BQ118">
            <v>0</v>
          </cell>
          <cell r="BT118">
            <v>1100.5755000000001</v>
          </cell>
          <cell r="BU118">
            <v>6869.851172907609</v>
          </cell>
        </row>
        <row r="119">
          <cell r="P119">
            <v>214.44479999999999</v>
          </cell>
          <cell r="Q119">
            <v>224.07907530490161</v>
          </cell>
          <cell r="T119">
            <v>224.95679999999999</v>
          </cell>
          <cell r="U119">
            <v>414.06028534865789</v>
          </cell>
          <cell r="X119">
            <v>558.5376</v>
          </cell>
          <cell r="Y119">
            <v>553.01604149277489</v>
          </cell>
          <cell r="AB119">
            <v>9.1103999999999985</v>
          </cell>
          <cell r="AC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382.63679999999999</v>
          </cell>
          <cell r="AO119">
            <v>6.9566553705096759</v>
          </cell>
          <cell r="AR119">
            <v>49.056000000000004</v>
          </cell>
          <cell r="AS119">
            <v>41.212514601095791</v>
          </cell>
          <cell r="AV119">
            <v>1.4016</v>
          </cell>
          <cell r="AW119">
            <v>0</v>
          </cell>
          <cell r="AZ119">
            <v>163.9872</v>
          </cell>
          <cell r="BA119">
            <v>0</v>
          </cell>
          <cell r="BD119">
            <v>69.379199999999997</v>
          </cell>
          <cell r="BE119">
            <v>0</v>
          </cell>
          <cell r="BH119">
            <v>582.36479999999995</v>
          </cell>
          <cell r="BL119">
            <v>92.505600000000001</v>
          </cell>
          <cell r="BM119">
            <v>594.31361288842481</v>
          </cell>
          <cell r="BP119">
            <v>0.70079999999999998</v>
          </cell>
          <cell r="BQ119">
            <v>0</v>
          </cell>
          <cell r="BT119">
            <v>207.43679999999998</v>
          </cell>
          <cell r="BU119">
            <v>519.27766424553602</v>
          </cell>
          <cell r="BY119">
            <v>0</v>
          </cell>
        </row>
        <row r="120">
          <cell r="P120">
            <v>627.85008000000016</v>
          </cell>
          <cell r="Q120">
            <v>570.34439050352057</v>
          </cell>
          <cell r="T120">
            <v>646.63192000000004</v>
          </cell>
          <cell r="U120">
            <v>900.53772390067184</v>
          </cell>
          <cell r="X120">
            <v>484.30316000000005</v>
          </cell>
          <cell r="Y120">
            <v>467.61926875541235</v>
          </cell>
          <cell r="AB120">
            <v>34.880560000000003</v>
          </cell>
          <cell r="AC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888.11272000000019</v>
          </cell>
          <cell r="AO120">
            <v>131.28981039510188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Z120">
            <v>205.25868000000003</v>
          </cell>
          <cell r="BA120">
            <v>0</v>
          </cell>
          <cell r="BD120">
            <v>635.89944000000003</v>
          </cell>
          <cell r="BE120">
            <v>0</v>
          </cell>
          <cell r="BH120">
            <v>1497.1809600000004</v>
          </cell>
          <cell r="BL120">
            <v>253.55484000000004</v>
          </cell>
          <cell r="BM120">
            <v>450.79912905804184</v>
          </cell>
          <cell r="BP120">
            <v>1.3415600000000003</v>
          </cell>
          <cell r="BQ120">
            <v>0</v>
          </cell>
          <cell r="BT120">
            <v>316.60816</v>
          </cell>
          <cell r="BU120">
            <v>617.36344526969276</v>
          </cell>
          <cell r="BY120">
            <v>0</v>
          </cell>
        </row>
        <row r="121">
          <cell r="P121">
            <v>366.74183999999991</v>
          </cell>
          <cell r="Q121">
            <v>345.97445367397904</v>
          </cell>
          <cell r="T121">
            <v>605.55047999999988</v>
          </cell>
          <cell r="U121">
            <v>862.11444441794231</v>
          </cell>
          <cell r="X121">
            <v>229.21364999999997</v>
          </cell>
          <cell r="Y121">
            <v>228.01499686991167</v>
          </cell>
          <cell r="AB121">
            <v>31.983299999999996</v>
          </cell>
          <cell r="AC121">
            <v>0</v>
          </cell>
          <cell r="AG121">
            <v>0</v>
          </cell>
          <cell r="AJ121">
            <v>0</v>
          </cell>
          <cell r="AK121">
            <v>0</v>
          </cell>
          <cell r="AN121">
            <v>647.12876999999992</v>
          </cell>
          <cell r="AO121">
            <v>105.74131707828566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Z121">
            <v>168.44537999999997</v>
          </cell>
          <cell r="BA121">
            <v>0</v>
          </cell>
          <cell r="BD121">
            <v>542.64999</v>
          </cell>
          <cell r="BE121">
            <v>0</v>
          </cell>
          <cell r="BH121">
            <v>1255.8775799999999</v>
          </cell>
          <cell r="BL121">
            <v>205.75922999999997</v>
          </cell>
          <cell r="BM121">
            <v>450.79912905804184</v>
          </cell>
          <cell r="BP121">
            <v>1.0661099999999999</v>
          </cell>
          <cell r="BQ121">
            <v>0</v>
          </cell>
          <cell r="BT121">
            <v>284.65136999999999</v>
          </cell>
          <cell r="BU121">
            <v>623.13319709464326</v>
          </cell>
          <cell r="BY121">
            <v>0</v>
          </cell>
        </row>
        <row r="122">
          <cell r="P122">
            <v>524.88800000000003</v>
          </cell>
          <cell r="Q122">
            <v>460.82246903742345</v>
          </cell>
          <cell r="T122">
            <v>663.60839999999996</v>
          </cell>
          <cell r="U122">
            <v>973.01467795128519</v>
          </cell>
          <cell r="X122">
            <v>305.5598</v>
          </cell>
          <cell r="Y122">
            <v>291.82231419627431</v>
          </cell>
          <cell r="AB122">
            <v>22.495200000000001</v>
          </cell>
          <cell r="AC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533.32369999999992</v>
          </cell>
          <cell r="AO122">
            <v>89.099043695926142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Z122">
            <v>127.47280000000001</v>
          </cell>
          <cell r="BA122">
            <v>0</v>
          </cell>
          <cell r="BD122">
            <v>251.19640000000001</v>
          </cell>
          <cell r="BE122">
            <v>0</v>
          </cell>
          <cell r="BH122">
            <v>810.7645</v>
          </cell>
          <cell r="BL122">
            <v>231.51309999999998</v>
          </cell>
          <cell r="BM122">
            <v>343.18332131155853</v>
          </cell>
          <cell r="BP122">
            <v>0.93730000000000002</v>
          </cell>
          <cell r="BQ122">
            <v>0</v>
          </cell>
          <cell r="BT122">
            <v>264.31859999999995</v>
          </cell>
          <cell r="BU122">
            <v>373.11061801345915</v>
          </cell>
          <cell r="BY122">
            <v>0</v>
          </cell>
        </row>
        <row r="123">
          <cell r="P123">
            <v>520.37959999999998</v>
          </cell>
          <cell r="Q123">
            <v>469.56484749731135</v>
          </cell>
          <cell r="T123">
            <v>1020.3075999999999</v>
          </cell>
          <cell r="U123">
            <v>1110.965654947745</v>
          </cell>
          <cell r="X123">
            <v>365.85639999999995</v>
          </cell>
          <cell r="Y123">
            <v>338.3515151805347</v>
          </cell>
          <cell r="AB123">
            <v>30.677399999999995</v>
          </cell>
          <cell r="AC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648.77019999999982</v>
          </cell>
          <cell r="AO123">
            <v>1493.1064511689269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Z123">
            <v>165.88519999999997</v>
          </cell>
          <cell r="BA123">
            <v>0</v>
          </cell>
          <cell r="BD123">
            <v>303.36539999999997</v>
          </cell>
          <cell r="BE123">
            <v>0</v>
          </cell>
          <cell r="BH123">
            <v>1153.2429999999997</v>
          </cell>
          <cell r="BL123">
            <v>193.154</v>
          </cell>
          <cell r="BM123">
            <v>450.79912905804184</v>
          </cell>
          <cell r="BP123">
            <v>1.1361999999999999</v>
          </cell>
          <cell r="BQ123">
            <v>0</v>
          </cell>
          <cell r="BT123">
            <v>319.2722</v>
          </cell>
          <cell r="BU123">
            <v>409.65237957147838</v>
          </cell>
          <cell r="BY123">
            <v>0</v>
          </cell>
        </row>
        <row r="124">
          <cell r="P124">
            <v>428.80669999999998</v>
          </cell>
          <cell r="Q124">
            <v>406.75365886846964</v>
          </cell>
          <cell r="T124">
            <v>592.46640000000002</v>
          </cell>
          <cell r="U124">
            <v>885.10358156513416</v>
          </cell>
          <cell r="X124">
            <v>304.46190000000001</v>
          </cell>
          <cell r="Y124">
            <v>284.32804824961789</v>
          </cell>
          <cell r="AB124">
            <v>21.943200000000001</v>
          </cell>
          <cell r="AC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609.83810000000005</v>
          </cell>
          <cell r="AO124">
            <v>88.532544777266011</v>
          </cell>
          <cell r="AR124">
            <v>0</v>
          </cell>
          <cell r="AS124">
            <v>0</v>
          </cell>
          <cell r="AV124">
            <v>0</v>
          </cell>
          <cell r="AW124">
            <v>0</v>
          </cell>
          <cell r="AZ124">
            <v>152.68809999999999</v>
          </cell>
          <cell r="BA124">
            <v>0</v>
          </cell>
          <cell r="BD124">
            <v>255.08970000000002</v>
          </cell>
          <cell r="BE124">
            <v>0</v>
          </cell>
          <cell r="BH124">
            <v>912.4713999999999</v>
          </cell>
          <cell r="BL124">
            <v>199.31739999999999</v>
          </cell>
          <cell r="BM124">
            <v>536.91584140679322</v>
          </cell>
          <cell r="BP124">
            <v>0.9143</v>
          </cell>
          <cell r="BQ124">
            <v>0</v>
          </cell>
          <cell r="BT124">
            <v>217.60339999999999</v>
          </cell>
          <cell r="BU124">
            <v>146.16704623207679</v>
          </cell>
          <cell r="BY124">
            <v>0</v>
          </cell>
        </row>
        <row r="125">
          <cell r="P125">
            <v>771.86400000000003</v>
          </cell>
          <cell r="Q125">
            <v>676.20135711902594</v>
          </cell>
          <cell r="T125">
            <v>1403.5504000000001</v>
          </cell>
          <cell r="U125">
            <v>1543.0553424820926</v>
          </cell>
          <cell r="X125">
            <v>542.96640000000002</v>
          </cell>
          <cell r="Y125">
            <v>535.8169811983912</v>
          </cell>
          <cell r="AB125">
            <v>3.5488000000000004</v>
          </cell>
          <cell r="AC125">
            <v>0</v>
          </cell>
          <cell r="AG125">
            <v>0</v>
          </cell>
          <cell r="AJ125">
            <v>0</v>
          </cell>
          <cell r="AK125">
            <v>0</v>
          </cell>
          <cell r="AN125">
            <v>1006.0848</v>
          </cell>
          <cell r="AO125">
            <v>742.27625436762253</v>
          </cell>
          <cell r="AR125">
            <v>19.5184</v>
          </cell>
          <cell r="AS125">
            <v>16.649855898842702</v>
          </cell>
          <cell r="AV125">
            <v>0</v>
          </cell>
          <cell r="AW125">
            <v>0</v>
          </cell>
          <cell r="AZ125">
            <v>189.86080000000001</v>
          </cell>
          <cell r="BA125">
            <v>0</v>
          </cell>
          <cell r="BD125">
            <v>594.42400000000009</v>
          </cell>
          <cell r="BE125">
            <v>0</v>
          </cell>
          <cell r="BH125">
            <v>1627.1248000000001</v>
          </cell>
          <cell r="BL125">
            <v>209.3792</v>
          </cell>
          <cell r="BM125">
            <v>343.18332131155853</v>
          </cell>
          <cell r="BP125">
            <v>1.7744000000000002</v>
          </cell>
          <cell r="BQ125">
            <v>0</v>
          </cell>
          <cell r="BT125">
            <v>525.22239999999999</v>
          </cell>
          <cell r="BU125">
            <v>823.15126035959031</v>
          </cell>
          <cell r="BY125">
            <v>0</v>
          </cell>
        </row>
        <row r="126">
          <cell r="P126">
            <v>649.47471999999993</v>
          </cell>
          <cell r="Q126">
            <v>618.89935920768289</v>
          </cell>
          <cell r="T126">
            <v>1366.3477600000001</v>
          </cell>
          <cell r="U126">
            <v>1757.5381455124834</v>
          </cell>
          <cell r="X126">
            <v>340.05516</v>
          </cell>
          <cell r="Y126">
            <v>363.3386623793204</v>
          </cell>
          <cell r="AB126">
            <v>35.230939999999997</v>
          </cell>
          <cell r="AC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847.07434000000001</v>
          </cell>
          <cell r="AO126">
            <v>2111.197223528774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Z126">
            <v>197.59962000000002</v>
          </cell>
          <cell r="BA126">
            <v>0</v>
          </cell>
          <cell r="BD126">
            <v>476.38357999999999</v>
          </cell>
          <cell r="BE126">
            <v>0</v>
          </cell>
          <cell r="BH126">
            <v>1306.60834</v>
          </cell>
          <cell r="BL126">
            <v>271.12505999999996</v>
          </cell>
          <cell r="BM126">
            <v>450.79912905804184</v>
          </cell>
          <cell r="BP126">
            <v>1.5317799999999999</v>
          </cell>
          <cell r="BQ126">
            <v>0</v>
          </cell>
          <cell r="BT126">
            <v>387.54034000000001</v>
          </cell>
          <cell r="BU126">
            <v>457.73364477939839</v>
          </cell>
          <cell r="BY126">
            <v>0</v>
          </cell>
        </row>
        <row r="127">
          <cell r="P127">
            <v>178.18799999999999</v>
          </cell>
          <cell r="Q127">
            <v>71.94013849141038</v>
          </cell>
          <cell r="T127">
            <v>437.56649999999996</v>
          </cell>
          <cell r="U127">
            <v>276.38957196328136</v>
          </cell>
          <cell r="X127">
            <v>390.86400000000003</v>
          </cell>
          <cell r="Y127">
            <v>364.42293038133164</v>
          </cell>
          <cell r="AB127">
            <v>26.584499999999998</v>
          </cell>
          <cell r="AC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451.21800000000002</v>
          </cell>
          <cell r="AO127">
            <v>67.423610292513047</v>
          </cell>
          <cell r="AR127">
            <v>63.227999999999994</v>
          </cell>
          <cell r="AS127">
            <v>53.576268981424533</v>
          </cell>
          <cell r="AV127">
            <v>1.4370000000000001</v>
          </cell>
          <cell r="AW127">
            <v>0</v>
          </cell>
          <cell r="AZ127">
            <v>145.137</v>
          </cell>
          <cell r="BA127">
            <v>0</v>
          </cell>
          <cell r="BD127">
            <v>71.850000000000009</v>
          </cell>
          <cell r="BE127">
            <v>0</v>
          </cell>
          <cell r="BH127">
            <v>564.02250000000004</v>
          </cell>
          <cell r="BL127">
            <v>123.58199999999999</v>
          </cell>
          <cell r="BM127">
            <v>0</v>
          </cell>
          <cell r="BP127">
            <v>0</v>
          </cell>
          <cell r="BQ127">
            <v>0</v>
          </cell>
          <cell r="BT127">
            <v>207.64649999999997</v>
          </cell>
          <cell r="BU127">
            <v>82.699776157622381</v>
          </cell>
          <cell r="BY127">
            <v>0</v>
          </cell>
        </row>
        <row r="128">
          <cell r="P128">
            <v>407.22390000000001</v>
          </cell>
          <cell r="Q128">
            <v>322.88508034421892</v>
          </cell>
          <cell r="T128">
            <v>367.3451</v>
          </cell>
          <cell r="U128">
            <v>533.48237904391829</v>
          </cell>
          <cell r="X128">
            <v>532.22859999999991</v>
          </cell>
          <cell r="Y128">
            <v>633.88208013687597</v>
          </cell>
          <cell r="AB128">
            <v>8.4358999999999984</v>
          </cell>
          <cell r="AC128">
            <v>0</v>
          </cell>
          <cell r="AG128">
            <v>0</v>
          </cell>
          <cell r="AJ128">
            <v>0</v>
          </cell>
          <cell r="AK128">
            <v>0</v>
          </cell>
          <cell r="AN128">
            <v>634.9932</v>
          </cell>
          <cell r="AO128">
            <v>11.54470467821476</v>
          </cell>
          <cell r="AR128">
            <v>45.247099999999996</v>
          </cell>
          <cell r="AS128">
            <v>37.503388286997165</v>
          </cell>
          <cell r="AV128">
            <v>0.76690000000000003</v>
          </cell>
          <cell r="AW128">
            <v>0</v>
          </cell>
          <cell r="AZ128">
            <v>72.855499999999992</v>
          </cell>
          <cell r="BA128">
            <v>0</v>
          </cell>
          <cell r="BD128">
            <v>85.125900000000001</v>
          </cell>
          <cell r="BE128">
            <v>0</v>
          </cell>
          <cell r="BH128">
            <v>690.9769</v>
          </cell>
          <cell r="BL128">
            <v>121.17019999999999</v>
          </cell>
          <cell r="BM128">
            <v>450.79912905804184</v>
          </cell>
          <cell r="BP128">
            <v>0.76690000000000003</v>
          </cell>
          <cell r="BQ128">
            <v>0</v>
          </cell>
          <cell r="BT128">
            <v>172.55250000000001</v>
          </cell>
          <cell r="BU128">
            <v>453.88714356276478</v>
          </cell>
          <cell r="BY128">
            <v>0</v>
          </cell>
        </row>
        <row r="129">
          <cell r="P129">
            <v>615.15916000000004</v>
          </cell>
          <cell r="Q129">
            <v>571.91659875370306</v>
          </cell>
          <cell r="T129">
            <v>2480.9724799999999</v>
          </cell>
          <cell r="U129">
            <v>2300.9240541605768</v>
          </cell>
          <cell r="X129">
            <v>940.5326</v>
          </cell>
          <cell r="Y129">
            <v>923.28602610966379</v>
          </cell>
          <cell r="AB129">
            <v>25.419800000000002</v>
          </cell>
          <cell r="AC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1502.3101799999999</v>
          </cell>
          <cell r="AO129">
            <v>248.47562100192178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Z129">
            <v>429.59462000000002</v>
          </cell>
          <cell r="BA129">
            <v>0</v>
          </cell>
          <cell r="BD129">
            <v>617.70114000000001</v>
          </cell>
          <cell r="BE129">
            <v>203.98476866540327</v>
          </cell>
          <cell r="BH129">
            <v>1901.40104</v>
          </cell>
          <cell r="BL129">
            <v>327.91541999999998</v>
          </cell>
          <cell r="BM129">
            <v>737.82809671880761</v>
          </cell>
          <cell r="BP129">
            <v>0</v>
          </cell>
          <cell r="BQ129">
            <v>0</v>
          </cell>
          <cell r="BT129">
            <v>655.83083999999997</v>
          </cell>
          <cell r="BU129">
            <v>221.173819956432</v>
          </cell>
          <cell r="BY129">
            <v>0</v>
          </cell>
        </row>
        <row r="130">
          <cell r="P130">
            <v>603.65859999999998</v>
          </cell>
          <cell r="Q130">
            <v>562.68400756909546</v>
          </cell>
          <cell r="T130">
            <v>2694.6292400000002</v>
          </cell>
          <cell r="U130">
            <v>3351.7039731281657</v>
          </cell>
          <cell r="X130">
            <v>1032.6415200000001</v>
          </cell>
          <cell r="Y130">
            <v>1131.8912105075299</v>
          </cell>
          <cell r="AB130">
            <v>35.96264</v>
          </cell>
          <cell r="AC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1518.13716</v>
          </cell>
          <cell r="AO130">
            <v>833.55290154942259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Z130">
            <v>508.61448000000007</v>
          </cell>
          <cell r="BA130">
            <v>0</v>
          </cell>
          <cell r="BD130">
            <v>585.67728000000011</v>
          </cell>
          <cell r="BE130">
            <v>203.98476866540327</v>
          </cell>
          <cell r="BH130">
            <v>1880.3323200000002</v>
          </cell>
          <cell r="BL130">
            <v>308.25120000000004</v>
          </cell>
          <cell r="BM130">
            <v>717.57241915191457</v>
          </cell>
          <cell r="BP130">
            <v>2.5687600000000002</v>
          </cell>
          <cell r="BQ130">
            <v>0</v>
          </cell>
          <cell r="BT130">
            <v>670.44636000000003</v>
          </cell>
          <cell r="BU130">
            <v>803.91875427642231</v>
          </cell>
          <cell r="BY130">
            <v>0</v>
          </cell>
        </row>
        <row r="131">
          <cell r="P131">
            <v>267.34050000000002</v>
          </cell>
          <cell r="Q131">
            <v>266.95400497934912</v>
          </cell>
          <cell r="T131">
            <v>500.62949999999995</v>
          </cell>
          <cell r="U131">
            <v>664.57720260876602</v>
          </cell>
          <cell r="X131">
            <v>254.29949999999999</v>
          </cell>
          <cell r="Y131">
            <v>254.0993443080535</v>
          </cell>
          <cell r="AB131">
            <v>6.5204999999999993</v>
          </cell>
          <cell r="AC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474.54750000000001</v>
          </cell>
          <cell r="AO131">
            <v>83.279556559896292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Z131">
            <v>57.96</v>
          </cell>
          <cell r="BA131">
            <v>0</v>
          </cell>
          <cell r="BD131">
            <v>81.144000000000005</v>
          </cell>
          <cell r="BE131">
            <v>0</v>
          </cell>
          <cell r="BH131">
            <v>708.56100000000004</v>
          </cell>
          <cell r="BL131">
            <v>103.6035</v>
          </cell>
          <cell r="BM131">
            <v>574.05793532153177</v>
          </cell>
          <cell r="BP131">
            <v>0.72450000000000003</v>
          </cell>
          <cell r="BQ131">
            <v>0</v>
          </cell>
          <cell r="BT131">
            <v>174.6045</v>
          </cell>
          <cell r="BU131">
            <v>275.02483698930234</v>
          </cell>
          <cell r="BY131">
            <v>0</v>
          </cell>
        </row>
        <row r="132">
          <cell r="P132">
            <v>290.59860000000003</v>
          </cell>
          <cell r="Q132">
            <v>277.20892446876496</v>
          </cell>
          <cell r="T132">
            <v>876.72120000000018</v>
          </cell>
          <cell r="U132">
            <v>1855.8767543392896</v>
          </cell>
          <cell r="X132">
            <v>600.89880000000005</v>
          </cell>
          <cell r="Y132">
            <v>710.53849575353775</v>
          </cell>
          <cell r="AB132">
            <v>14.776200000000001</v>
          </cell>
          <cell r="AC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722.39200000000005</v>
          </cell>
          <cell r="AO132">
            <v>2257.1946728671264</v>
          </cell>
          <cell r="AR132">
            <v>83.731800000000007</v>
          </cell>
          <cell r="AS132">
            <v>82.425029202191581</v>
          </cell>
          <cell r="AV132">
            <v>1.6418000000000001</v>
          </cell>
          <cell r="AW132">
            <v>0</v>
          </cell>
          <cell r="AZ132">
            <v>68.955600000000018</v>
          </cell>
          <cell r="BA132">
            <v>0</v>
          </cell>
          <cell r="BD132">
            <v>195.3742</v>
          </cell>
          <cell r="BE132">
            <v>0</v>
          </cell>
          <cell r="BH132">
            <v>1364.3358000000001</v>
          </cell>
          <cell r="BL132">
            <v>185.52340000000004</v>
          </cell>
          <cell r="BM132">
            <v>369.01432399092312</v>
          </cell>
          <cell r="BP132">
            <v>0</v>
          </cell>
          <cell r="BQ132">
            <v>0</v>
          </cell>
          <cell r="BT132">
            <v>336.56900000000002</v>
          </cell>
          <cell r="BU132">
            <v>201.94131387326402</v>
          </cell>
          <cell r="BY132">
            <v>0</v>
          </cell>
        </row>
        <row r="133">
          <cell r="P133">
            <v>1440.5382000000002</v>
          </cell>
          <cell r="Q133">
            <v>1263.1709418331793</v>
          </cell>
          <cell r="T133">
            <v>2341.9276000000004</v>
          </cell>
          <cell r="U133">
            <v>2246.361137832876</v>
          </cell>
          <cell r="X133">
            <v>2004.9596000000001</v>
          </cell>
          <cell r="Y133">
            <v>1984.0529454797611</v>
          </cell>
          <cell r="AB133">
            <v>96.87830000000001</v>
          </cell>
          <cell r="AC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2371.4123</v>
          </cell>
          <cell r="AO133">
            <v>1052.0377802023906</v>
          </cell>
          <cell r="AR133">
            <v>223.24130000000002</v>
          </cell>
          <cell r="AS133">
            <v>189.65999219424282</v>
          </cell>
          <cell r="AV133">
            <v>4.2121000000000004</v>
          </cell>
          <cell r="AW133">
            <v>0</v>
          </cell>
          <cell r="AZ133">
            <v>282.21070000000003</v>
          </cell>
          <cell r="BA133">
            <v>0</v>
          </cell>
          <cell r="BD133">
            <v>1389.9930000000002</v>
          </cell>
          <cell r="BE133">
            <v>1731.1825938052855</v>
          </cell>
          <cell r="BH133">
            <v>4220.5242000000007</v>
          </cell>
          <cell r="BL133">
            <v>522.30040000000008</v>
          </cell>
          <cell r="BM133">
            <v>765.38384026030383</v>
          </cell>
          <cell r="BP133">
            <v>0</v>
          </cell>
          <cell r="BQ133">
            <v>0</v>
          </cell>
          <cell r="BT133">
            <v>1133.0549000000001</v>
          </cell>
          <cell r="BU133">
            <v>1348.1986764300768</v>
          </cell>
          <cell r="BY133">
            <v>0</v>
          </cell>
        </row>
        <row r="134">
          <cell r="P134">
            <v>1337.9849999999999</v>
          </cell>
          <cell r="Q134">
            <v>1154.8128164436721</v>
          </cell>
          <cell r="T134">
            <v>1870.4759999999999</v>
          </cell>
          <cell r="U134">
            <v>2002.7960757306105</v>
          </cell>
          <cell r="X134">
            <v>1210.944</v>
          </cell>
          <cell r="Y134">
            <v>1223.9250631531456</v>
          </cell>
          <cell r="AB134">
            <v>100.011</v>
          </cell>
          <cell r="AC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1586.6609999999998</v>
          </cell>
          <cell r="AO134">
            <v>10693.827182130595</v>
          </cell>
          <cell r="AR134">
            <v>102.714</v>
          </cell>
          <cell r="AS134">
            <v>87.576593527328555</v>
          </cell>
          <cell r="AV134">
            <v>2.7029999999999998</v>
          </cell>
          <cell r="AW134">
            <v>0</v>
          </cell>
          <cell r="AZ134">
            <v>218.94300000000001</v>
          </cell>
          <cell r="BA134">
            <v>0</v>
          </cell>
          <cell r="BD134">
            <v>302.73599999999999</v>
          </cell>
          <cell r="BE134">
            <v>1227.1938718098711</v>
          </cell>
          <cell r="BH134">
            <v>1900.2089999999998</v>
          </cell>
          <cell r="BL134">
            <v>456.80700000000002</v>
          </cell>
          <cell r="BM134">
            <v>574.05793532153177</v>
          </cell>
          <cell r="BP134">
            <v>0</v>
          </cell>
          <cell r="BQ134">
            <v>0</v>
          </cell>
          <cell r="BT134">
            <v>670.34400000000005</v>
          </cell>
          <cell r="BU134">
            <v>746.22123602691829</v>
          </cell>
          <cell r="BY134">
            <v>0</v>
          </cell>
        </row>
        <row r="135">
          <cell r="P135">
            <v>778.96199999999988</v>
          </cell>
          <cell r="Q135">
            <v>844.55898991426</v>
          </cell>
          <cell r="T135">
            <v>1254.5388</v>
          </cell>
          <cell r="U135">
            <v>1581.1799582727633</v>
          </cell>
          <cell r="X135">
            <v>1243.606</v>
          </cell>
          <cell r="Y135">
            <v>1156.1948735903709</v>
          </cell>
          <cell r="AB135">
            <v>54.663999999999994</v>
          </cell>
          <cell r="AC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1667.252</v>
          </cell>
          <cell r="AO135">
            <v>10118.401925675855</v>
          </cell>
          <cell r="AR135">
            <v>109.32799999999999</v>
          </cell>
          <cell r="AS135">
            <v>92.583914051361702</v>
          </cell>
          <cell r="AV135">
            <v>2.7332000000000001</v>
          </cell>
          <cell r="AW135">
            <v>0</v>
          </cell>
          <cell r="AZ135">
            <v>169.45839999999998</v>
          </cell>
          <cell r="BA135">
            <v>0</v>
          </cell>
          <cell r="BD135">
            <v>628.63599999999997</v>
          </cell>
          <cell r="BE135">
            <v>1659.8775227674157</v>
          </cell>
          <cell r="BH135">
            <v>2796.0635999999995</v>
          </cell>
          <cell r="BL135">
            <v>336.18359999999996</v>
          </cell>
          <cell r="BM135">
            <v>1530.7676805206077</v>
          </cell>
          <cell r="BP135">
            <v>0</v>
          </cell>
          <cell r="BQ135">
            <v>0</v>
          </cell>
          <cell r="BT135">
            <v>855.49159999999995</v>
          </cell>
          <cell r="BU135">
            <v>600.05418979484159</v>
          </cell>
          <cell r="BY135">
            <v>0</v>
          </cell>
        </row>
        <row r="136">
          <cell r="P136">
            <v>775.3350999999999</v>
          </cell>
          <cell r="Q136">
            <v>702.88250570928653</v>
          </cell>
          <cell r="T136">
            <v>643.82949999999994</v>
          </cell>
          <cell r="U136">
            <v>852.58773109051219</v>
          </cell>
          <cell r="X136">
            <v>1468.4792</v>
          </cell>
          <cell r="Y136">
            <v>1368.8668961027925</v>
          </cell>
          <cell r="AB136">
            <v>60.273399999999995</v>
          </cell>
          <cell r="AC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1671.2169999999999</v>
          </cell>
          <cell r="AO136">
            <v>312.68982977284162</v>
          </cell>
          <cell r="AR136">
            <v>142.46439999999998</v>
          </cell>
          <cell r="AS136">
            <v>119.88720497458765</v>
          </cell>
          <cell r="AV136">
            <v>2.7397</v>
          </cell>
          <cell r="AW136">
            <v>0</v>
          </cell>
          <cell r="AZ136">
            <v>115.06740000000001</v>
          </cell>
          <cell r="BA136">
            <v>0</v>
          </cell>
          <cell r="BD136">
            <v>646.56919999999991</v>
          </cell>
          <cell r="BE136">
            <v>817.43237457863654</v>
          </cell>
          <cell r="BH136">
            <v>3660.2392</v>
          </cell>
          <cell r="BL136">
            <v>345.2022</v>
          </cell>
          <cell r="BM136">
            <v>574.05793532153177</v>
          </cell>
          <cell r="BP136">
            <v>0</v>
          </cell>
          <cell r="BQ136">
            <v>0</v>
          </cell>
          <cell r="BT136">
            <v>854.78639999999996</v>
          </cell>
          <cell r="BU136">
            <v>628.90294891959354</v>
          </cell>
          <cell r="BY136">
            <v>0</v>
          </cell>
        </row>
        <row r="137">
          <cell r="P137">
            <v>1152.95982</v>
          </cell>
          <cell r="Q137">
            <v>1005.0184989477764</v>
          </cell>
          <cell r="T137">
            <v>2596.3598999999995</v>
          </cell>
          <cell r="U137">
            <v>3168.5737963225974</v>
          </cell>
          <cell r="X137">
            <v>1716.2378999999999</v>
          </cell>
          <cell r="Y137">
            <v>1768.1416137127069</v>
          </cell>
          <cell r="AB137">
            <v>92.412809999999993</v>
          </cell>
          <cell r="AC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2552.3537999999994</v>
          </cell>
          <cell r="AO137">
            <v>514.93294920421977</v>
          </cell>
          <cell r="AR137">
            <v>206.82866999999999</v>
          </cell>
          <cell r="AS137">
            <v>174.32893676263521</v>
          </cell>
          <cell r="AV137">
            <v>4.4006099999999995</v>
          </cell>
          <cell r="AW137">
            <v>0</v>
          </cell>
          <cell r="AZ137">
            <v>171.62378999999999</v>
          </cell>
          <cell r="BA137">
            <v>0</v>
          </cell>
          <cell r="BD137">
            <v>1311.3817799999999</v>
          </cell>
          <cell r="BE137">
            <v>817.43237457863654</v>
          </cell>
          <cell r="BH137">
            <v>5707.5911699999997</v>
          </cell>
          <cell r="BL137">
            <v>576.47991000000002</v>
          </cell>
          <cell r="BM137">
            <v>574.05793532153177</v>
          </cell>
          <cell r="BP137">
            <v>0</v>
          </cell>
          <cell r="BQ137">
            <v>0</v>
          </cell>
          <cell r="BT137">
            <v>1377.3909299999998</v>
          </cell>
          <cell r="BU137">
            <v>415.42213139642877</v>
          </cell>
          <cell r="BY137">
            <v>0</v>
          </cell>
        </row>
        <row r="138">
          <cell r="P138">
            <v>441.90720000000005</v>
          </cell>
          <cell r="Q138">
            <v>434.41073839545862</v>
          </cell>
          <cell r="T138">
            <v>1528.9343999999999</v>
          </cell>
          <cell r="U138">
            <v>1572.9252418590165</v>
          </cell>
          <cell r="X138">
            <v>1499.904</v>
          </cell>
          <cell r="Y138">
            <v>1469.1270502548787</v>
          </cell>
          <cell r="AB138">
            <v>74.188800000000001</v>
          </cell>
          <cell r="AC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2112.768</v>
          </cell>
          <cell r="AO138">
            <v>1541.354384564248</v>
          </cell>
          <cell r="AR138">
            <v>145.15199999999999</v>
          </cell>
          <cell r="AS138">
            <v>122.62783719556053</v>
          </cell>
          <cell r="AV138">
            <v>3.2256</v>
          </cell>
          <cell r="AW138">
            <v>0</v>
          </cell>
          <cell r="AZ138">
            <v>351.59039999999999</v>
          </cell>
          <cell r="BA138">
            <v>2535.2495389837359</v>
          </cell>
          <cell r="BD138">
            <v>338.68799999999999</v>
          </cell>
          <cell r="BE138">
            <v>403.48963757973621</v>
          </cell>
          <cell r="BH138">
            <v>2903.04</v>
          </cell>
          <cell r="BL138">
            <v>393.52319999999997</v>
          </cell>
          <cell r="BM138">
            <v>574.05793532153177</v>
          </cell>
          <cell r="BP138">
            <v>0</v>
          </cell>
          <cell r="BQ138">
            <v>0</v>
          </cell>
          <cell r="BT138">
            <v>854.78399999999999</v>
          </cell>
          <cell r="BU138">
            <v>825.07451096790714</v>
          </cell>
          <cell r="BY138">
            <v>0</v>
          </cell>
        </row>
        <row r="139">
          <cell r="P139">
            <v>1154.829</v>
          </cell>
          <cell r="Q139">
            <v>1006.7181536294955</v>
          </cell>
          <cell r="T139">
            <v>2700.5231999999996</v>
          </cell>
          <cell r="U139">
            <v>2573.968296356863</v>
          </cell>
          <cell r="X139">
            <v>1878.8179499999999</v>
          </cell>
          <cell r="Y139">
            <v>1795.0109273760397</v>
          </cell>
          <cell r="AB139">
            <v>88.832999999999998</v>
          </cell>
          <cell r="AC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2651.6650499999996</v>
          </cell>
          <cell r="AO139">
            <v>1105.9469404686524</v>
          </cell>
          <cell r="AR139">
            <v>182.10765000000001</v>
          </cell>
          <cell r="AS139">
            <v>152.30084770834949</v>
          </cell>
          <cell r="AV139">
            <v>4.4416500000000001</v>
          </cell>
          <cell r="AW139">
            <v>0</v>
          </cell>
          <cell r="AZ139">
            <v>173.22434999999999</v>
          </cell>
          <cell r="BA139">
            <v>0</v>
          </cell>
          <cell r="BD139">
            <v>1314.7283999999997</v>
          </cell>
          <cell r="BE139">
            <v>259.68485557037792</v>
          </cell>
          <cell r="BH139">
            <v>5876.3029499999993</v>
          </cell>
          <cell r="BL139">
            <v>493.02314999999999</v>
          </cell>
          <cell r="BM139">
            <v>574.05793532153177</v>
          </cell>
          <cell r="BP139">
            <v>0</v>
          </cell>
          <cell r="BQ139">
            <v>0</v>
          </cell>
          <cell r="BT139">
            <v>1394.6780999999999</v>
          </cell>
          <cell r="BU139">
            <v>615.44019466137604</v>
          </cell>
          <cell r="BY139">
            <v>0</v>
          </cell>
        </row>
        <row r="140">
          <cell r="P140">
            <v>1026.0893999999998</v>
          </cell>
          <cell r="Q140">
            <v>904.02887868311359</v>
          </cell>
          <cell r="T140">
            <v>2938.6641999999997</v>
          </cell>
          <cell r="U140">
            <v>2561.5484276055222</v>
          </cell>
          <cell r="X140">
            <v>1954.4560000000001</v>
          </cell>
          <cell r="Y140">
            <v>1909.8909441445726</v>
          </cell>
          <cell r="AB140">
            <v>87.252499999999998</v>
          </cell>
          <cell r="AC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2101.0401999999999</v>
          </cell>
          <cell r="AO140">
            <v>989.58494311448953</v>
          </cell>
          <cell r="AR140">
            <v>195.44560000000001</v>
          </cell>
          <cell r="AS140">
            <v>163.73732051015358</v>
          </cell>
          <cell r="AV140">
            <v>3.4901</v>
          </cell>
          <cell r="AW140">
            <v>0</v>
          </cell>
          <cell r="AZ140">
            <v>191.9555</v>
          </cell>
          <cell r="BA140">
            <v>0</v>
          </cell>
          <cell r="BD140">
            <v>310.6189</v>
          </cell>
          <cell r="BE140">
            <v>1581.8526021029404</v>
          </cell>
          <cell r="BH140">
            <v>2959.6047999999996</v>
          </cell>
          <cell r="BL140">
            <v>390.89120000000003</v>
          </cell>
          <cell r="BM140">
            <v>574.05793532153177</v>
          </cell>
          <cell r="BP140">
            <v>0</v>
          </cell>
          <cell r="BQ140">
            <v>0</v>
          </cell>
          <cell r="BT140">
            <v>855.07449999999994</v>
          </cell>
          <cell r="BU140">
            <v>2017.489888124323</v>
          </cell>
          <cell r="BY140">
            <v>0</v>
          </cell>
        </row>
        <row r="141">
          <cell r="P141">
            <v>721.89360000000011</v>
          </cell>
          <cell r="Q141">
            <v>659.11557716537959</v>
          </cell>
          <cell r="T141">
            <v>2680.7160000000003</v>
          </cell>
          <cell r="U141">
            <v>2508.8656110911265</v>
          </cell>
          <cell r="X141">
            <v>2845.3584000000005</v>
          </cell>
          <cell r="Y141">
            <v>2664.0926804310525</v>
          </cell>
          <cell r="AB141">
            <v>63.324000000000005</v>
          </cell>
          <cell r="AC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2275.4424000000004</v>
          </cell>
          <cell r="AO141">
            <v>593.5827668695797</v>
          </cell>
          <cell r="AR141">
            <v>54.880800000000001</v>
          </cell>
          <cell r="AS141">
            <v>48.053792024877687</v>
          </cell>
          <cell r="AV141">
            <v>0</v>
          </cell>
          <cell r="AW141">
            <v>0</v>
          </cell>
          <cell r="AZ141">
            <v>105.54000000000002</v>
          </cell>
          <cell r="BA141">
            <v>0</v>
          </cell>
          <cell r="BD141">
            <v>578.3592000000001</v>
          </cell>
          <cell r="BE141">
            <v>2104.5075730611484</v>
          </cell>
          <cell r="BH141">
            <v>3440.6040000000003</v>
          </cell>
          <cell r="BL141">
            <v>561.47280000000012</v>
          </cell>
          <cell r="BM141">
            <v>574.05793532153177</v>
          </cell>
          <cell r="BP141">
            <v>0</v>
          </cell>
          <cell r="BQ141">
            <v>0</v>
          </cell>
          <cell r="BT141">
            <v>1194.7128</v>
          </cell>
          <cell r="BU141">
            <v>819.30475914295675</v>
          </cell>
          <cell r="BY141">
            <v>0</v>
          </cell>
        </row>
        <row r="142">
          <cell r="P142">
            <v>1169.7635100000002</v>
          </cell>
          <cell r="Q142">
            <v>1018.4850456237505</v>
          </cell>
          <cell r="T142">
            <v>2424.0346500000005</v>
          </cell>
          <cell r="U142">
            <v>2633.4065503980064</v>
          </cell>
          <cell r="X142">
            <v>1725.7347600000003</v>
          </cell>
          <cell r="Y142">
            <v>1696.5829629536477</v>
          </cell>
          <cell r="AB142">
            <v>93.403170000000017</v>
          </cell>
          <cell r="AC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2646.4231500000001</v>
          </cell>
          <cell r="AO142">
            <v>1681.2195328521525</v>
          </cell>
          <cell r="AR142">
            <v>204.59742000000003</v>
          </cell>
          <cell r="AS142">
            <v>174.22590547613245</v>
          </cell>
          <cell r="AV142">
            <v>4.4477700000000002</v>
          </cell>
          <cell r="AW142">
            <v>0</v>
          </cell>
          <cell r="AZ142">
            <v>173.46303</v>
          </cell>
          <cell r="BA142">
            <v>0</v>
          </cell>
          <cell r="BD142">
            <v>1307.64438</v>
          </cell>
          <cell r="BE142">
            <v>1581.8526021029404</v>
          </cell>
          <cell r="BH142">
            <v>5911.0863300000001</v>
          </cell>
          <cell r="BL142">
            <v>676.06104000000005</v>
          </cell>
          <cell r="BM142">
            <v>574.05793532153177</v>
          </cell>
          <cell r="BP142">
            <v>0</v>
          </cell>
          <cell r="BQ142">
            <v>0</v>
          </cell>
          <cell r="BT142">
            <v>1405.4953200000002</v>
          </cell>
          <cell r="BU142">
            <v>1134.7178589069119</v>
          </cell>
          <cell r="BY142">
            <v>0</v>
          </cell>
        </row>
        <row r="143">
          <cell r="P143">
            <v>1173.7862000000002</v>
          </cell>
          <cell r="Q143">
            <v>1006.3417824096756</v>
          </cell>
          <cell r="T143">
            <v>2266.9306000000001</v>
          </cell>
          <cell r="U143">
            <v>2267.4956066715185</v>
          </cell>
          <cell r="X143">
            <v>1680.0375000000001</v>
          </cell>
          <cell r="Y143">
            <v>1696.3434766227897</v>
          </cell>
          <cell r="AB143">
            <v>89.602000000000004</v>
          </cell>
          <cell r="AC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2665.6595000000002</v>
          </cell>
          <cell r="AO143">
            <v>530.57017455949176</v>
          </cell>
          <cell r="AR143">
            <v>183.68410000000003</v>
          </cell>
          <cell r="AS143">
            <v>156.71058677066677</v>
          </cell>
          <cell r="AV143">
            <v>4.4801000000000002</v>
          </cell>
          <cell r="AW143">
            <v>0</v>
          </cell>
          <cell r="AZ143">
            <v>174.72390000000001</v>
          </cell>
          <cell r="BA143">
            <v>0</v>
          </cell>
          <cell r="BD143">
            <v>1308.1892</v>
          </cell>
          <cell r="BE143">
            <v>1227.1938718098711</v>
          </cell>
          <cell r="BH143">
            <v>5949.5728000000008</v>
          </cell>
          <cell r="BL143">
            <v>600.3334000000001</v>
          </cell>
          <cell r="BM143">
            <v>459.22228210566072</v>
          </cell>
          <cell r="BP143">
            <v>0</v>
          </cell>
          <cell r="BQ143">
            <v>0</v>
          </cell>
          <cell r="BT143">
            <v>1406.7514000000001</v>
          </cell>
          <cell r="BU143">
            <v>1386.6636885964126</v>
          </cell>
          <cell r="BY143">
            <v>0</v>
          </cell>
        </row>
        <row r="144">
          <cell r="P144">
            <v>750.09150000000011</v>
          </cell>
          <cell r="Q144">
            <v>654.52444934092227</v>
          </cell>
          <cell r="T144">
            <v>1513.6254999999999</v>
          </cell>
          <cell r="U144">
            <v>1970.4209631718441</v>
          </cell>
          <cell r="X144">
            <v>1142.6125</v>
          </cell>
          <cell r="Y144">
            <v>1000.5603171143305</v>
          </cell>
          <cell r="AB144">
            <v>29.573499999999999</v>
          </cell>
          <cell r="AC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1535.1334999999999</v>
          </cell>
          <cell r="AO144">
            <v>868.6979305864196</v>
          </cell>
          <cell r="AR144">
            <v>64.524000000000001</v>
          </cell>
          <cell r="AS144">
            <v>61.818771901643686</v>
          </cell>
          <cell r="AV144">
            <v>2.6884999999999999</v>
          </cell>
          <cell r="AW144">
            <v>0</v>
          </cell>
          <cell r="AZ144">
            <v>693.63300000000004</v>
          </cell>
          <cell r="BA144">
            <v>0</v>
          </cell>
          <cell r="BD144">
            <v>647.92849999999999</v>
          </cell>
          <cell r="BE144">
            <v>203.98476866540327</v>
          </cell>
          <cell r="BH144">
            <v>2349.7489999999998</v>
          </cell>
          <cell r="BL144">
            <v>322.62</v>
          </cell>
          <cell r="BM144">
            <v>430.5434514911488</v>
          </cell>
          <cell r="BP144">
            <v>0</v>
          </cell>
          <cell r="BQ144">
            <v>0</v>
          </cell>
          <cell r="BT144">
            <v>739.33750000000009</v>
          </cell>
          <cell r="BU144">
            <v>815.45825792632309</v>
          </cell>
          <cell r="BY144">
            <v>0</v>
          </cell>
        </row>
        <row r="145">
          <cell r="P145">
            <v>769.03560000000004</v>
          </cell>
          <cell r="Q145">
            <v>618.77231138637228</v>
          </cell>
          <cell r="T145">
            <v>2271.2736</v>
          </cell>
          <cell r="U145">
            <v>1967.0019138634843</v>
          </cell>
          <cell r="X145">
            <v>1132.8804</v>
          </cell>
          <cell r="Y145">
            <v>1064.7672721998074</v>
          </cell>
          <cell r="AB145">
            <v>49.615199999999994</v>
          </cell>
          <cell r="AC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1615.2503999999999</v>
          </cell>
          <cell r="AO145">
            <v>858.45474795022324</v>
          </cell>
          <cell r="AR145">
            <v>121.2816</v>
          </cell>
          <cell r="AS145">
            <v>103.03128650273949</v>
          </cell>
          <cell r="AV145">
            <v>2.7564000000000002</v>
          </cell>
          <cell r="AW145">
            <v>0</v>
          </cell>
          <cell r="AZ145">
            <v>518.20320000000004</v>
          </cell>
          <cell r="BA145">
            <v>0</v>
          </cell>
          <cell r="BD145">
            <v>628.45920000000001</v>
          </cell>
          <cell r="BE145">
            <v>203.98476866540327</v>
          </cell>
          <cell r="BH145">
            <v>3062.3604</v>
          </cell>
          <cell r="BL145">
            <v>311.47320000000002</v>
          </cell>
          <cell r="BM145">
            <v>430.5434514911488</v>
          </cell>
          <cell r="BP145">
            <v>0</v>
          </cell>
          <cell r="BQ145">
            <v>0</v>
          </cell>
          <cell r="BT145">
            <v>854.48400000000004</v>
          </cell>
          <cell r="BU145">
            <v>530.8171678954368</v>
          </cell>
          <cell r="BY145">
            <v>0</v>
          </cell>
        </row>
        <row r="146">
          <cell r="P146">
            <v>753.57850000000008</v>
          </cell>
          <cell r="Q146">
            <v>606.98658036536119</v>
          </cell>
          <cell r="T146">
            <v>1713.915</v>
          </cell>
          <cell r="U146">
            <v>1653.8783303582211</v>
          </cell>
          <cell r="X146">
            <v>1153.492</v>
          </cell>
          <cell r="Y146">
            <v>1002.3583525928549</v>
          </cell>
          <cell r="AB146">
            <v>54.410000000000004</v>
          </cell>
          <cell r="AC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1596.9334999999999</v>
          </cell>
          <cell r="AO146">
            <v>275.07228246927161</v>
          </cell>
          <cell r="AR146">
            <v>122.4225</v>
          </cell>
          <cell r="AS146">
            <v>103.03128650273949</v>
          </cell>
          <cell r="AV146">
            <v>2.7204999999999999</v>
          </cell>
          <cell r="AW146">
            <v>0</v>
          </cell>
          <cell r="AZ146">
            <v>900.4855</v>
          </cell>
          <cell r="BA146">
            <v>0</v>
          </cell>
          <cell r="BD146">
            <v>609.39200000000005</v>
          </cell>
          <cell r="BE146">
            <v>203.98476866540327</v>
          </cell>
          <cell r="BH146">
            <v>3000.7114999999999</v>
          </cell>
          <cell r="BL146">
            <v>304.69600000000003</v>
          </cell>
          <cell r="BM146">
            <v>430.5434514911488</v>
          </cell>
          <cell r="BP146">
            <v>2.7204999999999999</v>
          </cell>
          <cell r="BQ146">
            <v>0</v>
          </cell>
          <cell r="BT146">
            <v>835.19349999999997</v>
          </cell>
          <cell r="BU146">
            <v>815.45825792632309</v>
          </cell>
          <cell r="BY146">
            <v>0</v>
          </cell>
        </row>
        <row r="147">
          <cell r="P147">
            <v>781.34039999999993</v>
          </cell>
          <cell r="Q147">
            <v>628.03741974020068</v>
          </cell>
          <cell r="T147">
            <v>1354.5036</v>
          </cell>
          <cell r="U147">
            <v>1512.4653988454897</v>
          </cell>
          <cell r="X147">
            <v>1211.2128</v>
          </cell>
          <cell r="Y147">
            <v>1099.651581585558</v>
          </cell>
          <cell r="AB147">
            <v>56.775600000000004</v>
          </cell>
          <cell r="AC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1595.1239999999998</v>
          </cell>
          <cell r="AO147">
            <v>273.5053629352638</v>
          </cell>
          <cell r="AR147">
            <v>121.66199999999999</v>
          </cell>
          <cell r="AS147">
            <v>103.03128650273949</v>
          </cell>
          <cell r="AV147">
            <v>2.7035999999999998</v>
          </cell>
          <cell r="AW147">
            <v>0</v>
          </cell>
          <cell r="AZ147">
            <v>900.29880000000003</v>
          </cell>
          <cell r="BA147">
            <v>0</v>
          </cell>
          <cell r="BD147">
            <v>608.30999999999995</v>
          </cell>
          <cell r="BE147">
            <v>0</v>
          </cell>
          <cell r="BH147">
            <v>3009.1068</v>
          </cell>
          <cell r="BL147">
            <v>378.50400000000002</v>
          </cell>
          <cell r="BM147">
            <v>430.5434514911488</v>
          </cell>
          <cell r="BP147">
            <v>0</v>
          </cell>
          <cell r="BQ147">
            <v>0</v>
          </cell>
          <cell r="BT147">
            <v>824.59799999999996</v>
          </cell>
          <cell r="BU147">
            <v>315.41309976395519</v>
          </cell>
          <cell r="BY147">
            <v>0</v>
          </cell>
        </row>
        <row r="148">
          <cell r="P148">
            <v>751.62360000000001</v>
          </cell>
          <cell r="Q148">
            <v>655.37665970716716</v>
          </cell>
          <cell r="T148">
            <v>2323.7007999999996</v>
          </cell>
          <cell r="U148">
            <v>2329.306098005537</v>
          </cell>
          <cell r="X148">
            <v>1230.6804</v>
          </cell>
          <cell r="Y148">
            <v>1132.1202288892778</v>
          </cell>
          <cell r="AB148">
            <v>60.570399999999992</v>
          </cell>
          <cell r="AC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1613.3751999999997</v>
          </cell>
          <cell r="AO148">
            <v>278.32476968865279</v>
          </cell>
          <cell r="AR148">
            <v>121.14079999999998</v>
          </cell>
          <cell r="AS148">
            <v>103.03128650273949</v>
          </cell>
          <cell r="AV148">
            <v>2.7532000000000001</v>
          </cell>
          <cell r="AW148">
            <v>0</v>
          </cell>
          <cell r="AZ148">
            <v>900.29639999999995</v>
          </cell>
          <cell r="BA148">
            <v>0</v>
          </cell>
          <cell r="BD148">
            <v>627.7296</v>
          </cell>
          <cell r="BE148">
            <v>171.72949045769673</v>
          </cell>
          <cell r="BH148">
            <v>2392.5308</v>
          </cell>
          <cell r="BL148">
            <v>432.25239999999997</v>
          </cell>
          <cell r="BM148">
            <v>430.5434514911488</v>
          </cell>
          <cell r="BP148">
            <v>0</v>
          </cell>
          <cell r="BQ148">
            <v>0</v>
          </cell>
          <cell r="BT148">
            <v>839.72599999999989</v>
          </cell>
          <cell r="BU148">
            <v>809.6885061013727</v>
          </cell>
          <cell r="BY148">
            <v>0</v>
          </cell>
        </row>
        <row r="149">
          <cell r="P149">
            <v>754.04720000000009</v>
          </cell>
          <cell r="Q149">
            <v>606.98913812867067</v>
          </cell>
          <cell r="T149">
            <v>1958.3527999999999</v>
          </cell>
          <cell r="U149">
            <v>1940.0436589317667</v>
          </cell>
          <cell r="X149">
            <v>1166.3320000000001</v>
          </cell>
          <cell r="Y149">
            <v>1004.4803963948908</v>
          </cell>
          <cell r="AB149">
            <v>59.672799999999995</v>
          </cell>
          <cell r="AC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1592.1787999999999</v>
          </cell>
          <cell r="AO149">
            <v>267.79654412683925</v>
          </cell>
          <cell r="AR149">
            <v>122.05799999999999</v>
          </cell>
          <cell r="AS149">
            <v>103.03128650273949</v>
          </cell>
          <cell r="AV149">
            <v>2.7124000000000001</v>
          </cell>
          <cell r="AW149">
            <v>0</v>
          </cell>
          <cell r="AZ149">
            <v>900.5168000000001</v>
          </cell>
          <cell r="BA149">
            <v>0</v>
          </cell>
          <cell r="BD149">
            <v>626.56440000000009</v>
          </cell>
          <cell r="BE149">
            <v>171.72949045769673</v>
          </cell>
          <cell r="BH149">
            <v>2723.2496000000001</v>
          </cell>
          <cell r="BL149">
            <v>333.62520000000001</v>
          </cell>
          <cell r="BM149">
            <v>430.5434514911488</v>
          </cell>
          <cell r="BP149">
            <v>0</v>
          </cell>
          <cell r="BQ149">
            <v>0</v>
          </cell>
          <cell r="BT149">
            <v>832.70680000000004</v>
          </cell>
          <cell r="BU149">
            <v>348.10836010534081</v>
          </cell>
          <cell r="BY149">
            <v>0</v>
          </cell>
        </row>
        <row r="150">
          <cell r="P150">
            <v>1154.328</v>
          </cell>
          <cell r="Q150">
            <v>999.08015855188853</v>
          </cell>
          <cell r="T150">
            <v>3895.8569999999995</v>
          </cell>
          <cell r="U150">
            <v>3985.3503858576373</v>
          </cell>
          <cell r="X150">
            <v>1408.5549999999998</v>
          </cell>
          <cell r="Y150">
            <v>1817.8406327123726</v>
          </cell>
          <cell r="AB150">
            <v>41.225999999999999</v>
          </cell>
          <cell r="AC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1958.2349999999999</v>
          </cell>
          <cell r="AO150">
            <v>344.32985583011674</v>
          </cell>
          <cell r="AR150">
            <v>34.355000000000004</v>
          </cell>
          <cell r="AS150">
            <v>30.909385950821843</v>
          </cell>
          <cell r="AV150">
            <v>0</v>
          </cell>
          <cell r="AW150">
            <v>0</v>
          </cell>
          <cell r="AZ150">
            <v>1061.5695000000001</v>
          </cell>
          <cell r="BA150">
            <v>3883.3043818366814</v>
          </cell>
          <cell r="BD150">
            <v>862.31050000000005</v>
          </cell>
          <cell r="BE150">
            <v>171.72949045769673</v>
          </cell>
          <cell r="BH150">
            <v>2652.2060000000001</v>
          </cell>
          <cell r="BL150">
            <v>683.66450000000009</v>
          </cell>
          <cell r="BM150">
            <v>430.5434514911488</v>
          </cell>
          <cell r="BP150">
            <v>0</v>
          </cell>
          <cell r="BQ150">
            <v>0</v>
          </cell>
          <cell r="BT150">
            <v>882.92349999999999</v>
          </cell>
          <cell r="BU150">
            <v>557.74267641187203</v>
          </cell>
          <cell r="BY150">
            <v>0</v>
          </cell>
        </row>
        <row r="151">
          <cell r="P151">
            <v>1243.1573999999998</v>
          </cell>
          <cell r="Q151">
            <v>1103.9128811473229</v>
          </cell>
          <cell r="T151">
            <v>2442.7646999999997</v>
          </cell>
          <cell r="U151">
            <v>2536.609082764202</v>
          </cell>
          <cell r="X151">
            <v>1646.9855999999997</v>
          </cell>
          <cell r="Y151">
            <v>1603.1272325481589</v>
          </cell>
          <cell r="AB151">
            <v>95.018399999999986</v>
          </cell>
          <cell r="AC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2323.9916999999996</v>
          </cell>
          <cell r="AO151">
            <v>459.23115117825125</v>
          </cell>
          <cell r="AR151">
            <v>134.60939999999999</v>
          </cell>
          <cell r="AS151">
            <v>113.33441515301344</v>
          </cell>
          <cell r="AV151">
            <v>3.9590999999999994</v>
          </cell>
          <cell r="AW151">
            <v>0</v>
          </cell>
          <cell r="AZ151">
            <v>241.50509999999997</v>
          </cell>
          <cell r="BA151">
            <v>0</v>
          </cell>
          <cell r="BD151">
            <v>1108.548</v>
          </cell>
          <cell r="BE151">
            <v>0</v>
          </cell>
          <cell r="BH151">
            <v>4259.9915999999994</v>
          </cell>
          <cell r="BL151">
            <v>617.61959999999988</v>
          </cell>
          <cell r="BM151">
            <v>1052.4128079210698</v>
          </cell>
          <cell r="BP151">
            <v>0</v>
          </cell>
          <cell r="BQ151">
            <v>0</v>
          </cell>
          <cell r="BT151">
            <v>1068.9569999999999</v>
          </cell>
          <cell r="BU151">
            <v>1032.7855766661216</v>
          </cell>
          <cell r="BY151">
            <v>0</v>
          </cell>
        </row>
        <row r="152">
          <cell r="P152">
            <v>209.81331</v>
          </cell>
          <cell r="Q152">
            <v>272.42641979425082</v>
          </cell>
          <cell r="T152">
            <v>2627.6619300000002</v>
          </cell>
          <cell r="U152">
            <v>2932.5542611365881</v>
          </cell>
          <cell r="X152">
            <v>1825.04276</v>
          </cell>
          <cell r="Y152">
            <v>2086.1506929399088</v>
          </cell>
          <cell r="AB152">
            <v>63.277029999999996</v>
          </cell>
          <cell r="AC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1944.9360799999997</v>
          </cell>
          <cell r="AO152">
            <v>1770.8655421778622</v>
          </cell>
          <cell r="AR152">
            <v>146.53627999999998</v>
          </cell>
          <cell r="AS152">
            <v>123.63754380328737</v>
          </cell>
          <cell r="AV152">
            <v>3.3303699999999998</v>
          </cell>
          <cell r="AW152">
            <v>0</v>
          </cell>
          <cell r="AZ152">
            <v>313.05477999999999</v>
          </cell>
          <cell r="BA152">
            <v>0</v>
          </cell>
          <cell r="BD152">
            <v>126.55405999999999</v>
          </cell>
          <cell r="BE152">
            <v>0</v>
          </cell>
          <cell r="BH152">
            <v>2544.4026800000001</v>
          </cell>
          <cell r="BL152">
            <v>422.95699000000002</v>
          </cell>
          <cell r="BM152">
            <v>861.0869029822976</v>
          </cell>
          <cell r="BP152">
            <v>3.3303699999999998</v>
          </cell>
          <cell r="BQ152">
            <v>0</v>
          </cell>
          <cell r="BT152">
            <v>959.14655999999991</v>
          </cell>
          <cell r="BU152">
            <v>878.92552800077749</v>
          </cell>
          <cell r="BY152">
            <v>0</v>
          </cell>
        </row>
        <row r="153">
          <cell r="P153">
            <v>1195.752</v>
          </cell>
          <cell r="Q153">
            <v>1066.0747530550259</v>
          </cell>
          <cell r="T153">
            <v>2660.5482000000002</v>
          </cell>
          <cell r="U153">
            <v>4052.2019250966869</v>
          </cell>
          <cell r="X153">
            <v>2481.1854000000003</v>
          </cell>
          <cell r="Y153">
            <v>2369.8962856341022</v>
          </cell>
          <cell r="AB153">
            <v>134.52209999999999</v>
          </cell>
          <cell r="AC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2924.6100999999999</v>
          </cell>
          <cell r="AO153">
            <v>53.171844837746498</v>
          </cell>
          <cell r="AR153">
            <v>219.22119999999998</v>
          </cell>
          <cell r="AS153">
            <v>185.45631570493106</v>
          </cell>
          <cell r="AV153">
            <v>4.9823000000000004</v>
          </cell>
          <cell r="AW153">
            <v>0</v>
          </cell>
          <cell r="AZ153">
            <v>274.0265</v>
          </cell>
          <cell r="BA153">
            <v>0</v>
          </cell>
          <cell r="BD153">
            <v>1589.3537000000001</v>
          </cell>
          <cell r="BE153">
            <v>0</v>
          </cell>
          <cell r="BH153">
            <v>5545.2999</v>
          </cell>
          <cell r="BL153">
            <v>592.89369999999997</v>
          </cell>
          <cell r="BM153">
            <v>861.0869029822976</v>
          </cell>
          <cell r="BP153">
            <v>0</v>
          </cell>
          <cell r="BQ153">
            <v>0</v>
          </cell>
          <cell r="BT153">
            <v>1375.1148000000001</v>
          </cell>
          <cell r="BU153">
            <v>2436.7585207373859</v>
          </cell>
          <cell r="BY153">
            <v>0</v>
          </cell>
        </row>
        <row r="154">
          <cell r="P154">
            <v>1082.4625000000001</v>
          </cell>
          <cell r="Q154">
            <v>995.73623539098128</v>
          </cell>
          <cell r="T154">
            <v>2208.2235000000001</v>
          </cell>
          <cell r="U154">
            <v>2417.8639934577304</v>
          </cell>
          <cell r="X154">
            <v>1658.3325500000001</v>
          </cell>
          <cell r="Y154">
            <v>1590.3768866906735</v>
          </cell>
          <cell r="AB154">
            <v>86.597000000000008</v>
          </cell>
          <cell r="AC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2437.7055500000001</v>
          </cell>
          <cell r="AO154">
            <v>2744.4076773843358</v>
          </cell>
          <cell r="AR154">
            <v>181.85370000000003</v>
          </cell>
          <cell r="AS154">
            <v>154.4851109822076</v>
          </cell>
          <cell r="AV154">
            <v>4.3298500000000004</v>
          </cell>
          <cell r="AW154">
            <v>0</v>
          </cell>
          <cell r="AZ154">
            <v>610.50884999999994</v>
          </cell>
          <cell r="BA154">
            <v>0</v>
          </cell>
          <cell r="BD154">
            <v>956.89685000000009</v>
          </cell>
          <cell r="BE154">
            <v>0</v>
          </cell>
          <cell r="BH154">
            <v>5801.9990000000007</v>
          </cell>
          <cell r="BL154">
            <v>515.25215000000003</v>
          </cell>
          <cell r="BM154">
            <v>459.26239235826836</v>
          </cell>
          <cell r="BP154">
            <v>0</v>
          </cell>
          <cell r="BQ154">
            <v>0</v>
          </cell>
          <cell r="BT154">
            <v>1363.9027500000002</v>
          </cell>
          <cell r="BU154">
            <v>1215.4943844562176</v>
          </cell>
          <cell r="BY154">
            <v>0</v>
          </cell>
        </row>
        <row r="155">
          <cell r="P155">
            <v>886.71168</v>
          </cell>
          <cell r="Q155">
            <v>816.38091452823244</v>
          </cell>
          <cell r="T155">
            <v>1604.0860600000001</v>
          </cell>
          <cell r="U155">
            <v>1728.8999874027941</v>
          </cell>
          <cell r="X155">
            <v>988.31406000000004</v>
          </cell>
          <cell r="Y155">
            <v>996.99814424272779</v>
          </cell>
          <cell r="AB155">
            <v>67.734920000000002</v>
          </cell>
          <cell r="AC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1696.4518600000001</v>
          </cell>
          <cell r="AO155">
            <v>298.63265759788646</v>
          </cell>
          <cell r="AR155">
            <v>144.70642000000001</v>
          </cell>
          <cell r="AS155">
            <v>123.76118134709066</v>
          </cell>
          <cell r="AV155">
            <v>3.0788600000000002</v>
          </cell>
          <cell r="AW155">
            <v>0</v>
          </cell>
          <cell r="AZ155">
            <v>443.35584</v>
          </cell>
          <cell r="BA155">
            <v>0</v>
          </cell>
          <cell r="BD155">
            <v>431.04040000000003</v>
          </cell>
          <cell r="BE155">
            <v>171.72949045769673</v>
          </cell>
          <cell r="BH155">
            <v>2610.8732800000002</v>
          </cell>
          <cell r="BL155">
            <v>424.88268000000005</v>
          </cell>
          <cell r="BM155">
            <v>290.91966216371361</v>
          </cell>
          <cell r="BP155">
            <v>0</v>
          </cell>
          <cell r="BQ155">
            <v>0</v>
          </cell>
          <cell r="BT155">
            <v>932.89458000000002</v>
          </cell>
          <cell r="BU155">
            <v>821.22800975127359</v>
          </cell>
          <cell r="BY155">
            <v>0</v>
          </cell>
        </row>
        <row r="156">
          <cell r="P156">
            <v>1150.1854000000001</v>
          </cell>
          <cell r="Q156">
            <v>1005.0033585388126</v>
          </cell>
          <cell r="T156">
            <v>2141.11436</v>
          </cell>
          <cell r="U156">
            <v>2083.2851871029602</v>
          </cell>
          <cell r="X156">
            <v>1880.1107499999998</v>
          </cell>
          <cell r="Y156">
            <v>1861.0399479376122</v>
          </cell>
          <cell r="AB156">
            <v>84.052009999999996</v>
          </cell>
          <cell r="AC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2614.4598899999996</v>
          </cell>
          <cell r="AO156">
            <v>508.39198299880854</v>
          </cell>
          <cell r="AR156">
            <v>190.22296999999998</v>
          </cell>
          <cell r="AS156">
            <v>159.76031285114783</v>
          </cell>
          <cell r="AV156">
            <v>4.4237900000000003</v>
          </cell>
          <cell r="AW156">
            <v>0</v>
          </cell>
          <cell r="AZ156">
            <v>172.52780999999999</v>
          </cell>
          <cell r="BA156">
            <v>0</v>
          </cell>
          <cell r="BD156">
            <v>959.96243000000004</v>
          </cell>
          <cell r="BE156">
            <v>0</v>
          </cell>
          <cell r="BH156">
            <v>6454.3096100000002</v>
          </cell>
          <cell r="BL156">
            <v>504.31206000000003</v>
          </cell>
          <cell r="BM156">
            <v>717.57241915191457</v>
          </cell>
          <cell r="BP156">
            <v>0</v>
          </cell>
          <cell r="BQ156">
            <v>0</v>
          </cell>
          <cell r="BT156">
            <v>1397.9176399999999</v>
          </cell>
          <cell r="BU156">
            <v>1380.8939367714622</v>
          </cell>
          <cell r="BY156">
            <v>0</v>
          </cell>
        </row>
        <row r="157">
          <cell r="P157">
            <v>805.97244000000001</v>
          </cell>
          <cell r="Q157">
            <v>724.93518492855912</v>
          </cell>
          <cell r="T157">
            <v>1221.0886800000001</v>
          </cell>
          <cell r="U157">
            <v>1704.3245357365149</v>
          </cell>
          <cell r="X157">
            <v>911.09928000000002</v>
          </cell>
          <cell r="Y157">
            <v>867.2319081709544</v>
          </cell>
          <cell r="AB157">
            <v>43.128959999999999</v>
          </cell>
          <cell r="AC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1428.6468</v>
          </cell>
          <cell r="AO157">
            <v>842.263364370055</v>
          </cell>
          <cell r="AR157">
            <v>56.606760000000001</v>
          </cell>
          <cell r="AS157">
            <v>53.040506291610285</v>
          </cell>
          <cell r="AV157">
            <v>2.69556</v>
          </cell>
          <cell r="AW157">
            <v>0</v>
          </cell>
          <cell r="AZ157">
            <v>347.72723999999999</v>
          </cell>
          <cell r="BA157">
            <v>0</v>
          </cell>
          <cell r="BD157">
            <v>458.24520000000001</v>
          </cell>
          <cell r="BE157">
            <v>0</v>
          </cell>
          <cell r="BH157">
            <v>3153.8051999999998</v>
          </cell>
          <cell r="BL157">
            <v>471.72299999999996</v>
          </cell>
          <cell r="BM157">
            <v>645.815177236723</v>
          </cell>
          <cell r="BP157">
            <v>2.69556</v>
          </cell>
          <cell r="BQ157">
            <v>0</v>
          </cell>
          <cell r="BT157">
            <v>776.32127999999989</v>
          </cell>
          <cell r="BU157">
            <v>686.60046716909744</v>
          </cell>
          <cell r="BY157">
            <v>0</v>
          </cell>
        </row>
        <row r="158">
          <cell r="P158">
            <v>561.02855999999997</v>
          </cell>
          <cell r="Q158">
            <v>568.24635767744564</v>
          </cell>
          <cell r="T158">
            <v>1677.5853999999999</v>
          </cell>
          <cell r="U158">
            <v>1814.6435307593824</v>
          </cell>
          <cell r="X158">
            <v>907.5462</v>
          </cell>
          <cell r="Y158">
            <v>895.89596892384475</v>
          </cell>
          <cell r="AB158">
            <v>2.75014</v>
          </cell>
          <cell r="AC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1630.8330199999998</v>
          </cell>
          <cell r="AO158">
            <v>262.51204769559718</v>
          </cell>
          <cell r="AR158">
            <v>16.50084</v>
          </cell>
          <cell r="AS158">
            <v>13.023154613946271</v>
          </cell>
          <cell r="AV158">
            <v>0</v>
          </cell>
          <cell r="AW158">
            <v>0</v>
          </cell>
          <cell r="AZ158">
            <v>550.02800000000002</v>
          </cell>
          <cell r="BA158">
            <v>0</v>
          </cell>
          <cell r="BD158">
            <v>541.77757999999994</v>
          </cell>
          <cell r="BE158">
            <v>0</v>
          </cell>
          <cell r="BH158">
            <v>3668.68676</v>
          </cell>
          <cell r="BL158">
            <v>398.77029999999996</v>
          </cell>
          <cell r="BM158">
            <v>459.26239235826836</v>
          </cell>
          <cell r="BP158">
            <v>0</v>
          </cell>
          <cell r="BQ158">
            <v>0</v>
          </cell>
          <cell r="BT158">
            <v>814.04143999999997</v>
          </cell>
          <cell r="BU158">
            <v>628.90294891959354</v>
          </cell>
          <cell r="BY158">
            <v>0</v>
          </cell>
        </row>
        <row r="159">
          <cell r="P159">
            <v>1122.19841</v>
          </cell>
          <cell r="Q159">
            <v>1081.4008377296791</v>
          </cell>
          <cell r="T159">
            <v>2007.43859</v>
          </cell>
          <cell r="U159">
            <v>2627.2335596571484</v>
          </cell>
          <cell r="X159">
            <v>1658.7076099999999</v>
          </cell>
          <cell r="Y159">
            <v>1575.8132362248452</v>
          </cell>
          <cell r="AB159">
            <v>93.889110000000002</v>
          </cell>
          <cell r="AC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2517.1223299999997</v>
          </cell>
          <cell r="AO159">
            <v>1826.5045648600915</v>
          </cell>
          <cell r="AR159">
            <v>201.19094999999999</v>
          </cell>
          <cell r="AS159">
            <v>169.40404126780425</v>
          </cell>
          <cell r="AV159">
            <v>4.4709099999999999</v>
          </cell>
          <cell r="AW159">
            <v>0</v>
          </cell>
          <cell r="AZ159">
            <v>616.98558000000003</v>
          </cell>
          <cell r="BA159">
            <v>0</v>
          </cell>
          <cell r="BD159">
            <v>1336.8020899999999</v>
          </cell>
          <cell r="BE159">
            <v>0</v>
          </cell>
          <cell r="BH159">
            <v>5941.8393899999992</v>
          </cell>
          <cell r="BL159">
            <v>840.53107999999997</v>
          </cell>
          <cell r="BM159">
            <v>1399.2461622199298</v>
          </cell>
          <cell r="BP159">
            <v>0</v>
          </cell>
          <cell r="BQ159">
            <v>0</v>
          </cell>
          <cell r="BT159">
            <v>1408.33665</v>
          </cell>
          <cell r="BU159">
            <v>711.60272507721595</v>
          </cell>
          <cell r="BY159">
            <v>0</v>
          </cell>
        </row>
        <row r="160">
          <cell r="P160">
            <v>788.89</v>
          </cell>
          <cell r="Q160">
            <v>713.82529939616552</v>
          </cell>
          <cell r="T160">
            <v>1366.3574799999999</v>
          </cell>
          <cell r="U160">
            <v>1916.2777760846723</v>
          </cell>
          <cell r="X160">
            <v>1126.5349199999998</v>
          </cell>
          <cell r="Y160">
            <v>1092.9698380062173</v>
          </cell>
          <cell r="AB160">
            <v>69.422319999999999</v>
          </cell>
          <cell r="AC160">
            <v>0</v>
          </cell>
          <cell r="AG160">
            <v>0</v>
          </cell>
          <cell r="AJ160">
            <v>0</v>
          </cell>
          <cell r="AK160">
            <v>0</v>
          </cell>
          <cell r="AN160">
            <v>1871.2470799999999</v>
          </cell>
          <cell r="AO160">
            <v>380.82412594878633</v>
          </cell>
          <cell r="AR160">
            <v>160.93356</v>
          </cell>
          <cell r="AS160">
            <v>134.3940101141734</v>
          </cell>
          <cell r="AV160">
            <v>3.1555599999999999</v>
          </cell>
          <cell r="AW160">
            <v>0</v>
          </cell>
          <cell r="AZ160">
            <v>186.17803999999998</v>
          </cell>
          <cell r="BA160">
            <v>1246.1396039072599</v>
          </cell>
          <cell r="BD160">
            <v>710.00099999999998</v>
          </cell>
          <cell r="BE160">
            <v>0</v>
          </cell>
          <cell r="BH160">
            <v>4768.05116</v>
          </cell>
          <cell r="BL160">
            <v>511.20071999999999</v>
          </cell>
          <cell r="BM160">
            <v>717.57241915191457</v>
          </cell>
          <cell r="BP160">
            <v>0</v>
          </cell>
          <cell r="BQ160">
            <v>0</v>
          </cell>
          <cell r="BT160">
            <v>836.22340000000008</v>
          </cell>
          <cell r="BU160">
            <v>786.60949880157114</v>
          </cell>
          <cell r="BY160">
            <v>0</v>
          </cell>
        </row>
        <row r="161">
          <cell r="P161">
            <v>876.86387999999999</v>
          </cell>
          <cell r="Q161">
            <v>810.47648396568093</v>
          </cell>
          <cell r="T161">
            <v>1523.6863099999998</v>
          </cell>
          <cell r="U161">
            <v>1847.4889671240155</v>
          </cell>
          <cell r="X161">
            <v>1017.59512</v>
          </cell>
          <cell r="Y161">
            <v>979.89891864269725</v>
          </cell>
          <cell r="AB161">
            <v>56.833770000000001</v>
          </cell>
          <cell r="AC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1664.4175499999999</v>
          </cell>
          <cell r="AO161">
            <v>1701.8686584239097</v>
          </cell>
          <cell r="AR161">
            <v>140.73123999999999</v>
          </cell>
          <cell r="AS161">
            <v>118.27991690514492</v>
          </cell>
          <cell r="AV161">
            <v>2.7063700000000002</v>
          </cell>
          <cell r="AW161">
            <v>0</v>
          </cell>
          <cell r="AZ161">
            <v>162.38219999999998</v>
          </cell>
          <cell r="BA161">
            <v>0</v>
          </cell>
          <cell r="BD161">
            <v>530.44852000000003</v>
          </cell>
          <cell r="BE161">
            <v>171.72949045769673</v>
          </cell>
          <cell r="BH161">
            <v>2760.4973999999997</v>
          </cell>
          <cell r="BL161">
            <v>470.90837999999997</v>
          </cell>
          <cell r="BM161">
            <v>143.51448383038294</v>
          </cell>
          <cell r="BP161">
            <v>2.7063700000000002</v>
          </cell>
          <cell r="BQ161">
            <v>0</v>
          </cell>
          <cell r="BT161">
            <v>736.13264000000004</v>
          </cell>
          <cell r="BU161">
            <v>780.83974697662075</v>
          </cell>
          <cell r="BY161">
            <v>0</v>
          </cell>
        </row>
        <row r="162">
          <cell r="P162">
            <v>549.01215999999999</v>
          </cell>
          <cell r="Q162">
            <v>852.55822270989268</v>
          </cell>
          <cell r="T162">
            <v>1797.2379199999998</v>
          </cell>
          <cell r="U162">
            <v>2408.0910698031098</v>
          </cell>
          <cell r="X162">
            <v>1017.74424</v>
          </cell>
          <cell r="Y162">
            <v>921.42101959700074</v>
          </cell>
          <cell r="AB162">
            <v>2.58968</v>
          </cell>
          <cell r="AC162">
            <v>0</v>
          </cell>
          <cell r="AG162">
            <v>0</v>
          </cell>
          <cell r="AJ162">
            <v>0</v>
          </cell>
          <cell r="AK162">
            <v>0</v>
          </cell>
          <cell r="AN162">
            <v>1447.63112</v>
          </cell>
          <cell r="AO162">
            <v>270.82381966560456</v>
          </cell>
          <cell r="AR162">
            <v>12.948399999999999</v>
          </cell>
          <cell r="AS162">
            <v>13.188004672350655</v>
          </cell>
          <cell r="AV162">
            <v>0</v>
          </cell>
          <cell r="AW162">
            <v>0</v>
          </cell>
          <cell r="AZ162">
            <v>460.96303999999992</v>
          </cell>
          <cell r="BA162">
            <v>0</v>
          </cell>
          <cell r="BD162">
            <v>442.83528000000001</v>
          </cell>
          <cell r="BE162">
            <v>0</v>
          </cell>
          <cell r="BH162">
            <v>3063.5914400000001</v>
          </cell>
          <cell r="BL162">
            <v>321.12031999999999</v>
          </cell>
          <cell r="BM162">
            <v>956.74985545168352</v>
          </cell>
          <cell r="BP162">
            <v>0</v>
          </cell>
          <cell r="BQ162">
            <v>0</v>
          </cell>
          <cell r="BT162">
            <v>652.59935999999993</v>
          </cell>
          <cell r="BU162">
            <v>621.20994648632632</v>
          </cell>
          <cell r="BY162">
            <v>0</v>
          </cell>
        </row>
        <row r="163">
          <cell r="P163">
            <v>765.62529999999992</v>
          </cell>
          <cell r="Q163">
            <v>694.72013730558024</v>
          </cell>
          <cell r="T163">
            <v>936.44209999999987</v>
          </cell>
          <cell r="U163">
            <v>1185.4611752180724</v>
          </cell>
          <cell r="X163">
            <v>1153.0133999999998</v>
          </cell>
          <cell r="Y163">
            <v>1090.0330709895911</v>
          </cell>
          <cell r="AB163">
            <v>27.452699999999997</v>
          </cell>
          <cell r="AC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1729.5200999999997</v>
          </cell>
          <cell r="AO163">
            <v>324.15598817933579</v>
          </cell>
          <cell r="AR163">
            <v>143.36409999999998</v>
          </cell>
          <cell r="AS163">
            <v>131.15882771798735</v>
          </cell>
          <cell r="AV163">
            <v>3.0503</v>
          </cell>
          <cell r="AW163">
            <v>0</v>
          </cell>
          <cell r="AZ163">
            <v>420.94139999999999</v>
          </cell>
          <cell r="BA163">
            <v>0</v>
          </cell>
          <cell r="BD163">
            <v>503.29949999999997</v>
          </cell>
          <cell r="BE163">
            <v>0</v>
          </cell>
          <cell r="BH163">
            <v>2687.3143</v>
          </cell>
          <cell r="BL163">
            <v>268.42639999999994</v>
          </cell>
          <cell r="BM163">
            <v>717.57241915191457</v>
          </cell>
          <cell r="BP163">
            <v>0</v>
          </cell>
          <cell r="BQ163">
            <v>0</v>
          </cell>
          <cell r="BT163">
            <v>869.3354999999998</v>
          </cell>
          <cell r="BU163">
            <v>703.90972264394873</v>
          </cell>
          <cell r="BY163">
            <v>0</v>
          </cell>
        </row>
        <row r="164">
          <cell r="P164">
            <v>767.94983999999988</v>
          </cell>
          <cell r="Q164">
            <v>696.14070123603869</v>
          </cell>
          <cell r="T164">
            <v>1139.0180399999999</v>
          </cell>
          <cell r="U164">
            <v>1321.8227048308268</v>
          </cell>
          <cell r="X164">
            <v>1368.11232</v>
          </cell>
          <cell r="Y164">
            <v>1359.5922595943134</v>
          </cell>
          <cell r="AB164">
            <v>29.040119999999995</v>
          </cell>
          <cell r="AC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1936.0079999999998</v>
          </cell>
          <cell r="AO164">
            <v>323.30804603970967</v>
          </cell>
          <cell r="AR164">
            <v>154.88064</v>
          </cell>
          <cell r="AS164">
            <v>131.15882771798735</v>
          </cell>
          <cell r="AV164">
            <v>3.22668</v>
          </cell>
          <cell r="AW164">
            <v>0</v>
          </cell>
          <cell r="AZ164">
            <v>548.53560000000004</v>
          </cell>
          <cell r="BA164">
            <v>0</v>
          </cell>
          <cell r="BD164">
            <v>545.30892000000006</v>
          </cell>
          <cell r="BE164">
            <v>0</v>
          </cell>
          <cell r="BH164">
            <v>2994.3590399999998</v>
          </cell>
          <cell r="BL164">
            <v>345.25475999999998</v>
          </cell>
          <cell r="BM164">
            <v>717.57241915191457</v>
          </cell>
          <cell r="BP164">
            <v>0</v>
          </cell>
          <cell r="BQ164">
            <v>0</v>
          </cell>
          <cell r="BT164">
            <v>997.04411999999991</v>
          </cell>
          <cell r="BU164">
            <v>755.83748906850224</v>
          </cell>
          <cell r="BY164">
            <v>0</v>
          </cell>
        </row>
        <row r="165">
          <cell r="P165">
            <v>778.45383000000004</v>
          </cell>
          <cell r="Q165">
            <v>743.75351199897887</v>
          </cell>
          <cell r="T165">
            <v>1452.4398299999998</v>
          </cell>
          <cell r="U165">
            <v>1770.1140426710513</v>
          </cell>
          <cell r="X165">
            <v>1054.78809</v>
          </cell>
          <cell r="Y165">
            <v>986.04573417757319</v>
          </cell>
          <cell r="AB165">
            <v>77.508389999999991</v>
          </cell>
          <cell r="AC165">
            <v>846.31522468205549</v>
          </cell>
          <cell r="AG165">
            <v>0</v>
          </cell>
          <cell r="AJ165">
            <v>0</v>
          </cell>
          <cell r="AK165">
            <v>0</v>
          </cell>
          <cell r="AN165">
            <v>1930.9698899999999</v>
          </cell>
          <cell r="AO165">
            <v>332.16872267320156</v>
          </cell>
          <cell r="AR165">
            <v>165.12656999999999</v>
          </cell>
          <cell r="AS165">
            <v>137.85586134066543</v>
          </cell>
          <cell r="AV165">
            <v>3.3699300000000001</v>
          </cell>
          <cell r="AW165">
            <v>0</v>
          </cell>
          <cell r="AZ165">
            <v>532.44893999999999</v>
          </cell>
          <cell r="BA165">
            <v>0</v>
          </cell>
          <cell r="BD165">
            <v>643.65662999999995</v>
          </cell>
          <cell r="BE165">
            <v>0</v>
          </cell>
          <cell r="BH165">
            <v>2948.6887499999998</v>
          </cell>
          <cell r="BL165">
            <v>569.51817000000005</v>
          </cell>
          <cell r="BM165">
            <v>0</v>
          </cell>
          <cell r="BP165">
            <v>0</v>
          </cell>
          <cell r="BQ165">
            <v>0</v>
          </cell>
          <cell r="BT165">
            <v>872.81187</v>
          </cell>
          <cell r="BU165">
            <v>809.6885061013727</v>
          </cell>
          <cell r="BY165">
            <v>0</v>
          </cell>
        </row>
        <row r="166">
          <cell r="P166">
            <v>774.20526999999993</v>
          </cell>
          <cell r="Q166">
            <v>741.98455755513737</v>
          </cell>
          <cell r="T166">
            <v>1725.0963899999999</v>
          </cell>
          <cell r="U166">
            <v>1641.696588489855</v>
          </cell>
          <cell r="X166">
            <v>1281.7755299999999</v>
          </cell>
          <cell r="Y166">
            <v>1286.8209891094473</v>
          </cell>
          <cell r="AB166">
            <v>25.699759999999998</v>
          </cell>
          <cell r="AC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1872.8700099999999</v>
          </cell>
          <cell r="AO166">
            <v>879.47924821313882</v>
          </cell>
          <cell r="AR166">
            <v>131.71126999999998</v>
          </cell>
          <cell r="AS166">
            <v>110.55257041743947</v>
          </cell>
          <cell r="AV166">
            <v>3.2124699999999997</v>
          </cell>
          <cell r="AW166">
            <v>0</v>
          </cell>
          <cell r="AZ166">
            <v>546.11990000000003</v>
          </cell>
          <cell r="BA166">
            <v>0</v>
          </cell>
          <cell r="BD166">
            <v>546.11990000000003</v>
          </cell>
          <cell r="BE166">
            <v>0</v>
          </cell>
          <cell r="BH166">
            <v>2968.3222799999999</v>
          </cell>
          <cell r="BL166">
            <v>449.74580000000003</v>
          </cell>
          <cell r="BM166">
            <v>0</v>
          </cell>
          <cell r="BP166">
            <v>0</v>
          </cell>
          <cell r="BQ166">
            <v>0</v>
          </cell>
          <cell r="BT166">
            <v>986.2282899999999</v>
          </cell>
          <cell r="BU166">
            <v>0</v>
          </cell>
          <cell r="BY166">
            <v>0</v>
          </cell>
        </row>
        <row r="167">
          <cell r="P167">
            <v>1151.1656400000002</v>
          </cell>
          <cell r="Q167">
            <v>901.58329776350115</v>
          </cell>
          <cell r="T167">
            <v>1889.4131700000003</v>
          </cell>
          <cell r="U167">
            <v>1914.7052571580664</v>
          </cell>
          <cell r="X167">
            <v>1793.4827</v>
          </cell>
          <cell r="Y167">
            <v>1715.0923616329717</v>
          </cell>
          <cell r="AB167">
            <v>91.75958</v>
          </cell>
          <cell r="AC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2360.7237399999999</v>
          </cell>
          <cell r="AO167">
            <v>1058.4260074542826</v>
          </cell>
          <cell r="AR167">
            <v>196.03183000000001</v>
          </cell>
          <cell r="AS167">
            <v>166.86947161983687</v>
          </cell>
          <cell r="AV167">
            <v>4.17089</v>
          </cell>
          <cell r="AW167">
            <v>0</v>
          </cell>
          <cell r="AZ167">
            <v>216.88628</v>
          </cell>
          <cell r="BA167">
            <v>0</v>
          </cell>
          <cell r="BD167">
            <v>846.69067000000007</v>
          </cell>
          <cell r="BE167">
            <v>0</v>
          </cell>
          <cell r="BH167">
            <v>4220.9406800000006</v>
          </cell>
          <cell r="BL167">
            <v>704.8804100000001</v>
          </cell>
          <cell r="BM167">
            <v>0</v>
          </cell>
          <cell r="BP167">
            <v>0</v>
          </cell>
          <cell r="BQ167">
            <v>0</v>
          </cell>
          <cell r="BT167">
            <v>1151.1656400000002</v>
          </cell>
          <cell r="BU167">
            <v>2027.106141165907</v>
          </cell>
          <cell r="BY167">
            <v>0</v>
          </cell>
        </row>
        <row r="168">
          <cell r="P168">
            <v>1094.13096</v>
          </cell>
          <cell r="Q168">
            <v>984.57609132335824</v>
          </cell>
          <cell r="T168">
            <v>2081.9495999999999</v>
          </cell>
          <cell r="U168">
            <v>2024.864114577209</v>
          </cell>
          <cell r="X168">
            <v>1771.8720000000003</v>
          </cell>
          <cell r="Y168">
            <v>1704.2079819711748</v>
          </cell>
          <cell r="AB168">
            <v>31.007760000000001</v>
          </cell>
          <cell r="AC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2498.33952</v>
          </cell>
          <cell r="AO168">
            <v>425.79049052016285</v>
          </cell>
          <cell r="AR168">
            <v>159.46848</v>
          </cell>
          <cell r="AS168">
            <v>134.55886017257777</v>
          </cell>
          <cell r="AV168">
            <v>4.4296800000000003</v>
          </cell>
          <cell r="AW168">
            <v>0</v>
          </cell>
          <cell r="AZ168">
            <v>779.62368000000004</v>
          </cell>
          <cell r="BA168">
            <v>0</v>
          </cell>
          <cell r="BD168">
            <v>854.92824000000007</v>
          </cell>
          <cell r="BE168">
            <v>0</v>
          </cell>
          <cell r="BH168">
            <v>3875.9700000000003</v>
          </cell>
          <cell r="BL168">
            <v>535.99128000000007</v>
          </cell>
          <cell r="BM168">
            <v>956.74985545168352</v>
          </cell>
          <cell r="BP168">
            <v>0</v>
          </cell>
          <cell r="BQ168">
            <v>0</v>
          </cell>
          <cell r="BT168">
            <v>1359.91176</v>
          </cell>
          <cell r="BU168">
            <v>1211.647883239584</v>
          </cell>
          <cell r="BY168">
            <v>0</v>
          </cell>
        </row>
        <row r="169">
          <cell r="P169">
            <v>1123.0164000000002</v>
          </cell>
          <cell r="Q169">
            <v>890.9269090954009</v>
          </cell>
          <cell r="T169">
            <v>1761.8337000000001</v>
          </cell>
          <cell r="U169">
            <v>1706.5761124419266</v>
          </cell>
          <cell r="X169">
            <v>1477.0107</v>
          </cell>
          <cell r="Y169">
            <v>1436.0922436479939</v>
          </cell>
          <cell r="AB169">
            <v>97.653599999999997</v>
          </cell>
          <cell r="AC169">
            <v>1159.504642547764</v>
          </cell>
          <cell r="AG169">
            <v>0</v>
          </cell>
          <cell r="AJ169">
            <v>0</v>
          </cell>
          <cell r="AK169">
            <v>0</v>
          </cell>
          <cell r="AN169">
            <v>2266.3773000000001</v>
          </cell>
          <cell r="AO169">
            <v>479.83169071602248</v>
          </cell>
          <cell r="AR169">
            <v>219.72059999999999</v>
          </cell>
          <cell r="AS169">
            <v>189.16544201902971</v>
          </cell>
          <cell r="AV169">
            <v>4.0689000000000002</v>
          </cell>
          <cell r="AW169">
            <v>0</v>
          </cell>
          <cell r="AZ169">
            <v>183.10050000000001</v>
          </cell>
          <cell r="BA169">
            <v>0</v>
          </cell>
          <cell r="BD169">
            <v>447.57900000000001</v>
          </cell>
          <cell r="BE169">
            <v>0</v>
          </cell>
          <cell r="BH169">
            <v>3625.3899000000001</v>
          </cell>
          <cell r="BL169">
            <v>512.68140000000005</v>
          </cell>
          <cell r="BM169">
            <v>0</v>
          </cell>
          <cell r="BP169">
            <v>0</v>
          </cell>
          <cell r="BQ169">
            <v>0</v>
          </cell>
          <cell r="BT169">
            <v>1049.7762</v>
          </cell>
          <cell r="BU169">
            <v>1127.0248564736448</v>
          </cell>
          <cell r="BY169">
            <v>0</v>
          </cell>
        </row>
        <row r="170">
          <cell r="P170">
            <v>1127.4829200000001</v>
          </cell>
          <cell r="Q170">
            <v>1012.352517960446</v>
          </cell>
          <cell r="T170">
            <v>2123.9433600000002</v>
          </cell>
          <cell r="U170">
            <v>2431.6328732261227</v>
          </cell>
          <cell r="X170">
            <v>1279.19316</v>
          </cell>
          <cell r="Y170">
            <v>1184.0147537231201</v>
          </cell>
          <cell r="AB170">
            <v>79.303079999999994</v>
          </cell>
          <cell r="AC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2161.8709199999998</v>
          </cell>
          <cell r="AO170">
            <v>422.19175389998583</v>
          </cell>
          <cell r="AR170">
            <v>186.18984</v>
          </cell>
          <cell r="AS170">
            <v>158.15302478170508</v>
          </cell>
          <cell r="AV170">
            <v>3.4479600000000001</v>
          </cell>
          <cell r="AW170">
            <v>0</v>
          </cell>
          <cell r="AZ170">
            <v>255.14903999999999</v>
          </cell>
          <cell r="BA170">
            <v>0</v>
          </cell>
          <cell r="BD170">
            <v>748.20731999999998</v>
          </cell>
          <cell r="BE170">
            <v>0</v>
          </cell>
          <cell r="BH170">
            <v>3672.0773999999997</v>
          </cell>
          <cell r="BL170">
            <v>506.85012</v>
          </cell>
          <cell r="BM170">
            <v>765.38384026030383</v>
          </cell>
          <cell r="BP170">
            <v>0</v>
          </cell>
          <cell r="BQ170">
            <v>0</v>
          </cell>
          <cell r="BT170">
            <v>903.36552000000006</v>
          </cell>
          <cell r="BU170">
            <v>1023.1693236245376</v>
          </cell>
          <cell r="BY170">
            <v>0</v>
          </cell>
        </row>
        <row r="171">
          <cell r="P171">
            <v>1596.7069000000001</v>
          </cell>
          <cell r="Q171">
            <v>1416.4853767034576</v>
          </cell>
          <cell r="T171">
            <v>2630.5459000000001</v>
          </cell>
          <cell r="U171">
            <v>2968.4195313882019</v>
          </cell>
          <cell r="X171">
            <v>2395.0603499999997</v>
          </cell>
          <cell r="Y171">
            <v>2414.1650967217947</v>
          </cell>
          <cell r="AB171">
            <v>114.87100000000001</v>
          </cell>
          <cell r="AC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3216.3880000000004</v>
          </cell>
          <cell r="AO171">
            <v>1137.7132678384742</v>
          </cell>
          <cell r="AR171">
            <v>258.45974999999999</v>
          </cell>
          <cell r="AS171">
            <v>222.13545369990635</v>
          </cell>
          <cell r="AV171">
            <v>5.7435499999999999</v>
          </cell>
          <cell r="AW171">
            <v>0</v>
          </cell>
          <cell r="AZ171">
            <v>809.84054999999989</v>
          </cell>
          <cell r="BA171">
            <v>0</v>
          </cell>
          <cell r="BD171">
            <v>1545.0149500000002</v>
          </cell>
          <cell r="BE171">
            <v>0</v>
          </cell>
          <cell r="BH171">
            <v>5123.2466000000004</v>
          </cell>
          <cell r="BL171">
            <v>758.1486000000001</v>
          </cell>
          <cell r="BM171">
            <v>459.26239235826836</v>
          </cell>
          <cell r="BP171">
            <v>0</v>
          </cell>
          <cell r="BQ171">
            <v>0</v>
          </cell>
          <cell r="BT171">
            <v>1803.4747</v>
          </cell>
          <cell r="BU171">
            <v>1771.3138102597725</v>
          </cell>
          <cell r="BY171">
            <v>0</v>
          </cell>
        </row>
        <row r="172">
          <cell r="P172">
            <v>637.47402</v>
          </cell>
          <cell r="Q172">
            <v>721.08733477917872</v>
          </cell>
          <cell r="T172">
            <v>1775.6250600000001</v>
          </cell>
          <cell r="U172">
            <v>2110.3400686974855</v>
          </cell>
          <cell r="X172">
            <v>1146.35886</v>
          </cell>
          <cell r="Y172">
            <v>1081.6204691027367</v>
          </cell>
          <cell r="AB172">
            <v>5.4718800000000005</v>
          </cell>
          <cell r="AC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1625.1483599999999</v>
          </cell>
          <cell r="AO172">
            <v>267.5831558172639</v>
          </cell>
          <cell r="AR172">
            <v>21.887520000000002</v>
          </cell>
          <cell r="AS172">
            <v>19.287456833312831</v>
          </cell>
          <cell r="AV172">
            <v>0</v>
          </cell>
          <cell r="AW172">
            <v>0</v>
          </cell>
          <cell r="AZ172">
            <v>454.16604000000001</v>
          </cell>
          <cell r="BA172">
            <v>0</v>
          </cell>
          <cell r="BD172">
            <v>547.18799999999999</v>
          </cell>
          <cell r="BE172">
            <v>0</v>
          </cell>
          <cell r="BH172">
            <v>2257.1504999999997</v>
          </cell>
          <cell r="BL172">
            <v>410.39100000000002</v>
          </cell>
          <cell r="BM172">
            <v>1176.834811510183</v>
          </cell>
          <cell r="BP172">
            <v>0</v>
          </cell>
          <cell r="BQ172">
            <v>0</v>
          </cell>
          <cell r="BT172">
            <v>779.74289999999996</v>
          </cell>
          <cell r="BU172">
            <v>605.82394161979198</v>
          </cell>
          <cell r="BY172">
            <v>0</v>
          </cell>
        </row>
        <row r="173">
          <cell r="P173">
            <v>509.03999999999996</v>
          </cell>
          <cell r="Q173">
            <v>212.36198606227387</v>
          </cell>
          <cell r="T173">
            <v>1563.1769999999999</v>
          </cell>
          <cell r="U173">
            <v>710.60985853815851</v>
          </cell>
          <cell r="X173">
            <v>1465.6109999999999</v>
          </cell>
          <cell r="Y173">
            <v>1419.5825996869582</v>
          </cell>
          <cell r="AB173">
            <v>42.42</v>
          </cell>
          <cell r="AC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1018.0799999999999</v>
          </cell>
          <cell r="AO173">
            <v>2522.5745548804271</v>
          </cell>
          <cell r="AR173">
            <v>74.235000000000014</v>
          </cell>
          <cell r="AS173">
            <v>61.818771901643686</v>
          </cell>
          <cell r="AV173">
            <v>2.121</v>
          </cell>
          <cell r="AW173">
            <v>0</v>
          </cell>
          <cell r="AZ173">
            <v>40.298999999999999</v>
          </cell>
          <cell r="BA173">
            <v>0</v>
          </cell>
          <cell r="BD173">
            <v>101.80800000000001</v>
          </cell>
          <cell r="BE173">
            <v>0</v>
          </cell>
          <cell r="BH173">
            <v>1476.2159999999999</v>
          </cell>
          <cell r="BL173">
            <v>294.81900000000002</v>
          </cell>
          <cell r="BM173">
            <v>0</v>
          </cell>
          <cell r="BP173">
            <v>0</v>
          </cell>
          <cell r="BQ173">
            <v>0</v>
          </cell>
          <cell r="BT173">
            <v>475.10399999999998</v>
          </cell>
          <cell r="BU173">
            <v>0</v>
          </cell>
          <cell r="BY173">
            <v>0</v>
          </cell>
        </row>
        <row r="174">
          <cell r="P174">
            <v>315.58799999999997</v>
          </cell>
          <cell r="Q174">
            <v>305.6124496927809</v>
          </cell>
          <cell r="T174">
            <v>1319.5740000000001</v>
          </cell>
          <cell r="U174">
            <v>1887.2725679152486</v>
          </cell>
          <cell r="X174">
            <v>731.74799999999993</v>
          </cell>
          <cell r="Y174">
            <v>927.57800548652199</v>
          </cell>
          <cell r="AB174">
            <v>36.414000000000001</v>
          </cell>
          <cell r="AC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948.49800000000005</v>
          </cell>
          <cell r="AO174">
            <v>161.16773662792798</v>
          </cell>
          <cell r="AR174">
            <v>86.7</v>
          </cell>
          <cell r="AS174">
            <v>76.243152012027224</v>
          </cell>
          <cell r="AV174">
            <v>1.734</v>
          </cell>
          <cell r="AW174">
            <v>0</v>
          </cell>
          <cell r="AZ174">
            <v>299.98199999999997</v>
          </cell>
          <cell r="BA174">
            <v>0</v>
          </cell>
          <cell r="BD174">
            <v>192.47399999999999</v>
          </cell>
          <cell r="BE174">
            <v>0</v>
          </cell>
          <cell r="BH174">
            <v>1095.8879999999999</v>
          </cell>
          <cell r="BL174">
            <v>192.47399999999999</v>
          </cell>
          <cell r="BM174">
            <v>594.31361288842481</v>
          </cell>
          <cell r="BP174">
            <v>1.734</v>
          </cell>
          <cell r="BQ174">
            <v>0</v>
          </cell>
          <cell r="BT174">
            <v>508.06199999999995</v>
          </cell>
          <cell r="BU174">
            <v>611.59369344474237</v>
          </cell>
          <cell r="BY174">
            <v>0</v>
          </cell>
        </row>
        <row r="175">
          <cell r="P175">
            <v>482.04570000000001</v>
          </cell>
          <cell r="Q175">
            <v>465.14642861598048</v>
          </cell>
          <cell r="T175">
            <v>1048.1866</v>
          </cell>
          <cell r="U175">
            <v>1145.0540057958881</v>
          </cell>
          <cell r="X175">
            <v>439.99809999999997</v>
          </cell>
          <cell r="Y175">
            <v>496.86114074546151</v>
          </cell>
          <cell r="AB175">
            <v>28.532299999999999</v>
          </cell>
          <cell r="AC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882.99959999999999</v>
          </cell>
          <cell r="AO175">
            <v>760.82788626936861</v>
          </cell>
          <cell r="AR175">
            <v>66.074799999999996</v>
          </cell>
          <cell r="AS175">
            <v>55.636894711479314</v>
          </cell>
          <cell r="AV175">
            <v>1.5017</v>
          </cell>
          <cell r="AW175">
            <v>0</v>
          </cell>
          <cell r="AZ175">
            <v>102.11560000000001</v>
          </cell>
          <cell r="BA175">
            <v>0</v>
          </cell>
          <cell r="BD175">
            <v>210.23800000000003</v>
          </cell>
          <cell r="BE175">
            <v>0</v>
          </cell>
          <cell r="BH175">
            <v>1407.0929000000001</v>
          </cell>
          <cell r="BL175">
            <v>192.2176</v>
          </cell>
          <cell r="BM175">
            <v>881.34258054919076</v>
          </cell>
          <cell r="BP175">
            <v>1.5017</v>
          </cell>
          <cell r="BQ175">
            <v>0</v>
          </cell>
          <cell r="BT175">
            <v>402.45560000000006</v>
          </cell>
          <cell r="BU175">
            <v>200.01806326494719</v>
          </cell>
          <cell r="BY175">
            <v>0</v>
          </cell>
        </row>
        <row r="176">
          <cell r="P176">
            <v>1311.8567599999999</v>
          </cell>
          <cell r="Q176">
            <v>1118.8590926788233</v>
          </cell>
          <cell r="T176">
            <v>2912.1846399999999</v>
          </cell>
          <cell r="U176">
            <v>2669.9403296755704</v>
          </cell>
          <cell r="X176">
            <v>1329.02766</v>
          </cell>
          <cell r="Y176">
            <v>1236.1277201593691</v>
          </cell>
          <cell r="AB176">
            <v>78.986139999999992</v>
          </cell>
          <cell r="AC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2033.0345599999998</v>
          </cell>
          <cell r="AO176">
            <v>347.54433714931332</v>
          </cell>
          <cell r="AR176">
            <v>185.44571999999999</v>
          </cell>
          <cell r="AS176">
            <v>157.30816823238263</v>
          </cell>
          <cell r="AV176">
            <v>3.43418</v>
          </cell>
          <cell r="AW176">
            <v>0</v>
          </cell>
          <cell r="AZ176">
            <v>590.67895999999996</v>
          </cell>
          <cell r="BA176">
            <v>0</v>
          </cell>
          <cell r="BD176">
            <v>985.60965999999985</v>
          </cell>
          <cell r="BE176">
            <v>0</v>
          </cell>
          <cell r="BH176">
            <v>3159.4456</v>
          </cell>
          <cell r="BL176">
            <v>405.23323999999997</v>
          </cell>
          <cell r="BM176">
            <v>536.91584140679322</v>
          </cell>
          <cell r="BP176">
            <v>0</v>
          </cell>
          <cell r="BQ176">
            <v>0</v>
          </cell>
          <cell r="BT176">
            <v>920.36023999999998</v>
          </cell>
          <cell r="BU176">
            <v>1244.3431435809696</v>
          </cell>
          <cell r="BY176">
            <v>0</v>
          </cell>
        </row>
        <row r="177">
          <cell r="P177">
            <v>1293.3299200000001</v>
          </cell>
          <cell r="Q177">
            <v>1102.0497694197134</v>
          </cell>
          <cell r="T177">
            <v>2248.8243200000002</v>
          </cell>
          <cell r="U177">
            <v>2310.0385280785522</v>
          </cell>
          <cell r="X177">
            <v>1112.46848</v>
          </cell>
          <cell r="Y177">
            <v>1119.8963745825836</v>
          </cell>
          <cell r="AB177">
            <v>122.84927999999999</v>
          </cell>
          <cell r="AC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2050.9004799999998</v>
          </cell>
          <cell r="AO177">
            <v>1524.2345473522182</v>
          </cell>
          <cell r="AR177">
            <v>187.68639999999999</v>
          </cell>
          <cell r="AS177">
            <v>157.30816823238263</v>
          </cell>
          <cell r="AV177">
            <v>3.41248</v>
          </cell>
          <cell r="AW177">
            <v>0</v>
          </cell>
          <cell r="AZ177">
            <v>593.77152000000001</v>
          </cell>
          <cell r="BA177">
            <v>0</v>
          </cell>
          <cell r="BD177">
            <v>986.2067199999999</v>
          </cell>
          <cell r="BE177">
            <v>0</v>
          </cell>
          <cell r="BH177">
            <v>3241.8559999999998</v>
          </cell>
          <cell r="BL177">
            <v>481.15967999999998</v>
          </cell>
          <cell r="BM177">
            <v>536.91584140679322</v>
          </cell>
          <cell r="BP177">
            <v>0</v>
          </cell>
          <cell r="BQ177">
            <v>0</v>
          </cell>
          <cell r="BT177">
            <v>931.6070400000001</v>
          </cell>
          <cell r="BU177">
            <v>815.45825792632309</v>
          </cell>
          <cell r="BY177">
            <v>0</v>
          </cell>
        </row>
        <row r="178">
          <cell r="P178">
            <v>656.98235999999997</v>
          </cell>
          <cell r="Q178">
            <v>611.30122971682408</v>
          </cell>
          <cell r="T178">
            <v>2275.4023199999997</v>
          </cell>
          <cell r="U178">
            <v>2358.2062434862823</v>
          </cell>
          <cell r="X178">
            <v>1220.49162</v>
          </cell>
          <cell r="Y178">
            <v>1159.6876193884948</v>
          </cell>
          <cell r="AB178">
            <v>53.413199999999996</v>
          </cell>
          <cell r="AC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1578.3600599999997</v>
          </cell>
          <cell r="AO178">
            <v>2584.7374405159167</v>
          </cell>
          <cell r="AR178">
            <v>112.16772</v>
          </cell>
          <cell r="AS178">
            <v>98.9100350426299</v>
          </cell>
          <cell r="AV178">
            <v>2.6706599999999998</v>
          </cell>
          <cell r="AW178">
            <v>0</v>
          </cell>
          <cell r="AZ178">
            <v>301.78458000000001</v>
          </cell>
          <cell r="BA178">
            <v>0</v>
          </cell>
          <cell r="BD178">
            <v>662.32367999999997</v>
          </cell>
          <cell r="BE178">
            <v>0</v>
          </cell>
          <cell r="BH178">
            <v>2491.7257800000002</v>
          </cell>
          <cell r="BL178">
            <v>526.12001999999995</v>
          </cell>
          <cell r="BM178">
            <v>343.18332131155853</v>
          </cell>
          <cell r="BP178">
            <v>0</v>
          </cell>
          <cell r="BQ178">
            <v>0</v>
          </cell>
          <cell r="BT178">
            <v>718.40754000000004</v>
          </cell>
          <cell r="BU178">
            <v>1155.8736155983968</v>
          </cell>
          <cell r="BY178">
            <v>0</v>
          </cell>
        </row>
        <row r="179">
          <cell r="P179">
            <v>1171.7202300000001</v>
          </cell>
          <cell r="Q179">
            <v>1007.1752352630671</v>
          </cell>
          <cell r="T179">
            <v>3096.37095</v>
          </cell>
          <cell r="U179">
            <v>2698.2457005514093</v>
          </cell>
          <cell r="X179">
            <v>1764.2631600000002</v>
          </cell>
          <cell r="Y179">
            <v>1754.1402084735896</v>
          </cell>
          <cell r="AB179">
            <v>133.65629999999999</v>
          </cell>
          <cell r="AC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2521.6488599999998</v>
          </cell>
          <cell r="AO179">
            <v>1603.2001439070771</v>
          </cell>
          <cell r="AR179">
            <v>204.93966</v>
          </cell>
          <cell r="AS179">
            <v>174.82348693784834</v>
          </cell>
          <cell r="AV179">
            <v>4.4552100000000001</v>
          </cell>
          <cell r="AW179">
            <v>0</v>
          </cell>
          <cell r="AZ179">
            <v>619.27419000000009</v>
          </cell>
          <cell r="BA179">
            <v>2298.9127175530484</v>
          </cell>
          <cell r="BD179">
            <v>1309.8317399999999</v>
          </cell>
          <cell r="BE179">
            <v>0</v>
          </cell>
          <cell r="BH179">
            <v>3858.2118599999999</v>
          </cell>
          <cell r="BL179">
            <v>485.61788999999999</v>
          </cell>
          <cell r="BM179">
            <v>479.47795967255377</v>
          </cell>
          <cell r="BP179">
            <v>0</v>
          </cell>
          <cell r="BQ179">
            <v>0</v>
          </cell>
          <cell r="BT179">
            <v>1430.1224099999999</v>
          </cell>
          <cell r="BU179">
            <v>1161.6433674233472</v>
          </cell>
          <cell r="BY179">
            <v>0</v>
          </cell>
        </row>
        <row r="180">
          <cell r="P180">
            <v>425.33199999999999</v>
          </cell>
          <cell r="Q180">
            <v>404.58474483787285</v>
          </cell>
          <cell r="T180">
            <v>1289.17</v>
          </cell>
          <cell r="U180">
            <v>1192.2712255583704</v>
          </cell>
          <cell r="X180">
            <v>856.31000000000006</v>
          </cell>
          <cell r="Y180">
            <v>814.30007411870452</v>
          </cell>
          <cell r="AB180">
            <v>41.403999999999996</v>
          </cell>
          <cell r="AC180">
            <v>0</v>
          </cell>
          <cell r="AG180">
            <v>0</v>
          </cell>
          <cell r="AJ180">
            <v>0</v>
          </cell>
          <cell r="AK180">
            <v>0</v>
          </cell>
          <cell r="AN180">
            <v>1046.3920000000001</v>
          </cell>
          <cell r="AO180">
            <v>189.23195597419596</v>
          </cell>
          <cell r="AR180">
            <v>73.397999999999996</v>
          </cell>
          <cell r="AS180">
            <v>62.643022193665608</v>
          </cell>
          <cell r="AV180">
            <v>1.8820000000000001</v>
          </cell>
          <cell r="AW180">
            <v>0</v>
          </cell>
          <cell r="AZ180">
            <v>400.86599999999999</v>
          </cell>
          <cell r="BA180">
            <v>859.40662338431719</v>
          </cell>
          <cell r="BD180">
            <v>239.01400000000001</v>
          </cell>
          <cell r="BE180">
            <v>0</v>
          </cell>
          <cell r="BH180">
            <v>1573.3519999999999</v>
          </cell>
          <cell r="BL180">
            <v>207.02</v>
          </cell>
          <cell r="BM180">
            <v>479.47795967255377</v>
          </cell>
          <cell r="BP180">
            <v>0</v>
          </cell>
          <cell r="BQ180">
            <v>0</v>
          </cell>
          <cell r="BT180">
            <v>577.774</v>
          </cell>
          <cell r="BU180">
            <v>496.1986569457344</v>
          </cell>
          <cell r="BY180">
            <v>0</v>
          </cell>
        </row>
        <row r="181">
          <cell r="P181">
            <v>786.49479999999994</v>
          </cell>
          <cell r="Q181">
            <v>694.94551078606196</v>
          </cell>
          <cell r="T181">
            <v>1222.2184</v>
          </cell>
          <cell r="U181">
            <v>1542.2953681873087</v>
          </cell>
          <cell r="X181">
            <v>956.39959999999996</v>
          </cell>
          <cell r="Y181">
            <v>940.53397274023473</v>
          </cell>
          <cell r="AB181">
            <v>57.548400000000008</v>
          </cell>
          <cell r="AC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1600.3935999999999</v>
          </cell>
          <cell r="AO181">
            <v>267.52232297475473</v>
          </cell>
          <cell r="AR181">
            <v>128.7988</v>
          </cell>
          <cell r="AS181">
            <v>108.49194468738466</v>
          </cell>
          <cell r="AV181">
            <v>2.7404000000000002</v>
          </cell>
          <cell r="AW181">
            <v>0</v>
          </cell>
          <cell r="AZ181">
            <v>413.80040000000002</v>
          </cell>
          <cell r="BA181">
            <v>0</v>
          </cell>
          <cell r="BD181">
            <v>638.5132000000001</v>
          </cell>
          <cell r="BE181">
            <v>0</v>
          </cell>
          <cell r="BH181">
            <v>2406.0711999999999</v>
          </cell>
          <cell r="BL181">
            <v>419.28120000000001</v>
          </cell>
          <cell r="BM181">
            <v>479.47795967255377</v>
          </cell>
          <cell r="BP181">
            <v>0</v>
          </cell>
          <cell r="BQ181">
            <v>0</v>
          </cell>
          <cell r="BT181">
            <v>844.04320000000007</v>
          </cell>
          <cell r="BU181">
            <v>888.54178104236144</v>
          </cell>
          <cell r="BY181">
            <v>0</v>
          </cell>
        </row>
        <row r="182">
          <cell r="P182">
            <v>1597.9975000000002</v>
          </cell>
          <cell r="Q182">
            <v>1350.5459991817393</v>
          </cell>
          <cell r="T182">
            <v>3015.8571000000002</v>
          </cell>
          <cell r="U182">
            <v>3952.3129958869254</v>
          </cell>
          <cell r="X182">
            <v>2051.2476999999999</v>
          </cell>
          <cell r="Y182">
            <v>2079.4567126207871</v>
          </cell>
          <cell r="AB182">
            <v>116.21800000000002</v>
          </cell>
          <cell r="AC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3265.7258000000006</v>
          </cell>
          <cell r="AO182">
            <v>558.29687403967716</v>
          </cell>
          <cell r="AR182">
            <v>238.24690000000004</v>
          </cell>
          <cell r="AS182">
            <v>202.41526546328197</v>
          </cell>
          <cell r="AV182">
            <v>5.8109000000000011</v>
          </cell>
          <cell r="AW182">
            <v>0</v>
          </cell>
          <cell r="AZ182">
            <v>825.14779999999996</v>
          </cell>
          <cell r="BA182">
            <v>0</v>
          </cell>
          <cell r="BD182">
            <v>2167.4657000000002</v>
          </cell>
          <cell r="BE182">
            <v>0</v>
          </cell>
          <cell r="BH182">
            <v>5223.9991000000009</v>
          </cell>
          <cell r="BL182">
            <v>610.14449999999999</v>
          </cell>
          <cell r="BM182">
            <v>479.47795967255377</v>
          </cell>
          <cell r="BP182">
            <v>0</v>
          </cell>
          <cell r="BQ182">
            <v>0</v>
          </cell>
          <cell r="BT182">
            <v>1842.0553000000002</v>
          </cell>
          <cell r="BU182">
            <v>2234.8172068641215</v>
          </cell>
          <cell r="BY182">
            <v>0</v>
          </cell>
        </row>
        <row r="183">
          <cell r="P183">
            <v>1345.9186000000002</v>
          </cell>
          <cell r="Q183">
            <v>1135.4228953609995</v>
          </cell>
          <cell r="T183">
            <v>2376.7392000000004</v>
          </cell>
          <cell r="U183">
            <v>2202.8749656641598</v>
          </cell>
          <cell r="X183">
            <v>2151.6692000000003</v>
          </cell>
          <cell r="Y183">
            <v>2198.4326457807197</v>
          </cell>
          <cell r="AB183">
            <v>139.54340000000002</v>
          </cell>
          <cell r="AC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2565.7980000000002</v>
          </cell>
          <cell r="AO183">
            <v>515.58950107589101</v>
          </cell>
          <cell r="AR183">
            <v>175.55460000000002</v>
          </cell>
          <cell r="AS183">
            <v>149.27172788516896</v>
          </cell>
          <cell r="AV183">
            <v>4.5014000000000003</v>
          </cell>
          <cell r="AW183">
            <v>0</v>
          </cell>
          <cell r="AZ183">
            <v>261.08120000000002</v>
          </cell>
          <cell r="BA183">
            <v>0</v>
          </cell>
          <cell r="BD183">
            <v>612.19040000000007</v>
          </cell>
          <cell r="BE183">
            <v>0</v>
          </cell>
          <cell r="BH183">
            <v>3875.7054000000003</v>
          </cell>
          <cell r="BL183">
            <v>571.67780000000005</v>
          </cell>
          <cell r="BM183">
            <v>594.31361288842481</v>
          </cell>
          <cell r="BP183">
            <v>0</v>
          </cell>
          <cell r="BQ183">
            <v>0</v>
          </cell>
          <cell r="BT183">
            <v>1188.3696000000002</v>
          </cell>
          <cell r="BU183">
            <v>2436.7585207373859</v>
          </cell>
          <cell r="BY183">
            <v>0</v>
          </cell>
        </row>
        <row r="184">
          <cell r="P184">
            <v>1167.6886</v>
          </cell>
          <cell r="Q184">
            <v>1081.3823162326328</v>
          </cell>
          <cell r="T184">
            <v>2991.07926</v>
          </cell>
          <cell r="U184">
            <v>3099.9712873548433</v>
          </cell>
          <cell r="X184">
            <v>1805.4262200000001</v>
          </cell>
          <cell r="Y184">
            <v>1717.0662457911098</v>
          </cell>
          <cell r="AB184">
            <v>89.822199999999995</v>
          </cell>
          <cell r="AC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2465.6193899999998</v>
          </cell>
          <cell r="AO184">
            <v>2169.7762381384086</v>
          </cell>
          <cell r="AR184">
            <v>184.13550999999998</v>
          </cell>
          <cell r="AS184">
            <v>156.75179928526785</v>
          </cell>
          <cell r="AV184">
            <v>4.4911099999999999</v>
          </cell>
          <cell r="AW184">
            <v>0</v>
          </cell>
          <cell r="AZ184">
            <v>619.77318000000002</v>
          </cell>
          <cell r="BA184">
            <v>0</v>
          </cell>
          <cell r="BD184">
            <v>1306.9130099999998</v>
          </cell>
          <cell r="BE184">
            <v>0</v>
          </cell>
          <cell r="BH184">
            <v>3750.0768499999995</v>
          </cell>
          <cell r="BL184">
            <v>673.66649999999993</v>
          </cell>
          <cell r="BM184">
            <v>1055.4210768666478</v>
          </cell>
          <cell r="BP184">
            <v>0</v>
          </cell>
          <cell r="BQ184">
            <v>0</v>
          </cell>
          <cell r="BT184">
            <v>1414.69965</v>
          </cell>
          <cell r="BU184">
            <v>853.92327009265898</v>
          </cell>
          <cell r="BY184">
            <v>0</v>
          </cell>
        </row>
        <row r="185">
          <cell r="P185">
            <v>962.91909999999996</v>
          </cell>
          <cell r="Q185">
            <v>837.17482041834865</v>
          </cell>
          <cell r="T185">
            <v>2152.4074000000001</v>
          </cell>
          <cell r="U185">
            <v>2088.1580517512175</v>
          </cell>
          <cell r="X185">
            <v>1272.7858000000001</v>
          </cell>
          <cell r="Y185">
            <v>1256.0840006135181</v>
          </cell>
          <cell r="AB185">
            <v>69.96990000000001</v>
          </cell>
          <cell r="AC185">
            <v>0</v>
          </cell>
          <cell r="AG185">
            <v>0</v>
          </cell>
          <cell r="AJ185">
            <v>0</v>
          </cell>
          <cell r="AK185">
            <v>0</v>
          </cell>
          <cell r="AN185">
            <v>1895.8510999999999</v>
          </cell>
          <cell r="AO185">
            <v>957.52083185126708</v>
          </cell>
          <cell r="AR185">
            <v>119.94839999999999</v>
          </cell>
          <cell r="AS185">
            <v>102.186429953417</v>
          </cell>
          <cell r="AV185">
            <v>3.3319000000000001</v>
          </cell>
          <cell r="AW185">
            <v>0</v>
          </cell>
          <cell r="AZ185">
            <v>153.26740000000001</v>
          </cell>
          <cell r="BA185">
            <v>0</v>
          </cell>
          <cell r="BD185">
            <v>329.85810000000004</v>
          </cell>
          <cell r="BE185">
            <v>0</v>
          </cell>
          <cell r="BH185">
            <v>2548.9034999999999</v>
          </cell>
          <cell r="BL185">
            <v>396.49610000000001</v>
          </cell>
          <cell r="BM185">
            <v>594.31361288842481</v>
          </cell>
          <cell r="BP185">
            <v>0</v>
          </cell>
          <cell r="BQ185">
            <v>0</v>
          </cell>
          <cell r="BT185">
            <v>919.60440000000006</v>
          </cell>
          <cell r="BU185">
            <v>1248.189644797603</v>
          </cell>
          <cell r="BY185">
            <v>0</v>
          </cell>
        </row>
        <row r="186">
          <cell r="P186">
            <v>1163.2669000000001</v>
          </cell>
          <cell r="Q186">
            <v>1014.2822720878042</v>
          </cell>
          <cell r="T186">
            <v>2446.4124500000003</v>
          </cell>
          <cell r="U186">
            <v>2415.9083400942941</v>
          </cell>
          <cell r="X186">
            <v>1882.5387999999998</v>
          </cell>
          <cell r="Y186">
            <v>1759.0617756904285</v>
          </cell>
          <cell r="AB186">
            <v>84.359049999999996</v>
          </cell>
          <cell r="AC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2646.2102</v>
          </cell>
          <cell r="AO186">
            <v>1090.4159702096367</v>
          </cell>
          <cell r="AR186">
            <v>190.91784999999999</v>
          </cell>
          <cell r="AS186">
            <v>160.87305074537744</v>
          </cell>
          <cell r="AV186">
            <v>4.4399499999999996</v>
          </cell>
          <cell r="AW186">
            <v>0</v>
          </cell>
          <cell r="AZ186">
            <v>253.07714999999999</v>
          </cell>
          <cell r="BA186">
            <v>0</v>
          </cell>
          <cell r="BD186">
            <v>1305.3453</v>
          </cell>
          <cell r="BE186">
            <v>0</v>
          </cell>
          <cell r="BH186">
            <v>4413.3103000000001</v>
          </cell>
          <cell r="BL186">
            <v>577.19349999999997</v>
          </cell>
          <cell r="BM186">
            <v>594.31361288842481</v>
          </cell>
          <cell r="BP186">
            <v>0</v>
          </cell>
          <cell r="BQ186">
            <v>0</v>
          </cell>
          <cell r="BT186">
            <v>1403.0242000000001</v>
          </cell>
          <cell r="BU186">
            <v>1007.783318758003</v>
          </cell>
          <cell r="BY186">
            <v>0</v>
          </cell>
        </row>
        <row r="187">
          <cell r="P187">
            <v>950.34239999999988</v>
          </cell>
          <cell r="Q187">
            <v>844.25935541996228</v>
          </cell>
          <cell r="T187">
            <v>2010.9923999999996</v>
          </cell>
          <cell r="U187">
            <v>2331.7786019857663</v>
          </cell>
          <cell r="X187">
            <v>1134.1884</v>
          </cell>
          <cell r="Y187">
            <v>1064.983443017024</v>
          </cell>
          <cell r="AB187">
            <v>62.224799999999988</v>
          </cell>
          <cell r="AC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1671.5843999999997</v>
          </cell>
          <cell r="AO187">
            <v>328.28857684222271</v>
          </cell>
          <cell r="AR187">
            <v>138.5916</v>
          </cell>
          <cell r="AS187">
            <v>117.59991041422685</v>
          </cell>
          <cell r="AV187">
            <v>2.8283999999999998</v>
          </cell>
          <cell r="AW187">
            <v>0</v>
          </cell>
          <cell r="AZ187">
            <v>161.21879999999999</v>
          </cell>
          <cell r="BA187">
            <v>0</v>
          </cell>
          <cell r="BD187">
            <v>698.61479999999995</v>
          </cell>
          <cell r="BE187">
            <v>0</v>
          </cell>
          <cell r="BH187">
            <v>2814.2579999999998</v>
          </cell>
          <cell r="BL187">
            <v>576.9935999999999</v>
          </cell>
          <cell r="BM187">
            <v>594.31361288842481</v>
          </cell>
          <cell r="BP187">
            <v>0</v>
          </cell>
          <cell r="BQ187">
            <v>0</v>
          </cell>
          <cell r="BT187">
            <v>780.63839999999993</v>
          </cell>
          <cell r="BU187">
            <v>688.52371777741439</v>
          </cell>
          <cell r="BY187">
            <v>0</v>
          </cell>
        </row>
        <row r="188">
          <cell r="P188">
            <v>771.96152000000006</v>
          </cell>
          <cell r="Q188">
            <v>673.01158745063299</v>
          </cell>
          <cell r="T188">
            <v>1916.0195999999999</v>
          </cell>
          <cell r="U188">
            <v>1907.5115891990549</v>
          </cell>
          <cell r="X188">
            <v>1069.0834</v>
          </cell>
          <cell r="Y188">
            <v>1024.9723843573042</v>
          </cell>
          <cell r="AB188">
            <v>55.536800000000007</v>
          </cell>
          <cell r="AC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1691.09556</v>
          </cell>
          <cell r="AO188">
            <v>906.04893026178888</v>
          </cell>
          <cell r="AR188">
            <v>111.07360000000001</v>
          </cell>
          <cell r="AS188">
            <v>93.552408144487458</v>
          </cell>
          <cell r="AV188">
            <v>2.7768400000000004</v>
          </cell>
          <cell r="AW188">
            <v>0</v>
          </cell>
          <cell r="AZ188">
            <v>172.16408000000001</v>
          </cell>
          <cell r="BA188">
            <v>0</v>
          </cell>
          <cell r="BD188">
            <v>630.34268000000009</v>
          </cell>
          <cell r="BE188">
            <v>0</v>
          </cell>
          <cell r="BH188">
            <v>2785.1705199999997</v>
          </cell>
          <cell r="BL188">
            <v>424.85651999999999</v>
          </cell>
          <cell r="BM188">
            <v>594.31361288842481</v>
          </cell>
          <cell r="BP188">
            <v>0</v>
          </cell>
          <cell r="BQ188">
            <v>0</v>
          </cell>
          <cell r="BT188">
            <v>844.15935999999999</v>
          </cell>
          <cell r="BU188">
            <v>684.67721656078083</v>
          </cell>
          <cell r="BY188">
            <v>0</v>
          </cell>
        </row>
        <row r="189">
          <cell r="P189">
            <v>462.15074999999996</v>
          </cell>
          <cell r="Q189">
            <v>413.29986401653827</v>
          </cell>
          <cell r="T189">
            <v>832.78650000000005</v>
          </cell>
          <cell r="U189">
            <v>1154.4591343230727</v>
          </cell>
          <cell r="X189">
            <v>643.65549999999996</v>
          </cell>
          <cell r="Y189">
            <v>567.08332436951298</v>
          </cell>
          <cell r="AB189">
            <v>27.454499999999999</v>
          </cell>
          <cell r="AC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875.49349999999993</v>
          </cell>
          <cell r="AO189">
            <v>178.35174118462749</v>
          </cell>
          <cell r="AR189">
            <v>48.808</v>
          </cell>
          <cell r="AS189">
            <v>41.212514601095791</v>
          </cell>
          <cell r="AV189">
            <v>1.52525</v>
          </cell>
          <cell r="AW189">
            <v>0</v>
          </cell>
          <cell r="AZ189">
            <v>96.09075</v>
          </cell>
          <cell r="BA189">
            <v>0</v>
          </cell>
          <cell r="BD189">
            <v>212.00975000000003</v>
          </cell>
          <cell r="BE189">
            <v>0</v>
          </cell>
          <cell r="BH189">
            <v>1462.7147499999999</v>
          </cell>
          <cell r="BL189">
            <v>286.74700000000001</v>
          </cell>
          <cell r="BM189">
            <v>574.05793532153177</v>
          </cell>
          <cell r="BP189">
            <v>1.52525</v>
          </cell>
          <cell r="BQ189">
            <v>0</v>
          </cell>
          <cell r="BT189">
            <v>404.19125000000003</v>
          </cell>
          <cell r="BU189">
            <v>100.00903163247359</v>
          </cell>
          <cell r="BY189">
            <v>0</v>
          </cell>
        </row>
        <row r="190">
          <cell r="P190">
            <v>435.32040000000001</v>
          </cell>
          <cell r="Q190">
            <v>401.45206753454835</v>
          </cell>
          <cell r="T190">
            <v>1627.0992000000001</v>
          </cell>
          <cell r="U190">
            <v>1576.8012398007099</v>
          </cell>
          <cell r="X190">
            <v>981.25500000000011</v>
          </cell>
          <cell r="Y190">
            <v>995.83150604014213</v>
          </cell>
          <cell r="AB190">
            <v>23.193300000000001</v>
          </cell>
          <cell r="AC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1161.4491</v>
          </cell>
          <cell r="AO190">
            <v>1906.3454765801021</v>
          </cell>
          <cell r="AR190">
            <v>51.738900000000008</v>
          </cell>
          <cell r="AS190">
            <v>44.241634424276327</v>
          </cell>
          <cell r="AV190">
            <v>1.7841000000000002</v>
          </cell>
          <cell r="AW190">
            <v>0</v>
          </cell>
          <cell r="AZ190">
            <v>180.19410000000002</v>
          </cell>
          <cell r="BA190">
            <v>0</v>
          </cell>
          <cell r="BD190">
            <v>181.97820000000002</v>
          </cell>
          <cell r="BE190">
            <v>171.72949045769673</v>
          </cell>
          <cell r="BH190">
            <v>1552.1670000000001</v>
          </cell>
          <cell r="BL190">
            <v>260.47860000000003</v>
          </cell>
          <cell r="BM190">
            <v>430.5434514911488</v>
          </cell>
          <cell r="BP190">
            <v>1.7841000000000002</v>
          </cell>
          <cell r="BQ190">
            <v>0</v>
          </cell>
          <cell r="BT190">
            <v>433.53630000000004</v>
          </cell>
          <cell r="BU190">
            <v>1190.4921265480991</v>
          </cell>
          <cell r="BY190">
            <v>0</v>
          </cell>
        </row>
        <row r="191">
          <cell r="P191">
            <v>444.10212000000001</v>
          </cell>
          <cell r="Q191">
            <v>419.38235705466207</v>
          </cell>
          <cell r="T191">
            <v>802.00260000000003</v>
          </cell>
          <cell r="U191">
            <v>919.03780537071361</v>
          </cell>
          <cell r="X191">
            <v>541.21536000000003</v>
          </cell>
          <cell r="Y191">
            <v>498.96350005328378</v>
          </cell>
          <cell r="AB191">
            <v>16.3674</v>
          </cell>
          <cell r="AC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665.60760000000005</v>
          </cell>
          <cell r="AO191">
            <v>130.78188956236005</v>
          </cell>
          <cell r="AR191">
            <v>60.013800000000003</v>
          </cell>
          <cell r="AS191">
            <v>50.588361672845082</v>
          </cell>
          <cell r="AV191">
            <v>1.0911600000000001</v>
          </cell>
          <cell r="AW191">
            <v>0</v>
          </cell>
          <cell r="AZ191">
            <v>74.198880000000017</v>
          </cell>
          <cell r="BA191">
            <v>0</v>
          </cell>
          <cell r="BD191">
            <v>194.22648000000001</v>
          </cell>
          <cell r="BE191">
            <v>171.72949045769673</v>
          </cell>
          <cell r="BH191">
            <v>998.41140000000007</v>
          </cell>
          <cell r="BL191">
            <v>224.77896000000001</v>
          </cell>
          <cell r="BM191">
            <v>516.66016383990006</v>
          </cell>
          <cell r="BP191">
            <v>1.0911600000000001</v>
          </cell>
          <cell r="BQ191">
            <v>0</v>
          </cell>
          <cell r="BT191">
            <v>304.43364000000003</v>
          </cell>
          <cell r="BU191">
            <v>553.89617519523836</v>
          </cell>
          <cell r="BY191">
            <v>0</v>
          </cell>
        </row>
        <row r="192">
          <cell r="P192">
            <v>765.22280000000001</v>
          </cell>
          <cell r="Q192">
            <v>694.67176692983503</v>
          </cell>
          <cell r="T192">
            <v>1428.5994000000001</v>
          </cell>
          <cell r="U192">
            <v>2352.6163828751287</v>
          </cell>
          <cell r="X192">
            <v>1189.1232</v>
          </cell>
          <cell r="Y192">
            <v>1503.6884489099998</v>
          </cell>
          <cell r="AB192">
            <v>57.804600000000001</v>
          </cell>
          <cell r="AC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1690.0963999999999</v>
          </cell>
          <cell r="AO192">
            <v>3827.8693255741532</v>
          </cell>
          <cell r="AR192">
            <v>121.11439999999999</v>
          </cell>
          <cell r="AS192">
            <v>102.37188626912197</v>
          </cell>
          <cell r="AV192">
            <v>2.7526000000000002</v>
          </cell>
          <cell r="AW192">
            <v>0</v>
          </cell>
          <cell r="AZ192">
            <v>115.6092</v>
          </cell>
          <cell r="BA192">
            <v>0</v>
          </cell>
          <cell r="BD192">
            <v>500.97319999999996</v>
          </cell>
          <cell r="BE192">
            <v>0</v>
          </cell>
          <cell r="BH192">
            <v>2793.8889999999997</v>
          </cell>
          <cell r="BL192">
            <v>335.81719999999996</v>
          </cell>
          <cell r="BM192">
            <v>789.32966106710603</v>
          </cell>
          <cell r="BP192">
            <v>0</v>
          </cell>
          <cell r="BQ192">
            <v>0</v>
          </cell>
          <cell r="BT192">
            <v>847.80079999999998</v>
          </cell>
          <cell r="BU192">
            <v>1196.2618783730495</v>
          </cell>
          <cell r="BY192">
            <v>0</v>
          </cell>
        </row>
        <row r="193">
          <cell r="P193">
            <v>1114.3995</v>
          </cell>
          <cell r="Q193">
            <v>1026.3736939085018</v>
          </cell>
          <cell r="T193">
            <v>2372.0150000000003</v>
          </cell>
          <cell r="U193">
            <v>2320.4297738083856</v>
          </cell>
          <cell r="X193">
            <v>1687.2635</v>
          </cell>
          <cell r="Y193">
            <v>1748.7274305610454</v>
          </cell>
          <cell r="AB193">
            <v>93.985500000000002</v>
          </cell>
          <cell r="AC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2636.0695000000001</v>
          </cell>
          <cell r="AO193">
            <v>509.04816585400607</v>
          </cell>
          <cell r="AR193">
            <v>214.82400000000001</v>
          </cell>
          <cell r="AS193">
            <v>179.39807605856998</v>
          </cell>
          <cell r="AV193">
            <v>4.4755000000000003</v>
          </cell>
          <cell r="AW193">
            <v>0</v>
          </cell>
          <cell r="AZ193">
            <v>174.5445</v>
          </cell>
          <cell r="BA193">
            <v>0</v>
          </cell>
          <cell r="BD193">
            <v>975.65899999999999</v>
          </cell>
          <cell r="BE193">
            <v>171.72949045769673</v>
          </cell>
          <cell r="BH193">
            <v>4426.2695000000003</v>
          </cell>
          <cell r="BL193">
            <v>541.53549999999996</v>
          </cell>
          <cell r="BM193">
            <v>1240.1287901251478</v>
          </cell>
          <cell r="BP193">
            <v>0</v>
          </cell>
          <cell r="BQ193">
            <v>0</v>
          </cell>
          <cell r="BT193">
            <v>1405.307</v>
          </cell>
          <cell r="BU193">
            <v>1650.1490219358143</v>
          </cell>
          <cell r="BY193">
            <v>0</v>
          </cell>
        </row>
        <row r="194">
          <cell r="P194">
            <v>1078.1976</v>
          </cell>
          <cell r="Q194">
            <v>979.74714915336835</v>
          </cell>
          <cell r="T194">
            <v>2398.9896600000002</v>
          </cell>
          <cell r="U194">
            <v>2181.4754855759402</v>
          </cell>
          <cell r="X194">
            <v>1850.9058799999998</v>
          </cell>
          <cell r="Y194">
            <v>1753.8338596603423</v>
          </cell>
          <cell r="AB194">
            <v>94.342290000000006</v>
          </cell>
          <cell r="AC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2587.6742399999998</v>
          </cell>
          <cell r="AO194">
            <v>1824.2631833411422</v>
          </cell>
          <cell r="AR194">
            <v>188.68458000000001</v>
          </cell>
          <cell r="AS194">
            <v>160.72880694427357</v>
          </cell>
          <cell r="AV194">
            <v>4.4924900000000001</v>
          </cell>
          <cell r="AW194">
            <v>0</v>
          </cell>
          <cell r="AZ194">
            <v>799.66321999999991</v>
          </cell>
          <cell r="BA194">
            <v>0</v>
          </cell>
          <cell r="BD194">
            <v>1010.81025</v>
          </cell>
          <cell r="BE194">
            <v>171.72949045769673</v>
          </cell>
          <cell r="BH194">
            <v>4097.1508800000001</v>
          </cell>
          <cell r="BL194">
            <v>408.81658999999996</v>
          </cell>
          <cell r="BM194">
            <v>967.45929289794208</v>
          </cell>
          <cell r="BP194">
            <v>0</v>
          </cell>
          <cell r="BQ194">
            <v>0</v>
          </cell>
          <cell r="BT194">
            <v>1338.7620199999999</v>
          </cell>
          <cell r="BU194">
            <v>1100.0993479572094</v>
          </cell>
          <cell r="BY194">
            <v>0</v>
          </cell>
        </row>
        <row r="195">
          <cell r="P195">
            <v>759.81377000000009</v>
          </cell>
          <cell r="Q195">
            <v>662.08776550472567</v>
          </cell>
          <cell r="T195">
            <v>1675.97911</v>
          </cell>
          <cell r="U195">
            <v>1636.8978599780787</v>
          </cell>
          <cell r="X195">
            <v>907.93631000000016</v>
          </cell>
          <cell r="Y195">
            <v>910.58607766506248</v>
          </cell>
          <cell r="AB195">
            <v>57.603210000000011</v>
          </cell>
          <cell r="AC195">
            <v>0</v>
          </cell>
          <cell r="AG195">
            <v>0</v>
          </cell>
          <cell r="AJ195">
            <v>0</v>
          </cell>
          <cell r="AK195">
            <v>0</v>
          </cell>
          <cell r="AN195">
            <v>1593.6888100000001</v>
          </cell>
          <cell r="AO195">
            <v>847.39327859714876</v>
          </cell>
          <cell r="AR195">
            <v>120.69244</v>
          </cell>
          <cell r="AS195">
            <v>102.16582369611646</v>
          </cell>
          <cell r="AV195">
            <v>2.7430100000000004</v>
          </cell>
          <cell r="AW195">
            <v>0</v>
          </cell>
          <cell r="AZ195">
            <v>411.45150000000001</v>
          </cell>
          <cell r="BA195">
            <v>0</v>
          </cell>
          <cell r="BD195">
            <v>617.17725000000007</v>
          </cell>
          <cell r="BE195">
            <v>0</v>
          </cell>
          <cell r="BH195">
            <v>2397.3907400000003</v>
          </cell>
          <cell r="BL195">
            <v>307.21712000000002</v>
          </cell>
          <cell r="BM195">
            <v>450.79912905804184</v>
          </cell>
          <cell r="BP195">
            <v>0</v>
          </cell>
          <cell r="BQ195">
            <v>0</v>
          </cell>
          <cell r="BT195">
            <v>850.33310000000006</v>
          </cell>
          <cell r="BU195">
            <v>757.76073967681907</v>
          </cell>
          <cell r="BY195">
            <v>0</v>
          </cell>
        </row>
        <row r="196">
          <cell r="P196">
            <v>1159.1243999999999</v>
          </cell>
          <cell r="Q196">
            <v>1034.961851829356</v>
          </cell>
          <cell r="T196">
            <v>1672.45092</v>
          </cell>
          <cell r="U196">
            <v>1672.108917654894</v>
          </cell>
          <cell r="X196">
            <v>1684.8701099999996</v>
          </cell>
          <cell r="Y196">
            <v>1638.639609580707</v>
          </cell>
          <cell r="AB196">
            <v>78.654869999999988</v>
          </cell>
          <cell r="AC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2260.2925799999998</v>
          </cell>
          <cell r="AO196">
            <v>4576.9748000232839</v>
          </cell>
          <cell r="AR196">
            <v>111.77270999999999</v>
          </cell>
          <cell r="AS196">
            <v>94.788783582520324</v>
          </cell>
          <cell r="AV196">
            <v>4.1397299999999992</v>
          </cell>
          <cell r="AW196">
            <v>0</v>
          </cell>
          <cell r="AZ196">
            <v>215.26595999999998</v>
          </cell>
          <cell r="BA196">
            <v>0</v>
          </cell>
          <cell r="BD196">
            <v>558.86355000000003</v>
          </cell>
          <cell r="BE196">
            <v>171.72949045769673</v>
          </cell>
          <cell r="BH196">
            <v>3746.4556499999999</v>
          </cell>
          <cell r="BL196">
            <v>455.37029999999993</v>
          </cell>
          <cell r="BM196">
            <v>881.34258054919076</v>
          </cell>
          <cell r="BP196">
            <v>0</v>
          </cell>
          <cell r="BQ196">
            <v>0</v>
          </cell>
          <cell r="BT196">
            <v>1121.8668299999999</v>
          </cell>
          <cell r="BU196">
            <v>1627.0700146360125</v>
          </cell>
          <cell r="BY196">
            <v>0</v>
          </cell>
        </row>
        <row r="197">
          <cell r="P197">
            <v>767.8325000000001</v>
          </cell>
          <cell r="Q197">
            <v>722.20552346723332</v>
          </cell>
          <cell r="T197">
            <v>1333.46</v>
          </cell>
          <cell r="U197">
            <v>1457.5461241744672</v>
          </cell>
          <cell r="X197">
            <v>1120.325</v>
          </cell>
          <cell r="Y197">
            <v>1004.1897198890142</v>
          </cell>
          <cell r="AB197">
            <v>57.3825</v>
          </cell>
          <cell r="AC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1661.36</v>
          </cell>
          <cell r="AO197">
            <v>888.33643261017085</v>
          </cell>
          <cell r="AR197">
            <v>120.22999999999999</v>
          </cell>
          <cell r="AS197">
            <v>102.16582369611646</v>
          </cell>
          <cell r="AV197">
            <v>2.7324999999999999</v>
          </cell>
          <cell r="AW197">
            <v>0</v>
          </cell>
          <cell r="AZ197">
            <v>114.765</v>
          </cell>
          <cell r="BA197">
            <v>0</v>
          </cell>
          <cell r="BD197">
            <v>497.315</v>
          </cell>
          <cell r="BE197">
            <v>171.72949045769673</v>
          </cell>
          <cell r="BH197">
            <v>2778.9524999999999</v>
          </cell>
          <cell r="BL197">
            <v>327.9</v>
          </cell>
          <cell r="BM197">
            <v>881.34258054919076</v>
          </cell>
          <cell r="BP197">
            <v>0</v>
          </cell>
          <cell r="BQ197">
            <v>0</v>
          </cell>
          <cell r="BT197">
            <v>833.41250000000002</v>
          </cell>
          <cell r="BU197">
            <v>700.06322142731506</v>
          </cell>
          <cell r="BY197">
            <v>0</v>
          </cell>
        </row>
        <row r="198">
          <cell r="P198">
            <v>1137.0705500000001</v>
          </cell>
          <cell r="Q198">
            <v>966.44152069998881</v>
          </cell>
          <cell r="T198">
            <v>2076.3897000000002</v>
          </cell>
          <cell r="U198">
            <v>2019.6235247655679</v>
          </cell>
          <cell r="X198">
            <v>1743.8078000000003</v>
          </cell>
          <cell r="Y198">
            <v>1589.8775922016039</v>
          </cell>
          <cell r="AB198">
            <v>89.887000000000015</v>
          </cell>
          <cell r="AC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2660.6552000000001</v>
          </cell>
          <cell r="AO198">
            <v>526.87309733141581</v>
          </cell>
          <cell r="AR198">
            <v>193.25704999999999</v>
          </cell>
          <cell r="AS198">
            <v>164.85005840438316</v>
          </cell>
          <cell r="AV198">
            <v>4.4943500000000007</v>
          </cell>
          <cell r="AW198">
            <v>0</v>
          </cell>
          <cell r="AZ198">
            <v>175.27965</v>
          </cell>
          <cell r="BA198">
            <v>0</v>
          </cell>
          <cell r="BD198">
            <v>975.27395000000013</v>
          </cell>
          <cell r="BE198">
            <v>171.72949045769673</v>
          </cell>
          <cell r="BH198">
            <v>4462.8895500000008</v>
          </cell>
          <cell r="BL198">
            <v>534.82765000000006</v>
          </cell>
          <cell r="BM198">
            <v>450.79912905804184</v>
          </cell>
          <cell r="BP198">
            <v>0</v>
          </cell>
          <cell r="BQ198">
            <v>0</v>
          </cell>
          <cell r="BT198">
            <v>1406.7315500000002</v>
          </cell>
          <cell r="BU198">
            <v>2552.1535572363932</v>
          </cell>
          <cell r="BY198">
            <v>0</v>
          </cell>
        </row>
        <row r="199">
          <cell r="P199">
            <v>1134.5672</v>
          </cell>
          <cell r="Q199">
            <v>990.60010499926</v>
          </cell>
          <cell r="T199">
            <v>2519.2752</v>
          </cell>
          <cell r="U199">
            <v>2359.5618549843189</v>
          </cell>
          <cell r="X199">
            <v>1746.5188000000001</v>
          </cell>
          <cell r="Y199">
            <v>1700.0179040177647</v>
          </cell>
          <cell r="AB199">
            <v>138.4708</v>
          </cell>
          <cell r="AC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2648.8123999999998</v>
          </cell>
          <cell r="AO199">
            <v>518.70148077455042</v>
          </cell>
          <cell r="AR199">
            <v>187.60560000000001</v>
          </cell>
          <cell r="AS199">
            <v>159.7397065938473</v>
          </cell>
          <cell r="AV199">
            <v>4.4668000000000001</v>
          </cell>
          <cell r="AW199">
            <v>0</v>
          </cell>
          <cell r="AZ199">
            <v>174.20520000000002</v>
          </cell>
          <cell r="BA199">
            <v>0</v>
          </cell>
          <cell r="BD199">
            <v>978.22919999999999</v>
          </cell>
          <cell r="BE199">
            <v>0</v>
          </cell>
          <cell r="BH199">
            <v>4431.0655999999999</v>
          </cell>
          <cell r="BL199">
            <v>527.08240000000001</v>
          </cell>
          <cell r="BM199">
            <v>809.58533863399919</v>
          </cell>
          <cell r="BP199">
            <v>0</v>
          </cell>
          <cell r="BQ199">
            <v>0</v>
          </cell>
          <cell r="BT199">
            <v>1433.8428000000001</v>
          </cell>
          <cell r="BU199">
            <v>1617.4537615944287</v>
          </cell>
          <cell r="BY199">
            <v>0</v>
          </cell>
        </row>
        <row r="200">
          <cell r="P200">
            <v>1036.1439</v>
          </cell>
          <cell r="Q200">
            <v>879.1448262809497</v>
          </cell>
          <cell r="T200">
            <v>1580.0202000000002</v>
          </cell>
          <cell r="U200">
            <v>2078.0252139394643</v>
          </cell>
          <cell r="X200">
            <v>1202.8797</v>
          </cell>
          <cell r="Y200">
            <v>1244.5307446766406</v>
          </cell>
          <cell r="AB200">
            <v>7.9398</v>
          </cell>
          <cell r="AC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1695.1473000000001</v>
          </cell>
          <cell r="AO200">
            <v>416.60265401601066</v>
          </cell>
          <cell r="AR200">
            <v>27.789300000000001</v>
          </cell>
          <cell r="AS200">
            <v>24.933571333662957</v>
          </cell>
          <cell r="AV200">
            <v>0</v>
          </cell>
          <cell r="AW200">
            <v>0</v>
          </cell>
          <cell r="AZ200">
            <v>162.76590000000002</v>
          </cell>
          <cell r="BA200">
            <v>0</v>
          </cell>
          <cell r="BD200">
            <v>361.26089999999999</v>
          </cell>
          <cell r="BE200">
            <v>0</v>
          </cell>
          <cell r="BH200">
            <v>2370.0302999999999</v>
          </cell>
          <cell r="BL200">
            <v>555.78600000000006</v>
          </cell>
          <cell r="BM200">
            <v>790.41263788751417</v>
          </cell>
          <cell r="BP200">
            <v>0</v>
          </cell>
          <cell r="BQ200">
            <v>0</v>
          </cell>
          <cell r="BT200">
            <v>913.07700000000011</v>
          </cell>
          <cell r="BU200">
            <v>592.36118736157437</v>
          </cell>
          <cell r="BY200">
            <v>0</v>
          </cell>
        </row>
        <row r="201">
          <cell r="P201">
            <v>844.35</v>
          </cell>
          <cell r="Q201">
            <v>723.61746860900769</v>
          </cell>
          <cell r="T201">
            <v>1301.598</v>
          </cell>
          <cell r="U201">
            <v>1263.0913769608633</v>
          </cell>
          <cell r="X201">
            <v>1122.336</v>
          </cell>
          <cell r="Y201">
            <v>1262.7040499216998</v>
          </cell>
          <cell r="AB201">
            <v>54.558000000000007</v>
          </cell>
          <cell r="AC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1553.604</v>
          </cell>
          <cell r="AO201">
            <v>307.82692255262316</v>
          </cell>
          <cell r="AR201">
            <v>122.10599999999999</v>
          </cell>
          <cell r="AS201">
            <v>103.03128650273949</v>
          </cell>
          <cell r="AV201">
            <v>2.5979999999999999</v>
          </cell>
          <cell r="AW201">
            <v>0</v>
          </cell>
          <cell r="AZ201">
            <v>166.27199999999999</v>
          </cell>
          <cell r="BA201">
            <v>0</v>
          </cell>
          <cell r="BD201">
            <v>511.80600000000004</v>
          </cell>
          <cell r="BE201">
            <v>0</v>
          </cell>
          <cell r="BH201">
            <v>2714.91</v>
          </cell>
          <cell r="BL201">
            <v>342.93600000000004</v>
          </cell>
          <cell r="BM201">
            <v>389.27000155781616</v>
          </cell>
          <cell r="BP201">
            <v>0</v>
          </cell>
          <cell r="BQ201">
            <v>0</v>
          </cell>
          <cell r="BT201">
            <v>706.65600000000006</v>
          </cell>
          <cell r="BU201">
            <v>800.07225305978875</v>
          </cell>
          <cell r="BY201">
            <v>0</v>
          </cell>
        </row>
        <row r="202">
          <cell r="P202">
            <v>820.75290000000007</v>
          </cell>
          <cell r="Q202">
            <v>713.36069914783616</v>
          </cell>
          <cell r="T202">
            <v>1534.9774</v>
          </cell>
          <cell r="U202">
            <v>1695.9555154988504</v>
          </cell>
          <cell r="X202">
            <v>900.64919999999995</v>
          </cell>
          <cell r="Y202">
            <v>865.50484216668804</v>
          </cell>
          <cell r="AB202">
            <v>50.8431</v>
          </cell>
          <cell r="AC202">
            <v>0</v>
          </cell>
          <cell r="AG202">
            <v>0</v>
          </cell>
          <cell r="AJ202">
            <v>0</v>
          </cell>
          <cell r="AK202">
            <v>0</v>
          </cell>
          <cell r="AN202">
            <v>1433.2911999999999</v>
          </cell>
          <cell r="AO202">
            <v>283.83124760279338</v>
          </cell>
          <cell r="AR202">
            <v>123.47609999999999</v>
          </cell>
          <cell r="AS202">
            <v>103.03128650273949</v>
          </cell>
          <cell r="AV202">
            <v>2.4211</v>
          </cell>
          <cell r="AW202">
            <v>0</v>
          </cell>
          <cell r="AZ202">
            <v>154.9504</v>
          </cell>
          <cell r="BA202">
            <v>0</v>
          </cell>
          <cell r="BD202">
            <v>498.74659999999994</v>
          </cell>
          <cell r="BE202">
            <v>0</v>
          </cell>
          <cell r="BH202">
            <v>2421.1</v>
          </cell>
          <cell r="BL202">
            <v>370.42829999999998</v>
          </cell>
          <cell r="BM202">
            <v>450.79912905804184</v>
          </cell>
          <cell r="BP202">
            <v>0</v>
          </cell>
          <cell r="BQ202">
            <v>0</v>
          </cell>
          <cell r="BT202">
            <v>668.22360000000003</v>
          </cell>
          <cell r="BU202">
            <v>815.45825792632309</v>
          </cell>
          <cell r="BY202">
            <v>0</v>
          </cell>
        </row>
        <row r="203">
          <cell r="P203">
            <v>394.44640000000004</v>
          </cell>
          <cell r="Q203">
            <v>394.87192556405591</v>
          </cell>
          <cell r="T203">
            <v>1093.2286000000001</v>
          </cell>
          <cell r="U203">
            <v>1156.2507019840214</v>
          </cell>
          <cell r="X203">
            <v>578.0680000000001</v>
          </cell>
          <cell r="Y203">
            <v>600.12070360026382</v>
          </cell>
          <cell r="AB203">
            <v>34.004000000000005</v>
          </cell>
          <cell r="AC203">
            <v>0</v>
          </cell>
          <cell r="AG203">
            <v>0</v>
          </cell>
          <cell r="AJ203">
            <v>0</v>
          </cell>
          <cell r="AK203">
            <v>0</v>
          </cell>
          <cell r="AN203">
            <v>1020.12</v>
          </cell>
          <cell r="AO203">
            <v>207.3457317034561</v>
          </cell>
          <cell r="AR203">
            <v>69.708200000000005</v>
          </cell>
          <cell r="AS203">
            <v>59.139958452572458</v>
          </cell>
          <cell r="AV203">
            <v>1.7002000000000002</v>
          </cell>
          <cell r="AW203">
            <v>0</v>
          </cell>
          <cell r="AZ203">
            <v>76.509</v>
          </cell>
          <cell r="BA203">
            <v>859.40662338431719</v>
          </cell>
          <cell r="BD203">
            <v>200.62359999999998</v>
          </cell>
          <cell r="BE203">
            <v>0</v>
          </cell>
          <cell r="BH203">
            <v>1509.7776000000001</v>
          </cell>
          <cell r="BL203">
            <v>188.72220000000002</v>
          </cell>
          <cell r="BM203">
            <v>594.31361288842481</v>
          </cell>
          <cell r="BP203">
            <v>1.7002000000000002</v>
          </cell>
          <cell r="BQ203">
            <v>0</v>
          </cell>
          <cell r="BT203">
            <v>511.7602</v>
          </cell>
          <cell r="BU203">
            <v>159.62980049029437</v>
          </cell>
          <cell r="BY203">
            <v>0</v>
          </cell>
        </row>
        <row r="204">
          <cell r="P204">
            <v>1149.4582</v>
          </cell>
          <cell r="Q204">
            <v>1350.1848859114257</v>
          </cell>
          <cell r="T204">
            <v>2343.6424000000002</v>
          </cell>
          <cell r="U204">
            <v>3055.7127652407698</v>
          </cell>
          <cell r="X204">
            <v>1744.3140000000003</v>
          </cell>
          <cell r="Y204">
            <v>1677.7150667304466</v>
          </cell>
          <cell r="AB204">
            <v>93.924600000000012</v>
          </cell>
          <cell r="AC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2486.7656000000006</v>
          </cell>
          <cell r="AO204">
            <v>1024.3475105797979</v>
          </cell>
          <cell r="AR204">
            <v>183.37660000000002</v>
          </cell>
          <cell r="AS204">
            <v>156.73119302796732</v>
          </cell>
          <cell r="AV204">
            <v>4.4726000000000008</v>
          </cell>
          <cell r="AW204">
            <v>0</v>
          </cell>
          <cell r="AZ204">
            <v>617.2188000000001</v>
          </cell>
          <cell r="BA204">
            <v>2255.9423863838319</v>
          </cell>
          <cell r="BD204">
            <v>975.02680000000009</v>
          </cell>
          <cell r="BE204">
            <v>0</v>
          </cell>
          <cell r="BH204">
            <v>3859.8538000000003</v>
          </cell>
          <cell r="BL204">
            <v>652.99959999999999</v>
          </cell>
          <cell r="BM204">
            <v>3225.3857429437066</v>
          </cell>
          <cell r="BP204">
            <v>0</v>
          </cell>
          <cell r="BQ204">
            <v>0</v>
          </cell>
          <cell r="BT204">
            <v>1404.3964000000001</v>
          </cell>
          <cell r="BU204">
            <v>1542.4469878700736</v>
          </cell>
          <cell r="BY204">
            <v>0</v>
          </cell>
        </row>
        <row r="205">
          <cell r="P205">
            <v>1095.9134999999999</v>
          </cell>
          <cell r="Q205">
            <v>958.72587450785909</v>
          </cell>
          <cell r="T205">
            <v>2832.1842999999999</v>
          </cell>
          <cell r="U205">
            <v>3787.6852310470404</v>
          </cell>
          <cell r="X205">
            <v>1770.6523999999997</v>
          </cell>
          <cell r="Y205">
            <v>1762.5089647046277</v>
          </cell>
          <cell r="AB205">
            <v>85.953999999999994</v>
          </cell>
          <cell r="AC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2453.9866999999995</v>
          </cell>
          <cell r="AO205">
            <v>418.53894022994484</v>
          </cell>
          <cell r="AR205">
            <v>206.28960000000001</v>
          </cell>
          <cell r="AS205">
            <v>173.66953652901765</v>
          </cell>
          <cell r="AV205">
            <v>4.2976999999999999</v>
          </cell>
          <cell r="AW205">
            <v>0</v>
          </cell>
          <cell r="AZ205">
            <v>782.18139999999994</v>
          </cell>
          <cell r="BA205">
            <v>0</v>
          </cell>
          <cell r="BD205">
            <v>919.70779999999991</v>
          </cell>
          <cell r="BE205">
            <v>0</v>
          </cell>
          <cell r="BH205">
            <v>3756.1897999999997</v>
          </cell>
          <cell r="BL205">
            <v>580.18950000000007</v>
          </cell>
          <cell r="BM205">
            <v>737.82809671880761</v>
          </cell>
          <cell r="BP205">
            <v>0</v>
          </cell>
          <cell r="BQ205">
            <v>0</v>
          </cell>
          <cell r="BT205">
            <v>1280.7145999999998</v>
          </cell>
          <cell r="BU205">
            <v>1088.5598443073088</v>
          </cell>
          <cell r="BY205">
            <v>0</v>
          </cell>
        </row>
        <row r="206">
          <cell r="P206">
            <v>1119.5503000000001</v>
          </cell>
          <cell r="Q206">
            <v>979.77593964393407</v>
          </cell>
          <cell r="T206">
            <v>1965.2786999999998</v>
          </cell>
          <cell r="U206">
            <v>2386.8306956590632</v>
          </cell>
          <cell r="X206">
            <v>1324.0501999999999</v>
          </cell>
          <cell r="Y206">
            <v>1257.2435582007674</v>
          </cell>
          <cell r="AB206">
            <v>79.720299999999995</v>
          </cell>
          <cell r="AC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2131.6514999999999</v>
          </cell>
          <cell r="AO206">
            <v>399.9256349168283</v>
          </cell>
          <cell r="AR206">
            <v>176.77109999999999</v>
          </cell>
          <cell r="AS206">
            <v>149.64264051657884</v>
          </cell>
          <cell r="AV206">
            <v>3.4661</v>
          </cell>
          <cell r="AW206">
            <v>0</v>
          </cell>
          <cell r="AZ206">
            <v>149.04229999999998</v>
          </cell>
          <cell r="BA206">
            <v>1589.9022532609865</v>
          </cell>
          <cell r="BD206">
            <v>440.19470000000001</v>
          </cell>
          <cell r="BE206">
            <v>0</v>
          </cell>
          <cell r="BH206">
            <v>3105.6255999999998</v>
          </cell>
          <cell r="BL206">
            <v>662.02509999999995</v>
          </cell>
          <cell r="BM206">
            <v>737.82809671880761</v>
          </cell>
          <cell r="BP206">
            <v>0</v>
          </cell>
          <cell r="BQ206">
            <v>0</v>
          </cell>
          <cell r="BT206">
            <v>925.44870000000003</v>
          </cell>
          <cell r="BU206">
            <v>921.23704138374706</v>
          </cell>
          <cell r="BY206">
            <v>0</v>
          </cell>
        </row>
        <row r="207">
          <cell r="P207">
            <v>1164.62995</v>
          </cell>
          <cell r="Q207">
            <v>987.89410453075538</v>
          </cell>
          <cell r="T207">
            <v>1577.74397</v>
          </cell>
          <cell r="U207">
            <v>1626.0468252930821</v>
          </cell>
          <cell r="X207">
            <v>1626.0871</v>
          </cell>
          <cell r="Y207">
            <v>1555.7964670040994</v>
          </cell>
          <cell r="AB207">
            <v>87.896600000000007</v>
          </cell>
          <cell r="AC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2456.7099700000003</v>
          </cell>
          <cell r="AO207">
            <v>1011.1854660637523</v>
          </cell>
          <cell r="AR207">
            <v>180.18803</v>
          </cell>
          <cell r="AS207">
            <v>154.4851109822076</v>
          </cell>
          <cell r="AV207">
            <v>4.3948299999999998</v>
          </cell>
          <cell r="AW207">
            <v>0</v>
          </cell>
          <cell r="AZ207">
            <v>610.88137000000006</v>
          </cell>
          <cell r="BA207">
            <v>0</v>
          </cell>
          <cell r="BD207">
            <v>958.07294000000002</v>
          </cell>
          <cell r="BE207">
            <v>0</v>
          </cell>
          <cell r="BH207">
            <v>3788.3434600000001</v>
          </cell>
          <cell r="BL207">
            <v>487.82612999999998</v>
          </cell>
          <cell r="BM207">
            <v>343.14321105895073</v>
          </cell>
          <cell r="BP207">
            <v>0</v>
          </cell>
          <cell r="BQ207">
            <v>0</v>
          </cell>
          <cell r="BT207">
            <v>1375.58179</v>
          </cell>
          <cell r="BU207">
            <v>1236.6501411477022</v>
          </cell>
          <cell r="BY207">
            <v>0</v>
          </cell>
        </row>
        <row r="208">
          <cell r="P208">
            <v>1101.2688000000001</v>
          </cell>
          <cell r="Q208">
            <v>963.79530447143156</v>
          </cell>
          <cell r="T208">
            <v>2198.0970000000002</v>
          </cell>
          <cell r="U208">
            <v>2123.1415368650451</v>
          </cell>
          <cell r="X208">
            <v>1794.0024000000003</v>
          </cell>
          <cell r="Y208">
            <v>1744.4295234416295</v>
          </cell>
          <cell r="AB208">
            <v>26.643600000000003</v>
          </cell>
          <cell r="AC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2504.4983999999999</v>
          </cell>
          <cell r="AO208">
            <v>434.96921695041254</v>
          </cell>
          <cell r="AR208">
            <v>150.98040000000003</v>
          </cell>
          <cell r="AS208">
            <v>127.75879526339695</v>
          </cell>
          <cell r="AV208">
            <v>4.4406000000000008</v>
          </cell>
          <cell r="AW208">
            <v>0</v>
          </cell>
          <cell r="AZ208">
            <v>825.9516000000001</v>
          </cell>
          <cell r="BA208">
            <v>0</v>
          </cell>
          <cell r="BD208">
            <v>999.1350000000001</v>
          </cell>
          <cell r="BE208">
            <v>0</v>
          </cell>
          <cell r="BH208">
            <v>4005.4212000000002</v>
          </cell>
          <cell r="BL208">
            <v>515.10960000000011</v>
          </cell>
          <cell r="BM208">
            <v>737.82809671880761</v>
          </cell>
          <cell r="BP208">
            <v>0</v>
          </cell>
          <cell r="BQ208">
            <v>0</v>
          </cell>
          <cell r="BT208">
            <v>1376.586</v>
          </cell>
          <cell r="BU208">
            <v>730.83523116038407</v>
          </cell>
          <cell r="BY208">
            <v>0</v>
          </cell>
        </row>
        <row r="209">
          <cell r="P209">
            <v>1145.51116</v>
          </cell>
          <cell r="Q209">
            <v>1024.9810200330733</v>
          </cell>
          <cell r="T209">
            <v>1617.7066</v>
          </cell>
          <cell r="U209">
            <v>1814.1643911820729</v>
          </cell>
          <cell r="X209">
            <v>2037.4358800000002</v>
          </cell>
          <cell r="Y209">
            <v>1996.7330600866148</v>
          </cell>
          <cell r="AB209">
            <v>91.815780000000018</v>
          </cell>
          <cell r="AC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2605.8192800000002</v>
          </cell>
          <cell r="AO209">
            <v>2262.1684671993248</v>
          </cell>
          <cell r="AR209">
            <v>201.12028000000001</v>
          </cell>
          <cell r="AS209">
            <v>171.03193559454752</v>
          </cell>
          <cell r="AV209">
            <v>4.3721800000000002</v>
          </cell>
          <cell r="AW209">
            <v>0</v>
          </cell>
          <cell r="AZ209">
            <v>174.88720000000001</v>
          </cell>
          <cell r="BA209">
            <v>1912.1797370301056</v>
          </cell>
          <cell r="BD209">
            <v>1005.6014000000001</v>
          </cell>
          <cell r="BE209">
            <v>0</v>
          </cell>
          <cell r="BH209">
            <v>4367.80782</v>
          </cell>
          <cell r="BL209">
            <v>511.54506000000009</v>
          </cell>
          <cell r="BM209">
            <v>785.63951782719687</v>
          </cell>
          <cell r="BP209">
            <v>0</v>
          </cell>
          <cell r="BQ209">
            <v>0</v>
          </cell>
          <cell r="BT209">
            <v>1202.3495000000003</v>
          </cell>
          <cell r="BU209">
            <v>686.60046716909744</v>
          </cell>
          <cell r="BY209">
            <v>0</v>
          </cell>
        </row>
        <row r="210">
          <cell r="P210">
            <v>750.59985000000006</v>
          </cell>
          <cell r="Q210">
            <v>655.37107295617898</v>
          </cell>
          <cell r="T210">
            <v>1578.1842999999997</v>
          </cell>
          <cell r="U210">
            <v>1728.9233785577546</v>
          </cell>
          <cell r="X210">
            <v>1105.2789</v>
          </cell>
          <cell r="Y210">
            <v>1267.1978715361165</v>
          </cell>
          <cell r="AB210">
            <v>54.988999999999997</v>
          </cell>
          <cell r="AC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1704.6589999999999</v>
          </cell>
          <cell r="AO210">
            <v>330.01179677584298</v>
          </cell>
          <cell r="AR210">
            <v>120.97579999999998</v>
          </cell>
          <cell r="AS210">
            <v>102.16582369611646</v>
          </cell>
          <cell r="AV210">
            <v>2.7494499999999999</v>
          </cell>
          <cell r="AW210">
            <v>0</v>
          </cell>
          <cell r="AZ210">
            <v>115.4769</v>
          </cell>
          <cell r="BA210">
            <v>0</v>
          </cell>
          <cell r="BD210">
            <v>508.64824999999996</v>
          </cell>
          <cell r="BE210">
            <v>0</v>
          </cell>
          <cell r="BH210">
            <v>2752.1994499999996</v>
          </cell>
          <cell r="BL210">
            <v>390.42189999999994</v>
          </cell>
          <cell r="BM210">
            <v>450.79912905804184</v>
          </cell>
          <cell r="BP210">
            <v>0</v>
          </cell>
          <cell r="BQ210">
            <v>0</v>
          </cell>
          <cell r="BT210">
            <v>841.33169999999996</v>
          </cell>
          <cell r="BU210">
            <v>869.30927495919354</v>
          </cell>
          <cell r="BY210">
            <v>0</v>
          </cell>
        </row>
        <row r="211">
          <cell r="P211">
            <v>755.64014000000009</v>
          </cell>
          <cell r="Q211">
            <v>660.40541876903762</v>
          </cell>
          <cell r="T211">
            <v>1580.9887799999999</v>
          </cell>
          <cell r="U211">
            <v>1610.2995183279927</v>
          </cell>
          <cell r="X211">
            <v>1053.99252</v>
          </cell>
          <cell r="Y211">
            <v>949.35016184800565</v>
          </cell>
          <cell r="AB211">
            <v>52.978459999999998</v>
          </cell>
          <cell r="AC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1706.46408</v>
          </cell>
          <cell r="AO211">
            <v>331.17795874050745</v>
          </cell>
          <cell r="AR211">
            <v>119.89861999999999</v>
          </cell>
          <cell r="AS211">
            <v>102.16582369611646</v>
          </cell>
          <cell r="AV211">
            <v>2.7883400000000003</v>
          </cell>
          <cell r="AW211">
            <v>0</v>
          </cell>
          <cell r="AZ211">
            <v>114.32194000000001</v>
          </cell>
          <cell r="BA211">
            <v>0</v>
          </cell>
          <cell r="BD211">
            <v>499.11286000000001</v>
          </cell>
          <cell r="BE211">
            <v>0</v>
          </cell>
          <cell r="BH211">
            <v>2757.6682599999999</v>
          </cell>
          <cell r="BL211">
            <v>348.54250000000002</v>
          </cell>
          <cell r="BM211">
            <v>450.79912905804184</v>
          </cell>
          <cell r="BP211">
            <v>0</v>
          </cell>
          <cell r="BQ211">
            <v>0</v>
          </cell>
          <cell r="BT211">
            <v>839.29034000000001</v>
          </cell>
          <cell r="BU211">
            <v>1125.1016058653281</v>
          </cell>
          <cell r="BY211">
            <v>0</v>
          </cell>
        </row>
        <row r="212">
          <cell r="P212">
            <v>944.90970000000004</v>
          </cell>
          <cell r="Q212">
            <v>836.71163677026914</v>
          </cell>
          <cell r="T212">
            <v>2309.3739</v>
          </cell>
          <cell r="U212">
            <v>1984.5236932921091</v>
          </cell>
          <cell r="X212">
            <v>919.37160000000006</v>
          </cell>
          <cell r="Y212">
            <v>919.78878554152664</v>
          </cell>
          <cell r="AB212">
            <v>142.28370000000001</v>
          </cell>
          <cell r="AC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1123.6764000000001</v>
          </cell>
          <cell r="AO212">
            <v>600.19326770640328</v>
          </cell>
          <cell r="AR212">
            <v>182.41500000000002</v>
          </cell>
          <cell r="AS212">
            <v>153.96995454969391</v>
          </cell>
          <cell r="AV212">
            <v>3.6483000000000003</v>
          </cell>
          <cell r="AW212">
            <v>0</v>
          </cell>
          <cell r="AZ212">
            <v>350.23680000000002</v>
          </cell>
          <cell r="BA212">
            <v>859.40662338431719</v>
          </cell>
          <cell r="BD212">
            <v>222.5463</v>
          </cell>
          <cell r="BE212">
            <v>0</v>
          </cell>
          <cell r="BH212">
            <v>2313.0222000000003</v>
          </cell>
          <cell r="BL212">
            <v>259.02929999999998</v>
          </cell>
          <cell r="BM212">
            <v>737.82809671880761</v>
          </cell>
          <cell r="BP212">
            <v>0</v>
          </cell>
          <cell r="BQ212">
            <v>0</v>
          </cell>
          <cell r="BT212">
            <v>817.21920000000011</v>
          </cell>
          <cell r="BU212">
            <v>607.74719222810882</v>
          </cell>
          <cell r="BY212">
            <v>0</v>
          </cell>
        </row>
        <row r="213">
          <cell r="P213">
            <v>832.7088</v>
          </cell>
          <cell r="Q213">
            <v>775.15951344980351</v>
          </cell>
          <cell r="T213">
            <v>2357.5391999999997</v>
          </cell>
          <cell r="U213">
            <v>2950.0453390787043</v>
          </cell>
          <cell r="X213">
            <v>932.74199999999985</v>
          </cell>
          <cell r="Y213">
            <v>834.24467184004618</v>
          </cell>
          <cell r="AB213">
            <v>64.886399999999995</v>
          </cell>
          <cell r="AC213">
            <v>0</v>
          </cell>
          <cell r="AF213">
            <v>666.16671428571431</v>
          </cell>
          <cell r="AG213">
            <v>537.50733251151019</v>
          </cell>
          <cell r="AJ213">
            <v>0</v>
          </cell>
          <cell r="AK213">
            <v>0</v>
          </cell>
          <cell r="AN213">
            <v>1462.6476</v>
          </cell>
          <cell r="AO213">
            <v>289.6768063922039</v>
          </cell>
          <cell r="AR213">
            <v>97.329599999999985</v>
          </cell>
          <cell r="AS213">
            <v>82.940185634705273</v>
          </cell>
          <cell r="AV213">
            <v>2.7035999999999998</v>
          </cell>
          <cell r="AW213">
            <v>0</v>
          </cell>
          <cell r="AZ213">
            <v>113.55120000000001</v>
          </cell>
          <cell r="BA213">
            <v>0</v>
          </cell>
          <cell r="BD213">
            <v>202.76999999999998</v>
          </cell>
          <cell r="BE213">
            <v>171.72949045769673</v>
          </cell>
          <cell r="BH213">
            <v>2563.0128</v>
          </cell>
          <cell r="BL213">
            <v>548.83080000000007</v>
          </cell>
          <cell r="BM213">
            <v>881.34258054919076</v>
          </cell>
          <cell r="BP213">
            <v>2.7035999999999998</v>
          </cell>
          <cell r="BQ213">
            <v>0</v>
          </cell>
          <cell r="BT213">
            <v>513.68399999999997</v>
          </cell>
          <cell r="BU213">
            <v>877.00227739246077</v>
          </cell>
          <cell r="BX213">
            <v>773.28899999999999</v>
          </cell>
          <cell r="BY213">
            <v>0</v>
          </cell>
        </row>
        <row r="214">
          <cell r="P214">
            <v>1793.1736000000001</v>
          </cell>
          <cell r="Q214">
            <v>1340.6206151404597</v>
          </cell>
          <cell r="T214">
            <v>3620.3948000000005</v>
          </cell>
          <cell r="U214">
            <v>3682.4709699426717</v>
          </cell>
          <cell r="X214">
            <v>2156.348</v>
          </cell>
          <cell r="Y214">
            <v>2133.3905408553028</v>
          </cell>
          <cell r="AB214">
            <v>130.51580000000001</v>
          </cell>
          <cell r="AC214">
            <v>0</v>
          </cell>
          <cell r="AF214">
            <v>1331.7314999999999</v>
          </cell>
          <cell r="AG214">
            <v>1075.0146650230204</v>
          </cell>
          <cell r="AJ214">
            <v>0</v>
          </cell>
          <cell r="AK214">
            <v>0</v>
          </cell>
          <cell r="AN214">
            <v>2933.7682000000004</v>
          </cell>
          <cell r="AO214">
            <v>3402.7919963493132</v>
          </cell>
          <cell r="AR214">
            <v>198.61100000000002</v>
          </cell>
          <cell r="AS214">
            <v>165.26218355039413</v>
          </cell>
          <cell r="AV214">
            <v>5.6746000000000008</v>
          </cell>
          <cell r="AW214">
            <v>0</v>
          </cell>
          <cell r="AZ214">
            <v>215.63480000000001</v>
          </cell>
          <cell r="BA214">
            <v>0</v>
          </cell>
          <cell r="BD214">
            <v>459.64260000000002</v>
          </cell>
          <cell r="BE214">
            <v>171.72949045769673</v>
          </cell>
          <cell r="BH214">
            <v>4868.8068000000003</v>
          </cell>
          <cell r="BL214">
            <v>680.952</v>
          </cell>
          <cell r="BM214">
            <v>1311.8860320403394</v>
          </cell>
          <cell r="BP214">
            <v>0</v>
          </cell>
          <cell r="BQ214">
            <v>0</v>
          </cell>
          <cell r="BT214">
            <v>1117.8962000000001</v>
          </cell>
          <cell r="BU214">
            <v>1667.4582774106655</v>
          </cell>
          <cell r="BX214">
            <v>1678.6770000000001</v>
          </cell>
          <cell r="BY214">
            <v>2007.8736350827389</v>
          </cell>
        </row>
        <row r="215">
          <cell r="P215">
            <v>2785.9230700000003</v>
          </cell>
          <cell r="Q215">
            <v>2358.8312015262918</v>
          </cell>
          <cell r="T215">
            <v>4035.4446300000004</v>
          </cell>
          <cell r="U215">
            <v>3812.1211048512628</v>
          </cell>
          <cell r="X215">
            <v>2543.6688900000004</v>
          </cell>
          <cell r="Y215">
            <v>2438.7253639520604</v>
          </cell>
          <cell r="AB215">
            <v>70.12621</v>
          </cell>
          <cell r="AC215">
            <v>0</v>
          </cell>
          <cell r="AF215">
            <v>3155.3512714285716</v>
          </cell>
          <cell r="AG215">
            <v>2364.9800605341334</v>
          </cell>
          <cell r="AJ215">
            <v>0</v>
          </cell>
          <cell r="AK215">
            <v>0</v>
          </cell>
          <cell r="AN215">
            <v>3659.3131400000002</v>
          </cell>
          <cell r="AO215">
            <v>672.33040314306072</v>
          </cell>
          <cell r="AR215">
            <v>108.37687000000001</v>
          </cell>
          <cell r="AS215">
            <v>88.400843819350484</v>
          </cell>
          <cell r="AV215">
            <v>0</v>
          </cell>
          <cell r="AW215">
            <v>0</v>
          </cell>
          <cell r="AZ215">
            <v>350.63105000000002</v>
          </cell>
          <cell r="BA215">
            <v>2277.4275519684397</v>
          </cell>
          <cell r="BD215">
            <v>777.76342000000011</v>
          </cell>
          <cell r="BE215">
            <v>1581.8526021029404</v>
          </cell>
          <cell r="BH215">
            <v>5182.96443</v>
          </cell>
          <cell r="BL215">
            <v>395.25682000000006</v>
          </cell>
          <cell r="BM215">
            <v>785.63951782719687</v>
          </cell>
          <cell r="BP215">
            <v>0</v>
          </cell>
          <cell r="BQ215">
            <v>0</v>
          </cell>
          <cell r="BT215">
            <v>1906.1578900000002</v>
          </cell>
          <cell r="BU215">
            <v>3038.7359611405436</v>
          </cell>
          <cell r="BX215">
            <v>1845.3532500000001</v>
          </cell>
          <cell r="BY215">
            <v>0</v>
          </cell>
        </row>
        <row r="216">
          <cell r="P216">
            <v>4061.1479999999997</v>
          </cell>
          <cell r="Q216">
            <v>3403.7868036210148</v>
          </cell>
          <cell r="T216">
            <v>5466.93</v>
          </cell>
          <cell r="U216">
            <v>5301.415120334239</v>
          </cell>
          <cell r="X216">
            <v>3101.6460000000002</v>
          </cell>
          <cell r="Y216">
            <v>3364.6024912528446</v>
          </cell>
          <cell r="AB216">
            <v>122.72699999999999</v>
          </cell>
          <cell r="AC216">
            <v>0</v>
          </cell>
          <cell r="AF216">
            <v>1888.795942857143</v>
          </cell>
          <cell r="AG216">
            <v>1499.5859743132994</v>
          </cell>
          <cell r="AJ216">
            <v>259.10217142857147</v>
          </cell>
          <cell r="AK216">
            <v>345.96530942750201</v>
          </cell>
          <cell r="AN216">
            <v>6125.1930000000002</v>
          </cell>
          <cell r="AO216">
            <v>1209.7890563788117</v>
          </cell>
          <cell r="AR216">
            <v>245.45399999999998</v>
          </cell>
          <cell r="AS216">
            <v>203.71345967321653</v>
          </cell>
          <cell r="AV216">
            <v>11.157</v>
          </cell>
          <cell r="AW216">
            <v>0</v>
          </cell>
          <cell r="AZ216">
            <v>546.69299999999998</v>
          </cell>
          <cell r="BA216">
            <v>3373.1709967834449</v>
          </cell>
          <cell r="BD216">
            <v>1617.7649999999999</v>
          </cell>
          <cell r="BE216">
            <v>1320.599781619688</v>
          </cell>
          <cell r="BH216">
            <v>8512.7909999999993</v>
          </cell>
          <cell r="BL216">
            <v>702.89099999999996</v>
          </cell>
          <cell r="BM216">
            <v>785.63951782719687</v>
          </cell>
          <cell r="BP216">
            <v>0</v>
          </cell>
          <cell r="BQ216">
            <v>0</v>
          </cell>
          <cell r="BT216">
            <v>3224.3729999999996</v>
          </cell>
          <cell r="BU216">
            <v>4119.6028030145853</v>
          </cell>
          <cell r="BX216">
            <v>3194.6120000000001</v>
          </cell>
          <cell r="BY216">
            <v>1409.7426958962144</v>
          </cell>
        </row>
        <row r="217">
          <cell r="P217">
            <v>1537.008</v>
          </cell>
          <cell r="Q217">
            <v>1322.2538467518493</v>
          </cell>
          <cell r="T217">
            <v>3150.8663999999999</v>
          </cell>
          <cell r="U217">
            <v>2862.2233584819674</v>
          </cell>
          <cell r="X217">
            <v>2410.3079999999995</v>
          </cell>
          <cell r="Y217">
            <v>2321.618414785311</v>
          </cell>
          <cell r="AB217">
            <v>45.411599999999993</v>
          </cell>
          <cell r="AC217">
            <v>0</v>
          </cell>
          <cell r="AF217">
            <v>672.33109999999988</v>
          </cell>
          <cell r="AG217">
            <v>486.82967898236251</v>
          </cell>
          <cell r="AJ217">
            <v>64.621685714285718</v>
          </cell>
          <cell r="AK217">
            <v>86.491327356875502</v>
          </cell>
          <cell r="AN217">
            <v>2088.9335999999998</v>
          </cell>
          <cell r="AO217">
            <v>365.89277951887334</v>
          </cell>
          <cell r="AR217">
            <v>118.7688</v>
          </cell>
          <cell r="AS217">
            <v>100.4142918255699</v>
          </cell>
          <cell r="AV217">
            <v>3.4931999999999999</v>
          </cell>
          <cell r="AW217">
            <v>0</v>
          </cell>
          <cell r="AZ217">
            <v>356.30639999999994</v>
          </cell>
          <cell r="BA217">
            <v>0</v>
          </cell>
          <cell r="BD217">
            <v>230.55119999999999</v>
          </cell>
          <cell r="BE217">
            <v>1581.8526021029404</v>
          </cell>
          <cell r="BH217">
            <v>2284.5527999999999</v>
          </cell>
          <cell r="BL217">
            <v>279.45600000000002</v>
          </cell>
          <cell r="BM217">
            <v>594.31361288842481</v>
          </cell>
          <cell r="BP217">
            <v>0</v>
          </cell>
          <cell r="BQ217">
            <v>0</v>
          </cell>
          <cell r="BT217">
            <v>908.23199999999997</v>
          </cell>
          <cell r="BU217">
            <v>3784.9571971674623</v>
          </cell>
          <cell r="BX217">
            <v>879.91719999999987</v>
          </cell>
          <cell r="BY217">
            <v>659.67495865266233</v>
          </cell>
        </row>
        <row r="218">
          <cell r="P218">
            <v>1750.5192099999997</v>
          </cell>
          <cell r="Q218">
            <v>1493.0965347577305</v>
          </cell>
          <cell r="T218">
            <v>3324.6961900000001</v>
          </cell>
          <cell r="U218">
            <v>2842.9635794889978</v>
          </cell>
          <cell r="X218">
            <v>1883.85114</v>
          </cell>
          <cell r="Y218">
            <v>1700.7761199306667</v>
          </cell>
          <cell r="AB218">
            <v>55.913389999999993</v>
          </cell>
          <cell r="AC218">
            <v>0</v>
          </cell>
          <cell r="AF218">
            <v>2057.90751</v>
          </cell>
          <cell r="AG218">
            <v>1453.2631096615546</v>
          </cell>
          <cell r="AJ218">
            <v>0</v>
          </cell>
          <cell r="AK218">
            <v>0</v>
          </cell>
          <cell r="AN218">
            <v>2498.8984299999997</v>
          </cell>
          <cell r="AO218">
            <v>468.85628017062885</v>
          </cell>
          <cell r="AR218">
            <v>124.72987000000001</v>
          </cell>
          <cell r="AS218">
            <v>106.14283135512221</v>
          </cell>
          <cell r="AV218">
            <v>4.3010299999999999</v>
          </cell>
          <cell r="AW218">
            <v>0</v>
          </cell>
          <cell r="AZ218">
            <v>172.0412</v>
          </cell>
          <cell r="BA218">
            <v>0</v>
          </cell>
          <cell r="BD218">
            <v>447.30711999999994</v>
          </cell>
          <cell r="BE218">
            <v>1581.8526021029404</v>
          </cell>
          <cell r="BH218">
            <v>3440.8240000000001</v>
          </cell>
          <cell r="BL218">
            <v>180.64326</v>
          </cell>
          <cell r="BM218">
            <v>594.31361288842481</v>
          </cell>
          <cell r="BP218">
            <v>0</v>
          </cell>
          <cell r="BQ218">
            <v>0</v>
          </cell>
          <cell r="BT218">
            <v>1294.6100299999998</v>
          </cell>
          <cell r="BU218">
            <v>2725.2461119849054</v>
          </cell>
          <cell r="BX218">
            <v>1214.81691</v>
          </cell>
          <cell r="BY218">
            <v>0</v>
          </cell>
        </row>
        <row r="219">
          <cell r="P219">
            <v>2350.0744</v>
          </cell>
          <cell r="Q219">
            <v>2007.0454063279738</v>
          </cell>
          <cell r="T219">
            <v>2575.424</v>
          </cell>
          <cell r="U219">
            <v>2452.9551224087854</v>
          </cell>
          <cell r="X219">
            <v>1790.7245</v>
          </cell>
          <cell r="Y219">
            <v>1663.4467929983557</v>
          </cell>
          <cell r="AB219">
            <v>52.313299999999998</v>
          </cell>
          <cell r="AC219">
            <v>0</v>
          </cell>
          <cell r="AF219">
            <v>1544.6545714285714</v>
          </cell>
          <cell r="AG219">
            <v>1175.4083467771575</v>
          </cell>
          <cell r="AJ219">
            <v>0</v>
          </cell>
          <cell r="AK219">
            <v>0</v>
          </cell>
          <cell r="AN219">
            <v>2374.2189999999996</v>
          </cell>
          <cell r="AO219">
            <v>1019.1073499949357</v>
          </cell>
          <cell r="AR219">
            <v>120.723</v>
          </cell>
          <cell r="AS219">
            <v>100.04337919416002</v>
          </cell>
          <cell r="AV219">
            <v>4.0240999999999998</v>
          </cell>
          <cell r="AW219">
            <v>0</v>
          </cell>
          <cell r="AZ219">
            <v>354.12079999999997</v>
          </cell>
          <cell r="BA219">
            <v>0</v>
          </cell>
          <cell r="BD219">
            <v>462.7715</v>
          </cell>
          <cell r="BE219">
            <v>1581.8526021029404</v>
          </cell>
          <cell r="BH219">
            <v>3122.7015999999999</v>
          </cell>
          <cell r="BL219">
            <v>241.446</v>
          </cell>
          <cell r="BM219">
            <v>785.63951782719687</v>
          </cell>
          <cell r="BP219">
            <v>0</v>
          </cell>
          <cell r="BQ219">
            <v>0</v>
          </cell>
          <cell r="BT219">
            <v>1098.5793000000001</v>
          </cell>
          <cell r="BU219">
            <v>2463.6840292538209</v>
          </cell>
          <cell r="BX219">
            <v>1061.115</v>
          </cell>
          <cell r="BY219">
            <v>0</v>
          </cell>
        </row>
        <row r="220">
          <cell r="P220">
            <v>3307.5663599999998</v>
          </cell>
          <cell r="Q220">
            <v>2770.2106133058105</v>
          </cell>
          <cell r="T220">
            <v>5371.6867199999997</v>
          </cell>
          <cell r="U220">
            <v>4947.0694206617745</v>
          </cell>
          <cell r="X220">
            <v>2777.0293999999999</v>
          </cell>
          <cell r="Y220">
            <v>2784.4307926286629</v>
          </cell>
          <cell r="AB220">
            <v>140.92388</v>
          </cell>
          <cell r="AC220">
            <v>0</v>
          </cell>
          <cell r="AF220">
            <v>2611.4535542857143</v>
          </cell>
          <cell r="AG220">
            <v>2551.1919319322351</v>
          </cell>
          <cell r="AJ220">
            <v>265.40072571428573</v>
          </cell>
          <cell r="AK220">
            <v>345.96530942750201</v>
          </cell>
          <cell r="AN220">
            <v>4716.805159999999</v>
          </cell>
          <cell r="AO220">
            <v>2932.626194166744</v>
          </cell>
          <cell r="AR220">
            <v>165.7928</v>
          </cell>
          <cell r="AS220">
            <v>139.09223677869829</v>
          </cell>
          <cell r="AV220">
            <v>8.2896400000000003</v>
          </cell>
          <cell r="AW220">
            <v>0</v>
          </cell>
          <cell r="AZ220">
            <v>464.21983999999998</v>
          </cell>
          <cell r="BA220">
            <v>0</v>
          </cell>
          <cell r="BD220">
            <v>1168.8392399999998</v>
          </cell>
          <cell r="BE220">
            <v>0</v>
          </cell>
          <cell r="BH220">
            <v>6664.8705600000003</v>
          </cell>
          <cell r="BL220">
            <v>455.93019999999996</v>
          </cell>
          <cell r="BM220">
            <v>666.07085480361627</v>
          </cell>
          <cell r="BP220">
            <v>0</v>
          </cell>
          <cell r="BQ220">
            <v>0</v>
          </cell>
          <cell r="BT220">
            <v>2536.6298399999996</v>
          </cell>
          <cell r="BU220">
            <v>1471.286715362352</v>
          </cell>
          <cell r="BX220">
            <v>2524.1064799999999</v>
          </cell>
          <cell r="BY220">
            <v>1877.0925937171967</v>
          </cell>
        </row>
        <row r="221">
          <cell r="P221">
            <v>2239.6968000000002</v>
          </cell>
          <cell r="Q221">
            <v>1858.2865157654928</v>
          </cell>
          <cell r="T221">
            <v>2709.1282000000001</v>
          </cell>
          <cell r="U221">
            <v>2805.3869701526783</v>
          </cell>
          <cell r="X221">
            <v>1334.7688000000001</v>
          </cell>
          <cell r="Y221">
            <v>1589.3092631663844</v>
          </cell>
          <cell r="AB221">
            <v>107.4602</v>
          </cell>
          <cell r="AC221">
            <v>0</v>
          </cell>
          <cell r="AF221">
            <v>777.31551428571424</v>
          </cell>
          <cell r="AG221">
            <v>534.91094419028263</v>
          </cell>
          <cell r="AJ221">
            <v>129.19371428571429</v>
          </cell>
          <cell r="AK221">
            <v>172.98265471375103</v>
          </cell>
          <cell r="AN221">
            <v>2064.3670000000002</v>
          </cell>
          <cell r="AO221">
            <v>1197.0597013281156</v>
          </cell>
          <cell r="AR221">
            <v>180.98560000000001</v>
          </cell>
          <cell r="AS221">
            <v>150.73477215350786</v>
          </cell>
          <cell r="AV221">
            <v>5.6558000000000002</v>
          </cell>
          <cell r="AW221">
            <v>0</v>
          </cell>
          <cell r="AZ221">
            <v>271.47840000000002</v>
          </cell>
          <cell r="BA221">
            <v>0</v>
          </cell>
          <cell r="BD221">
            <v>673.04020000000003</v>
          </cell>
          <cell r="BE221">
            <v>4123.531729257289</v>
          </cell>
          <cell r="BH221">
            <v>5706.7021999999997</v>
          </cell>
          <cell r="BL221">
            <v>367.62700000000001</v>
          </cell>
          <cell r="BM221">
            <v>389.27000155781616</v>
          </cell>
          <cell r="BP221">
            <v>0</v>
          </cell>
          <cell r="BQ221">
            <v>0</v>
          </cell>
          <cell r="BT221">
            <v>1459.1964</v>
          </cell>
          <cell r="BU221">
            <v>2938.7269295080705</v>
          </cell>
          <cell r="BX221">
            <v>1391.7034000000001</v>
          </cell>
          <cell r="BY221">
            <v>863.53952313424315</v>
          </cell>
        </row>
        <row r="222">
          <cell r="P222">
            <v>681.35980000000006</v>
          </cell>
          <cell r="Q222">
            <v>594.15347578976116</v>
          </cell>
          <cell r="T222">
            <v>586.78620000000012</v>
          </cell>
          <cell r="U222">
            <v>907.67122625523359</v>
          </cell>
          <cell r="X222">
            <v>320.26060000000001</v>
          </cell>
          <cell r="Y222">
            <v>477.07233858453628</v>
          </cell>
          <cell r="AB222">
            <v>40.8386</v>
          </cell>
          <cell r="AC222">
            <v>0</v>
          </cell>
          <cell r="AF222">
            <v>426.54947142857139</v>
          </cell>
          <cell r="AG222">
            <v>267.45547209514132</v>
          </cell>
          <cell r="AJ222">
            <v>60.343671428571426</v>
          </cell>
          <cell r="AK222">
            <v>86.491327356875502</v>
          </cell>
          <cell r="AN222">
            <v>790.97919999999999</v>
          </cell>
          <cell r="AO222">
            <v>14.380659935587607</v>
          </cell>
          <cell r="AR222">
            <v>73.079600000000013</v>
          </cell>
          <cell r="AS222">
            <v>64.497585350714914</v>
          </cell>
          <cell r="AV222">
            <v>2.1494</v>
          </cell>
          <cell r="AW222">
            <v>0</v>
          </cell>
          <cell r="AZ222">
            <v>88.125400000000013</v>
          </cell>
          <cell r="BA222">
            <v>0</v>
          </cell>
          <cell r="BD222">
            <v>277.27260000000001</v>
          </cell>
          <cell r="BE222">
            <v>4123.531729257289</v>
          </cell>
          <cell r="BH222">
            <v>2216.0313999999998</v>
          </cell>
          <cell r="BL222">
            <v>184.8484</v>
          </cell>
          <cell r="BM222">
            <v>389.27000155781616</v>
          </cell>
          <cell r="BP222">
            <v>0</v>
          </cell>
          <cell r="BQ222">
            <v>0</v>
          </cell>
          <cell r="BT222">
            <v>466.41980000000001</v>
          </cell>
          <cell r="BU222">
            <v>625.05644770295987</v>
          </cell>
          <cell r="BX222">
            <v>442.3476</v>
          </cell>
          <cell r="BY222">
            <v>488.50565451246712</v>
          </cell>
        </row>
        <row r="223">
          <cell r="P223">
            <v>2283.7936000000004</v>
          </cell>
          <cell r="Q223">
            <v>1949.6158077935052</v>
          </cell>
          <cell r="T223">
            <v>3260.8176000000003</v>
          </cell>
          <cell r="U223">
            <v>3704.6318699904928</v>
          </cell>
          <cell r="X223">
            <v>2045.6440000000002</v>
          </cell>
          <cell r="Y223">
            <v>1932.2742395561672</v>
          </cell>
          <cell r="AB223">
            <v>122.12800000000001</v>
          </cell>
          <cell r="AC223">
            <v>0</v>
          </cell>
          <cell r="AF223">
            <v>1502.4265142857143</v>
          </cell>
          <cell r="AG223">
            <v>1289.951658006768</v>
          </cell>
          <cell r="AJ223">
            <v>0</v>
          </cell>
          <cell r="AK223">
            <v>0</v>
          </cell>
          <cell r="AN223">
            <v>3205.8600000000006</v>
          </cell>
          <cell r="AO223">
            <v>638.58028139273586</v>
          </cell>
          <cell r="AR223">
            <v>189.29840000000002</v>
          </cell>
          <cell r="AS223">
            <v>160.52274437126812</v>
          </cell>
          <cell r="AV223">
            <v>6.1064000000000007</v>
          </cell>
          <cell r="AW223">
            <v>0</v>
          </cell>
          <cell r="AZ223">
            <v>256.46880000000004</v>
          </cell>
          <cell r="BA223">
            <v>0</v>
          </cell>
          <cell r="BD223">
            <v>714.44880000000012</v>
          </cell>
          <cell r="BE223">
            <v>171.72949045769673</v>
          </cell>
          <cell r="BH223">
            <v>8848.1736000000019</v>
          </cell>
          <cell r="BL223">
            <v>604.53360000000009</v>
          </cell>
          <cell r="BM223">
            <v>881.34258054919076</v>
          </cell>
          <cell r="BP223">
            <v>0</v>
          </cell>
          <cell r="BQ223">
            <v>0</v>
          </cell>
          <cell r="BT223">
            <v>1722.0047999999999</v>
          </cell>
          <cell r="BU223">
            <v>7167.9550171967121</v>
          </cell>
          <cell r="BX223">
            <v>1637.8912</v>
          </cell>
          <cell r="BY223">
            <v>1544.3702384783903</v>
          </cell>
        </row>
        <row r="224">
          <cell r="P224">
            <v>4385.9310900000009</v>
          </cell>
          <cell r="Q224">
            <v>3698.7061033697801</v>
          </cell>
          <cell r="T224">
            <v>7432.6465800000014</v>
          </cell>
          <cell r="U224">
            <v>7742.2259526032267</v>
          </cell>
          <cell r="X224">
            <v>4330.1304400000008</v>
          </cell>
          <cell r="Y224">
            <v>4196.5342605809983</v>
          </cell>
          <cell r="AB224">
            <v>212.04247000000001</v>
          </cell>
          <cell r="AC224">
            <v>0</v>
          </cell>
          <cell r="AF224">
            <v>2977.1958700000005</v>
          </cell>
          <cell r="AG224">
            <v>2579.9445285265715</v>
          </cell>
          <cell r="AJ224">
            <v>0</v>
          </cell>
          <cell r="AK224">
            <v>0</v>
          </cell>
          <cell r="AN224">
            <v>5736.3068200000007</v>
          </cell>
          <cell r="AO224">
            <v>4820.6073492430241</v>
          </cell>
          <cell r="AR224">
            <v>368.28429000000006</v>
          </cell>
          <cell r="AS224">
            <v>307.65142149718008</v>
          </cell>
          <cell r="AV224">
            <v>11.160130000000001</v>
          </cell>
          <cell r="AW224">
            <v>0</v>
          </cell>
          <cell r="AZ224">
            <v>435.24507000000006</v>
          </cell>
          <cell r="BA224">
            <v>0</v>
          </cell>
          <cell r="BD224">
            <v>1685.1796300000001</v>
          </cell>
          <cell r="BE224">
            <v>171.72949045769673</v>
          </cell>
          <cell r="BH224">
            <v>13347.51548</v>
          </cell>
          <cell r="BL224">
            <v>1060.21235</v>
          </cell>
          <cell r="BM224">
            <v>1311.8860320403394</v>
          </cell>
          <cell r="BP224">
            <v>0</v>
          </cell>
          <cell r="BQ224">
            <v>0</v>
          </cell>
          <cell r="BT224">
            <v>3325.7187400000003</v>
          </cell>
          <cell r="BU224">
            <v>3654.1761558019198</v>
          </cell>
          <cell r="BX224">
            <v>3126.5488100000002</v>
          </cell>
          <cell r="BY224">
            <v>2911.8014209916355</v>
          </cell>
        </row>
        <row r="225">
          <cell r="P225">
            <v>1736.7999299999999</v>
          </cell>
          <cell r="Q225">
            <v>1481.3362744483629</v>
          </cell>
          <cell r="T225">
            <v>3031.42245</v>
          </cell>
          <cell r="U225">
            <v>2992.6210726872937</v>
          </cell>
          <cell r="X225">
            <v>1691.2146299999999</v>
          </cell>
          <cell r="Y225">
            <v>1705.5035188584491</v>
          </cell>
          <cell r="AB225">
            <v>50.143829999999994</v>
          </cell>
          <cell r="AC225">
            <v>0</v>
          </cell>
          <cell r="AF225">
            <v>1223.0207585714286</v>
          </cell>
          <cell r="AG225">
            <v>700.66767161850044</v>
          </cell>
          <cell r="AJ225">
            <v>68.564172857142864</v>
          </cell>
          <cell r="AK225">
            <v>172.982654713751</v>
          </cell>
          <cell r="AN225">
            <v>2698.6497599999998</v>
          </cell>
          <cell r="AO225">
            <v>492.48744228175758</v>
          </cell>
          <cell r="AR225">
            <v>82.053539999999984</v>
          </cell>
          <cell r="AS225">
            <v>67.8028290217228</v>
          </cell>
          <cell r="AV225">
            <v>4.5585300000000002</v>
          </cell>
          <cell r="AW225">
            <v>0</v>
          </cell>
          <cell r="AZ225">
            <v>141.31442999999999</v>
          </cell>
          <cell r="BA225">
            <v>0</v>
          </cell>
          <cell r="BD225">
            <v>670.10390999999993</v>
          </cell>
          <cell r="BE225">
            <v>259.68485557037792</v>
          </cell>
          <cell r="BH225">
            <v>5100.9950699999999</v>
          </cell>
          <cell r="BL225">
            <v>414.82622999999995</v>
          </cell>
          <cell r="BM225">
            <v>594.31361288842481</v>
          </cell>
          <cell r="BP225">
            <v>0</v>
          </cell>
          <cell r="BQ225">
            <v>0</v>
          </cell>
          <cell r="BT225">
            <v>1353.8834099999999</v>
          </cell>
          <cell r="BU225">
            <v>576.97518249504003</v>
          </cell>
          <cell r="BX225">
            <v>1308.5794700000001</v>
          </cell>
          <cell r="BY225">
            <v>1084.7133430906752</v>
          </cell>
        </row>
        <row r="226">
          <cell r="P226">
            <v>4585.1373000000003</v>
          </cell>
          <cell r="Q226">
            <v>1867.7377136874279</v>
          </cell>
          <cell r="T226">
            <v>6646.6719000000003</v>
          </cell>
          <cell r="U226">
            <v>3120.5014745221297</v>
          </cell>
          <cell r="X226">
            <v>4668.0726000000004</v>
          </cell>
          <cell r="Y226">
            <v>4705.7800708374643</v>
          </cell>
          <cell r="AB226">
            <v>142.1748</v>
          </cell>
          <cell r="AC226">
            <v>0</v>
          </cell>
          <cell r="AF226">
            <v>2129.2599999999998</v>
          </cell>
          <cell r="AG226">
            <v>1881.2962700468033</v>
          </cell>
          <cell r="AJ226">
            <v>0</v>
          </cell>
          <cell r="AK226">
            <v>0</v>
          </cell>
          <cell r="AN226">
            <v>6077.9727000000003</v>
          </cell>
          <cell r="AO226">
            <v>11195.293262895442</v>
          </cell>
          <cell r="AR226">
            <v>319.89330000000001</v>
          </cell>
          <cell r="AS226">
            <v>273.32139683446729</v>
          </cell>
          <cell r="AV226">
            <v>11.847899999999999</v>
          </cell>
          <cell r="AW226">
            <v>0</v>
          </cell>
          <cell r="AZ226">
            <v>343.58910000000003</v>
          </cell>
          <cell r="BA226">
            <v>0</v>
          </cell>
          <cell r="BD226">
            <v>1611.3144</v>
          </cell>
          <cell r="BE226">
            <v>259.68485557037792</v>
          </cell>
          <cell r="BH226">
            <v>13731.7161</v>
          </cell>
          <cell r="BL226">
            <v>793.80930000000001</v>
          </cell>
          <cell r="BM226">
            <v>877.05078352016574</v>
          </cell>
          <cell r="BP226">
            <v>0</v>
          </cell>
          <cell r="BQ226">
            <v>0</v>
          </cell>
          <cell r="BT226">
            <v>3329.2599</v>
          </cell>
          <cell r="BU226">
            <v>2454.0677762122364</v>
          </cell>
          <cell r="BX226">
            <v>3215.1825999999996</v>
          </cell>
          <cell r="BY226">
            <v>9133.3385513399971</v>
          </cell>
        </row>
        <row r="227">
          <cell r="P227">
            <v>1838.2329000000002</v>
          </cell>
          <cell r="Q227">
            <v>1196.6254505993484</v>
          </cell>
          <cell r="T227">
            <v>3409.2540000000004</v>
          </cell>
          <cell r="U227">
            <v>2464.7510773931335</v>
          </cell>
          <cell r="X227">
            <v>1700.0199</v>
          </cell>
          <cell r="Y227">
            <v>1655.7690241991863</v>
          </cell>
          <cell r="AB227">
            <v>64.499400000000009</v>
          </cell>
          <cell r="AC227">
            <v>0</v>
          </cell>
          <cell r="AF227">
            <v>1278.0269714285714</v>
          </cell>
          <cell r="AG227">
            <v>1289.9791330154583</v>
          </cell>
          <cell r="AJ227">
            <v>0</v>
          </cell>
          <cell r="AK227">
            <v>0</v>
          </cell>
          <cell r="AN227">
            <v>2639.8683000000001</v>
          </cell>
          <cell r="AO227">
            <v>9266.4861699961984</v>
          </cell>
          <cell r="AR227">
            <v>147.42720000000003</v>
          </cell>
          <cell r="AS227">
            <v>123.472693744883</v>
          </cell>
          <cell r="AV227">
            <v>4.6071000000000009</v>
          </cell>
          <cell r="AW227">
            <v>0</v>
          </cell>
          <cell r="AZ227">
            <v>138.21299999999999</v>
          </cell>
          <cell r="BA227">
            <v>0</v>
          </cell>
          <cell r="BD227">
            <v>672.63660000000004</v>
          </cell>
          <cell r="BE227">
            <v>259.68485557037792</v>
          </cell>
          <cell r="BH227">
            <v>5113.8810000000012</v>
          </cell>
          <cell r="BL227">
            <v>405.4248</v>
          </cell>
          <cell r="BM227">
            <v>594.31361288842481</v>
          </cell>
          <cell r="BP227">
            <v>0</v>
          </cell>
          <cell r="BQ227">
            <v>0</v>
          </cell>
          <cell r="BT227">
            <v>1349.8803</v>
          </cell>
          <cell r="BU227">
            <v>1315.5034160886912</v>
          </cell>
          <cell r="BX227">
            <v>1303.2821000000001</v>
          </cell>
          <cell r="BY227">
            <v>902.00453530057916</v>
          </cell>
        </row>
        <row r="228">
          <cell r="P228">
            <v>2761.1048499999997</v>
          </cell>
          <cell r="Q228">
            <v>2339.6599867696805</v>
          </cell>
          <cell r="T228">
            <v>5602.8711899999998</v>
          </cell>
          <cell r="U228">
            <v>4946.4709424399016</v>
          </cell>
          <cell r="X228">
            <v>2395.0257799999999</v>
          </cell>
          <cell r="Y228">
            <v>2187.4620260159204</v>
          </cell>
          <cell r="AB228">
            <v>124.0946</v>
          </cell>
          <cell r="AC228">
            <v>0</v>
          </cell>
          <cell r="AF228">
            <v>2023.6427999999996</v>
          </cell>
          <cell r="AG228">
            <v>1460.4890369470875</v>
          </cell>
          <cell r="AJ228">
            <v>195.94001714285713</v>
          </cell>
          <cell r="AK228">
            <v>259.4739820706265</v>
          </cell>
          <cell r="AN228">
            <v>3604.9481299999993</v>
          </cell>
          <cell r="AO228">
            <v>676.79121208750826</v>
          </cell>
          <cell r="AR228">
            <v>155.11824999999999</v>
          </cell>
          <cell r="AS228">
            <v>130.62306502817313</v>
          </cell>
          <cell r="AV228">
            <v>6.2047299999999996</v>
          </cell>
          <cell r="AW228">
            <v>0</v>
          </cell>
          <cell r="AZ228">
            <v>316.44122999999996</v>
          </cell>
          <cell r="BA228">
            <v>0</v>
          </cell>
          <cell r="BD228">
            <v>943.1189599999999</v>
          </cell>
          <cell r="BE228">
            <v>171.72949045769673</v>
          </cell>
          <cell r="BH228">
            <v>5379.5009099999997</v>
          </cell>
          <cell r="BL228">
            <v>297.82704000000001</v>
          </cell>
          <cell r="BM228">
            <v>163.77016139727598</v>
          </cell>
          <cell r="BP228">
            <v>0</v>
          </cell>
          <cell r="BQ228">
            <v>0</v>
          </cell>
          <cell r="BT228">
            <v>1923.4662999999998</v>
          </cell>
          <cell r="BU228">
            <v>0</v>
          </cell>
          <cell r="BX228">
            <v>1832.52098</v>
          </cell>
          <cell r="BY228">
            <v>1825.1648272926432</v>
          </cell>
        </row>
        <row r="229">
          <cell r="P229">
            <v>1411.8263399999998</v>
          </cell>
          <cell r="Q229">
            <v>1221.2734422933879</v>
          </cell>
          <cell r="T229">
            <v>3505.6365900000001</v>
          </cell>
          <cell r="U229">
            <v>3285.4526717810181</v>
          </cell>
          <cell r="X229">
            <v>1850.52944</v>
          </cell>
          <cell r="Y229">
            <v>1724.5203741752891</v>
          </cell>
          <cell r="AB229">
            <v>91.728830000000002</v>
          </cell>
          <cell r="AC229">
            <v>0</v>
          </cell>
          <cell r="AF229">
            <v>1543.9404514285716</v>
          </cell>
          <cell r="AG229">
            <v>1175.4083467771575</v>
          </cell>
          <cell r="AJ229">
            <v>0</v>
          </cell>
          <cell r="AK229">
            <v>0</v>
          </cell>
          <cell r="AN229">
            <v>2305.1853799999999</v>
          </cell>
          <cell r="AO229">
            <v>439.11867829746689</v>
          </cell>
          <cell r="AR229">
            <v>127.62272</v>
          </cell>
          <cell r="AS229">
            <v>105.00948720359207</v>
          </cell>
          <cell r="AV229">
            <v>3.98821</v>
          </cell>
          <cell r="AW229">
            <v>0</v>
          </cell>
          <cell r="AZ229">
            <v>227.32797000000002</v>
          </cell>
          <cell r="BA229">
            <v>0</v>
          </cell>
          <cell r="BD229">
            <v>506.50267000000002</v>
          </cell>
          <cell r="BE229">
            <v>0</v>
          </cell>
          <cell r="BH229">
            <v>2863.53478</v>
          </cell>
          <cell r="BL229">
            <v>279.17470000000003</v>
          </cell>
          <cell r="BM229">
            <v>737.82809671880761</v>
          </cell>
          <cell r="BP229">
            <v>0</v>
          </cell>
          <cell r="BQ229">
            <v>0</v>
          </cell>
          <cell r="BT229">
            <v>1124.6752199999999</v>
          </cell>
          <cell r="BU229">
            <v>4113.8330511896347</v>
          </cell>
          <cell r="BX229">
            <v>1071.50281</v>
          </cell>
          <cell r="BY229">
            <v>0</v>
          </cell>
        </row>
        <row r="230">
          <cell r="P230">
            <v>654.7793999999999</v>
          </cell>
          <cell r="Q230">
            <v>591.69285535989945</v>
          </cell>
          <cell r="T230">
            <v>1614.3698999999999</v>
          </cell>
          <cell r="U230">
            <v>1601.7039881484193</v>
          </cell>
          <cell r="X230">
            <v>752.62</v>
          </cell>
          <cell r="Y230">
            <v>745.97368767892283</v>
          </cell>
          <cell r="AB230">
            <v>30.104800000000001</v>
          </cell>
          <cell r="AC230">
            <v>0</v>
          </cell>
          <cell r="AF230">
            <v>1053.7408</v>
          </cell>
          <cell r="AG230">
            <v>787.04909894061495</v>
          </cell>
          <cell r="AJ230">
            <v>0</v>
          </cell>
          <cell r="AK230">
            <v>0</v>
          </cell>
          <cell r="AN230">
            <v>1095.0620999999999</v>
          </cell>
          <cell r="AO230">
            <v>2244.2475085268175</v>
          </cell>
          <cell r="AR230">
            <v>45.157200000000003</v>
          </cell>
          <cell r="AS230">
            <v>38.410063608221279</v>
          </cell>
          <cell r="AV230">
            <v>1.8815500000000001</v>
          </cell>
          <cell r="AW230">
            <v>0</v>
          </cell>
          <cell r="AZ230">
            <v>63.972700000000003</v>
          </cell>
          <cell r="BA230">
            <v>0</v>
          </cell>
          <cell r="BD230">
            <v>206.97049999999999</v>
          </cell>
          <cell r="BE230">
            <v>0</v>
          </cell>
          <cell r="BH230">
            <v>1345.3082499999998</v>
          </cell>
          <cell r="BL230">
            <v>199.4443</v>
          </cell>
          <cell r="BM230">
            <v>450.79912905804184</v>
          </cell>
          <cell r="BP230">
            <v>0</v>
          </cell>
          <cell r="BQ230">
            <v>0</v>
          </cell>
          <cell r="BT230">
            <v>575.75429999999994</v>
          </cell>
          <cell r="BU230">
            <v>1003.9368175413695</v>
          </cell>
          <cell r="BX230">
            <v>547.81999999999994</v>
          </cell>
          <cell r="BY230">
            <v>0</v>
          </cell>
        </row>
        <row r="231">
          <cell r="P231">
            <v>1727.5939999999998</v>
          </cell>
          <cell r="Q231">
            <v>703.32515319971662</v>
          </cell>
          <cell r="T231">
            <v>4281.7880000000005</v>
          </cell>
          <cell r="U231">
            <v>1885.403637950501</v>
          </cell>
          <cell r="X231">
            <v>1636.6680000000001</v>
          </cell>
          <cell r="Y231">
            <v>1462.4785196538187</v>
          </cell>
          <cell r="AB231">
            <v>82.66</v>
          </cell>
          <cell r="AC231">
            <v>0</v>
          </cell>
          <cell r="AF231">
            <v>1195.379657142857</v>
          </cell>
          <cell r="AG231">
            <v>973.68683297341522</v>
          </cell>
          <cell r="AJ231">
            <v>130.47395714285713</v>
          </cell>
          <cell r="AK231">
            <v>172.982654713751</v>
          </cell>
          <cell r="AN231">
            <v>2302.0810000000001</v>
          </cell>
          <cell r="AO231">
            <v>439.29119649203415</v>
          </cell>
          <cell r="AR231">
            <v>128.12299999999999</v>
          </cell>
          <cell r="AS231">
            <v>107.99739451217152</v>
          </cell>
          <cell r="AV231">
            <v>4.133</v>
          </cell>
          <cell r="AW231">
            <v>0</v>
          </cell>
          <cell r="AZ231">
            <v>239.714</v>
          </cell>
          <cell r="BA231">
            <v>0</v>
          </cell>
          <cell r="BD231">
            <v>487.69399999999996</v>
          </cell>
          <cell r="BE231">
            <v>0</v>
          </cell>
          <cell r="BH231">
            <v>2872.4349999999999</v>
          </cell>
          <cell r="BL231">
            <v>214.916</v>
          </cell>
          <cell r="BM231">
            <v>0</v>
          </cell>
          <cell r="BP231">
            <v>0</v>
          </cell>
          <cell r="BQ231">
            <v>0</v>
          </cell>
          <cell r="BT231">
            <v>1260.5650000000001</v>
          </cell>
          <cell r="BU231">
            <v>2192.5056934811519</v>
          </cell>
          <cell r="BX231">
            <v>1201.3349000000001</v>
          </cell>
          <cell r="BY231">
            <v>1038.555328491072</v>
          </cell>
        </row>
        <row r="232">
          <cell r="P232">
            <v>5703.38832</v>
          </cell>
          <cell r="Q232">
            <v>4795.5966359851027</v>
          </cell>
          <cell r="T232">
            <v>10140.973619999999</v>
          </cell>
          <cell r="U232">
            <v>8862.3755300458033</v>
          </cell>
          <cell r="X232">
            <v>5223.2561399999995</v>
          </cell>
          <cell r="Y232">
            <v>4980.3547095967861</v>
          </cell>
          <cell r="AB232">
            <v>261.89027999999996</v>
          </cell>
          <cell r="AC232">
            <v>0</v>
          </cell>
          <cell r="AF232">
            <v>4815.0202800000006</v>
          </cell>
          <cell r="AG232">
            <v>3407.8901779026091</v>
          </cell>
          <cell r="AJ232">
            <v>463.25267999999994</v>
          </cell>
          <cell r="AK232">
            <v>605.43929149812868</v>
          </cell>
          <cell r="AN232">
            <v>8365.9394999999986</v>
          </cell>
          <cell r="AO232">
            <v>2710.4145683470638</v>
          </cell>
          <cell r="AR232">
            <v>261.89027999999996</v>
          </cell>
          <cell r="AS232">
            <v>220.67240943156747</v>
          </cell>
          <cell r="AV232">
            <v>14.54946</v>
          </cell>
          <cell r="AW232">
            <v>5026.8962774880365</v>
          </cell>
          <cell r="AZ232">
            <v>800.22029999999995</v>
          </cell>
          <cell r="BA232">
            <v>0</v>
          </cell>
          <cell r="BD232">
            <v>3608.2660799999999</v>
          </cell>
          <cell r="BE232">
            <v>0</v>
          </cell>
          <cell r="BH232">
            <v>11945.106659999999</v>
          </cell>
          <cell r="BL232">
            <v>727.47299999999996</v>
          </cell>
          <cell r="BM232">
            <v>1933.7553884702602</v>
          </cell>
          <cell r="BP232">
            <v>0</v>
          </cell>
          <cell r="BQ232">
            <v>0</v>
          </cell>
          <cell r="BT232">
            <v>4495.7831399999995</v>
          </cell>
          <cell r="BU232">
            <v>2617.5440779191649</v>
          </cell>
          <cell r="BX232">
            <v>4393.88148</v>
          </cell>
          <cell r="BY232">
            <v>1923.2506083168</v>
          </cell>
        </row>
        <row r="233">
          <cell r="P233">
            <v>2054.9059299999999</v>
          </cell>
          <cell r="Q233">
            <v>1843.0843865456866</v>
          </cell>
          <cell r="T233">
            <v>3644.9599899999998</v>
          </cell>
          <cell r="U233">
            <v>3465.676846622282</v>
          </cell>
          <cell r="X233">
            <v>2115.7276699999998</v>
          </cell>
          <cell r="Y233">
            <v>2009.6722039900255</v>
          </cell>
          <cell r="AB233">
            <v>99.921430000000001</v>
          </cell>
          <cell r="AC233">
            <v>0</v>
          </cell>
          <cell r="AF233">
            <v>675.13425000000007</v>
          </cell>
          <cell r="AG233">
            <v>486.82967898236251</v>
          </cell>
          <cell r="AJ233">
            <v>63.379949999999994</v>
          </cell>
          <cell r="AK233">
            <v>86.491327356875502</v>
          </cell>
          <cell r="AN233">
            <v>2806.4888599999999</v>
          </cell>
          <cell r="AO233">
            <v>7951.1151635260194</v>
          </cell>
          <cell r="AR233">
            <v>117.29907</v>
          </cell>
          <cell r="AS233">
            <v>99.672466562750174</v>
          </cell>
          <cell r="AV233">
            <v>4.3444099999999999</v>
          </cell>
          <cell r="AW233">
            <v>0</v>
          </cell>
          <cell r="AZ233">
            <v>729.86088000000007</v>
          </cell>
          <cell r="BA233">
            <v>0</v>
          </cell>
          <cell r="BD233">
            <v>247.63137</v>
          </cell>
          <cell r="BE233">
            <v>0</v>
          </cell>
          <cell r="BH233">
            <v>3145.35284</v>
          </cell>
          <cell r="BL233">
            <v>343.20839000000001</v>
          </cell>
          <cell r="BM233">
            <v>1933.7553884702602</v>
          </cell>
          <cell r="BP233">
            <v>0</v>
          </cell>
          <cell r="BQ233">
            <v>0</v>
          </cell>
          <cell r="BT233">
            <v>1290.2897699999999</v>
          </cell>
          <cell r="BU233">
            <v>561.58917762850558</v>
          </cell>
          <cell r="BX233">
            <v>1226.81538</v>
          </cell>
          <cell r="BY233">
            <v>882.77202921741105</v>
          </cell>
        </row>
        <row r="234">
          <cell r="P234">
            <v>1682.3691200000001</v>
          </cell>
          <cell r="Q234">
            <v>1439.2252438235025</v>
          </cell>
          <cell r="T234">
            <v>2627.66068</v>
          </cell>
          <cell r="U234">
            <v>2409.6979389486651</v>
          </cell>
          <cell r="X234">
            <v>2052.9900399999997</v>
          </cell>
          <cell r="Y234">
            <v>1838.4216726877044</v>
          </cell>
          <cell r="AB234">
            <v>79.121319999999997</v>
          </cell>
          <cell r="AC234">
            <v>0</v>
          </cell>
          <cell r="AF234">
            <v>1540.9697000000001</v>
          </cell>
          <cell r="AG234">
            <v>1175.5319843162636</v>
          </cell>
          <cell r="AJ234">
            <v>0</v>
          </cell>
          <cell r="AK234">
            <v>0</v>
          </cell>
          <cell r="AN234">
            <v>2573.52504</v>
          </cell>
          <cell r="AO234">
            <v>447.60341146033306</v>
          </cell>
          <cell r="AR234">
            <v>79.121319999999997</v>
          </cell>
          <cell r="AS234">
            <v>65.404260671939014</v>
          </cell>
          <cell r="AV234">
            <v>4.1642799999999998</v>
          </cell>
          <cell r="AW234">
            <v>0</v>
          </cell>
          <cell r="AZ234">
            <v>245.69251999999997</v>
          </cell>
          <cell r="BA234">
            <v>0</v>
          </cell>
          <cell r="BD234">
            <v>533.02783999999997</v>
          </cell>
          <cell r="BE234">
            <v>0</v>
          </cell>
          <cell r="BH234">
            <v>3231.48128</v>
          </cell>
          <cell r="BL234">
            <v>204.04972000000001</v>
          </cell>
          <cell r="BM234">
            <v>594.31361288842481</v>
          </cell>
          <cell r="BP234">
            <v>0</v>
          </cell>
          <cell r="BQ234">
            <v>0</v>
          </cell>
          <cell r="BT234">
            <v>1275.06528</v>
          </cell>
          <cell r="BU234">
            <v>1115.4853528237441</v>
          </cell>
          <cell r="BX234">
            <v>1214.2098599999999</v>
          </cell>
          <cell r="BY234">
            <v>1071.2505888324577</v>
          </cell>
        </row>
        <row r="235">
          <cell r="P235">
            <v>1629.86851</v>
          </cell>
          <cell r="Q235">
            <v>1395.4916074232738</v>
          </cell>
          <cell r="T235">
            <v>3141.8662300000001</v>
          </cell>
          <cell r="U235">
            <v>2746.8617875255381</v>
          </cell>
          <cell r="X235">
            <v>1540.44929</v>
          </cell>
          <cell r="Y235">
            <v>1563.5817134732588</v>
          </cell>
          <cell r="AB235">
            <v>56.90314</v>
          </cell>
          <cell r="AC235">
            <v>0</v>
          </cell>
          <cell r="AF235">
            <v>2108.3178214285713</v>
          </cell>
          <cell r="AG235">
            <v>1453.2631096615546</v>
          </cell>
          <cell r="AJ235">
            <v>0</v>
          </cell>
          <cell r="AK235">
            <v>0</v>
          </cell>
          <cell r="AN235">
            <v>2576.8993399999999</v>
          </cell>
          <cell r="AO235">
            <v>451.66008322205869</v>
          </cell>
          <cell r="AR235">
            <v>97.548239999999993</v>
          </cell>
          <cell r="AS235">
            <v>81.044409963054875</v>
          </cell>
          <cell r="AV235">
            <v>4.0645100000000003</v>
          </cell>
          <cell r="AW235">
            <v>0</v>
          </cell>
          <cell r="AZ235">
            <v>243.87059999999997</v>
          </cell>
          <cell r="BA235">
            <v>0</v>
          </cell>
          <cell r="BD235">
            <v>508.06374999999997</v>
          </cell>
          <cell r="BE235">
            <v>0</v>
          </cell>
          <cell r="BH235">
            <v>2942.7052399999998</v>
          </cell>
          <cell r="BL235">
            <v>191.03197</v>
          </cell>
          <cell r="BM235">
            <v>594.31361288842481</v>
          </cell>
          <cell r="BP235">
            <v>0</v>
          </cell>
          <cell r="BQ235">
            <v>0</v>
          </cell>
          <cell r="BT235">
            <v>1272.19163</v>
          </cell>
          <cell r="BU235">
            <v>1486.6727202288862</v>
          </cell>
          <cell r="BX235">
            <v>1208.6636000000001</v>
          </cell>
          <cell r="BY235">
            <v>0</v>
          </cell>
        </row>
        <row r="236">
          <cell r="P236">
            <v>1306.9119000000001</v>
          </cell>
          <cell r="Q236">
            <v>1161.2997266108946</v>
          </cell>
          <cell r="T236">
            <v>4749.5091000000002</v>
          </cell>
          <cell r="U236">
            <v>5904.3955622629583</v>
          </cell>
          <cell r="X236">
            <v>4322.3720400000002</v>
          </cell>
          <cell r="Y236">
            <v>4297.631495430971</v>
          </cell>
          <cell r="AB236">
            <v>70.126980000000003</v>
          </cell>
          <cell r="AC236">
            <v>0</v>
          </cell>
          <cell r="AF236">
            <v>1379.1997371428574</v>
          </cell>
          <cell r="AG236">
            <v>973.65935796472502</v>
          </cell>
          <cell r="AJ236">
            <v>126.22896857142858</v>
          </cell>
          <cell r="AK236">
            <v>172.98265471375103</v>
          </cell>
          <cell r="AN236">
            <v>2792.3288400000001</v>
          </cell>
          <cell r="AO236">
            <v>11627.252906608346</v>
          </cell>
          <cell r="AR236">
            <v>121.12842000000001</v>
          </cell>
          <cell r="AS236">
            <v>100.72338568507811</v>
          </cell>
          <cell r="AV236">
            <v>6.3751800000000003</v>
          </cell>
          <cell r="AW236">
            <v>0</v>
          </cell>
          <cell r="AZ236">
            <v>918.02591999999993</v>
          </cell>
          <cell r="BA236">
            <v>0</v>
          </cell>
          <cell r="BD236">
            <v>541.89030000000002</v>
          </cell>
          <cell r="BE236">
            <v>0</v>
          </cell>
          <cell r="BH236">
            <v>3825.1080000000002</v>
          </cell>
          <cell r="BL236">
            <v>1032.77916</v>
          </cell>
          <cell r="BM236">
            <v>785.63951782719687</v>
          </cell>
          <cell r="BP236">
            <v>0</v>
          </cell>
          <cell r="BQ236">
            <v>0</v>
          </cell>
          <cell r="BT236">
            <v>2078.3086800000001</v>
          </cell>
          <cell r="BU236">
            <v>4571.5666959690334</v>
          </cell>
          <cell r="BX236">
            <v>1968.8330400000002</v>
          </cell>
          <cell r="BY236">
            <v>0</v>
          </cell>
        </row>
        <row r="237">
          <cell r="P237">
            <v>2301.9149999999995</v>
          </cell>
          <cell r="Q237">
            <v>2043.4663390921689</v>
          </cell>
          <cell r="T237">
            <v>4866.905999999999</v>
          </cell>
          <cell r="U237">
            <v>4320.6740551506609</v>
          </cell>
          <cell r="X237">
            <v>3641.2109999999993</v>
          </cell>
          <cell r="Y237">
            <v>3629.2830639008998</v>
          </cell>
          <cell r="AB237">
            <v>107.62199999999997</v>
          </cell>
          <cell r="AC237">
            <v>0</v>
          </cell>
          <cell r="AF237">
            <v>2670.9840857142854</v>
          </cell>
          <cell r="AG237">
            <v>2179.8946644923317</v>
          </cell>
          <cell r="AJ237">
            <v>0</v>
          </cell>
          <cell r="AK237">
            <v>0</v>
          </cell>
          <cell r="AN237">
            <v>3282.4709999999995</v>
          </cell>
          <cell r="AO237">
            <v>614.62743759487819</v>
          </cell>
          <cell r="AR237">
            <v>185.34899999999996</v>
          </cell>
          <cell r="AS237">
            <v>158.85363752992376</v>
          </cell>
          <cell r="AV237">
            <v>5.9789999999999992</v>
          </cell>
          <cell r="AW237">
            <v>0</v>
          </cell>
          <cell r="AZ237">
            <v>514.19399999999985</v>
          </cell>
          <cell r="BA237">
            <v>0</v>
          </cell>
          <cell r="BD237">
            <v>872.93399999999986</v>
          </cell>
          <cell r="BE237">
            <v>0</v>
          </cell>
          <cell r="BH237">
            <v>4101.5940000000001</v>
          </cell>
          <cell r="BL237">
            <v>304.92899999999992</v>
          </cell>
          <cell r="BM237">
            <v>1168.3715482099567</v>
          </cell>
          <cell r="BP237">
            <v>0</v>
          </cell>
          <cell r="BQ237">
            <v>0</v>
          </cell>
          <cell r="BT237">
            <v>1650.204</v>
          </cell>
          <cell r="BU237">
            <v>4054.2122823318141</v>
          </cell>
          <cell r="BX237">
            <v>1594.4335999999998</v>
          </cell>
          <cell r="BY237">
            <v>1448.2077080625506</v>
          </cell>
        </row>
        <row r="238">
          <cell r="P238">
            <v>2334.9300000000003</v>
          </cell>
          <cell r="Q238">
            <v>2043.6465066954679</v>
          </cell>
          <cell r="T238">
            <v>5011.1189999999997</v>
          </cell>
          <cell r="U238">
            <v>4462.2554112053585</v>
          </cell>
          <cell r="X238">
            <v>3598.1869999999999</v>
          </cell>
          <cell r="Y238">
            <v>3666.0494723627439</v>
          </cell>
          <cell r="AB238">
            <v>107.76599999999999</v>
          </cell>
          <cell r="AC238">
            <v>0</v>
          </cell>
          <cell r="AF238">
            <v>1777.5714285714284</v>
          </cell>
          <cell r="AG238">
            <v>1460.5302494601231</v>
          </cell>
          <cell r="AJ238">
            <v>193.98714285714286</v>
          </cell>
          <cell r="AK238">
            <v>259.47398207062656</v>
          </cell>
          <cell r="AN238">
            <v>3652.0699999999997</v>
          </cell>
          <cell r="AO238">
            <v>1815.3674304949247</v>
          </cell>
          <cell r="AR238">
            <v>191.584</v>
          </cell>
          <cell r="AS238">
            <v>162.08881992610975</v>
          </cell>
          <cell r="AV238">
            <v>5.9870000000000001</v>
          </cell>
          <cell r="AW238">
            <v>0</v>
          </cell>
          <cell r="AZ238">
            <v>502.90800000000002</v>
          </cell>
          <cell r="BA238">
            <v>0</v>
          </cell>
          <cell r="BD238">
            <v>904.03699999999992</v>
          </cell>
          <cell r="BE238">
            <v>0</v>
          </cell>
          <cell r="BH238">
            <v>4586.0420000000004</v>
          </cell>
          <cell r="BL238">
            <v>311.32400000000001</v>
          </cell>
          <cell r="BM238">
            <v>1168.3715482099567</v>
          </cell>
          <cell r="BP238">
            <v>0</v>
          </cell>
          <cell r="BQ238">
            <v>0</v>
          </cell>
          <cell r="BT238">
            <v>1676.3600000000001</v>
          </cell>
          <cell r="BU238">
            <v>4381.1648857456703</v>
          </cell>
          <cell r="BX238">
            <v>1595.9499999999998</v>
          </cell>
          <cell r="BY238">
            <v>1755.927805393238</v>
          </cell>
        </row>
        <row r="239">
          <cell r="P239">
            <v>1772.7779999999998</v>
          </cell>
          <cell r="Q239">
            <v>1801.5421636181306</v>
          </cell>
          <cell r="T239">
            <v>3098.1405999999997</v>
          </cell>
          <cell r="U239">
            <v>3364.2825468181236</v>
          </cell>
          <cell r="X239">
            <v>1688.36</v>
          </cell>
          <cell r="Y239">
            <v>1602.6522875495718</v>
          </cell>
          <cell r="AB239">
            <v>88.638899999999992</v>
          </cell>
          <cell r="AC239">
            <v>0</v>
          </cell>
          <cell r="AF239">
            <v>1540.9887428571428</v>
          </cell>
          <cell r="AG239">
            <v>0</v>
          </cell>
          <cell r="AJ239">
            <v>0</v>
          </cell>
          <cell r="AK239">
            <v>0</v>
          </cell>
          <cell r="AN239">
            <v>2401.6920999999998</v>
          </cell>
          <cell r="AO239">
            <v>1613.8180050900808</v>
          </cell>
          <cell r="AR239">
            <v>122.4061</v>
          </cell>
          <cell r="AS239">
            <v>101.42399843329675</v>
          </cell>
          <cell r="AV239">
            <v>4.2208999999999994</v>
          </cell>
          <cell r="AW239">
            <v>0</v>
          </cell>
          <cell r="AZ239">
            <v>236.37039999999999</v>
          </cell>
          <cell r="BA239">
            <v>0</v>
          </cell>
          <cell r="BD239">
            <v>510.72889999999995</v>
          </cell>
          <cell r="BE239">
            <v>0</v>
          </cell>
          <cell r="BH239">
            <v>3279.6392999999998</v>
          </cell>
          <cell r="BL239">
            <v>337.67199999999997</v>
          </cell>
          <cell r="BM239">
            <v>1168.3715482099567</v>
          </cell>
          <cell r="BP239">
            <v>0</v>
          </cell>
          <cell r="BQ239">
            <v>0</v>
          </cell>
          <cell r="BT239">
            <v>1295.8163</v>
          </cell>
          <cell r="BU239">
            <v>1234.7268905393855</v>
          </cell>
          <cell r="BX239">
            <v>1236.1188</v>
          </cell>
          <cell r="BY239">
            <v>1850.1670852007614</v>
          </cell>
        </row>
        <row r="240">
          <cell r="P240">
            <v>2676.2548999999999</v>
          </cell>
          <cell r="Q240">
            <v>2319.6512831268838</v>
          </cell>
          <cell r="T240">
            <v>5180.8734999999997</v>
          </cell>
          <cell r="U240">
            <v>4873.241266759992</v>
          </cell>
          <cell r="X240">
            <v>2771.6083999999996</v>
          </cell>
          <cell r="Y240">
            <v>2717.7195118471868</v>
          </cell>
          <cell r="AB240">
            <v>120.7811</v>
          </cell>
          <cell r="AC240">
            <v>0</v>
          </cell>
          <cell r="AF240">
            <v>2458.5666000000001</v>
          </cell>
          <cell r="AG240">
            <v>4479.1682417437569</v>
          </cell>
          <cell r="AJ240">
            <v>0</v>
          </cell>
          <cell r="AK240">
            <v>0</v>
          </cell>
          <cell r="AN240">
            <v>3795.0692999999997</v>
          </cell>
          <cell r="AO240">
            <v>694.90111110341854</v>
          </cell>
          <cell r="AR240">
            <v>133.4949</v>
          </cell>
          <cell r="AS240">
            <v>109.00710111989837</v>
          </cell>
          <cell r="AV240">
            <v>6.3568999999999996</v>
          </cell>
          <cell r="AW240">
            <v>0</v>
          </cell>
          <cell r="AZ240">
            <v>355.9864</v>
          </cell>
          <cell r="BA240">
            <v>0</v>
          </cell>
          <cell r="BD240">
            <v>896.32289999999989</v>
          </cell>
          <cell r="BE240">
            <v>0</v>
          </cell>
          <cell r="BH240">
            <v>5136.3752000000004</v>
          </cell>
          <cell r="BL240">
            <v>527.62270000000001</v>
          </cell>
          <cell r="BM240">
            <v>1598.914999701105</v>
          </cell>
          <cell r="BP240">
            <v>0</v>
          </cell>
          <cell r="BQ240">
            <v>0</v>
          </cell>
          <cell r="BT240">
            <v>1951.5682999999999</v>
          </cell>
          <cell r="BU240">
            <v>1850.1670852007614</v>
          </cell>
          <cell r="BX240">
            <v>1858.0871999999999</v>
          </cell>
          <cell r="BY240">
            <v>1234.7268905393855</v>
          </cell>
        </row>
        <row r="241">
          <cell r="P241">
            <v>2656.0631399999997</v>
          </cell>
          <cell r="Q241">
            <v>2304.5331081112645</v>
          </cell>
          <cell r="T241">
            <v>5212.3680399999994</v>
          </cell>
          <cell r="U241">
            <v>4542.2178287130682</v>
          </cell>
          <cell r="X241">
            <v>2724.6469299999999</v>
          </cell>
          <cell r="Y241">
            <v>2636.8300940125973</v>
          </cell>
          <cell r="AB241">
            <v>118.46290999999998</v>
          </cell>
          <cell r="AC241">
            <v>0</v>
          </cell>
          <cell r="AF241">
            <v>2329.6811685714288</v>
          </cell>
          <cell r="AG241">
            <v>431.57743650628993</v>
          </cell>
          <cell r="AJ241">
            <v>0</v>
          </cell>
          <cell r="AK241">
            <v>0</v>
          </cell>
          <cell r="AN241">
            <v>3747.1688899999995</v>
          </cell>
          <cell r="AO241">
            <v>667.68857721562472</v>
          </cell>
          <cell r="AR241">
            <v>155.87225000000001</v>
          </cell>
          <cell r="AS241">
            <v>130.84973385847917</v>
          </cell>
          <cell r="AV241">
            <v>6.2348899999999992</v>
          </cell>
          <cell r="AW241">
            <v>0</v>
          </cell>
          <cell r="AZ241">
            <v>355.38872999999995</v>
          </cell>
          <cell r="BA241">
            <v>0</v>
          </cell>
          <cell r="BD241">
            <v>910.29393999999991</v>
          </cell>
          <cell r="BE241">
            <v>0</v>
          </cell>
          <cell r="BH241">
            <v>5100.1400199999989</v>
          </cell>
          <cell r="BL241">
            <v>324.21427999999997</v>
          </cell>
          <cell r="BM241">
            <v>1168.3715482099567</v>
          </cell>
          <cell r="BP241">
            <v>0</v>
          </cell>
          <cell r="BQ241">
            <v>0</v>
          </cell>
          <cell r="BT241">
            <v>1932.8158999999998</v>
          </cell>
          <cell r="BU241">
            <v>3221.4447689306398</v>
          </cell>
          <cell r="BX241">
            <v>1855.9847199999999</v>
          </cell>
          <cell r="BY241">
            <v>1688.6140341021501</v>
          </cell>
        </row>
        <row r="242">
          <cell r="P242">
            <v>3244.9438</v>
          </cell>
          <cell r="Q242">
            <v>2765.9041328062767</v>
          </cell>
          <cell r="T242">
            <v>5289.1823999999997</v>
          </cell>
          <cell r="U242">
            <v>5140.8131509710402</v>
          </cell>
          <cell r="X242">
            <v>1975.8440000000003</v>
          </cell>
          <cell r="Y242">
            <v>2008.4923343377591</v>
          </cell>
          <cell r="AB242">
            <v>159.58740000000003</v>
          </cell>
          <cell r="AC242">
            <v>0</v>
          </cell>
          <cell r="AF242">
            <v>1635.9967571428569</v>
          </cell>
          <cell r="AG242">
            <v>1397.4338920029863</v>
          </cell>
          <cell r="AJ242">
            <v>0</v>
          </cell>
          <cell r="AK242">
            <v>0</v>
          </cell>
          <cell r="AN242">
            <v>4270.8628000000008</v>
          </cell>
          <cell r="AO242">
            <v>791.70041899904334</v>
          </cell>
          <cell r="AR242">
            <v>250.78020000000004</v>
          </cell>
          <cell r="AS242">
            <v>215.41781381992774</v>
          </cell>
          <cell r="AV242">
            <v>7.599400000000001</v>
          </cell>
          <cell r="AW242">
            <v>0</v>
          </cell>
          <cell r="AZ242">
            <v>349.57240000000002</v>
          </cell>
          <cell r="BA242">
            <v>0</v>
          </cell>
          <cell r="BD242">
            <v>782.73820000000001</v>
          </cell>
          <cell r="BE242">
            <v>1601.7881559952036</v>
          </cell>
          <cell r="BH242">
            <v>5684.3512000000001</v>
          </cell>
          <cell r="BL242">
            <v>607.95200000000011</v>
          </cell>
          <cell r="BM242">
            <v>1216.2230795709534</v>
          </cell>
          <cell r="BP242">
            <v>0</v>
          </cell>
          <cell r="BQ242">
            <v>0</v>
          </cell>
          <cell r="BT242">
            <v>2158.2296000000001</v>
          </cell>
          <cell r="BU242">
            <v>1344.3521752134429</v>
          </cell>
          <cell r="BX242">
            <v>2079.4962</v>
          </cell>
          <cell r="BY242">
            <v>1615.5305109861122</v>
          </cell>
        </row>
        <row r="243">
          <cell r="P243">
            <v>1811.6118000000001</v>
          </cell>
          <cell r="Q243">
            <v>1467.688181995484</v>
          </cell>
          <cell r="T243">
            <v>5126.9798000000001</v>
          </cell>
          <cell r="U243">
            <v>4728.178621893001</v>
          </cell>
          <cell r="X243">
            <v>2368.1200000000003</v>
          </cell>
          <cell r="Y243">
            <v>2329.2717155492778</v>
          </cell>
          <cell r="AB243">
            <v>100.64510000000001</v>
          </cell>
          <cell r="AC243">
            <v>0</v>
          </cell>
          <cell r="AF243">
            <v>2250.4187142857145</v>
          </cell>
          <cell r="AG243">
            <v>1934.9274870101517</v>
          </cell>
          <cell r="AJ243">
            <v>0</v>
          </cell>
          <cell r="AK243">
            <v>0</v>
          </cell>
          <cell r="AN243">
            <v>3664.6657</v>
          </cell>
          <cell r="AO243">
            <v>615.60024082944187</v>
          </cell>
          <cell r="AR243">
            <v>148.00750000000002</v>
          </cell>
          <cell r="AS243">
            <v>127.18182005898161</v>
          </cell>
          <cell r="AV243">
            <v>5.9203000000000001</v>
          </cell>
          <cell r="AW243">
            <v>0</v>
          </cell>
          <cell r="AZ243">
            <v>236.81200000000001</v>
          </cell>
          <cell r="BA243">
            <v>0</v>
          </cell>
          <cell r="BD243">
            <v>1059.7337</v>
          </cell>
          <cell r="BE243">
            <v>0</v>
          </cell>
          <cell r="BH243">
            <v>5553.2413999999999</v>
          </cell>
          <cell r="BL243">
            <v>580.18940000000009</v>
          </cell>
          <cell r="BM243">
            <v>450.79912905804184</v>
          </cell>
          <cell r="BP243">
            <v>0</v>
          </cell>
          <cell r="BQ243">
            <v>0</v>
          </cell>
          <cell r="BT243">
            <v>1705.0463999999999</v>
          </cell>
          <cell r="BU243">
            <v>736.60498298533435</v>
          </cell>
          <cell r="BX243">
            <v>1620.5419999999999</v>
          </cell>
          <cell r="BY243">
            <v>3469.5440974035073</v>
          </cell>
        </row>
        <row r="244">
          <cell r="P244">
            <v>4316.6323199999988</v>
          </cell>
          <cell r="Q244">
            <v>3716.6798939141586</v>
          </cell>
          <cell r="T244">
            <v>8000.2969199999989</v>
          </cell>
          <cell r="U244">
            <v>7261.0139702126535</v>
          </cell>
          <cell r="X244">
            <v>4036.4662799999996</v>
          </cell>
          <cell r="Y244">
            <v>3848.1753736600167</v>
          </cell>
          <cell r="AB244">
            <v>186.77735999999996</v>
          </cell>
          <cell r="AC244">
            <v>0</v>
          </cell>
          <cell r="AF244">
            <v>2707.5270857142859</v>
          </cell>
          <cell r="AG244">
            <v>2150.0293300460407</v>
          </cell>
          <cell r="AJ244">
            <v>0</v>
          </cell>
          <cell r="AK244">
            <v>0</v>
          </cell>
          <cell r="AN244">
            <v>5603.3207999999995</v>
          </cell>
          <cell r="AO244">
            <v>1123.45109670445</v>
          </cell>
          <cell r="AR244">
            <v>155.64779999999996</v>
          </cell>
          <cell r="AS244">
            <v>133.48733479294927</v>
          </cell>
          <cell r="AV244">
            <v>0</v>
          </cell>
          <cell r="AW244">
            <v>0</v>
          </cell>
          <cell r="AZ244">
            <v>394.30775999999992</v>
          </cell>
          <cell r="BA244">
            <v>0</v>
          </cell>
          <cell r="BD244">
            <v>1649.8666799999999</v>
          </cell>
          <cell r="BE244">
            <v>0</v>
          </cell>
          <cell r="BH244">
            <v>12161.281439999997</v>
          </cell>
          <cell r="BL244">
            <v>788.61551999999983</v>
          </cell>
          <cell r="BM244">
            <v>1598.914999701105</v>
          </cell>
          <cell r="BP244">
            <v>0</v>
          </cell>
          <cell r="BQ244">
            <v>0</v>
          </cell>
          <cell r="BT244">
            <v>2946.9316799999992</v>
          </cell>
          <cell r="BU244">
            <v>5498.5734891777311</v>
          </cell>
          <cell r="BX244">
            <v>2803.7068799999997</v>
          </cell>
          <cell r="BY244">
            <v>1721.3092944435361</v>
          </cell>
        </row>
        <row r="245">
          <cell r="P245">
            <v>2481.4893200000001</v>
          </cell>
          <cell r="Q245">
            <v>2108.5226421349066</v>
          </cell>
          <cell r="T245">
            <v>5064.5229600000002</v>
          </cell>
          <cell r="U245">
            <v>4828.9698929511878</v>
          </cell>
          <cell r="X245">
            <v>2519.5684400000005</v>
          </cell>
          <cell r="Y245">
            <v>2500.5576875684565</v>
          </cell>
          <cell r="AB245">
            <v>107.89084000000001</v>
          </cell>
          <cell r="AC245">
            <v>0</v>
          </cell>
          <cell r="AF245">
            <v>3155.3043628571431</v>
          </cell>
          <cell r="AG245">
            <v>2364.9800605341334</v>
          </cell>
          <cell r="AJ245">
            <v>0</v>
          </cell>
          <cell r="AK245">
            <v>0</v>
          </cell>
          <cell r="AN245">
            <v>3833.29808</v>
          </cell>
          <cell r="AO245">
            <v>680.04986637887259</v>
          </cell>
          <cell r="AR245">
            <v>184.04908000000003</v>
          </cell>
          <cell r="AS245">
            <v>157.39059326158485</v>
          </cell>
          <cell r="AV245">
            <v>6.3465200000000008</v>
          </cell>
          <cell r="AW245">
            <v>0</v>
          </cell>
          <cell r="AZ245">
            <v>361.75164000000007</v>
          </cell>
          <cell r="BA245">
            <v>0</v>
          </cell>
          <cell r="BD245">
            <v>882.16628000000014</v>
          </cell>
          <cell r="BE245">
            <v>171.72949045769673</v>
          </cell>
          <cell r="BH245">
            <v>4588.5339599999998</v>
          </cell>
          <cell r="BL245">
            <v>526.76116000000002</v>
          </cell>
          <cell r="BM245">
            <v>881.34258054919076</v>
          </cell>
          <cell r="BP245">
            <v>0</v>
          </cell>
          <cell r="BQ245">
            <v>0</v>
          </cell>
          <cell r="BT245">
            <v>1967.4212000000002</v>
          </cell>
          <cell r="BU245">
            <v>1309.7336642637406</v>
          </cell>
          <cell r="BX245">
            <v>1876.8690400000003</v>
          </cell>
          <cell r="BY245">
            <v>1402.0496934629471</v>
          </cell>
        </row>
        <row r="246">
          <cell r="P246">
            <v>1818.4379799999999</v>
          </cell>
          <cell r="Q246">
            <v>1610.8331869198273</v>
          </cell>
          <cell r="T246">
            <v>3869.1874199999997</v>
          </cell>
          <cell r="U246">
            <v>3607.788474182938</v>
          </cell>
          <cell r="X246">
            <v>1662.2285499999998</v>
          </cell>
          <cell r="Y246">
            <v>1656.8361334536053</v>
          </cell>
          <cell r="AB246">
            <v>48.064439999999998</v>
          </cell>
          <cell r="AC246">
            <v>0</v>
          </cell>
          <cell r="AF246">
            <v>1148.1816899999999</v>
          </cell>
          <cell r="AG246">
            <v>700.66767161850044</v>
          </cell>
          <cell r="AJ246">
            <v>67.449925714285712</v>
          </cell>
          <cell r="AK246">
            <v>172.982654713751</v>
          </cell>
          <cell r="AN246">
            <v>2375.1844099999998</v>
          </cell>
          <cell r="AO246">
            <v>3678.165144069013</v>
          </cell>
          <cell r="AR246">
            <v>124.16646999999999</v>
          </cell>
          <cell r="AS246">
            <v>107.17314422014961</v>
          </cell>
          <cell r="AV246">
            <v>4.0053700000000001</v>
          </cell>
          <cell r="AW246">
            <v>0</v>
          </cell>
          <cell r="AZ246">
            <v>360.48329999999999</v>
          </cell>
          <cell r="BA246">
            <v>0</v>
          </cell>
          <cell r="BD246">
            <v>476.63902999999999</v>
          </cell>
          <cell r="BE246">
            <v>0</v>
          </cell>
          <cell r="BH246">
            <v>3056.0973100000001</v>
          </cell>
          <cell r="BL246">
            <v>244.32756999999998</v>
          </cell>
          <cell r="BM246">
            <v>1240.1287901251478</v>
          </cell>
          <cell r="BP246">
            <v>0</v>
          </cell>
          <cell r="BQ246">
            <v>0</v>
          </cell>
          <cell r="BT246">
            <v>1089.46064</v>
          </cell>
          <cell r="BU246">
            <v>334.64560584712319</v>
          </cell>
          <cell r="BX246">
            <v>1040.8749899999998</v>
          </cell>
          <cell r="BY246">
            <v>1215.4943844562176</v>
          </cell>
        </row>
        <row r="247">
          <cell r="P247">
            <v>1802.4214999999999</v>
          </cell>
          <cell r="Q247">
            <v>1501.249356453565</v>
          </cell>
          <cell r="T247">
            <v>3385.0354999999995</v>
          </cell>
          <cell r="U247">
            <v>3005.129477953159</v>
          </cell>
          <cell r="X247">
            <v>1798.4249999999997</v>
          </cell>
          <cell r="Y247">
            <v>1803.6629824632323</v>
          </cell>
          <cell r="AB247">
            <v>67.9405</v>
          </cell>
          <cell r="AC247">
            <v>0</v>
          </cell>
          <cell r="AF247">
            <v>1285.6955142857141</v>
          </cell>
          <cell r="AG247">
            <v>1182.4831615148942</v>
          </cell>
          <cell r="AJ247">
            <v>0</v>
          </cell>
          <cell r="AK247">
            <v>0</v>
          </cell>
          <cell r="AN247">
            <v>2345.9454999999998</v>
          </cell>
          <cell r="AO247">
            <v>445.26314956645552</v>
          </cell>
          <cell r="AR247">
            <v>123.89149999999998</v>
          </cell>
          <cell r="AS247">
            <v>104.53554328567947</v>
          </cell>
          <cell r="AV247">
            <v>3.9964999999999997</v>
          </cell>
          <cell r="AW247">
            <v>0</v>
          </cell>
          <cell r="AZ247">
            <v>315.72349999999994</v>
          </cell>
          <cell r="BA247">
            <v>0</v>
          </cell>
          <cell r="BD247">
            <v>503.55899999999997</v>
          </cell>
          <cell r="BE247">
            <v>0</v>
          </cell>
          <cell r="BH247">
            <v>3177.2174999999997</v>
          </cell>
          <cell r="BL247">
            <v>243.78649999999996</v>
          </cell>
          <cell r="BM247">
            <v>389.27000155781616</v>
          </cell>
          <cell r="BP247">
            <v>0</v>
          </cell>
          <cell r="BQ247">
            <v>0</v>
          </cell>
          <cell r="BT247">
            <v>1154.9884999999997</v>
          </cell>
          <cell r="BU247">
            <v>1690.537284710467</v>
          </cell>
          <cell r="BX247">
            <v>1099.0292999999999</v>
          </cell>
          <cell r="BY247">
            <v>757.76073967681907</v>
          </cell>
        </row>
        <row r="248">
          <cell r="P248">
            <v>5331.2672000000011</v>
          </cell>
          <cell r="Q248">
            <v>4773.2268750315061</v>
          </cell>
          <cell r="T248">
            <v>8422.0234</v>
          </cell>
          <cell r="U248">
            <v>10017.190766824431</v>
          </cell>
          <cell r="X248">
            <v>4136.3280000000004</v>
          </cell>
          <cell r="Y248">
            <v>4018.24851884286</v>
          </cell>
          <cell r="AB248">
            <v>252.7756</v>
          </cell>
          <cell r="AC248">
            <v>0</v>
          </cell>
          <cell r="AF248">
            <v>2947.2717857142857</v>
          </cell>
          <cell r="AG248">
            <v>1819.9995256588782</v>
          </cell>
          <cell r="AJ248">
            <v>170.28681428571429</v>
          </cell>
          <cell r="AK248">
            <v>432.45663678437757</v>
          </cell>
          <cell r="AN248">
            <v>6055.124600000001</v>
          </cell>
          <cell r="AO248">
            <v>2954.2749171650335</v>
          </cell>
          <cell r="AR248">
            <v>367.67360000000002</v>
          </cell>
          <cell r="AS248">
            <v>314.34845511985816</v>
          </cell>
          <cell r="AV248">
            <v>11.489800000000001</v>
          </cell>
          <cell r="AW248">
            <v>0</v>
          </cell>
          <cell r="AZ248">
            <v>471.08180000000004</v>
          </cell>
          <cell r="BA248">
            <v>0</v>
          </cell>
          <cell r="BD248">
            <v>2481.7968000000001</v>
          </cell>
          <cell r="BE248">
            <v>171.72949045769673</v>
          </cell>
          <cell r="BH248">
            <v>12041.310400000002</v>
          </cell>
          <cell r="BL248">
            <v>1206.4290000000001</v>
          </cell>
          <cell r="BM248">
            <v>3895.1467409872316</v>
          </cell>
          <cell r="BP248">
            <v>0</v>
          </cell>
          <cell r="BQ248">
            <v>0</v>
          </cell>
          <cell r="BT248">
            <v>3481.4094000000005</v>
          </cell>
          <cell r="BU248">
            <v>3206.0587640641052</v>
          </cell>
          <cell r="BX248">
            <v>3321.3206000000005</v>
          </cell>
          <cell r="BY248">
            <v>3042.5824623571771</v>
          </cell>
        </row>
        <row r="249">
          <cell r="P249">
            <v>2922.1776</v>
          </cell>
          <cell r="Q249">
            <v>2185.5962599979721</v>
          </cell>
          <cell r="T249">
            <v>3896.2367999999997</v>
          </cell>
          <cell r="U249">
            <v>3576.0406778906377</v>
          </cell>
          <cell r="X249">
            <v>2313.3906000000002</v>
          </cell>
          <cell r="Y249">
            <v>2210.5344159362448</v>
          </cell>
          <cell r="AB249">
            <v>155.5789</v>
          </cell>
          <cell r="AC249">
            <v>0</v>
          </cell>
          <cell r="AF249">
            <v>2176.9066285714289</v>
          </cell>
          <cell r="AG249">
            <v>1827.4864655269685</v>
          </cell>
          <cell r="AJ249">
            <v>0</v>
          </cell>
          <cell r="AK249">
            <v>0</v>
          </cell>
          <cell r="AN249">
            <v>3544.4932000000003</v>
          </cell>
          <cell r="AO249">
            <v>2328.172435300808</v>
          </cell>
          <cell r="AR249">
            <v>223.22190000000001</v>
          </cell>
          <cell r="AS249">
            <v>191.39091780748888</v>
          </cell>
          <cell r="AV249">
            <v>6.7643000000000004</v>
          </cell>
          <cell r="AW249">
            <v>0</v>
          </cell>
          <cell r="AZ249">
            <v>277.33629999999999</v>
          </cell>
          <cell r="BA249">
            <v>0</v>
          </cell>
          <cell r="BD249">
            <v>1183.7525000000001</v>
          </cell>
          <cell r="BE249">
            <v>4295.2612197149856</v>
          </cell>
          <cell r="BH249">
            <v>8739.4755999999998</v>
          </cell>
          <cell r="BL249">
            <v>419.38659999999999</v>
          </cell>
          <cell r="BM249">
            <v>1311.8860320403394</v>
          </cell>
          <cell r="BP249">
            <v>0</v>
          </cell>
          <cell r="BQ249">
            <v>0</v>
          </cell>
          <cell r="BT249">
            <v>2036.0543</v>
          </cell>
          <cell r="BU249">
            <v>673.13771291087994</v>
          </cell>
          <cell r="BX249">
            <v>1939.8600000000001</v>
          </cell>
          <cell r="BY249">
            <v>1019.322822407904</v>
          </cell>
        </row>
        <row r="250">
          <cell r="P250">
            <v>1134.3904</v>
          </cell>
          <cell r="Q250">
            <v>958.58633709162427</v>
          </cell>
          <cell r="T250">
            <v>1195.8696</v>
          </cell>
          <cell r="U250">
            <v>1423.4082802672979</v>
          </cell>
          <cell r="X250">
            <v>906.32240000000002</v>
          </cell>
          <cell r="Y250">
            <v>778.68862600780665</v>
          </cell>
          <cell r="AB250">
            <v>35.697600000000001</v>
          </cell>
          <cell r="AC250">
            <v>0</v>
          </cell>
          <cell r="AF250">
            <v>525.04891428571432</v>
          </cell>
          <cell r="AG250">
            <v>465.81129733432897</v>
          </cell>
          <cell r="AJ250">
            <v>0</v>
          </cell>
          <cell r="AK250">
            <v>0</v>
          </cell>
          <cell r="AN250">
            <v>1148.2728</v>
          </cell>
          <cell r="AO250">
            <v>227.47717227535614</v>
          </cell>
          <cell r="AR250">
            <v>49.580000000000005</v>
          </cell>
          <cell r="AS250">
            <v>41.727671033609489</v>
          </cell>
          <cell r="AV250">
            <v>1.9832000000000001</v>
          </cell>
          <cell r="AW250">
            <v>0</v>
          </cell>
          <cell r="AZ250">
            <v>91.227199999999996</v>
          </cell>
          <cell r="BA250">
            <v>0</v>
          </cell>
          <cell r="BD250">
            <v>305.4128</v>
          </cell>
          <cell r="BE250">
            <v>171.72949045769673</v>
          </cell>
          <cell r="BH250">
            <v>2233.0832</v>
          </cell>
          <cell r="BL250">
            <v>186.42080000000001</v>
          </cell>
          <cell r="BM250">
            <v>450.79912905804184</v>
          </cell>
          <cell r="BP250">
            <v>1.9832000000000001</v>
          </cell>
          <cell r="BQ250">
            <v>0</v>
          </cell>
          <cell r="BT250">
            <v>569.17840000000001</v>
          </cell>
          <cell r="BU250">
            <v>730.83523116038407</v>
          </cell>
          <cell r="BX250">
            <v>541.42520000000002</v>
          </cell>
          <cell r="BY250">
            <v>319.25960098058874</v>
          </cell>
        </row>
        <row r="251">
          <cell r="P251">
            <v>2236.2795000000001</v>
          </cell>
          <cell r="Q251">
            <v>1910.9332370334794</v>
          </cell>
          <cell r="T251">
            <v>2532.3164999999999</v>
          </cell>
          <cell r="U251">
            <v>3084.4869953232164</v>
          </cell>
          <cell r="X251">
            <v>1556.1944999999998</v>
          </cell>
          <cell r="Y251">
            <v>1493.0557163271626</v>
          </cell>
          <cell r="AB251">
            <v>64.007999999999996</v>
          </cell>
          <cell r="AC251">
            <v>0</v>
          </cell>
          <cell r="AF251">
            <v>1269.4747999999997</v>
          </cell>
          <cell r="AG251">
            <v>1075.0146650230204</v>
          </cell>
          <cell r="AJ251">
            <v>0</v>
          </cell>
          <cell r="AK251">
            <v>0</v>
          </cell>
          <cell r="AN251">
            <v>2184.2730000000001</v>
          </cell>
          <cell r="AO251">
            <v>410.67030941280922</v>
          </cell>
          <cell r="AR251">
            <v>108.01349999999999</v>
          </cell>
          <cell r="AS251">
            <v>90.920989087207488</v>
          </cell>
          <cell r="AV251">
            <v>4.0004999999999997</v>
          </cell>
          <cell r="AW251">
            <v>0</v>
          </cell>
          <cell r="AZ251">
            <v>180.02249999999998</v>
          </cell>
          <cell r="BA251">
            <v>0</v>
          </cell>
          <cell r="BD251">
            <v>668.08349999999996</v>
          </cell>
          <cell r="BE251">
            <v>171.72949045769673</v>
          </cell>
          <cell r="BH251">
            <v>3876.4844999999996</v>
          </cell>
          <cell r="BL251">
            <v>476.0594999999999</v>
          </cell>
          <cell r="BM251">
            <v>881.34258054919076</v>
          </cell>
          <cell r="BP251">
            <v>0</v>
          </cell>
          <cell r="BQ251">
            <v>0</v>
          </cell>
          <cell r="BT251">
            <v>1144.1429999999998</v>
          </cell>
          <cell r="BU251">
            <v>1484.7494696205695</v>
          </cell>
          <cell r="BX251">
            <v>1088.9928</v>
          </cell>
          <cell r="BY251">
            <v>3877.273226366668</v>
          </cell>
        </row>
        <row r="252">
          <cell r="P252">
            <v>3127.0792000000001</v>
          </cell>
          <cell r="Q252">
            <v>2628.0878019693073</v>
          </cell>
          <cell r="T252">
            <v>5938.5815999999995</v>
          </cell>
          <cell r="U252">
            <v>6358.24376799327</v>
          </cell>
          <cell r="X252">
            <v>2761.297</v>
          </cell>
          <cell r="Y252">
            <v>2811.0819989797606</v>
          </cell>
          <cell r="AB252">
            <v>157.7884</v>
          </cell>
          <cell r="AC252">
            <v>0</v>
          </cell>
          <cell r="AF252">
            <v>1908.647542857143</v>
          </cell>
          <cell r="AG252">
            <v>1563.17688192686</v>
          </cell>
          <cell r="AJ252">
            <v>0</v>
          </cell>
          <cell r="AK252">
            <v>0</v>
          </cell>
          <cell r="AN252">
            <v>3808.4382000000001</v>
          </cell>
          <cell r="AO252">
            <v>3007.6520675636552</v>
          </cell>
          <cell r="AR252">
            <v>229.5104</v>
          </cell>
          <cell r="AS252">
            <v>192.15334932760913</v>
          </cell>
          <cell r="AV252">
            <v>7.1722000000000001</v>
          </cell>
          <cell r="AW252">
            <v>0</v>
          </cell>
          <cell r="AZ252">
            <v>294.06020000000001</v>
          </cell>
          <cell r="BA252">
            <v>0</v>
          </cell>
          <cell r="BD252">
            <v>1190.5852</v>
          </cell>
          <cell r="BE252">
            <v>4295.2612197149856</v>
          </cell>
          <cell r="BH252">
            <v>6806.4177999999993</v>
          </cell>
          <cell r="BL252">
            <v>1004.1080000000001</v>
          </cell>
          <cell r="BM252">
            <v>881.34258054919076</v>
          </cell>
          <cell r="BP252">
            <v>0</v>
          </cell>
          <cell r="BQ252">
            <v>0</v>
          </cell>
          <cell r="BT252">
            <v>2151.66</v>
          </cell>
          <cell r="BU252">
            <v>2884.8759124751996</v>
          </cell>
          <cell r="BX252">
            <v>2052.5246000000002</v>
          </cell>
          <cell r="BY252">
            <v>1680.921031668883</v>
          </cell>
        </row>
        <row r="253">
          <cell r="P253">
            <v>2166.1572000000001</v>
          </cell>
          <cell r="Q253">
            <v>1957.19927737991</v>
          </cell>
          <cell r="T253">
            <v>2330.0177999999996</v>
          </cell>
          <cell r="U253">
            <v>3188.1830362863666</v>
          </cell>
          <cell r="X253">
            <v>1546.6841999999999</v>
          </cell>
          <cell r="Y253">
            <v>1586.5505998218714</v>
          </cell>
          <cell r="AB253">
            <v>79.932000000000002</v>
          </cell>
          <cell r="AC253">
            <v>0</v>
          </cell>
          <cell r="AF253">
            <v>1274.6912142857141</v>
          </cell>
          <cell r="AG253">
            <v>1075.0146650230204</v>
          </cell>
          <cell r="AJ253">
            <v>0</v>
          </cell>
          <cell r="AK253">
            <v>0</v>
          </cell>
          <cell r="AN253">
            <v>2178.1469999999999</v>
          </cell>
          <cell r="AO253">
            <v>405.62487999213869</v>
          </cell>
          <cell r="AR253">
            <v>123.8946</v>
          </cell>
          <cell r="AS253">
            <v>105.81313123831346</v>
          </cell>
          <cell r="AV253">
            <v>3.9965999999999999</v>
          </cell>
          <cell r="AW253">
            <v>0</v>
          </cell>
          <cell r="AZ253">
            <v>183.84359999999998</v>
          </cell>
          <cell r="BA253">
            <v>0</v>
          </cell>
          <cell r="BD253">
            <v>611.47979999999995</v>
          </cell>
          <cell r="BE253">
            <v>4123.531729257289</v>
          </cell>
          <cell r="BH253">
            <v>4280.3585999999996</v>
          </cell>
          <cell r="BL253">
            <v>371.68379999999996</v>
          </cell>
          <cell r="BM253">
            <v>1742.4294835314879</v>
          </cell>
          <cell r="BP253">
            <v>0</v>
          </cell>
          <cell r="BQ253">
            <v>0</v>
          </cell>
          <cell r="BT253">
            <v>1147.0241999999998</v>
          </cell>
          <cell r="BU253">
            <v>2057.8781508989759</v>
          </cell>
          <cell r="BX253">
            <v>1090.9245000000001</v>
          </cell>
          <cell r="BY253">
            <v>646.21220439444483</v>
          </cell>
        </row>
        <row r="254">
          <cell r="P254">
            <v>3055.81068</v>
          </cell>
          <cell r="Q254">
            <v>3114.7888412756424</v>
          </cell>
          <cell r="T254">
            <v>4152.76836</v>
          </cell>
          <cell r="U254">
            <v>5478.8248583461673</v>
          </cell>
          <cell r="X254">
            <v>2507.3318399999998</v>
          </cell>
          <cell r="Y254">
            <v>2569.1238105949678</v>
          </cell>
          <cell r="AB254">
            <v>130.59019999999998</v>
          </cell>
          <cell r="AC254">
            <v>0</v>
          </cell>
          <cell r="AF254">
            <v>1880.17524</v>
          </cell>
          <cell r="AG254">
            <v>1576.6808486981129</v>
          </cell>
          <cell r="AJ254">
            <v>0</v>
          </cell>
          <cell r="AK254">
            <v>0</v>
          </cell>
          <cell r="AN254">
            <v>3467.1698099999999</v>
          </cell>
          <cell r="AO254">
            <v>683.45607175134512</v>
          </cell>
          <cell r="AR254">
            <v>208.94431999999998</v>
          </cell>
          <cell r="AS254">
            <v>177.6259379307229</v>
          </cell>
          <cell r="AV254">
            <v>6.5295099999999993</v>
          </cell>
          <cell r="AW254">
            <v>0</v>
          </cell>
          <cell r="AZ254">
            <v>274.23942</v>
          </cell>
          <cell r="BA254">
            <v>5446.7126394592415</v>
          </cell>
          <cell r="BD254">
            <v>1136.1347399999997</v>
          </cell>
          <cell r="BE254">
            <v>0</v>
          </cell>
          <cell r="BH254">
            <v>7313.0511999999999</v>
          </cell>
          <cell r="BL254">
            <v>633.36246999999992</v>
          </cell>
          <cell r="BM254">
            <v>1311.8860320403394</v>
          </cell>
          <cell r="BP254">
            <v>0</v>
          </cell>
          <cell r="BQ254">
            <v>0</v>
          </cell>
          <cell r="BT254">
            <v>1958.8529999999996</v>
          </cell>
          <cell r="BU254">
            <v>3196.4425110225211</v>
          </cell>
          <cell r="BX254">
            <v>1868.5692199999999</v>
          </cell>
          <cell r="BY254">
            <v>2273.2822190304573</v>
          </cell>
        </row>
        <row r="255">
          <cell r="P255">
            <v>2092.8526000000002</v>
          </cell>
          <cell r="Q255">
            <v>2182.6777042017311</v>
          </cell>
          <cell r="T255">
            <v>3349.4681999999998</v>
          </cell>
          <cell r="U255">
            <v>4847.2198547130029</v>
          </cell>
          <cell r="X255">
            <v>1600.1507999999999</v>
          </cell>
          <cell r="Y255">
            <v>1588.0741110587187</v>
          </cell>
          <cell r="AB255">
            <v>90.403999999999996</v>
          </cell>
          <cell r="AC255">
            <v>0</v>
          </cell>
          <cell r="AF255">
            <v>1269.5300000000002</v>
          </cell>
          <cell r="AG255">
            <v>1075.0146650230204</v>
          </cell>
          <cell r="AJ255">
            <v>0</v>
          </cell>
          <cell r="AK255">
            <v>0</v>
          </cell>
          <cell r="AN255">
            <v>2314.3424</v>
          </cell>
          <cell r="AO255">
            <v>435.34707596059843</v>
          </cell>
          <cell r="AR255">
            <v>144.6464</v>
          </cell>
          <cell r="AS255">
            <v>123.22541865727642</v>
          </cell>
          <cell r="AV255">
            <v>4.5202</v>
          </cell>
          <cell r="AW255">
            <v>0</v>
          </cell>
          <cell r="AZ255">
            <v>180.80799999999999</v>
          </cell>
          <cell r="BA255">
            <v>0</v>
          </cell>
          <cell r="BD255">
            <v>673.50979999999993</v>
          </cell>
          <cell r="BE255">
            <v>0</v>
          </cell>
          <cell r="BH255">
            <v>4597.0433999999996</v>
          </cell>
          <cell r="BL255">
            <v>655.42899999999997</v>
          </cell>
          <cell r="BM255">
            <v>1311.8860320403394</v>
          </cell>
          <cell r="BP255">
            <v>0</v>
          </cell>
          <cell r="BQ255">
            <v>0</v>
          </cell>
          <cell r="BT255">
            <v>1383.1812</v>
          </cell>
          <cell r="BU255">
            <v>6787.1513967499868</v>
          </cell>
          <cell r="BX255">
            <v>1317.74</v>
          </cell>
          <cell r="BY255">
            <v>842.38376644275831</v>
          </cell>
        </row>
        <row r="256">
          <cell r="P256">
            <v>2343.9312</v>
          </cell>
          <cell r="Q256">
            <v>1996.6932483070273</v>
          </cell>
          <cell r="T256">
            <v>3606.0479999999998</v>
          </cell>
          <cell r="U256">
            <v>4365.9940122748321</v>
          </cell>
          <cell r="X256">
            <v>1933.2423999999999</v>
          </cell>
          <cell r="Y256">
            <v>1855.1952846077695</v>
          </cell>
          <cell r="AB256">
            <v>105.1764</v>
          </cell>
          <cell r="AC256">
            <v>0</v>
          </cell>
          <cell r="AF256">
            <v>1424.3155714285713</v>
          </cell>
          <cell r="AG256">
            <v>1046.4269184808259</v>
          </cell>
          <cell r="AJ256">
            <v>0</v>
          </cell>
          <cell r="AK256">
            <v>0</v>
          </cell>
          <cell r="AN256">
            <v>2554.2839999999997</v>
          </cell>
          <cell r="AO256">
            <v>2874.6320973515731</v>
          </cell>
          <cell r="AR256">
            <v>150.25199999999998</v>
          </cell>
          <cell r="AS256">
            <v>124.66785666831478</v>
          </cell>
          <cell r="AV256">
            <v>5.0084</v>
          </cell>
          <cell r="AW256">
            <v>0</v>
          </cell>
          <cell r="AZ256">
            <v>180.30239999999998</v>
          </cell>
          <cell r="BA256">
            <v>0</v>
          </cell>
          <cell r="BD256">
            <v>706.18439999999987</v>
          </cell>
          <cell r="BE256">
            <v>171.72949045769673</v>
          </cell>
          <cell r="BH256">
            <v>4958.3159999999998</v>
          </cell>
          <cell r="BL256">
            <v>811.36079999999993</v>
          </cell>
          <cell r="BM256">
            <v>881.34258054919076</v>
          </cell>
          <cell r="BP256">
            <v>0</v>
          </cell>
          <cell r="BQ256">
            <v>0</v>
          </cell>
          <cell r="BT256">
            <v>1617.7131999999999</v>
          </cell>
          <cell r="BU256">
            <v>1511.6749781370045</v>
          </cell>
          <cell r="BX256">
            <v>1539.3539999999998</v>
          </cell>
          <cell r="BY256">
            <v>1302.0406618304737</v>
          </cell>
        </row>
        <row r="257">
          <cell r="P257">
            <v>2607.6852000000003</v>
          </cell>
          <cell r="Q257">
            <v>2188.2260267142178</v>
          </cell>
          <cell r="T257">
            <v>4371.0317999999997</v>
          </cell>
          <cell r="U257">
            <v>3877.2403546688065</v>
          </cell>
          <cell r="X257">
            <v>1826.5284000000001</v>
          </cell>
          <cell r="Y257">
            <v>1808.3075810447071</v>
          </cell>
          <cell r="AB257">
            <v>126.36359999999999</v>
          </cell>
          <cell r="AC257">
            <v>0</v>
          </cell>
          <cell r="AF257">
            <v>1545.7348214285716</v>
          </cell>
          <cell r="AG257">
            <v>1208.8042198401442</v>
          </cell>
          <cell r="AJ257">
            <v>0</v>
          </cell>
          <cell r="AK257">
            <v>0</v>
          </cell>
          <cell r="AN257">
            <v>3308.4287999999997</v>
          </cell>
          <cell r="AO257">
            <v>9405.0033002502951</v>
          </cell>
          <cell r="AR257">
            <v>172.31399999999999</v>
          </cell>
          <cell r="AS257">
            <v>147.60262104382457</v>
          </cell>
          <cell r="AV257">
            <v>5.7438000000000002</v>
          </cell>
          <cell r="AW257">
            <v>0</v>
          </cell>
          <cell r="AZ257">
            <v>155.08260000000001</v>
          </cell>
          <cell r="BA257">
            <v>0</v>
          </cell>
          <cell r="BD257">
            <v>729.46260000000007</v>
          </cell>
          <cell r="BE257">
            <v>4905.9265058032561</v>
          </cell>
          <cell r="BH257">
            <v>5531.2794000000004</v>
          </cell>
          <cell r="BL257">
            <v>338.88420000000002</v>
          </cell>
          <cell r="BM257">
            <v>737.82809671880761</v>
          </cell>
          <cell r="BP257">
            <v>0</v>
          </cell>
          <cell r="BQ257">
            <v>0</v>
          </cell>
          <cell r="BT257">
            <v>1774.8342</v>
          </cell>
          <cell r="BU257">
            <v>2434.8352701290687</v>
          </cell>
          <cell r="BX257">
            <v>1664.6375</v>
          </cell>
          <cell r="BY257">
            <v>1213.5711338479007</v>
          </cell>
        </row>
        <row r="258">
          <cell r="P258">
            <v>1971.00981</v>
          </cell>
          <cell r="Q258">
            <v>1751.5812389758455</v>
          </cell>
          <cell r="T258">
            <v>3164.3422799999998</v>
          </cell>
          <cell r="U258">
            <v>3057.6692058130584</v>
          </cell>
          <cell r="X258">
            <v>1877.1521999999998</v>
          </cell>
          <cell r="Y258">
            <v>1816.6740857974728</v>
          </cell>
          <cell r="AB258">
            <v>53.632919999999999</v>
          </cell>
          <cell r="AC258">
            <v>0</v>
          </cell>
          <cell r="AF258">
            <v>1537.4897771428573</v>
          </cell>
          <cell r="AG258">
            <v>1157.4259535893952</v>
          </cell>
          <cell r="AJ258">
            <v>0</v>
          </cell>
          <cell r="AK258">
            <v>0</v>
          </cell>
          <cell r="AN258">
            <v>2462.64491</v>
          </cell>
          <cell r="AO258">
            <v>1090.0894035502599</v>
          </cell>
          <cell r="AR258">
            <v>120.67407</v>
          </cell>
          <cell r="AS258">
            <v>102.4749175556247</v>
          </cell>
          <cell r="AV258">
            <v>4.4694099999999999</v>
          </cell>
          <cell r="AW258">
            <v>0</v>
          </cell>
          <cell r="AZ258">
            <v>223.47050000000002</v>
          </cell>
          <cell r="BA258">
            <v>0</v>
          </cell>
          <cell r="BD258">
            <v>540.79860999999994</v>
          </cell>
          <cell r="BE258">
            <v>1227.1938718098711</v>
          </cell>
          <cell r="BH258">
            <v>3343.11868</v>
          </cell>
          <cell r="BL258">
            <v>277.10341999999997</v>
          </cell>
          <cell r="BM258">
            <v>1168.3715482099567</v>
          </cell>
          <cell r="BP258">
            <v>0</v>
          </cell>
          <cell r="BQ258">
            <v>0</v>
          </cell>
          <cell r="BT258">
            <v>1389.98651</v>
          </cell>
          <cell r="BU258">
            <v>3177.210004939353</v>
          </cell>
          <cell r="BX258">
            <v>2023.0434700000001</v>
          </cell>
          <cell r="BY258">
            <v>1175.1061216815647</v>
          </cell>
        </row>
        <row r="259">
          <cell r="P259">
            <v>4364.0183999999999</v>
          </cell>
          <cell r="Q259">
            <v>3718.1280777966167</v>
          </cell>
          <cell r="T259">
            <v>7294.5074999999997</v>
          </cell>
          <cell r="U259">
            <v>6572.0459380843722</v>
          </cell>
          <cell r="X259">
            <v>4300.5879000000004</v>
          </cell>
          <cell r="Y259">
            <v>4272.0928156907758</v>
          </cell>
          <cell r="AB259">
            <v>139.5471</v>
          </cell>
          <cell r="AC259">
            <v>0</v>
          </cell>
          <cell r="AF259">
            <v>3232.9762500000006</v>
          </cell>
          <cell r="AG259">
            <v>2651.6543012080974</v>
          </cell>
          <cell r="AJ259">
            <v>0</v>
          </cell>
          <cell r="AK259">
            <v>0</v>
          </cell>
          <cell r="AN259">
            <v>7040.7855000000009</v>
          </cell>
          <cell r="AO259">
            <v>1362.4823744821238</v>
          </cell>
          <cell r="AR259">
            <v>228.34979999999999</v>
          </cell>
          <cell r="AS259">
            <v>194.19336880036337</v>
          </cell>
          <cell r="AV259">
            <v>12.686100000000001</v>
          </cell>
          <cell r="AW259">
            <v>0</v>
          </cell>
          <cell r="AZ259">
            <v>646.99109999999996</v>
          </cell>
          <cell r="BA259">
            <v>0</v>
          </cell>
          <cell r="BD259">
            <v>2067.8343</v>
          </cell>
          <cell r="BE259">
            <v>1320.599781619688</v>
          </cell>
          <cell r="BH259">
            <v>9806.3553000000011</v>
          </cell>
          <cell r="BL259">
            <v>558.1884</v>
          </cell>
          <cell r="BM259">
            <v>1168.3715482099567</v>
          </cell>
          <cell r="BP259">
            <v>0</v>
          </cell>
          <cell r="BQ259">
            <v>0</v>
          </cell>
          <cell r="BT259">
            <v>3881.9466000000002</v>
          </cell>
          <cell r="BU259">
            <v>3954.2032506993405</v>
          </cell>
          <cell r="BX259">
            <v>5729.3249999999998</v>
          </cell>
          <cell r="BY259">
            <v>2150.1941800981822</v>
          </cell>
        </row>
        <row r="260">
          <cell r="P260">
            <v>2020.56195</v>
          </cell>
          <cell r="Q260">
            <v>1719.7501032361074</v>
          </cell>
          <cell r="T260">
            <v>3237.5440899999999</v>
          </cell>
          <cell r="U260">
            <v>2855.645255544342</v>
          </cell>
          <cell r="X260">
            <v>1932.3075200000001</v>
          </cell>
          <cell r="Y260">
            <v>1876.9792326050269</v>
          </cell>
          <cell r="AB260">
            <v>83.609459999999999</v>
          </cell>
          <cell r="AC260">
            <v>0</v>
          </cell>
          <cell r="AF260">
            <v>1339.5091985714287</v>
          </cell>
          <cell r="AG260">
            <v>96.849405633095998</v>
          </cell>
          <cell r="AJ260">
            <v>67.308972857142862</v>
          </cell>
          <cell r="AK260">
            <v>172.982654713751</v>
          </cell>
          <cell r="AN260">
            <v>2642.9879299999998</v>
          </cell>
          <cell r="AO260">
            <v>3694.930391245909</v>
          </cell>
          <cell r="AR260">
            <v>130.05916000000002</v>
          </cell>
          <cell r="AS260">
            <v>109.5840763243137</v>
          </cell>
          <cell r="AV260">
            <v>4.6449700000000007</v>
          </cell>
          <cell r="AW260">
            <v>0</v>
          </cell>
          <cell r="AZ260">
            <v>366.95263</v>
          </cell>
          <cell r="BA260">
            <v>0</v>
          </cell>
          <cell r="BD260">
            <v>548.10645999999997</v>
          </cell>
          <cell r="BE260">
            <v>0</v>
          </cell>
          <cell r="BH260">
            <v>3646.3014500000004</v>
          </cell>
          <cell r="BL260">
            <v>213.66862</v>
          </cell>
          <cell r="BM260">
            <v>450.79912905804184</v>
          </cell>
          <cell r="BP260">
            <v>0</v>
          </cell>
          <cell r="BQ260">
            <v>0</v>
          </cell>
          <cell r="BT260">
            <v>1449.23064</v>
          </cell>
          <cell r="BU260">
            <v>805.84200488473903</v>
          </cell>
          <cell r="BX260">
            <v>2135.0891299999998</v>
          </cell>
          <cell r="BY260">
            <v>1444.3612068459165</v>
          </cell>
        </row>
        <row r="261">
          <cell r="P261">
            <v>2005.0323999999998</v>
          </cell>
          <cell r="Q261">
            <v>1722.6461161096399</v>
          </cell>
          <cell r="T261">
            <v>3423.4395999999997</v>
          </cell>
          <cell r="U261">
            <v>4330.2265137657669</v>
          </cell>
          <cell r="X261">
            <v>1497.2076</v>
          </cell>
          <cell r="Y261">
            <v>1622.2505986390884</v>
          </cell>
          <cell r="AB261">
            <v>70.044799999999995</v>
          </cell>
          <cell r="AC261">
            <v>0</v>
          </cell>
          <cell r="AF261">
            <v>1339.0034000000001</v>
          </cell>
          <cell r="AG261">
            <v>1289.9791330154583</v>
          </cell>
          <cell r="AJ261">
            <v>0</v>
          </cell>
          <cell r="AK261">
            <v>0</v>
          </cell>
          <cell r="AN261">
            <v>2328.9895999999999</v>
          </cell>
          <cell r="AO261">
            <v>42.342968602866179</v>
          </cell>
          <cell r="AR261">
            <v>122.57839999999999</v>
          </cell>
          <cell r="AS261">
            <v>104.1646306542696</v>
          </cell>
          <cell r="AV261">
            <v>4.3777999999999997</v>
          </cell>
          <cell r="AW261">
            <v>0</v>
          </cell>
          <cell r="AZ261">
            <v>236.40119999999996</v>
          </cell>
          <cell r="BA261">
            <v>0</v>
          </cell>
          <cell r="BD261">
            <v>551.60279999999989</v>
          </cell>
          <cell r="BE261">
            <v>0</v>
          </cell>
          <cell r="BH261">
            <v>3462.8397999999997</v>
          </cell>
          <cell r="BL261">
            <v>665.42559999999992</v>
          </cell>
          <cell r="BM261">
            <v>881.34258054919076</v>
          </cell>
          <cell r="BP261">
            <v>0</v>
          </cell>
          <cell r="BQ261">
            <v>0</v>
          </cell>
          <cell r="BT261">
            <v>1238.9173999999996</v>
          </cell>
          <cell r="BU261">
            <v>5488.9572361361479</v>
          </cell>
          <cell r="BX261">
            <v>1799.6517999999999</v>
          </cell>
          <cell r="BY261">
            <v>1330.8894209552254</v>
          </cell>
        </row>
        <row r="262">
          <cell r="P262">
            <v>1723.97</v>
          </cell>
          <cell r="Q262">
            <v>1472.0587337530426</v>
          </cell>
          <cell r="T262">
            <v>3042.2999999999997</v>
          </cell>
          <cell r="U262">
            <v>2794.5325562903013</v>
          </cell>
          <cell r="X262">
            <v>1865.944</v>
          </cell>
          <cell r="Y262">
            <v>1829.4473626189406</v>
          </cell>
          <cell r="AB262">
            <v>50.704999999999998</v>
          </cell>
          <cell r="AC262">
            <v>0</v>
          </cell>
          <cell r="AF262">
            <v>1500.8645999999999</v>
          </cell>
          <cell r="AG262">
            <v>1289.951658006768</v>
          </cell>
          <cell r="AJ262">
            <v>0</v>
          </cell>
          <cell r="AK262">
            <v>0</v>
          </cell>
          <cell r="AN262">
            <v>2773.5635000000002</v>
          </cell>
          <cell r="AO262">
            <v>549.63515196323328</v>
          </cell>
          <cell r="AR262">
            <v>81.128</v>
          </cell>
          <cell r="AS262">
            <v>66.892032449038581</v>
          </cell>
          <cell r="AV262">
            <v>0</v>
          </cell>
          <cell r="AW262">
            <v>0</v>
          </cell>
          <cell r="AZ262">
            <v>136.90350000000001</v>
          </cell>
          <cell r="BA262">
            <v>0</v>
          </cell>
          <cell r="BD262">
            <v>542.54349999999999</v>
          </cell>
          <cell r="BE262">
            <v>259.68485557037792</v>
          </cell>
          <cell r="BH262">
            <v>5506.5630000000001</v>
          </cell>
          <cell r="BL262">
            <v>268.73649999999998</v>
          </cell>
          <cell r="BM262">
            <v>594.31361288842481</v>
          </cell>
          <cell r="BP262">
            <v>0</v>
          </cell>
          <cell r="BQ262">
            <v>0</v>
          </cell>
          <cell r="BT262">
            <v>1607.3485000000001</v>
          </cell>
          <cell r="BU262">
            <v>1430.898452587699</v>
          </cell>
          <cell r="BX262">
            <v>2372.9266000000002</v>
          </cell>
          <cell r="BY262">
            <v>767.37699271840302</v>
          </cell>
        </row>
        <row r="263">
          <cell r="P263">
            <v>1712.6122</v>
          </cell>
          <cell r="Q263">
            <v>1464.4786809804868</v>
          </cell>
          <cell r="T263">
            <v>3004.6716999999994</v>
          </cell>
          <cell r="U263">
            <v>2800.8910815646436</v>
          </cell>
          <cell r="X263">
            <v>2178.7669999999998</v>
          </cell>
          <cell r="Y263">
            <v>1990.8393292277005</v>
          </cell>
          <cell r="AB263">
            <v>50.668999999999997</v>
          </cell>
          <cell r="AC263">
            <v>0</v>
          </cell>
          <cell r="AF263">
            <v>1334.2285714285713</v>
          </cell>
          <cell r="AG263">
            <v>1075.0146650230204</v>
          </cell>
          <cell r="AJ263">
            <v>0</v>
          </cell>
          <cell r="AK263">
            <v>0</v>
          </cell>
          <cell r="AN263">
            <v>2801.9956999999999</v>
          </cell>
          <cell r="AO263">
            <v>538.07451711086276</v>
          </cell>
          <cell r="AR263">
            <v>81.070399999999992</v>
          </cell>
          <cell r="AS263">
            <v>67.06100375890307</v>
          </cell>
          <cell r="AV263">
            <v>0</v>
          </cell>
          <cell r="AW263">
            <v>0</v>
          </cell>
          <cell r="AZ263">
            <v>152.00699999999998</v>
          </cell>
          <cell r="BA263">
            <v>0</v>
          </cell>
          <cell r="BD263">
            <v>552.2921</v>
          </cell>
          <cell r="BE263">
            <v>259.68485557037792</v>
          </cell>
          <cell r="BH263">
            <v>5350.6463999999996</v>
          </cell>
          <cell r="BL263">
            <v>268.54569999999995</v>
          </cell>
          <cell r="BM263">
            <v>594.31361288842481</v>
          </cell>
          <cell r="BP263">
            <v>0</v>
          </cell>
          <cell r="BQ263">
            <v>0</v>
          </cell>
          <cell r="BT263">
            <v>1570.7389999999998</v>
          </cell>
          <cell r="BU263">
            <v>1915.5576058835327</v>
          </cell>
          <cell r="BX263">
            <v>2316.8000000000002</v>
          </cell>
          <cell r="BY263">
            <v>1298.1941606138398</v>
          </cell>
        </row>
        <row r="264">
          <cell r="P264">
            <v>1892.7413099999999</v>
          </cell>
          <cell r="Q264">
            <v>1711.8574401620012</v>
          </cell>
          <cell r="T264">
            <v>3324.96162</v>
          </cell>
          <cell r="U264">
            <v>3146.2780653377295</v>
          </cell>
          <cell r="X264">
            <v>1809.84753</v>
          </cell>
          <cell r="Y264">
            <v>1761.6738556564719</v>
          </cell>
          <cell r="AB264">
            <v>92.104200000000006</v>
          </cell>
          <cell r="AC264">
            <v>0</v>
          </cell>
          <cell r="AF264">
            <v>1373.6312285714284</v>
          </cell>
          <cell r="AG264">
            <v>1075.0146650230204</v>
          </cell>
          <cell r="AJ264">
            <v>0</v>
          </cell>
          <cell r="AK264">
            <v>0</v>
          </cell>
          <cell r="AN264">
            <v>2795.36247</v>
          </cell>
          <cell r="AO264">
            <v>514.74898504777696</v>
          </cell>
          <cell r="AR264">
            <v>165.78755999999998</v>
          </cell>
          <cell r="AS264">
            <v>141.1940750233542</v>
          </cell>
          <cell r="AV264">
            <v>4.6052100000000005</v>
          </cell>
          <cell r="AW264">
            <v>0</v>
          </cell>
          <cell r="AZ264">
            <v>276.31259999999997</v>
          </cell>
          <cell r="BA264">
            <v>0</v>
          </cell>
          <cell r="BD264">
            <v>561.83561999999995</v>
          </cell>
          <cell r="BE264">
            <v>0</v>
          </cell>
          <cell r="BH264">
            <v>3854.56077</v>
          </cell>
          <cell r="BL264">
            <v>221.05008000000001</v>
          </cell>
          <cell r="BM264">
            <v>1694.5779521704912</v>
          </cell>
          <cell r="BP264">
            <v>0</v>
          </cell>
          <cell r="BQ264">
            <v>0</v>
          </cell>
          <cell r="BT264">
            <v>1446.03594</v>
          </cell>
          <cell r="BU264">
            <v>2152.1174307064994</v>
          </cell>
          <cell r="BX264">
            <v>2101.7773399999996</v>
          </cell>
          <cell r="BY264">
            <v>917.3905401671135</v>
          </cell>
        </row>
        <row r="265">
          <cell r="P265">
            <v>2025.6812000000002</v>
          </cell>
          <cell r="Q265">
            <v>1743.6349904210715</v>
          </cell>
          <cell r="T265">
            <v>3615.9356000000002</v>
          </cell>
          <cell r="U265">
            <v>3302.4619125712438</v>
          </cell>
          <cell r="X265">
            <v>1836.3652000000002</v>
          </cell>
          <cell r="Y265">
            <v>1861.1230172227099</v>
          </cell>
          <cell r="AB265">
            <v>89.925100000000015</v>
          </cell>
          <cell r="AC265">
            <v>0</v>
          </cell>
          <cell r="AF265">
            <v>1440.6206285714288</v>
          </cell>
          <cell r="AG265">
            <v>1289.9791330154583</v>
          </cell>
          <cell r="AJ265">
            <v>0</v>
          </cell>
          <cell r="AK265">
            <v>0</v>
          </cell>
          <cell r="AN265">
            <v>2806.6097</v>
          </cell>
          <cell r="AO265">
            <v>522.40606515388492</v>
          </cell>
          <cell r="AR265">
            <v>137.25410000000002</v>
          </cell>
          <cell r="AS265">
            <v>113.70532778442328</v>
          </cell>
          <cell r="AV265">
            <v>4.7329000000000008</v>
          </cell>
          <cell r="AW265">
            <v>0</v>
          </cell>
          <cell r="AZ265">
            <v>274.50820000000004</v>
          </cell>
          <cell r="BA265">
            <v>0</v>
          </cell>
          <cell r="BD265">
            <v>539.55060000000003</v>
          </cell>
          <cell r="BE265">
            <v>0</v>
          </cell>
          <cell r="BH265">
            <v>3824.1832000000009</v>
          </cell>
          <cell r="BL265">
            <v>250.84370000000001</v>
          </cell>
          <cell r="BM265">
            <v>977.00553301857667</v>
          </cell>
          <cell r="BP265">
            <v>0</v>
          </cell>
          <cell r="BQ265">
            <v>0</v>
          </cell>
          <cell r="BT265">
            <v>1363.0752</v>
          </cell>
          <cell r="BU265">
            <v>3069.5079708736121</v>
          </cell>
          <cell r="BX265">
            <v>1979.2929000000001</v>
          </cell>
          <cell r="BY265">
            <v>2806.0226375342108</v>
          </cell>
        </row>
        <row r="266">
          <cell r="P266">
            <v>1997.7704999999999</v>
          </cell>
          <cell r="Q266">
            <v>1723.434486718455</v>
          </cell>
          <cell r="T266">
            <v>4230.9684999999999</v>
          </cell>
          <cell r="U266">
            <v>3700.9268544956512</v>
          </cell>
          <cell r="X266">
            <v>1500.0095000000001</v>
          </cell>
          <cell r="Y266">
            <v>1659.2777535341804</v>
          </cell>
          <cell r="AB266">
            <v>94.171000000000006</v>
          </cell>
          <cell r="AC266">
            <v>0</v>
          </cell>
          <cell r="AF266">
            <v>716.96114285714282</v>
          </cell>
          <cell r="AG266">
            <v>534.91094419028263</v>
          </cell>
          <cell r="AJ266">
            <v>127.65405714285714</v>
          </cell>
          <cell r="AK266">
            <v>172.982654713751</v>
          </cell>
          <cell r="AN266">
            <v>2139.027</v>
          </cell>
          <cell r="AO266">
            <v>38.889290489611042</v>
          </cell>
          <cell r="AR266">
            <v>161.43600000000001</v>
          </cell>
          <cell r="AS266">
            <v>135.25947292079638</v>
          </cell>
          <cell r="AV266">
            <v>6.7264999999999997</v>
          </cell>
          <cell r="AW266">
            <v>0</v>
          </cell>
          <cell r="AZ266">
            <v>289.23949999999996</v>
          </cell>
          <cell r="BA266">
            <v>0</v>
          </cell>
          <cell r="BD266">
            <v>544.84649999999999</v>
          </cell>
          <cell r="BE266">
            <v>0</v>
          </cell>
          <cell r="BH266">
            <v>2482.0785000000001</v>
          </cell>
          <cell r="BL266">
            <v>201.79499999999999</v>
          </cell>
          <cell r="BM266">
            <v>977.00553301857667</v>
          </cell>
          <cell r="BP266">
            <v>0</v>
          </cell>
          <cell r="BQ266">
            <v>0</v>
          </cell>
          <cell r="BT266">
            <v>2199.5655000000002</v>
          </cell>
          <cell r="BU266">
            <v>519.27766424553602</v>
          </cell>
          <cell r="BX266">
            <v>3194.8487999999998</v>
          </cell>
          <cell r="BY266">
            <v>853.92327009265898</v>
          </cell>
        </row>
        <row r="267">
          <cell r="P267">
            <v>870.85169999999994</v>
          </cell>
          <cell r="Q267">
            <v>781.9633783726664</v>
          </cell>
          <cell r="T267">
            <v>1891.5506999999998</v>
          </cell>
          <cell r="U267">
            <v>1681.1258590095797</v>
          </cell>
          <cell r="X267">
            <v>801.3572999999999</v>
          </cell>
          <cell r="Y267">
            <v>790.59250385626183</v>
          </cell>
          <cell r="AB267">
            <v>39.090599999999995</v>
          </cell>
          <cell r="AC267">
            <v>0</v>
          </cell>
          <cell r="AF267">
            <v>773.00535714285706</v>
          </cell>
          <cell r="AG267">
            <v>587.70417338857874</v>
          </cell>
          <cell r="AJ267">
            <v>0</v>
          </cell>
          <cell r="AK267">
            <v>0</v>
          </cell>
          <cell r="AN267">
            <v>1279.1312999999998</v>
          </cell>
          <cell r="AO267">
            <v>239.5412292404385</v>
          </cell>
          <cell r="AR267">
            <v>65.150999999999996</v>
          </cell>
          <cell r="AS267">
            <v>54.853856934058491</v>
          </cell>
          <cell r="AV267">
            <v>2.1717</v>
          </cell>
          <cell r="AW267">
            <v>0</v>
          </cell>
          <cell r="AZ267">
            <v>138.9888</v>
          </cell>
          <cell r="BA267">
            <v>0</v>
          </cell>
          <cell r="BD267">
            <v>232.37189999999998</v>
          </cell>
          <cell r="BE267">
            <v>0</v>
          </cell>
          <cell r="BH267">
            <v>1617.9164999999998</v>
          </cell>
          <cell r="BL267">
            <v>73.837800000000001</v>
          </cell>
          <cell r="BM267">
            <v>737.82809671880761</v>
          </cell>
          <cell r="BP267">
            <v>0</v>
          </cell>
          <cell r="BQ267">
            <v>0</v>
          </cell>
          <cell r="BT267">
            <v>692.77229999999997</v>
          </cell>
          <cell r="BU267">
            <v>1538.6004866534402</v>
          </cell>
          <cell r="BX267">
            <v>1005.0414</v>
          </cell>
          <cell r="BY267">
            <v>0</v>
          </cell>
        </row>
        <row r="268">
          <cell r="P268">
            <v>2050.3121000000001</v>
          </cell>
          <cell r="Q268">
            <v>1735.4797850875407</v>
          </cell>
          <cell r="T268">
            <v>4159.0654000000004</v>
          </cell>
          <cell r="U268">
            <v>3840.2110880638734</v>
          </cell>
          <cell r="X268">
            <v>1543.8217000000002</v>
          </cell>
          <cell r="Y268">
            <v>1447.1339779515622</v>
          </cell>
          <cell r="AB268">
            <v>58.441200000000002</v>
          </cell>
          <cell r="AC268">
            <v>0</v>
          </cell>
          <cell r="AF268">
            <v>1375.6375714285714</v>
          </cell>
          <cell r="AG268">
            <v>1075.0146650230204</v>
          </cell>
          <cell r="AJ268">
            <v>0</v>
          </cell>
          <cell r="AK268">
            <v>0</v>
          </cell>
          <cell r="AN268">
            <v>2756.4766</v>
          </cell>
          <cell r="AO268">
            <v>535.16342050949766</v>
          </cell>
          <cell r="AR268">
            <v>131.49270000000001</v>
          </cell>
          <cell r="AS268">
            <v>110.92348304884931</v>
          </cell>
          <cell r="AV268">
            <v>4.8701000000000008</v>
          </cell>
          <cell r="AW268">
            <v>0</v>
          </cell>
          <cell r="AZ268">
            <v>277.59570000000002</v>
          </cell>
          <cell r="BA268">
            <v>0</v>
          </cell>
          <cell r="BD268">
            <v>535.71100000000001</v>
          </cell>
          <cell r="BE268">
            <v>0</v>
          </cell>
          <cell r="BH268">
            <v>3662.3152000000005</v>
          </cell>
          <cell r="BL268">
            <v>287.33589999999998</v>
          </cell>
          <cell r="BM268">
            <v>737.82809671880761</v>
          </cell>
          <cell r="BP268">
            <v>0</v>
          </cell>
          <cell r="BQ268">
            <v>0</v>
          </cell>
          <cell r="BT268">
            <v>1514.6011000000001</v>
          </cell>
          <cell r="BU268">
            <v>3719.566676484691</v>
          </cell>
          <cell r="BX268">
            <v>2235.0190000000002</v>
          </cell>
          <cell r="BY268">
            <v>928.93004381701428</v>
          </cell>
        </row>
        <row r="269">
          <cell r="P269">
            <v>1918.84</v>
          </cell>
          <cell r="Q269">
            <v>1625.3199381299432</v>
          </cell>
          <cell r="T269">
            <v>2043.8879999999999</v>
          </cell>
          <cell r="U269">
            <v>2113.8149756119528</v>
          </cell>
          <cell r="X269">
            <v>1246.1679999999999</v>
          </cell>
          <cell r="Y269">
            <v>1193.182380642153</v>
          </cell>
          <cell r="AB269">
            <v>112.11199999999999</v>
          </cell>
          <cell r="AC269">
            <v>0</v>
          </cell>
          <cell r="AF269">
            <v>1260.1201428571428</v>
          </cell>
          <cell r="AG269">
            <v>1075.0146650230204</v>
          </cell>
          <cell r="AJ269">
            <v>0</v>
          </cell>
          <cell r="AK269">
            <v>0</v>
          </cell>
          <cell r="AN269">
            <v>2397.4720000000002</v>
          </cell>
          <cell r="AO269">
            <v>467.59610722304393</v>
          </cell>
          <cell r="AR269">
            <v>159.54399999999998</v>
          </cell>
          <cell r="AS269">
            <v>135.03280409049034</v>
          </cell>
          <cell r="AV269">
            <v>4.3120000000000003</v>
          </cell>
          <cell r="AW269">
            <v>0</v>
          </cell>
          <cell r="AZ269">
            <v>194.04</v>
          </cell>
          <cell r="BA269">
            <v>0</v>
          </cell>
          <cell r="BD269">
            <v>508.81599999999997</v>
          </cell>
          <cell r="BE269">
            <v>0</v>
          </cell>
          <cell r="BH269">
            <v>3453.9120000000003</v>
          </cell>
          <cell r="BL269">
            <v>275.96800000000002</v>
          </cell>
          <cell r="BM269">
            <v>737.82809671880761</v>
          </cell>
          <cell r="BP269">
            <v>0</v>
          </cell>
          <cell r="BQ269">
            <v>0</v>
          </cell>
          <cell r="BT269">
            <v>1358.28</v>
          </cell>
          <cell r="BU269">
            <v>2259.8194647722398</v>
          </cell>
          <cell r="BX269">
            <v>1970.6569999999999</v>
          </cell>
          <cell r="BY269">
            <v>838.53726522612476</v>
          </cell>
        </row>
        <row r="270">
          <cell r="P270">
            <v>7006.2718000000013</v>
          </cell>
          <cell r="Q270">
            <v>6085.0844925952697</v>
          </cell>
          <cell r="T270">
            <v>9801.192500000001</v>
          </cell>
          <cell r="U270">
            <v>9085.9695223171038</v>
          </cell>
          <cell r="X270">
            <v>5374.8474999999999</v>
          </cell>
          <cell r="Y270">
            <v>5261.3565714502629</v>
          </cell>
          <cell r="AB270">
            <v>214.99390000000002</v>
          </cell>
          <cell r="AC270">
            <v>0</v>
          </cell>
          <cell r="AF270">
            <v>3275.5120571428579</v>
          </cell>
          <cell r="AG270">
            <v>2687.5366625575512</v>
          </cell>
          <cell r="AJ270">
            <v>0</v>
          </cell>
          <cell r="AK270">
            <v>0</v>
          </cell>
          <cell r="AN270">
            <v>6538.3439000000008</v>
          </cell>
          <cell r="AO270">
            <v>14055.10464839077</v>
          </cell>
          <cell r="AR270">
            <v>214.99390000000002</v>
          </cell>
          <cell r="AS270">
            <v>180.65505775390341</v>
          </cell>
          <cell r="AV270">
            <v>12.646700000000001</v>
          </cell>
          <cell r="AW270">
            <v>0</v>
          </cell>
          <cell r="AZ270">
            <v>670.27510000000007</v>
          </cell>
          <cell r="BA270">
            <v>0</v>
          </cell>
          <cell r="BD270">
            <v>1884.3583000000001</v>
          </cell>
          <cell r="BE270">
            <v>0</v>
          </cell>
          <cell r="BH270">
            <v>9586.1986000000015</v>
          </cell>
          <cell r="BL270">
            <v>733.50860000000011</v>
          </cell>
          <cell r="BM270">
            <v>3081.8712591133235</v>
          </cell>
          <cell r="BP270">
            <v>0</v>
          </cell>
          <cell r="BQ270">
            <v>0</v>
          </cell>
          <cell r="BT270">
            <v>3907.8303000000001</v>
          </cell>
          <cell r="BU270">
            <v>3290.6817908300441</v>
          </cell>
          <cell r="BX270">
            <v>5623.9924000000001</v>
          </cell>
          <cell r="BY270">
            <v>6337.1107544038559</v>
          </cell>
        </row>
        <row r="271">
          <cell r="P271">
            <v>4505.2146999999995</v>
          </cell>
          <cell r="Q271">
            <v>3749.9338205398135</v>
          </cell>
          <cell r="T271">
            <v>5580.2116999999989</v>
          </cell>
          <cell r="U271">
            <v>5254.5439406818268</v>
          </cell>
          <cell r="X271">
            <v>3391.1268999999993</v>
          </cell>
          <cell r="Y271">
            <v>3222.3112136179266</v>
          </cell>
          <cell r="AB271">
            <v>175.90859999999998</v>
          </cell>
          <cell r="AC271">
            <v>0</v>
          </cell>
          <cell r="AF271">
            <v>2679.2309714285711</v>
          </cell>
          <cell r="AG271">
            <v>2114.1881812096231</v>
          </cell>
          <cell r="AJ271">
            <v>0</v>
          </cell>
          <cell r="AK271">
            <v>0</v>
          </cell>
          <cell r="AN271">
            <v>5228.3944999999994</v>
          </cell>
          <cell r="AO271">
            <v>1034.4500048942487</v>
          </cell>
          <cell r="AR271">
            <v>214.99939999999995</v>
          </cell>
          <cell r="AS271">
            <v>178.80049459685409</v>
          </cell>
          <cell r="AV271">
            <v>9.7726999999999986</v>
          </cell>
          <cell r="AW271">
            <v>0</v>
          </cell>
          <cell r="AZ271">
            <v>517.95309999999995</v>
          </cell>
          <cell r="BA271">
            <v>0</v>
          </cell>
          <cell r="BD271">
            <v>1377.9506999999996</v>
          </cell>
          <cell r="BE271">
            <v>259.68485557037792</v>
          </cell>
          <cell r="BH271">
            <v>7466.3427999999994</v>
          </cell>
          <cell r="BL271">
            <v>547.27119999999991</v>
          </cell>
          <cell r="BM271">
            <v>977.00553301857667</v>
          </cell>
          <cell r="BP271">
            <v>0</v>
          </cell>
          <cell r="BQ271">
            <v>0</v>
          </cell>
          <cell r="BT271">
            <v>2990.4461999999994</v>
          </cell>
          <cell r="BU271">
            <v>3354.149060904499</v>
          </cell>
          <cell r="BX271">
            <v>4349.4175999999998</v>
          </cell>
          <cell r="BY271">
            <v>1421.282199546115</v>
          </cell>
        </row>
        <row r="272">
          <cell r="P272">
            <v>1781.3400000000001</v>
          </cell>
          <cell r="Q272">
            <v>1491.8220361437147</v>
          </cell>
          <cell r="T272">
            <v>2918.9685000000004</v>
          </cell>
          <cell r="U272">
            <v>3456.187173475314</v>
          </cell>
          <cell r="X272">
            <v>1635.5940000000003</v>
          </cell>
          <cell r="Y272">
            <v>1708.3970971118024</v>
          </cell>
          <cell r="AB272">
            <v>68.824500000000015</v>
          </cell>
          <cell r="AC272">
            <v>0</v>
          </cell>
          <cell r="AF272">
            <v>1560.8262142857143</v>
          </cell>
          <cell r="AG272">
            <v>1211.0434330483986</v>
          </cell>
          <cell r="AJ272">
            <v>0</v>
          </cell>
          <cell r="AK272">
            <v>0</v>
          </cell>
          <cell r="AN272">
            <v>2259.0630000000006</v>
          </cell>
          <cell r="AO272">
            <v>1070.4755058504352</v>
          </cell>
          <cell r="AR272">
            <v>72.873000000000005</v>
          </cell>
          <cell r="AS272">
            <v>62.746053480168342</v>
          </cell>
          <cell r="AV272">
            <v>4.0485000000000007</v>
          </cell>
          <cell r="AW272">
            <v>0</v>
          </cell>
          <cell r="AZ272">
            <v>198.37650000000002</v>
          </cell>
          <cell r="BA272">
            <v>0</v>
          </cell>
          <cell r="BD272">
            <v>425.09250000000003</v>
          </cell>
          <cell r="BE272">
            <v>171.87882044939909</v>
          </cell>
          <cell r="BH272">
            <v>2696.3010000000004</v>
          </cell>
          <cell r="BL272">
            <v>611.32350000000008</v>
          </cell>
          <cell r="BM272">
            <v>449.43538046937965</v>
          </cell>
          <cell r="BP272">
            <v>0</v>
          </cell>
          <cell r="BQ272">
            <v>0</v>
          </cell>
          <cell r="BT272">
            <v>1202.4045000000001</v>
          </cell>
          <cell r="BU272">
            <v>10212.460730162207</v>
          </cell>
          <cell r="BX272">
            <v>1855.6790000000001</v>
          </cell>
          <cell r="BY272">
            <v>1621.3002628110621</v>
          </cell>
        </row>
        <row r="273">
          <cell r="P273">
            <v>234.40300000000002</v>
          </cell>
          <cell r="Q273">
            <v>1.2791708834210247</v>
          </cell>
          <cell r="T273">
            <v>213.52500000000001</v>
          </cell>
          <cell r="U273">
            <v>0</v>
          </cell>
          <cell r="X273">
            <v>390.51350000000002</v>
          </cell>
          <cell r="Y273">
            <v>437.49318367537472</v>
          </cell>
          <cell r="AB273">
            <v>21.352499999999999</v>
          </cell>
          <cell r="AC273">
            <v>0</v>
          </cell>
          <cell r="AF273">
            <v>0</v>
          </cell>
          <cell r="AG273">
            <v>0</v>
          </cell>
          <cell r="AJ273">
            <v>0</v>
          </cell>
          <cell r="AK273">
            <v>0</v>
          </cell>
          <cell r="AN273">
            <v>482.56650000000002</v>
          </cell>
          <cell r="AO273">
            <v>8.7734604561115344</v>
          </cell>
          <cell r="AR273">
            <v>0</v>
          </cell>
          <cell r="AS273">
            <v>0</v>
          </cell>
          <cell r="AV273">
            <v>0</v>
          </cell>
          <cell r="AW273">
            <v>0</v>
          </cell>
          <cell r="AZ273">
            <v>118.62499999999999</v>
          </cell>
          <cell r="BA273">
            <v>0</v>
          </cell>
          <cell r="BD273">
            <v>327.40499999999997</v>
          </cell>
          <cell r="BE273">
            <v>0</v>
          </cell>
          <cell r="BH273">
            <v>808.07349999999997</v>
          </cell>
          <cell r="BL273">
            <v>83.512</v>
          </cell>
          <cell r="BM273">
            <v>0</v>
          </cell>
          <cell r="BP273">
            <v>0</v>
          </cell>
          <cell r="BQ273">
            <v>0</v>
          </cell>
          <cell r="BT273">
            <v>233.45400000000001</v>
          </cell>
          <cell r="BU273">
            <v>0</v>
          </cell>
          <cell r="BX273">
            <v>0</v>
          </cell>
          <cell r="BY273">
            <v>0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179.34770338782039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29.207612743319238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27.366628763606105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15.9093</v>
          </cell>
          <cell r="T8">
            <v>115.0079705930508</v>
          </cell>
          <cell r="W8">
            <v>126.953</v>
          </cell>
          <cell r="X8">
            <v>121.59836590061651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0</v>
          </cell>
          <cell r="BC8">
            <v>0</v>
          </cell>
          <cell r="BD8">
            <v>0</v>
          </cell>
          <cell r="BG8">
            <v>115.86469999999998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36.482919828207912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3.0595878205268594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53.945906795757153</v>
          </cell>
          <cell r="BC10">
            <v>0</v>
          </cell>
          <cell r="BD10">
            <v>0</v>
          </cell>
          <cell r="BG10">
            <v>7.3439999999999994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18.236479693306212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53.945906795757153</v>
          </cell>
          <cell r="BC11">
            <v>0</v>
          </cell>
          <cell r="BD11">
            <v>0</v>
          </cell>
          <cell r="BG11">
            <v>10.611599999999999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23.568000000000001</v>
          </cell>
          <cell r="T12">
            <v>86.275426868789182</v>
          </cell>
          <cell r="W12">
            <v>177.23136</v>
          </cell>
          <cell r="X12">
            <v>214.17817512877002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323.67544077454289</v>
          </cell>
          <cell r="BC12">
            <v>0</v>
          </cell>
          <cell r="BD12">
            <v>0</v>
          </cell>
          <cell r="BG12">
            <v>98.357120000000009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16.792000000000002</v>
          </cell>
          <cell r="T13">
            <v>86.275426868789182</v>
          </cell>
          <cell r="W13">
            <v>135.59540000000001</v>
          </cell>
          <cell r="X13">
            <v>138.34099588593864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10.646951100221374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159.5892249124559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63.841789552165366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107.89181359151431</v>
          </cell>
          <cell r="BC16">
            <v>0</v>
          </cell>
          <cell r="BD16">
            <v>0</v>
          </cell>
          <cell r="BG16">
            <v>28.273599999999998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36.481295843165178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107.89181359151431</v>
          </cell>
          <cell r="BC17">
            <v>0</v>
          </cell>
          <cell r="BD17">
            <v>0</v>
          </cell>
          <cell r="BG17">
            <v>24.053599999999999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36.493926837942062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53.945906795757153</v>
          </cell>
          <cell r="BC18">
            <v>0</v>
          </cell>
          <cell r="BD18">
            <v>0</v>
          </cell>
          <cell r="BG18">
            <v>29.651999999999997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9.120729957051978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53.945906795757153</v>
          </cell>
          <cell r="BC19">
            <v>0</v>
          </cell>
          <cell r="BD19">
            <v>0</v>
          </cell>
          <cell r="BG19">
            <v>31.125600000000002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79.095246403238832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215.78362718302861</v>
          </cell>
          <cell r="BC20">
            <v>0</v>
          </cell>
          <cell r="BD20">
            <v>0</v>
          </cell>
          <cell r="BG20">
            <v>70.683299999999988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71.431227923858927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42.290400000000005</v>
          </cell>
          <cell r="X22">
            <v>37.997340013400049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0</v>
          </cell>
          <cell r="BC22">
            <v>0</v>
          </cell>
          <cell r="BD22">
            <v>0</v>
          </cell>
          <cell r="BG22">
            <v>35.557600000000001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8.9991000000000003</v>
          </cell>
          <cell r="T23">
            <v>31.870303463102459</v>
          </cell>
          <cell r="W23">
            <v>76.214600000000004</v>
          </cell>
          <cell r="X23">
            <v>74.4850596196232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161.83772038727145</v>
          </cell>
          <cell r="BC23">
            <v>0</v>
          </cell>
          <cell r="BD23">
            <v>0</v>
          </cell>
          <cell r="BG23">
            <v>45.439899999999994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8.9768000000000008</v>
          </cell>
          <cell r="T24">
            <v>31.870303463102459</v>
          </cell>
          <cell r="W24">
            <v>93.454899999999995</v>
          </cell>
          <cell r="X24">
            <v>100.3707042456394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269.72953397878575</v>
          </cell>
          <cell r="BC24">
            <v>0</v>
          </cell>
          <cell r="BD24">
            <v>0</v>
          </cell>
          <cell r="BG24">
            <v>66.043599999999998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11.326000000000002</v>
          </cell>
          <cell r="T25">
            <v>31.870303463102459</v>
          </cell>
          <cell r="W25">
            <v>93.196799999999996</v>
          </cell>
          <cell r="X25">
            <v>92.732546322663552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107.89181359151431</v>
          </cell>
          <cell r="BC25">
            <v>0</v>
          </cell>
          <cell r="BD25">
            <v>0</v>
          </cell>
          <cell r="BG25">
            <v>64.072800000000001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7.7958999999999996</v>
          </cell>
          <cell r="T26">
            <v>31.870303463102459</v>
          </cell>
          <cell r="W26">
            <v>67.806200000000004</v>
          </cell>
          <cell r="X26">
            <v>65.37623888621799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215.78362718302861</v>
          </cell>
          <cell r="BC26">
            <v>0</v>
          </cell>
          <cell r="BD26">
            <v>0</v>
          </cell>
          <cell r="BG26">
            <v>73.970399999999998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14.602499999999999</v>
          </cell>
          <cell r="T27">
            <v>31.870303463102459</v>
          </cell>
          <cell r="W27">
            <v>118.57229999999998</v>
          </cell>
          <cell r="X27">
            <v>104.90295779148167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161.83772038727145</v>
          </cell>
          <cell r="BC27">
            <v>0</v>
          </cell>
          <cell r="BD27">
            <v>0</v>
          </cell>
          <cell r="BG27">
            <v>72.623099999999994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5.6658000000000008</v>
          </cell>
          <cell r="T28">
            <v>31.870303463102459</v>
          </cell>
          <cell r="W28">
            <v>42.245000000000005</v>
          </cell>
          <cell r="X28">
            <v>45.580733551878978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107.89181359151431</v>
          </cell>
          <cell r="BC28">
            <v>0</v>
          </cell>
          <cell r="BD28">
            <v>0</v>
          </cell>
          <cell r="BG28">
            <v>40.753999999999998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2.3673999999999999</v>
          </cell>
          <cell r="T29">
            <v>31.870303463102459</v>
          </cell>
          <cell r="W29">
            <v>42.239400000000003</v>
          </cell>
          <cell r="X29">
            <v>22.804966149879881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107.89181359151431</v>
          </cell>
          <cell r="BC29">
            <v>0</v>
          </cell>
          <cell r="BD29">
            <v>0</v>
          </cell>
          <cell r="BG29">
            <v>51.708999999999996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3.2928000000000006</v>
          </cell>
          <cell r="T30">
            <v>31.870303463102459</v>
          </cell>
          <cell r="W30">
            <v>25.401600000000002</v>
          </cell>
          <cell r="X30">
            <v>27.358292307053354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107.89181359151431</v>
          </cell>
          <cell r="BC30">
            <v>0</v>
          </cell>
          <cell r="BD30">
            <v>0</v>
          </cell>
          <cell r="BG30">
            <v>32.692799999999998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10.045199999999999</v>
          </cell>
          <cell r="T31">
            <v>31.870303463102459</v>
          </cell>
          <cell r="W31">
            <v>110.2689</v>
          </cell>
          <cell r="X31">
            <v>80.629912268630491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215.78362718302861</v>
          </cell>
          <cell r="BC31">
            <v>0</v>
          </cell>
          <cell r="BD31">
            <v>0</v>
          </cell>
          <cell r="BG31">
            <v>78.078600000000009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1.1616</v>
          </cell>
          <cell r="T32">
            <v>97.607666586751563</v>
          </cell>
          <cell r="W32">
            <v>8.4699999999999989</v>
          </cell>
          <cell r="X32">
            <v>9.1199360088088604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4.51</v>
          </cell>
          <cell r="T33">
            <v>102.24947644834255</v>
          </cell>
          <cell r="W33">
            <v>50.839999999999996</v>
          </cell>
          <cell r="X33">
            <v>39.540053626892401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0</v>
          </cell>
          <cell r="BC33">
            <v>0</v>
          </cell>
          <cell r="BD33">
            <v>0</v>
          </cell>
          <cell r="BG33">
            <v>52.582500000000003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5.6644000000000005</v>
          </cell>
          <cell r="T34">
            <v>102.24947644834255</v>
          </cell>
          <cell r="W34">
            <v>76.136200000000002</v>
          </cell>
          <cell r="X34">
            <v>51.696155983056137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8.6378088454759894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0</v>
          </cell>
          <cell r="BC34">
            <v>0</v>
          </cell>
          <cell r="BD34">
            <v>0</v>
          </cell>
          <cell r="BG34">
            <v>58.726499999999994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6.7867999999999995</v>
          </cell>
          <cell r="T35">
            <v>102.22354454967447</v>
          </cell>
          <cell r="W35">
            <v>141.80840000000001</v>
          </cell>
          <cell r="X35">
            <v>25.588302281693856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3.5720000000000001</v>
          </cell>
          <cell r="AZ35">
            <v>0</v>
          </cell>
          <cell r="BC35">
            <v>0</v>
          </cell>
          <cell r="BD35">
            <v>0</v>
          </cell>
          <cell r="BG35">
            <v>119.66200000000001</v>
          </cell>
          <cell r="BK35">
            <v>6.0724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59.643366936644156</v>
          </cell>
          <cell r="W36">
            <v>8.4624000000000006</v>
          </cell>
          <cell r="X36">
            <v>1.5269790028560093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57.799431509301293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5.6735999999999995</v>
          </cell>
          <cell r="T38">
            <v>61.925374019437491</v>
          </cell>
          <cell r="W38">
            <v>33.726399999999998</v>
          </cell>
          <cell r="X38">
            <v>44.043613664644944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0</v>
          </cell>
          <cell r="BC38">
            <v>0</v>
          </cell>
          <cell r="BD38">
            <v>0</v>
          </cell>
          <cell r="BG38">
            <v>65.561599999999999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3.3640000000000003</v>
          </cell>
          <cell r="T39">
            <v>61.925374019437491</v>
          </cell>
          <cell r="W39">
            <v>25.288</v>
          </cell>
          <cell r="X39">
            <v>19.746208366152644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0</v>
          </cell>
          <cell r="BC39">
            <v>0</v>
          </cell>
          <cell r="BD39">
            <v>0</v>
          </cell>
          <cell r="BG39">
            <v>52.2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7.8077999999999994</v>
          </cell>
          <cell r="T40">
            <v>106.50230782991197</v>
          </cell>
          <cell r="W40">
            <v>59.259199999999993</v>
          </cell>
          <cell r="X40">
            <v>63.833994423960206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0</v>
          </cell>
          <cell r="BC40">
            <v>0</v>
          </cell>
          <cell r="BD40">
            <v>0</v>
          </cell>
          <cell r="BG40">
            <v>83.483399999999989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27.359808026426585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53.945906795757153</v>
          </cell>
          <cell r="BC41">
            <v>0</v>
          </cell>
          <cell r="BD41">
            <v>0</v>
          </cell>
          <cell r="BG41">
            <v>25.52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19.766327736404403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63.826506048485342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88.19264510851005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53.175386719987586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215.78362718302861</v>
          </cell>
          <cell r="BC45">
            <v>0</v>
          </cell>
          <cell r="BD45">
            <v>0</v>
          </cell>
          <cell r="BG45">
            <v>72.743000000000009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18.236046630628149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107.89181359151431</v>
          </cell>
          <cell r="BC46">
            <v>0</v>
          </cell>
          <cell r="BD46">
            <v>0</v>
          </cell>
          <cell r="BG46">
            <v>51.369399999999999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107.93309424423218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28.872856846471517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91.187847838563385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136.79032474573688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377.62134757030003</v>
          </cell>
          <cell r="BC50">
            <v>0</v>
          </cell>
          <cell r="BD50">
            <v>0</v>
          </cell>
          <cell r="BG50">
            <v>125.72850000000001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92.715007284201931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120.0720004032211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138.32688526034508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74.492313419480752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161.83772038727145</v>
          </cell>
          <cell r="BC54">
            <v>0</v>
          </cell>
          <cell r="BD54">
            <v>0</v>
          </cell>
          <cell r="BG54">
            <v>79.876400000000004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12.3194</v>
          </cell>
          <cell r="T55">
            <v>31.844371564434358</v>
          </cell>
          <cell r="W55">
            <v>118.62389999999999</v>
          </cell>
          <cell r="X55">
            <v>104.91226863906002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215.78362718302861</v>
          </cell>
          <cell r="BC55">
            <v>0</v>
          </cell>
          <cell r="BD55">
            <v>0</v>
          </cell>
          <cell r="BG55">
            <v>79.877399999999994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15.817500000000001</v>
          </cell>
          <cell r="T56">
            <v>31.844371564434358</v>
          </cell>
          <cell r="W56">
            <v>110.1675</v>
          </cell>
          <cell r="X56">
            <v>126.16112921531615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566.43122782843966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13.416</v>
          </cell>
          <cell r="T57">
            <v>31.844371564434358</v>
          </cell>
          <cell r="W57">
            <v>101.824</v>
          </cell>
          <cell r="X57">
            <v>109.47243357769129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215.78362718302861</v>
          </cell>
          <cell r="BC57">
            <v>0</v>
          </cell>
          <cell r="BD57">
            <v>0</v>
          </cell>
          <cell r="BG57">
            <v>64.843999999999994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8.9868999999999986</v>
          </cell>
          <cell r="T58">
            <v>31.844371564434358</v>
          </cell>
          <cell r="W58">
            <v>76.243700000000004</v>
          </cell>
          <cell r="X58">
            <v>74.490310504594717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10.216799999999999</v>
          </cell>
          <cell r="T59">
            <v>31.844371564434358</v>
          </cell>
          <cell r="W59">
            <v>101.60039999999999</v>
          </cell>
          <cell r="X59">
            <v>79.065744008295681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215.78362718302861</v>
          </cell>
          <cell r="BC59">
            <v>0</v>
          </cell>
          <cell r="BD59">
            <v>0</v>
          </cell>
          <cell r="BG59">
            <v>77.382799999999989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25.997199999999999</v>
          </cell>
          <cell r="T60">
            <v>31.844371564434358</v>
          </cell>
          <cell r="W60">
            <v>177.94200000000001</v>
          </cell>
          <cell r="X60">
            <v>191.531648065328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14.5755</v>
          </cell>
          <cell r="T61">
            <v>31.844371564434358</v>
          </cell>
          <cell r="W61">
            <v>109.96199999999999</v>
          </cell>
          <cell r="X61">
            <v>110.94087694189555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215.78362718302861</v>
          </cell>
          <cell r="BC61">
            <v>0</v>
          </cell>
          <cell r="BD61">
            <v>0</v>
          </cell>
          <cell r="BG61">
            <v>67.342500000000001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12.16944</v>
          </cell>
          <cell r="T62">
            <v>31.844371564434358</v>
          </cell>
          <cell r="W62">
            <v>84.932550000000006</v>
          </cell>
          <cell r="X62">
            <v>106.42449333877656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215.78362718302861</v>
          </cell>
          <cell r="BC62">
            <v>0</v>
          </cell>
          <cell r="BD62">
            <v>0</v>
          </cell>
          <cell r="BG62">
            <v>112.31379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12.392599999999998</v>
          </cell>
          <cell r="T63">
            <v>31.844371564434358</v>
          </cell>
          <cell r="W63">
            <v>101.73459999999999</v>
          </cell>
          <cell r="X63">
            <v>109.45630199293339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23.389499999999998</v>
          </cell>
          <cell r="T64">
            <v>31.844371564434358</v>
          </cell>
          <cell r="W64">
            <v>174.03799999999998</v>
          </cell>
          <cell r="X64">
            <v>175.64402816073155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19.013400000000001</v>
          </cell>
          <cell r="T65">
            <v>31.844371564434358</v>
          </cell>
          <cell r="W65">
            <v>161.26180000000002</v>
          </cell>
          <cell r="X65">
            <v>165.74706944180511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7.843</v>
          </cell>
          <cell r="T66">
            <v>126.36498971911411</v>
          </cell>
          <cell r="W66">
            <v>67.677500000000009</v>
          </cell>
          <cell r="X66">
            <v>72.944601540912416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215.78362718302861</v>
          </cell>
          <cell r="BC66">
            <v>0</v>
          </cell>
          <cell r="BD66">
            <v>0</v>
          </cell>
          <cell r="BG66">
            <v>53.635999999999996</v>
          </cell>
          <cell r="BK66">
            <v>6.9575000000000005</v>
          </cell>
          <cell r="BL66">
            <v>667.21285773798263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11.288400000000001</v>
          </cell>
          <cell r="T67">
            <v>31.844371564434358</v>
          </cell>
          <cell r="W67">
            <v>76.073999999999998</v>
          </cell>
          <cell r="X67">
            <v>89.642860646011201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215.78362718302861</v>
          </cell>
          <cell r="BC67">
            <v>0</v>
          </cell>
          <cell r="BD67">
            <v>0</v>
          </cell>
          <cell r="BG67">
            <v>64.622</v>
          </cell>
          <cell r="BK67">
            <v>10.1432</v>
          </cell>
          <cell r="BL67">
            <v>667.21285773798263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7.8650000000000011</v>
          </cell>
          <cell r="T68">
            <v>31.844371564434358</v>
          </cell>
          <cell r="W68">
            <v>67.796300000000002</v>
          </cell>
          <cell r="X68">
            <v>65.374452502670977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215.78362718302861</v>
          </cell>
          <cell r="BC68">
            <v>0</v>
          </cell>
          <cell r="BD68">
            <v>0</v>
          </cell>
          <cell r="BG68">
            <v>65.908699999999996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19.212599999999998</v>
          </cell>
          <cell r="T69">
            <v>31.844371564434358</v>
          </cell>
          <cell r="W69">
            <v>143.68860000000001</v>
          </cell>
          <cell r="X69">
            <v>154.98452669509697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159.69267586534653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31.623406449167703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45.596341852567555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10.757954232485542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118.56472575221703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16.616201414507291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54.71261487289113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45.666555244916722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431.56725436605723</v>
          </cell>
          <cell r="BC74">
            <v>0</v>
          </cell>
          <cell r="BD74">
            <v>0</v>
          </cell>
          <cell r="BG74">
            <v>99.878400000000013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365.88499999999999</v>
          </cell>
          <cell r="T75">
            <v>210.65984884860868</v>
          </cell>
          <cell r="W75">
            <v>508.69</v>
          </cell>
          <cell r="X75">
            <v>509.32664928794162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649.10174062161366</v>
          </cell>
          <cell r="AQ75">
            <v>49.010000000000005</v>
          </cell>
          <cell r="AR75">
            <v>40.264761937409006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0</v>
          </cell>
          <cell r="BC75">
            <v>142.80500000000001</v>
          </cell>
          <cell r="BD75">
            <v>0</v>
          </cell>
          <cell r="BG75">
            <v>750.36</v>
          </cell>
          <cell r="BK75">
            <v>141.96</v>
          </cell>
          <cell r="BL75">
            <v>460.25022804003686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702.75428498204167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534.38879999999995</v>
          </cell>
          <cell r="T76">
            <v>513.04641622011059</v>
          </cell>
          <cell r="W76">
            <v>440.71719999999993</v>
          </cell>
          <cell r="X76">
            <v>451.51193427496025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6.1255829314853036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863.13450873211445</v>
          </cell>
          <cell r="BC76">
            <v>410.77300000000002</v>
          </cell>
          <cell r="BD76">
            <v>0</v>
          </cell>
          <cell r="BG76">
            <v>831.52739999999994</v>
          </cell>
          <cell r="BK76">
            <v>159.70239999999998</v>
          </cell>
          <cell r="BL76">
            <v>667.21285773798263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201.05537030234879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144.69059999999999</v>
          </cell>
          <cell r="T77">
            <v>415.68714570723699</v>
          </cell>
          <cell r="W77">
            <v>126.83129999999998</v>
          </cell>
          <cell r="X77">
            <v>98.801649091566048</v>
          </cell>
          <cell r="AA77">
            <v>0.60539999999999994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31.632873027305649</v>
          </cell>
          <cell r="AQ77">
            <v>2.4215999999999998</v>
          </cell>
          <cell r="AR77">
            <v>2.053502858807859</v>
          </cell>
          <cell r="AU77">
            <v>0</v>
          </cell>
          <cell r="AV77">
            <v>0</v>
          </cell>
          <cell r="AY77">
            <v>82.031700000000001</v>
          </cell>
          <cell r="AZ77">
            <v>0</v>
          </cell>
          <cell r="BC77">
            <v>118.3557</v>
          </cell>
          <cell r="BD77">
            <v>0</v>
          </cell>
          <cell r="BG77">
            <v>381.70469999999995</v>
          </cell>
          <cell r="BK77">
            <v>78.399299999999997</v>
          </cell>
          <cell r="BL77">
            <v>667.21285773798263</v>
          </cell>
          <cell r="BO77">
            <v>0</v>
          </cell>
          <cell r="BP77">
            <v>0</v>
          </cell>
          <cell r="BS77">
            <v>68.107500000000002</v>
          </cell>
          <cell r="BT77">
            <v>71.402841789619202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193.7784</v>
          </cell>
          <cell r="T78">
            <v>446.76896554357006</v>
          </cell>
          <cell r="W78">
            <v>211.46159999999998</v>
          </cell>
          <cell r="X78">
            <v>174.80526103610117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3.3908014206408685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0</v>
          </cell>
          <cell r="BG78">
            <v>384.6096</v>
          </cell>
          <cell r="BK78">
            <v>117.5196</v>
          </cell>
          <cell r="BL78">
            <v>667.21285773798263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43.217509504243196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34.932589999999998</v>
          </cell>
          <cell r="T79">
            <v>86.275426868789182</v>
          </cell>
          <cell r="W79">
            <v>294.43183000000005</v>
          </cell>
          <cell r="X79">
            <v>280.87566789386949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50.615343444447589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0</v>
          </cell>
          <cell r="BG79">
            <v>618.35221000000001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441.57020580422403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183.97384131341144</v>
          </cell>
          <cell r="AA80">
            <v>8.2675999999999998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3.412169927407386</v>
          </cell>
          <cell r="AQ80">
            <v>24.427000000000003</v>
          </cell>
          <cell r="AR80">
            <v>20.132380968704503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431.56725436605723</v>
          </cell>
          <cell r="BC80">
            <v>50.733000000000004</v>
          </cell>
          <cell r="BD80">
            <v>0</v>
          </cell>
          <cell r="BG80">
            <v>354.37939999999998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185.46390482863035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3.2232400598312752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431.56725436605723</v>
          </cell>
          <cell r="BC81">
            <v>42.503999999999998</v>
          </cell>
          <cell r="BD81">
            <v>0</v>
          </cell>
          <cell r="BG81">
            <v>435.28649999999999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204.40560000000002</v>
          </cell>
          <cell r="T82">
            <v>330.94811447181308</v>
          </cell>
          <cell r="W82">
            <v>186.2448</v>
          </cell>
          <cell r="X82">
            <v>193.0298284000927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42.721586913199154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0</v>
          </cell>
          <cell r="BC82">
            <v>111.28320000000001</v>
          </cell>
          <cell r="BD82">
            <v>0</v>
          </cell>
          <cell r="BG82">
            <v>440.88240000000002</v>
          </cell>
          <cell r="BK82">
            <v>128.67120000000003</v>
          </cell>
          <cell r="BL82">
            <v>667.21285773798263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172.87003801697279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602.69100000000003</v>
          </cell>
          <cell r="T83">
            <v>619.3256055059619</v>
          </cell>
          <cell r="W83">
            <v>262.43760000000003</v>
          </cell>
          <cell r="X83">
            <v>335.83522513430762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54.830870782033408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0</v>
          </cell>
          <cell r="BG83">
            <v>555.89980000000003</v>
          </cell>
          <cell r="BK83">
            <v>181.5702</v>
          </cell>
          <cell r="BL83">
            <v>667.21285773798263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127.51260000000002</v>
          </cell>
          <cell r="T84">
            <v>193.04108245842792</v>
          </cell>
          <cell r="W84">
            <v>135.25740000000002</v>
          </cell>
          <cell r="X84">
            <v>130.68842058463895</v>
          </cell>
          <cell r="AA84">
            <v>9.1278000000000006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28.955973620334973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0</v>
          </cell>
          <cell r="BG84">
            <v>301.2174</v>
          </cell>
          <cell r="BK84">
            <v>32.915399999999998</v>
          </cell>
          <cell r="BL84">
            <v>775.61752602362867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251.78896841602557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612.25779999999997</v>
          </cell>
          <cell r="T85">
            <v>615.63521609482689</v>
          </cell>
          <cell r="W85">
            <v>347.03130000000004</v>
          </cell>
          <cell r="X85">
            <v>351.09954774655716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57.864764642896844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0</v>
          </cell>
          <cell r="BC85">
            <v>152.10579999999999</v>
          </cell>
          <cell r="BD85">
            <v>0</v>
          </cell>
          <cell r="BG85">
            <v>531.73119999999994</v>
          </cell>
          <cell r="BK85">
            <v>136.1283</v>
          </cell>
          <cell r="BL85">
            <v>585.92450530355302</v>
          </cell>
          <cell r="BO85">
            <v>0.6391</v>
          </cell>
          <cell r="BP85">
            <v>0</v>
          </cell>
          <cell r="BS85">
            <v>155.3013</v>
          </cell>
          <cell r="BT85">
            <v>1.8790221523584001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21.340299999999999</v>
          </cell>
          <cell r="T86">
            <v>31.870303463102459</v>
          </cell>
          <cell r="W86">
            <v>169.63729999999998</v>
          </cell>
          <cell r="X86">
            <v>190.03312488927648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22.607115148401405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431.56725436605723</v>
          </cell>
          <cell r="BC86">
            <v>128.04179999999999</v>
          </cell>
          <cell r="BD86">
            <v>0</v>
          </cell>
          <cell r="BG86">
            <v>442.35910000000001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210.45048106414077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11.2805</v>
          </cell>
          <cell r="T87">
            <v>31.844371564434358</v>
          </cell>
          <cell r="W87">
            <v>76.297200000000004</v>
          </cell>
          <cell r="X87">
            <v>89.683135475071197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2.0626952416448057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215.78362718302861</v>
          </cell>
          <cell r="BC87">
            <v>104.8061</v>
          </cell>
          <cell r="BD87">
            <v>0</v>
          </cell>
          <cell r="BG87">
            <v>312.77749999999997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490.52130000000005</v>
          </cell>
          <cell r="T88">
            <v>626.31705107993071</v>
          </cell>
          <cell r="W88">
            <v>152.31650000000002</v>
          </cell>
          <cell r="X88">
            <v>148.94978333765562</v>
          </cell>
          <cell r="AA88">
            <v>21.137800000000002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62.934367562791024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0</v>
          </cell>
          <cell r="BG88">
            <v>655.2718000000001</v>
          </cell>
          <cell r="BK88">
            <v>215.10820000000001</v>
          </cell>
          <cell r="BL88">
            <v>667.21285773798263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152.20079434103039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778.09879999999998</v>
          </cell>
          <cell r="T89">
            <v>854.72623334979312</v>
          </cell>
          <cell r="W89">
            <v>380.9862</v>
          </cell>
          <cell r="X89">
            <v>380.00122130539819</v>
          </cell>
          <cell r="AA89">
            <v>24.189599999999999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114.51303063508026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0</v>
          </cell>
          <cell r="BG89">
            <v>1189.3219999999999</v>
          </cell>
          <cell r="BK89">
            <v>226.7775</v>
          </cell>
          <cell r="BL89">
            <v>938.2245284520983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450.96531656601599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523.5214400000001</v>
          </cell>
          <cell r="T90">
            <v>470.6189439811709</v>
          </cell>
          <cell r="W90">
            <v>195.15888000000001</v>
          </cell>
          <cell r="X90">
            <v>225.00465236218307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63.078912418949905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0</v>
          </cell>
          <cell r="BG90">
            <v>434.84806000000003</v>
          </cell>
          <cell r="BK90">
            <v>56.921340000000001</v>
          </cell>
          <cell r="BL90">
            <v>775.5569309044082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37.580443047167996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7.7376000000000005</v>
          </cell>
          <cell r="T91">
            <v>102.24947644834255</v>
          </cell>
          <cell r="W91">
            <v>59.519999999999996</v>
          </cell>
          <cell r="X91">
            <v>63.881053901643241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24.728564442594802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0</v>
          </cell>
          <cell r="BC91">
            <v>49.6</v>
          </cell>
          <cell r="BD91">
            <v>0</v>
          </cell>
          <cell r="BG91">
            <v>260.10239999999999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342.79800000000006</v>
          </cell>
          <cell r="T92">
            <v>328.59508973729544</v>
          </cell>
          <cell r="W92">
            <v>169.18740000000003</v>
          </cell>
          <cell r="X92">
            <v>189.95194368141765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34.072242757395642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0</v>
          </cell>
          <cell r="BG92">
            <v>327.68540000000002</v>
          </cell>
          <cell r="BK92">
            <v>81.460599999999999</v>
          </cell>
          <cell r="BL92">
            <v>531.6918736011196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161.59590510282237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471.77949999999993</v>
          </cell>
          <cell r="T93">
            <v>462.29666689341673</v>
          </cell>
          <cell r="W93">
            <v>194.89599999999999</v>
          </cell>
          <cell r="X93">
            <v>186.99928935948418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45.779006730385191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0</v>
          </cell>
          <cell r="BG93">
            <v>498.48400000000004</v>
          </cell>
          <cell r="BK93">
            <v>104.00700000000001</v>
          </cell>
          <cell r="BL93">
            <v>531.6918736011196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114.6203512938624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969.64895999999999</v>
          </cell>
          <cell r="T94">
            <v>855.62439710534352</v>
          </cell>
          <cell r="W94">
            <v>549.36448000000007</v>
          </cell>
          <cell r="X94">
            <v>516.66606563697815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503.92832000000004</v>
          </cell>
          <cell r="AN94">
            <v>100.32154804713494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22.71808</v>
          </cell>
          <cell r="AZ94">
            <v>0</v>
          </cell>
          <cell r="BC94">
            <v>49.566720000000004</v>
          </cell>
          <cell r="BD94">
            <v>0</v>
          </cell>
          <cell r="BG94">
            <v>665.02016000000003</v>
          </cell>
          <cell r="BK94">
            <v>185.87520000000001</v>
          </cell>
          <cell r="BL94">
            <v>531.6918736011196</v>
          </cell>
          <cell r="BO94">
            <v>1.0326400000000002</v>
          </cell>
          <cell r="BP94">
            <v>0</v>
          </cell>
          <cell r="BS94">
            <v>216.85440000000003</v>
          </cell>
          <cell r="BT94">
            <v>73.281863941977591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602.64080000000001</v>
          </cell>
          <cell r="T95">
            <v>1001.4960123876441</v>
          </cell>
          <cell r="W95">
            <v>346.87639999999999</v>
          </cell>
          <cell r="X95">
            <v>343.48001151873814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75.471972569457108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0</v>
          </cell>
          <cell r="BG95">
            <v>695.70519999999988</v>
          </cell>
          <cell r="BK95">
            <v>158.79519999999999</v>
          </cell>
          <cell r="BL95">
            <v>651.67020965789959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200.03339999999997</v>
          </cell>
          <cell r="T96">
            <v>372.73945368979389</v>
          </cell>
          <cell r="W96">
            <v>212.25540000000001</v>
          </cell>
          <cell r="X96">
            <v>167.35691087606546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46.13205140224288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0</v>
          </cell>
          <cell r="BG96">
            <v>615.58139999999992</v>
          </cell>
          <cell r="BK96">
            <v>111.6276</v>
          </cell>
          <cell r="BL96">
            <v>589.77229537406083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663.86400000000003</v>
          </cell>
          <cell r="T97">
            <v>911.17463710720608</v>
          </cell>
          <cell r="W97">
            <v>278.88960000000003</v>
          </cell>
          <cell r="X97">
            <v>247.70484210277317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77.844187418399613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0</v>
          </cell>
          <cell r="BG97">
            <v>775.95360000000005</v>
          </cell>
          <cell r="BK97">
            <v>150.12</v>
          </cell>
          <cell r="BL97">
            <v>1281.4958788367742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202.18439999999995</v>
          </cell>
          <cell r="T98">
            <v>350.19400560295088</v>
          </cell>
          <cell r="W98">
            <v>135.72239999999999</v>
          </cell>
          <cell r="X98">
            <v>183.91342596415345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38.887819086224553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53.945906795757153</v>
          </cell>
          <cell r="BC98">
            <v>124.87859999999998</v>
          </cell>
          <cell r="BD98">
            <v>0</v>
          </cell>
          <cell r="BG98">
            <v>522.95100000000002</v>
          </cell>
          <cell r="BK98">
            <v>97.944000000000003</v>
          </cell>
          <cell r="BL98">
            <v>589.74199781445054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580.0145</v>
          </cell>
          <cell r="T99">
            <v>973.53023009176911</v>
          </cell>
          <cell r="W99">
            <v>339.67700000000002</v>
          </cell>
          <cell r="X99">
            <v>334.58934610940798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75.085966981987454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0</v>
          </cell>
          <cell r="BG99">
            <v>809.45669999999996</v>
          </cell>
          <cell r="BK99">
            <v>144.8434</v>
          </cell>
          <cell r="BL99">
            <v>651.70050721750988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649.30770000000007</v>
          </cell>
          <cell r="T100">
            <v>730.80134159185445</v>
          </cell>
          <cell r="W100">
            <v>348.39270000000005</v>
          </cell>
          <cell r="X100">
            <v>351.34520255068941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75.876891238410636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0</v>
          </cell>
          <cell r="BG100">
            <v>811.13310000000013</v>
          </cell>
          <cell r="BK100">
            <v>138.42089999999999</v>
          </cell>
          <cell r="BL100">
            <v>667.21285773798263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802.84040000000005</v>
          </cell>
          <cell r="T101">
            <v>723.80989601788588</v>
          </cell>
          <cell r="W101">
            <v>288.2158</v>
          </cell>
          <cell r="X101">
            <v>302.52878706681554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71.685035819729222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0</v>
          </cell>
          <cell r="BG101">
            <v>808.69580000000008</v>
          </cell>
          <cell r="BK101">
            <v>121.0116</v>
          </cell>
          <cell r="BL101">
            <v>667.21285773798263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622.81730000000005</v>
          </cell>
          <cell r="T102">
            <v>722.97114082363851</v>
          </cell>
          <cell r="W102">
            <v>330.93170000000003</v>
          </cell>
          <cell r="X102">
            <v>919.2662313791958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69.589246570022212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0</v>
          </cell>
          <cell r="BG102">
            <v>783.48239999999998</v>
          </cell>
          <cell r="BK102">
            <v>132.50069999999999</v>
          </cell>
          <cell r="BL102">
            <v>667.21285773798263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773.07899999999995</v>
          </cell>
          <cell r="T103">
            <v>1012.3890511845392</v>
          </cell>
          <cell r="W103">
            <v>305.54400000000004</v>
          </cell>
          <cell r="X103">
            <v>298.06395005019323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70.721794222819767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0</v>
          </cell>
          <cell r="BG103">
            <v>789.54150000000004</v>
          </cell>
          <cell r="BK103">
            <v>129.066</v>
          </cell>
          <cell r="BL103">
            <v>651.70050721750988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885.73119999999994</v>
          </cell>
          <cell r="T104">
            <v>1104.1157697074323</v>
          </cell>
          <cell r="W104">
            <v>296.10200000000003</v>
          </cell>
          <cell r="X104">
            <v>288.76862365676823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76.160328070963033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0</v>
          </cell>
          <cell r="BG104">
            <v>813.63680000000011</v>
          </cell>
          <cell r="BK104">
            <v>105.56680000000001</v>
          </cell>
          <cell r="BL104">
            <v>651.70050721750988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155.0556</v>
          </cell>
          <cell r="T105">
            <v>323.79933467201278</v>
          </cell>
          <cell r="W105">
            <v>177.55799999999999</v>
          </cell>
          <cell r="X105">
            <v>153.50442983280948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39.08967373618087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0</v>
          </cell>
          <cell r="BG105">
            <v>510.87479999999999</v>
          </cell>
          <cell r="BK105">
            <v>94.932000000000002</v>
          </cell>
          <cell r="BL105">
            <v>589.77229537406083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1089.1585</v>
          </cell>
          <cell r="T106">
            <v>1035.6692115161734</v>
          </cell>
          <cell r="W106">
            <v>337.49889999999999</v>
          </cell>
          <cell r="X106">
            <v>383.66326014957878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105.3871424286784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0</v>
          </cell>
          <cell r="BG106">
            <v>972.29600000000005</v>
          </cell>
          <cell r="BK106">
            <v>247.74850000000001</v>
          </cell>
          <cell r="BL106">
            <v>795.76540316447688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313.79669944385273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1423.7003999999999</v>
          </cell>
          <cell r="T107">
            <v>1224.3318720648531</v>
          </cell>
          <cell r="W107">
            <v>267.35279999999995</v>
          </cell>
          <cell r="X107">
            <v>393.78065960458252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127.73538355110435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0</v>
          </cell>
          <cell r="BG107">
            <v>1037.6279999999999</v>
          </cell>
          <cell r="BK107">
            <v>256.1352</v>
          </cell>
          <cell r="BL107">
            <v>795.79570072408728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193.53928169291518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1280.0927999999999</v>
          </cell>
          <cell r="T108">
            <v>1257.8411836934947</v>
          </cell>
          <cell r="W108">
            <v>407.47139999999996</v>
          </cell>
          <cell r="X108">
            <v>419.06404967236244</v>
          </cell>
          <cell r="AA108">
            <v>23.2575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679.36654832731256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452.71342589617171</v>
          </cell>
          <cell r="BG108">
            <v>1001.9331</v>
          </cell>
          <cell r="BK108">
            <v>212.10839999999999</v>
          </cell>
          <cell r="BL108">
            <v>862.32914162830173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257.42603487310078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279.06560000000002</v>
          </cell>
          <cell r="T109">
            <v>287.40829557760384</v>
          </cell>
          <cell r="W109">
            <v>237.4436</v>
          </cell>
          <cell r="X109">
            <v>321.8965710766002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37.580560727246151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0</v>
          </cell>
          <cell r="BC109">
            <v>45.982400000000005</v>
          </cell>
          <cell r="BD109">
            <v>0</v>
          </cell>
          <cell r="BG109">
            <v>366.67000000000007</v>
          </cell>
          <cell r="BK109">
            <v>107.42440000000002</v>
          </cell>
          <cell r="BL109">
            <v>797.31057870460222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80.797952551411186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249.571</v>
          </cell>
          <cell r="T110">
            <v>332.48392666153978</v>
          </cell>
          <cell r="W110">
            <v>152.71199999999999</v>
          </cell>
          <cell r="X110">
            <v>162.36723822933294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31.859018580551151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264.26007139880141</v>
          </cell>
          <cell r="BC110">
            <v>46.308500000000002</v>
          </cell>
          <cell r="BD110">
            <v>0</v>
          </cell>
          <cell r="BG110">
            <v>315.322</v>
          </cell>
          <cell r="BK110">
            <v>115.94800000000001</v>
          </cell>
          <cell r="BL110">
            <v>797.31057870460222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338.22398742451196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568.79280000000006</v>
          </cell>
          <cell r="T111">
            <v>298.48271466612107</v>
          </cell>
          <cell r="W111">
            <v>271.38479999999998</v>
          </cell>
          <cell r="X111">
            <v>299.49175459410446</v>
          </cell>
          <cell r="AA111">
            <v>37.7956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571.99098421479414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863.13450873211445</v>
          </cell>
          <cell r="BC111">
            <v>151.80199999999999</v>
          </cell>
          <cell r="BD111">
            <v>0</v>
          </cell>
          <cell r="BG111">
            <v>585.52199999999993</v>
          </cell>
          <cell r="BK111">
            <v>143.1276</v>
          </cell>
          <cell r="BL111">
            <v>680.81646200300622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80.797952551411186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240.43639999999999</v>
          </cell>
          <cell r="T112">
            <v>163.21002614506293</v>
          </cell>
          <cell r="W112">
            <v>152.97056000000001</v>
          </cell>
          <cell r="X112">
            <v>171.84256066641208</v>
          </cell>
          <cell r="AA112">
            <v>22.718399999999999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3.296670536351574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431.56725436605723</v>
          </cell>
          <cell r="BC112">
            <v>52.630960000000002</v>
          </cell>
          <cell r="BD112">
            <v>0</v>
          </cell>
          <cell r="BG112">
            <v>372.58175999999997</v>
          </cell>
          <cell r="BK112">
            <v>92.009519999999995</v>
          </cell>
          <cell r="BL112">
            <v>680.81646200300622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60.128708875468803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499.80608000000007</v>
          </cell>
          <cell r="T113">
            <v>287.6734922012717</v>
          </cell>
          <cell r="W113">
            <v>127.58604000000001</v>
          </cell>
          <cell r="X113">
            <v>121.71259339966738</v>
          </cell>
          <cell r="AA113">
            <v>22.581600000000002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3.2835068538695302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431.56725436605723</v>
          </cell>
          <cell r="BC113">
            <v>53.44312</v>
          </cell>
          <cell r="BD113">
            <v>0</v>
          </cell>
          <cell r="BG113">
            <v>324.04595999999998</v>
          </cell>
          <cell r="BK113">
            <v>90.702759999999998</v>
          </cell>
          <cell r="BL113">
            <v>680.81646200300622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80.797952551411186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466.22179999999997</v>
          </cell>
          <cell r="T114">
            <v>270.15008642767998</v>
          </cell>
          <cell r="W114">
            <v>296.33823999999998</v>
          </cell>
          <cell r="X114">
            <v>273.62808017810107</v>
          </cell>
          <cell r="AA114">
            <v>38.319599999999994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5.7534805749814169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863.13450873211445</v>
          </cell>
          <cell r="BC114">
            <v>151.36241999999999</v>
          </cell>
          <cell r="BD114">
            <v>0</v>
          </cell>
          <cell r="BG114">
            <v>594.59245999999996</v>
          </cell>
          <cell r="BK114">
            <v>148.16911999999999</v>
          </cell>
          <cell r="BL114">
            <v>680.81646200300622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321.3127880532864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514.28520000000003</v>
          </cell>
          <cell r="T115">
            <v>241.37507603312301</v>
          </cell>
          <cell r="W115">
            <v>507.6918</v>
          </cell>
          <cell r="X115">
            <v>516.73811694322887</v>
          </cell>
          <cell r="AA115">
            <v>24.908400000000004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6.1701856470061029</v>
          </cell>
          <cell r="AQ115">
            <v>31.501799999999999</v>
          </cell>
          <cell r="AR115">
            <v>26.172095259315856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0</v>
          </cell>
          <cell r="BC115">
            <v>149.4504</v>
          </cell>
          <cell r="BD115">
            <v>0</v>
          </cell>
          <cell r="BG115">
            <v>629.30340000000001</v>
          </cell>
          <cell r="BK115">
            <v>98.90100000000001</v>
          </cell>
          <cell r="BL115">
            <v>585.92450530355302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332.58692096743681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393.76787999999993</v>
          </cell>
          <cell r="T116">
            <v>230.08925939499369</v>
          </cell>
          <cell r="W116">
            <v>532.00554</v>
          </cell>
          <cell r="X116">
            <v>536.30852712407693</v>
          </cell>
          <cell r="AA116">
            <v>43.98471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71.50868818637484</v>
          </cell>
          <cell r="AQ116">
            <v>107.51817999999999</v>
          </cell>
          <cell r="AR116">
            <v>88.381152452612753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0</v>
          </cell>
          <cell r="BG116">
            <v>599.02985999999999</v>
          </cell>
          <cell r="BK116">
            <v>138.93583000000001</v>
          </cell>
          <cell r="BL116">
            <v>585.92450530355302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80.797952551411186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590.79055999999991</v>
          </cell>
          <cell r="T117">
            <v>319.87827390113159</v>
          </cell>
          <cell r="W117">
            <v>694.10367999999994</v>
          </cell>
          <cell r="X117">
            <v>755.34760756826017</v>
          </cell>
          <cell r="AA117">
            <v>55.167200000000001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95.495165175340546</v>
          </cell>
          <cell r="AQ117">
            <v>110.3344</v>
          </cell>
          <cell r="AR117">
            <v>90.595714359170259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0</v>
          </cell>
          <cell r="BG117">
            <v>802.43200000000002</v>
          </cell>
          <cell r="BK117">
            <v>176.53503999999998</v>
          </cell>
          <cell r="BL117">
            <v>585.92450530355302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80.797952551411186</v>
          </cell>
          <cell r="BX117">
            <v>0</v>
          </cell>
        </row>
        <row r="118">
          <cell r="O118">
            <v>1700.2080000000001</v>
          </cell>
          <cell r="P118">
            <v>1337.1907813327127</v>
          </cell>
          <cell r="S118">
            <v>2654.2136000000005</v>
          </cell>
          <cell r="T118">
            <v>2787.3232751022169</v>
          </cell>
          <cell r="W118">
            <v>1572.6924000000001</v>
          </cell>
          <cell r="X118">
            <v>1551.5757947295203</v>
          </cell>
          <cell r="AA118">
            <v>28.3368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12257.293461211517</v>
          </cell>
          <cell r="AQ118">
            <v>160.57520000000002</v>
          </cell>
          <cell r="AR118">
            <v>140.92666678093153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0</v>
          </cell>
          <cell r="BG118">
            <v>5350.9324000000006</v>
          </cell>
          <cell r="BK118">
            <v>368.3784</v>
          </cell>
          <cell r="BL118">
            <v>1511.211975802054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6711.867128224203</v>
          </cell>
        </row>
        <row r="119">
          <cell r="O119">
            <v>214.44479999999999</v>
          </cell>
          <cell r="P119">
            <v>160.50427584083039</v>
          </cell>
          <cell r="S119">
            <v>224.95679999999999</v>
          </cell>
          <cell r="T119">
            <v>281.38604546018013</v>
          </cell>
          <cell r="W119">
            <v>558.5376</v>
          </cell>
          <cell r="X119">
            <v>579.05397406067686</v>
          </cell>
          <cell r="AA119">
            <v>9.1103999999999985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382.63679999999999</v>
          </cell>
          <cell r="AN119">
            <v>6.7989165557281828</v>
          </cell>
          <cell r="AQ119">
            <v>49.056000000000004</v>
          </cell>
          <cell r="AR119">
            <v>40.264761937409006</v>
          </cell>
          <cell r="AU119">
            <v>1.4016</v>
          </cell>
          <cell r="AV119">
            <v>0</v>
          </cell>
          <cell r="AY119">
            <v>163.9872</v>
          </cell>
          <cell r="AZ119">
            <v>1294.7017630981716</v>
          </cell>
          <cell r="BC119">
            <v>69.379199999999997</v>
          </cell>
          <cell r="BD119">
            <v>0</v>
          </cell>
          <cell r="BG119">
            <v>582.36479999999995</v>
          </cell>
          <cell r="BK119">
            <v>92.505600000000001</v>
          </cell>
          <cell r="BL119">
            <v>460.21993048042657</v>
          </cell>
          <cell r="BO119">
            <v>0.70079999999999998</v>
          </cell>
          <cell r="BP119">
            <v>0</v>
          </cell>
          <cell r="BS119">
            <v>207.43679999999998</v>
          </cell>
          <cell r="BT119">
            <v>432.17509504243202</v>
          </cell>
          <cell r="BX119">
            <v>0</v>
          </cell>
        </row>
        <row r="120">
          <cell r="O120">
            <v>627.85008000000016</v>
          </cell>
          <cell r="P120">
            <v>515.04100252674186</v>
          </cell>
          <cell r="S120">
            <v>646.63192000000004</v>
          </cell>
          <cell r="T120">
            <v>808.71973823296025</v>
          </cell>
          <cell r="W120">
            <v>484.30316000000005</v>
          </cell>
          <cell r="X120">
            <v>489.74304873969089</v>
          </cell>
          <cell r="AA120">
            <v>34.880560000000003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694.70700566010657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0</v>
          </cell>
          <cell r="BG120">
            <v>1497.1809600000004</v>
          </cell>
          <cell r="BK120">
            <v>253.55484000000004</v>
          </cell>
          <cell r="BL120">
            <v>667.21285773798263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603.16611090704646</v>
          </cell>
          <cell r="BX120">
            <v>0</v>
          </cell>
        </row>
        <row r="121">
          <cell r="O121">
            <v>366.74183999999991</v>
          </cell>
          <cell r="P121">
            <v>306.10764886137463</v>
          </cell>
          <cell r="S121">
            <v>605.55047999999988</v>
          </cell>
          <cell r="T121">
            <v>752.81838928739262</v>
          </cell>
          <cell r="W121">
            <v>229.21364999999997</v>
          </cell>
          <cell r="X121">
            <v>238.74117546010379</v>
          </cell>
          <cell r="AA121">
            <v>31.983299999999996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669.74463223769453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0</v>
          </cell>
          <cell r="BC121">
            <v>542.64999</v>
          </cell>
          <cell r="BD121">
            <v>0</v>
          </cell>
          <cell r="BG121">
            <v>1255.8775799999999</v>
          </cell>
          <cell r="BK121">
            <v>205.75922999999997</v>
          </cell>
          <cell r="BL121">
            <v>667.21285773798263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608.80317736412155</v>
          </cell>
          <cell r="BX121">
            <v>0</v>
          </cell>
        </row>
        <row r="122">
          <cell r="O122">
            <v>524.88800000000003</v>
          </cell>
          <cell r="P122">
            <v>393.00499444086034</v>
          </cell>
          <cell r="S122">
            <v>663.60839999999996</v>
          </cell>
          <cell r="T122">
            <v>822.09948733793919</v>
          </cell>
          <cell r="W122">
            <v>305.5598</v>
          </cell>
          <cell r="X122">
            <v>305.65838668696279</v>
          </cell>
          <cell r="AA122">
            <v>22.495200000000001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87.053182073190854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0</v>
          </cell>
          <cell r="BC122">
            <v>251.19640000000001</v>
          </cell>
          <cell r="BD122">
            <v>0</v>
          </cell>
          <cell r="BG122">
            <v>810.7645</v>
          </cell>
          <cell r="BK122">
            <v>231.51309999999998</v>
          </cell>
          <cell r="BL122">
            <v>531.72217116073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364.53029755752954</v>
          </cell>
          <cell r="BX122">
            <v>0</v>
          </cell>
        </row>
        <row r="123">
          <cell r="O123">
            <v>520.37959999999998</v>
          </cell>
          <cell r="P123">
            <v>421.19743108978253</v>
          </cell>
          <cell r="S123">
            <v>1020.3075999999999</v>
          </cell>
          <cell r="T123">
            <v>984.47876004732302</v>
          </cell>
          <cell r="W123">
            <v>365.85639999999995</v>
          </cell>
          <cell r="X123">
            <v>362.08798681271077</v>
          </cell>
          <cell r="AA123">
            <v>30.677399999999995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104.29326603837687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0</v>
          </cell>
          <cell r="BG123">
            <v>1153.2429999999997</v>
          </cell>
          <cell r="BK123">
            <v>193.154</v>
          </cell>
          <cell r="BL123">
            <v>667.21285773798263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347.61909818630397</v>
          </cell>
          <cell r="BX123">
            <v>0</v>
          </cell>
        </row>
        <row r="124">
          <cell r="O124">
            <v>428.80669999999998</v>
          </cell>
          <cell r="P124">
            <v>320.98192532247811</v>
          </cell>
          <cell r="S124">
            <v>592.46640000000002</v>
          </cell>
          <cell r="T124">
            <v>704.62869716273144</v>
          </cell>
          <cell r="W124">
            <v>304.46190000000001</v>
          </cell>
          <cell r="X124">
            <v>297.86869291522078</v>
          </cell>
          <cell r="AA124">
            <v>21.943200000000001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86.500158984040638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0</v>
          </cell>
          <cell r="BG124">
            <v>912.4713999999999</v>
          </cell>
          <cell r="BK124">
            <v>199.31739999999999</v>
          </cell>
          <cell r="BL124">
            <v>775.61752602362867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71.402841789619202</v>
          </cell>
          <cell r="BX124">
            <v>0</v>
          </cell>
        </row>
        <row r="125">
          <cell r="O125">
            <v>771.86400000000003</v>
          </cell>
          <cell r="P125">
            <v>577.77276615956237</v>
          </cell>
          <cell r="S125">
            <v>1403.5504000000001</v>
          </cell>
          <cell r="T125">
            <v>1306.830949698058</v>
          </cell>
          <cell r="W125">
            <v>542.96640000000002</v>
          </cell>
          <cell r="X125">
            <v>561.06109212378192</v>
          </cell>
          <cell r="AA125">
            <v>3.5488000000000004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158.78100079381505</v>
          </cell>
          <cell r="AQ125">
            <v>19.5184</v>
          </cell>
          <cell r="AR125">
            <v>16.266963822713237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0</v>
          </cell>
          <cell r="BG125">
            <v>1627.1248000000001</v>
          </cell>
          <cell r="BK125">
            <v>209.3792</v>
          </cell>
          <cell r="BL125">
            <v>531.72217116073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464.11847163252469</v>
          </cell>
          <cell r="BX125">
            <v>0</v>
          </cell>
        </row>
        <row r="126">
          <cell r="O126">
            <v>649.47471999999993</v>
          </cell>
          <cell r="P126">
            <v>560.24697876545974</v>
          </cell>
          <cell r="S126">
            <v>1366.3477600000001</v>
          </cell>
          <cell r="T126">
            <v>1567.1952012006664</v>
          </cell>
          <cell r="W126">
            <v>340.05516</v>
          </cell>
          <cell r="X126">
            <v>372.61551055607657</v>
          </cell>
          <cell r="AA126">
            <v>35.230939999999997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708.17113954057004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0</v>
          </cell>
          <cell r="BG126">
            <v>1306.60834</v>
          </cell>
          <cell r="BK126">
            <v>271.12505999999996</v>
          </cell>
          <cell r="BL126">
            <v>667.21285773798263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373.92540831932155</v>
          </cell>
          <cell r="BX126">
            <v>0</v>
          </cell>
        </row>
        <row r="127">
          <cell r="O127">
            <v>178.18799999999999</v>
          </cell>
          <cell r="P127">
            <v>67.013497774355614</v>
          </cell>
          <cell r="S127">
            <v>437.56649999999996</v>
          </cell>
          <cell r="T127">
            <v>234.75022311097288</v>
          </cell>
          <cell r="W127">
            <v>390.86400000000003</v>
          </cell>
          <cell r="X127">
            <v>444.5966252586237</v>
          </cell>
          <cell r="AA127">
            <v>26.584499999999998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632.30695940804367</v>
          </cell>
          <cell r="AQ127">
            <v>63.227999999999994</v>
          </cell>
          <cell r="AR127">
            <v>52.344190518631713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0</v>
          </cell>
          <cell r="BC127">
            <v>71.850000000000009</v>
          </cell>
          <cell r="BD127">
            <v>0</v>
          </cell>
          <cell r="BG127">
            <v>564.02250000000004</v>
          </cell>
          <cell r="BK127">
            <v>123.58199999999999</v>
          </cell>
          <cell r="BL127">
            <v>585.89420774394262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80.797952551411186</v>
          </cell>
          <cell r="BX127">
            <v>0</v>
          </cell>
        </row>
        <row r="128">
          <cell r="O128">
            <v>407.22390000000001</v>
          </cell>
          <cell r="P128">
            <v>332.7701239585931</v>
          </cell>
          <cell r="S128">
            <v>367.3451</v>
          </cell>
          <cell r="T128">
            <v>528.42203555024162</v>
          </cell>
          <cell r="W128">
            <v>532.22859999999991</v>
          </cell>
          <cell r="X128">
            <v>698.0956758567138</v>
          </cell>
          <cell r="AA128">
            <v>8.4358999999999984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11.282934051964727</v>
          </cell>
          <cell r="AQ128">
            <v>45.247099999999996</v>
          </cell>
          <cell r="AR128">
            <v>36.640933363042194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0</v>
          </cell>
          <cell r="BG128">
            <v>690.9769</v>
          </cell>
          <cell r="BK128">
            <v>121.17019999999999</v>
          </cell>
          <cell r="BL128">
            <v>667.21285773798263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415.26389567120634</v>
          </cell>
          <cell r="BX128">
            <v>0</v>
          </cell>
        </row>
        <row r="129">
          <cell r="O129">
            <v>615.15916000000004</v>
          </cell>
          <cell r="P129">
            <v>460.33617996256055</v>
          </cell>
          <cell r="S129">
            <v>2480.9724799999999</v>
          </cell>
          <cell r="T129">
            <v>2017.2572932762948</v>
          </cell>
          <cell r="W129">
            <v>940.5326</v>
          </cell>
          <cell r="X129">
            <v>1105.8009539290435</v>
          </cell>
          <cell r="AA129">
            <v>25.419800000000002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242.77029704710262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0</v>
          </cell>
          <cell r="BC129">
            <v>617.70114000000001</v>
          </cell>
          <cell r="BD129">
            <v>0</v>
          </cell>
          <cell r="BG129">
            <v>1901.40104</v>
          </cell>
          <cell r="BK129">
            <v>327.91541999999998</v>
          </cell>
          <cell r="BL129">
            <v>775.61752602362867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223.60363613064959</v>
          </cell>
          <cell r="BX129">
            <v>0</v>
          </cell>
        </row>
        <row r="130">
          <cell r="O130">
            <v>603.65859999999998</v>
          </cell>
          <cell r="P130">
            <v>451.73860556679745</v>
          </cell>
          <cell r="S130">
            <v>2694.6292400000002</v>
          </cell>
          <cell r="T130">
            <v>2975.4157508203152</v>
          </cell>
          <cell r="W130">
            <v>1032.6415200000001</v>
          </cell>
          <cell r="X130">
            <v>1145.196100671812</v>
          </cell>
          <cell r="AA130">
            <v>35.96264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1518.13716</v>
          </cell>
          <cell r="AN130">
            <v>814.39281183839591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508.61448000000007</v>
          </cell>
          <cell r="AZ130">
            <v>0</v>
          </cell>
          <cell r="BC130">
            <v>585.67728000000011</v>
          </cell>
          <cell r="BD130">
            <v>0</v>
          </cell>
          <cell r="BG130">
            <v>1880.3323200000002</v>
          </cell>
          <cell r="BK130">
            <v>308.25120000000004</v>
          </cell>
          <cell r="BL130">
            <v>775.61752602362867</v>
          </cell>
          <cell r="BO130">
            <v>2.5687600000000002</v>
          </cell>
          <cell r="BP130">
            <v>0</v>
          </cell>
          <cell r="BS130">
            <v>670.44636000000003</v>
          </cell>
          <cell r="BT130">
            <v>727.18157296270078</v>
          </cell>
          <cell r="BX130">
            <v>0</v>
          </cell>
        </row>
        <row r="131">
          <cell r="O131">
            <v>267.34050000000002</v>
          </cell>
          <cell r="P131">
            <v>200.43014819684652</v>
          </cell>
          <cell r="S131">
            <v>500.62949999999995</v>
          </cell>
          <cell r="T131">
            <v>514.64703334206513</v>
          </cell>
          <cell r="W131">
            <v>254.29949999999999</v>
          </cell>
          <cell r="X131">
            <v>266.04249295857431</v>
          </cell>
          <cell r="AA131">
            <v>6.5204999999999993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81.367179749941869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0</v>
          </cell>
          <cell r="BG131">
            <v>708.56100000000004</v>
          </cell>
          <cell r="BK131">
            <v>103.6035</v>
          </cell>
          <cell r="BL131">
            <v>463.2193888818461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242.39385765423359</v>
          </cell>
          <cell r="BX131">
            <v>0</v>
          </cell>
        </row>
        <row r="132">
          <cell r="O132">
            <v>290.59860000000003</v>
          </cell>
          <cell r="P132">
            <v>216.86729406838049</v>
          </cell>
          <cell r="S132">
            <v>876.72120000000018</v>
          </cell>
          <cell r="T132">
            <v>1635.2508387493112</v>
          </cell>
          <cell r="W132">
            <v>600.89880000000005</v>
          </cell>
          <cell r="X132">
            <v>756.03623166622947</v>
          </cell>
          <cell r="AA132">
            <v>14.776200000000001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177.16084861309952</v>
          </cell>
          <cell r="AQ132">
            <v>83.731800000000007</v>
          </cell>
          <cell r="AR132">
            <v>80.529523874818011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0</v>
          </cell>
          <cell r="BG132">
            <v>1364.3358000000001</v>
          </cell>
          <cell r="BK132">
            <v>185.52340000000004</v>
          </cell>
          <cell r="BL132">
            <v>589.77229537406083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210.45048106414077</v>
          </cell>
          <cell r="BX132">
            <v>0</v>
          </cell>
        </row>
        <row r="133">
          <cell r="O133">
            <v>1440.5382000000002</v>
          </cell>
          <cell r="P133">
            <v>1079.1094249883183</v>
          </cell>
          <cell r="S133">
            <v>2341.9276000000004</v>
          </cell>
          <cell r="T133">
            <v>1926.6761607396934</v>
          </cell>
          <cell r="W133">
            <v>2004.9596000000001</v>
          </cell>
          <cell r="X133">
            <v>2132.7002844953595</v>
          </cell>
          <cell r="AA133">
            <v>96.87830000000001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1027.8582532729549</v>
          </cell>
          <cell r="AQ133">
            <v>223.24130000000002</v>
          </cell>
          <cell r="AR133">
            <v>185.29843443595621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0</v>
          </cell>
          <cell r="BC133">
            <v>1389.9930000000002</v>
          </cell>
          <cell r="BD133">
            <v>5145.9730726507196</v>
          </cell>
          <cell r="BG133">
            <v>4220.5242000000007</v>
          </cell>
          <cell r="BK133">
            <v>522.30040000000008</v>
          </cell>
          <cell r="BL133">
            <v>1046.6291967377442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1063.5265382348543</v>
          </cell>
          <cell r="BX133">
            <v>0</v>
          </cell>
        </row>
        <row r="134">
          <cell r="O134">
            <v>1337.9849999999999</v>
          </cell>
          <cell r="P134">
            <v>1050.4888707166078</v>
          </cell>
          <cell r="S134">
            <v>1870.4759999999999</v>
          </cell>
          <cell r="T134">
            <v>1822.364146061964</v>
          </cell>
          <cell r="W134">
            <v>1210.944</v>
          </cell>
          <cell r="X134">
            <v>1336.5495351522729</v>
          </cell>
          <cell r="AA134">
            <v>100.011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303.57013657016097</v>
          </cell>
          <cell r="AQ134">
            <v>102.714</v>
          </cell>
          <cell r="AR134">
            <v>85.562619116994142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2213.1780979649616</v>
          </cell>
          <cell r="BC134">
            <v>302.73599999999999</v>
          </cell>
          <cell r="BD134">
            <v>1519.9168333401733</v>
          </cell>
          <cell r="BG134">
            <v>1900.2089999999998</v>
          </cell>
          <cell r="BK134">
            <v>456.80700000000002</v>
          </cell>
          <cell r="BL134">
            <v>965.34084430331473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836.164857799488</v>
          </cell>
          <cell r="BX134">
            <v>0</v>
          </cell>
        </row>
        <row r="135">
          <cell r="O135">
            <v>778.96199999999988</v>
          </cell>
          <cell r="P135">
            <v>583.39738963396701</v>
          </cell>
          <cell r="S135">
            <v>1254.5388</v>
          </cell>
          <cell r="T135">
            <v>1128.1748447280988</v>
          </cell>
          <cell r="W135">
            <v>1243.606</v>
          </cell>
          <cell r="X135">
            <v>1274.1188865479176</v>
          </cell>
          <cell r="AA135">
            <v>54.663999999999994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307.80947360870448</v>
          </cell>
          <cell r="AQ135">
            <v>109.32799999999999</v>
          </cell>
          <cell r="AR135">
            <v>90.454787692389345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1915.8855176413103</v>
          </cell>
          <cell r="BC135">
            <v>628.63599999999997</v>
          </cell>
          <cell r="BD135">
            <v>1791.718842163523</v>
          </cell>
          <cell r="BG135">
            <v>2796.0635999999995</v>
          </cell>
          <cell r="BK135">
            <v>336.18359999999996</v>
          </cell>
          <cell r="BL135">
            <v>2437.8022413637973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526.12620266035196</v>
          </cell>
          <cell r="BX135">
            <v>0</v>
          </cell>
        </row>
        <row r="136">
          <cell r="O136">
            <v>775.3350999999999</v>
          </cell>
          <cell r="P136">
            <v>581.83278778093631</v>
          </cell>
          <cell r="S136">
            <v>643.82949999999994</v>
          </cell>
          <cell r="T136">
            <v>670.97541637180245</v>
          </cell>
          <cell r="W136">
            <v>1468.4792</v>
          </cell>
          <cell r="X136">
            <v>1510.2397776221787</v>
          </cell>
          <cell r="AA136">
            <v>60.273399999999995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3446.4202260582188</v>
          </cell>
          <cell r="AQ136">
            <v>142.46439999999998</v>
          </cell>
          <cell r="AR136">
            <v>117.13019247592277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271.80200882334992</v>
          </cell>
          <cell r="BG136">
            <v>3660.2392</v>
          </cell>
          <cell r="BK136">
            <v>345.2022</v>
          </cell>
          <cell r="BL136">
            <v>965.34084430331473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580.61784507874563</v>
          </cell>
          <cell r="BX136">
            <v>0</v>
          </cell>
        </row>
        <row r="137">
          <cell r="O137">
            <v>1152.95982</v>
          </cell>
          <cell r="P137">
            <v>862.96558152963155</v>
          </cell>
          <cell r="S137">
            <v>2596.3598999999995</v>
          </cell>
          <cell r="T137">
            <v>2783.5060243538005</v>
          </cell>
          <cell r="W137">
            <v>1716.2378999999999</v>
          </cell>
          <cell r="X137">
            <v>1934.5253288857193</v>
          </cell>
          <cell r="AA137">
            <v>92.412809999999993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3644.0175786726027</v>
          </cell>
          <cell r="AQ137">
            <v>206.82866999999999</v>
          </cell>
          <cell r="AR137">
            <v>170.3199429952401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271.80200882334992</v>
          </cell>
          <cell r="BG137">
            <v>5707.5911699999997</v>
          </cell>
          <cell r="BK137">
            <v>576.47991000000002</v>
          </cell>
          <cell r="BL137">
            <v>965.34084430331473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370.16736401460474</v>
          </cell>
          <cell r="BX137">
            <v>0</v>
          </cell>
        </row>
        <row r="138">
          <cell r="O138">
            <v>441.90720000000005</v>
          </cell>
          <cell r="P138">
            <v>332.02454829144119</v>
          </cell>
          <cell r="S138">
            <v>1528.9343999999999</v>
          </cell>
          <cell r="T138">
            <v>1298.7028899813345</v>
          </cell>
          <cell r="W138">
            <v>1499.904</v>
          </cell>
          <cell r="X138">
            <v>1622.1923549458104</v>
          </cell>
          <cell r="AA138">
            <v>74.188800000000001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373.05820986964414</v>
          </cell>
          <cell r="AQ138">
            <v>145.15199999999999</v>
          </cell>
          <cell r="AR138">
            <v>119.80779914476049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271.80200882334992</v>
          </cell>
          <cell r="BG138">
            <v>2903.04</v>
          </cell>
          <cell r="BK138">
            <v>393.52319999999997</v>
          </cell>
          <cell r="BL138">
            <v>965.34084430331473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806.10050336175345</v>
          </cell>
          <cell r="BX138">
            <v>0</v>
          </cell>
        </row>
        <row r="139">
          <cell r="O139">
            <v>1154.6808000000001</v>
          </cell>
          <cell r="P139">
            <v>864.54623216357595</v>
          </cell>
          <cell r="S139">
            <v>2700.1766399999997</v>
          </cell>
          <cell r="T139">
            <v>2188.6962730951232</v>
          </cell>
          <cell r="W139">
            <v>1878.5768399999999</v>
          </cell>
          <cell r="X139">
            <v>1963.8182189317936</v>
          </cell>
          <cell r="AA139">
            <v>88.821600000000004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1646.95450271146</v>
          </cell>
          <cell r="AQ139">
            <v>182.08428000000001</v>
          </cell>
          <cell r="AR139">
            <v>148.798427739695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0</v>
          </cell>
          <cell r="BC139">
            <v>1314.5596799999998</v>
          </cell>
          <cell r="BD139">
            <v>271.80200882334992</v>
          </cell>
          <cell r="BG139">
            <v>5875.5488399999995</v>
          </cell>
          <cell r="BK139">
            <v>492.95988</v>
          </cell>
          <cell r="BL139">
            <v>965.34084430331473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533.64229126978557</v>
          </cell>
          <cell r="BX139">
            <v>0</v>
          </cell>
        </row>
        <row r="140">
          <cell r="O140">
            <v>1026.0893999999998</v>
          </cell>
          <cell r="P140">
            <v>807.15630549042748</v>
          </cell>
          <cell r="S140">
            <v>2938.6641999999997</v>
          </cell>
          <cell r="T140">
            <v>2163.8670064389862</v>
          </cell>
          <cell r="W140">
            <v>1954.4560000000001</v>
          </cell>
          <cell r="X140">
            <v>2083.79226466928</v>
          </cell>
          <cell r="AA140">
            <v>87.252499999999998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2101.0401999999999</v>
          </cell>
          <cell r="AN140">
            <v>400.40881496354746</v>
          </cell>
          <cell r="AQ140">
            <v>195.44560000000001</v>
          </cell>
          <cell r="AR140">
            <v>159.97189917732598</v>
          </cell>
          <cell r="AU140">
            <v>3.4901</v>
          </cell>
          <cell r="AV140">
            <v>0</v>
          </cell>
          <cell r="AY140">
            <v>191.9555</v>
          </cell>
          <cell r="AZ140">
            <v>0</v>
          </cell>
          <cell r="BC140">
            <v>310.6189</v>
          </cell>
          <cell r="BD140">
            <v>5145.9730726507196</v>
          </cell>
          <cell r="BG140">
            <v>2959.6047999999996</v>
          </cell>
          <cell r="BK140">
            <v>390.89120000000003</v>
          </cell>
          <cell r="BL140">
            <v>558.77789189272607</v>
          </cell>
          <cell r="BO140">
            <v>0</v>
          </cell>
          <cell r="BP140">
            <v>0</v>
          </cell>
          <cell r="BS140">
            <v>855.07449999999994</v>
          </cell>
          <cell r="BT140">
            <v>1991.7634814999042</v>
          </cell>
          <cell r="BX140">
            <v>0</v>
          </cell>
        </row>
        <row r="141">
          <cell r="O141">
            <v>721.89360000000011</v>
          </cell>
          <cell r="P141">
            <v>616.95841435390503</v>
          </cell>
          <cell r="S141">
            <v>2680.7160000000003</v>
          </cell>
          <cell r="T141">
            <v>2123.0344039637648</v>
          </cell>
          <cell r="W141">
            <v>2845.3584000000005</v>
          </cell>
          <cell r="X141">
            <v>2874.6507808720821</v>
          </cell>
          <cell r="AA141">
            <v>63.324000000000005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3182.7000169013322</v>
          </cell>
          <cell r="AQ141">
            <v>54.880800000000001</v>
          </cell>
          <cell r="AR141">
            <v>46.948712419018889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5145.9730726507196</v>
          </cell>
          <cell r="BG141">
            <v>3440.6040000000003</v>
          </cell>
          <cell r="BK141">
            <v>561.47280000000012</v>
          </cell>
          <cell r="BL141">
            <v>558.80818945233625</v>
          </cell>
          <cell r="BO141">
            <v>0</v>
          </cell>
          <cell r="BP141">
            <v>0</v>
          </cell>
          <cell r="BS141">
            <v>1194.7128</v>
          </cell>
          <cell r="BT141">
            <v>774.15712677166073</v>
          </cell>
          <cell r="BX141">
            <v>0</v>
          </cell>
        </row>
        <row r="142">
          <cell r="O142">
            <v>1169.7635100000002</v>
          </cell>
          <cell r="P142">
            <v>896.02921991967094</v>
          </cell>
          <cell r="S142">
            <v>2424.0346500000005</v>
          </cell>
          <cell r="T142">
            <v>2219.5764005793303</v>
          </cell>
          <cell r="W142">
            <v>1725.7347600000003</v>
          </cell>
          <cell r="X142">
            <v>1860.3231123213322</v>
          </cell>
          <cell r="AA142">
            <v>93.403170000000017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1076.1412724060085</v>
          </cell>
          <cell r="AQ142">
            <v>204.59742000000003</v>
          </cell>
          <cell r="AR142">
            <v>170.21928109039655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0</v>
          </cell>
          <cell r="BC142">
            <v>1307.64438</v>
          </cell>
          <cell r="BD142">
            <v>3867.4164231456816</v>
          </cell>
          <cell r="BG142">
            <v>5911.0863300000001</v>
          </cell>
          <cell r="BK142">
            <v>676.06104000000005</v>
          </cell>
          <cell r="BL142">
            <v>558.77789189272607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1146.203512938624</v>
          </cell>
          <cell r="BX142">
            <v>0</v>
          </cell>
        </row>
        <row r="143">
          <cell r="O143">
            <v>1173.7862000000002</v>
          </cell>
          <cell r="P143">
            <v>878.63418505164782</v>
          </cell>
          <cell r="S143">
            <v>2266.9306000000001</v>
          </cell>
          <cell r="T143">
            <v>1948.4743631698086</v>
          </cell>
          <cell r="W143">
            <v>1680.0375000000001</v>
          </cell>
          <cell r="X143">
            <v>1859.6689572138803</v>
          </cell>
          <cell r="AA143">
            <v>89.602000000000004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1701.819410602915</v>
          </cell>
          <cell r="AQ143">
            <v>183.68410000000003</v>
          </cell>
          <cell r="AR143">
            <v>153.10675726699776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2873.8282764619644</v>
          </cell>
          <cell r="BC143">
            <v>1308.1892</v>
          </cell>
          <cell r="BD143">
            <v>1519.9168333401733</v>
          </cell>
          <cell r="BG143">
            <v>5949.5728000000008</v>
          </cell>
          <cell r="BK143">
            <v>600.3334000000001</v>
          </cell>
          <cell r="BL143">
            <v>797.31057870460222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1202.5741775093759</v>
          </cell>
          <cell r="BX143">
            <v>0</v>
          </cell>
        </row>
        <row r="144">
          <cell r="O144">
            <v>750.09150000000011</v>
          </cell>
          <cell r="P144">
            <v>561.34352622054848</v>
          </cell>
          <cell r="S144">
            <v>1513.6254999999999</v>
          </cell>
          <cell r="T144">
            <v>1730.273408292511</v>
          </cell>
          <cell r="W144">
            <v>1142.6125</v>
          </cell>
          <cell r="X144">
            <v>1048.8421849794943</v>
          </cell>
          <cell r="AA144">
            <v>29.573499999999999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282.29849221318801</v>
          </cell>
          <cell r="AQ144">
            <v>64.524000000000001</v>
          </cell>
          <cell r="AR144">
            <v>60.397142906113501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0</v>
          </cell>
          <cell r="BG144">
            <v>2349.7489999999998</v>
          </cell>
          <cell r="BK144">
            <v>322.62</v>
          </cell>
          <cell r="BL144">
            <v>667.21285773798263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796.70539259996144</v>
          </cell>
          <cell r="BX144">
            <v>0</v>
          </cell>
        </row>
        <row r="145">
          <cell r="O145">
            <v>769.03560000000004</v>
          </cell>
          <cell r="P145">
            <v>608.30462513943712</v>
          </cell>
          <cell r="S145">
            <v>2271.2736</v>
          </cell>
          <cell r="T145">
            <v>1885.4411028124844</v>
          </cell>
          <cell r="W145">
            <v>1132.8804</v>
          </cell>
          <cell r="X145">
            <v>1115.4103685429147</v>
          </cell>
          <cell r="AA145">
            <v>49.615199999999994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272.29133849665959</v>
          </cell>
          <cell r="AQ145">
            <v>121.2816</v>
          </cell>
          <cell r="AR145">
            <v>100.66190484352252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647.35088154908578</v>
          </cell>
          <cell r="BC145">
            <v>628.45920000000001</v>
          </cell>
          <cell r="BD145">
            <v>0</v>
          </cell>
          <cell r="BG145">
            <v>3062.3604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518.61011405091836</v>
          </cell>
          <cell r="BX145">
            <v>0</v>
          </cell>
        </row>
        <row r="146">
          <cell r="O146">
            <v>753.57850000000008</v>
          </cell>
          <cell r="P146">
            <v>597.32932813740172</v>
          </cell>
          <cell r="S146">
            <v>1713.915</v>
          </cell>
          <cell r="T146">
            <v>1571.4918800725231</v>
          </cell>
          <cell r="W146">
            <v>1153.492</v>
          </cell>
          <cell r="X146">
            <v>1197.3690401159513</v>
          </cell>
          <cell r="AA146">
            <v>54.410000000000004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835.18710465539505</v>
          </cell>
          <cell r="AQ146">
            <v>122.4225</v>
          </cell>
          <cell r="AR146">
            <v>100.66190484352252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647.35088154908578</v>
          </cell>
          <cell r="BC146">
            <v>609.39200000000005</v>
          </cell>
          <cell r="BD146">
            <v>0</v>
          </cell>
          <cell r="BG146">
            <v>3000.7114999999999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796.70539259996144</v>
          </cell>
          <cell r="BX146">
            <v>0</v>
          </cell>
        </row>
        <row r="147">
          <cell r="O147">
            <v>781.34039999999993</v>
          </cell>
          <cell r="P147">
            <v>616.93266465674401</v>
          </cell>
          <cell r="S147">
            <v>1354.5036</v>
          </cell>
          <cell r="T147">
            <v>1440.7078153209422</v>
          </cell>
          <cell r="W147">
            <v>1211.2128</v>
          </cell>
          <cell r="X147">
            <v>1738.5745532191661</v>
          </cell>
          <cell r="AA147">
            <v>56.775600000000004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1595.1239999999998</v>
          </cell>
          <cell r="AN147">
            <v>267.22498070308035</v>
          </cell>
          <cell r="AQ147">
            <v>121.66199999999999</v>
          </cell>
          <cell r="AR147">
            <v>100.66190484352252</v>
          </cell>
          <cell r="AU147">
            <v>2.7035999999999998</v>
          </cell>
          <cell r="AV147">
            <v>0</v>
          </cell>
          <cell r="AY147">
            <v>900.29880000000003</v>
          </cell>
          <cell r="AZ147">
            <v>0</v>
          </cell>
          <cell r="BC147">
            <v>608.30999999999995</v>
          </cell>
          <cell r="BD147">
            <v>0</v>
          </cell>
          <cell r="BG147">
            <v>3009.1068</v>
          </cell>
          <cell r="BK147">
            <v>378.50400000000002</v>
          </cell>
          <cell r="BL147">
            <v>0</v>
          </cell>
          <cell r="BO147">
            <v>0</v>
          </cell>
          <cell r="BP147">
            <v>0</v>
          </cell>
          <cell r="BS147">
            <v>824.59799999999996</v>
          </cell>
          <cell r="BT147">
            <v>308.15963298677764</v>
          </cell>
          <cell r="BX147">
            <v>0</v>
          </cell>
        </row>
        <row r="148">
          <cell r="O148">
            <v>751.62360000000001</v>
          </cell>
          <cell r="P148">
            <v>562.13723529505637</v>
          </cell>
          <cell r="S148">
            <v>2323.7007999999996</v>
          </cell>
          <cell r="T148">
            <v>2064.3072185673723</v>
          </cell>
          <cell r="W148">
            <v>1230.6804</v>
          </cell>
          <cell r="X148">
            <v>1186.1987721596895</v>
          </cell>
          <cell r="AA148">
            <v>60.570399999999992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271.93366382162196</v>
          </cell>
          <cell r="AQ148">
            <v>121.14079999999998</v>
          </cell>
          <cell r="AR148">
            <v>100.66190484352252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0</v>
          </cell>
          <cell r="BG148">
            <v>2392.5308</v>
          </cell>
          <cell r="BK148">
            <v>432.25239999999997</v>
          </cell>
          <cell r="BL148">
            <v>667.21285773798263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791.06832614288635</v>
          </cell>
          <cell r="BX148">
            <v>0</v>
          </cell>
        </row>
        <row r="149">
          <cell r="O149">
            <v>754.04720000000009</v>
          </cell>
          <cell r="P149">
            <v>597.33182242292401</v>
          </cell>
          <cell r="S149">
            <v>1958.3527999999999</v>
          </cell>
          <cell r="T149">
            <v>1818.6162461330919</v>
          </cell>
          <cell r="W149">
            <v>1166.3320000000001</v>
          </cell>
          <cell r="X149">
            <v>1045.5306119188367</v>
          </cell>
          <cell r="AA149">
            <v>59.672799999999995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1394.5098844072452</v>
          </cell>
          <cell r="AQ149">
            <v>122.05799999999999</v>
          </cell>
          <cell r="AR149">
            <v>100.66190484352252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647.35088154908578</v>
          </cell>
          <cell r="BC149">
            <v>626.56440000000009</v>
          </cell>
          <cell r="BD149">
            <v>0</v>
          </cell>
          <cell r="BG149">
            <v>2723.2496000000001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340.10300957687036</v>
          </cell>
          <cell r="BX149">
            <v>0</v>
          </cell>
        </row>
        <row r="150">
          <cell r="O150">
            <v>1154.328</v>
          </cell>
          <cell r="P150">
            <v>882.19469606160146</v>
          </cell>
          <cell r="S150">
            <v>3895.8569999999995</v>
          </cell>
          <cell r="T150">
            <v>3511.0079175899505</v>
          </cell>
          <cell r="W150">
            <v>1408.5549999999998</v>
          </cell>
          <cell r="X150">
            <v>2085.4385401701866</v>
          </cell>
          <cell r="AA150">
            <v>41.225999999999999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336.42286961913203</v>
          </cell>
          <cell r="AQ150">
            <v>34.355000000000004</v>
          </cell>
          <cell r="AR150">
            <v>30.198571453056751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0</v>
          </cell>
          <cell r="BG150">
            <v>2652.2060000000001</v>
          </cell>
          <cell r="BK150">
            <v>683.66450000000009</v>
          </cell>
          <cell r="BL150">
            <v>667.15226261876182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544.91642418393599</v>
          </cell>
          <cell r="BX150">
            <v>0</v>
          </cell>
        </row>
        <row r="151">
          <cell r="O151">
            <v>1243.1573999999998</v>
          </cell>
          <cell r="P151">
            <v>931.65990977310389</v>
          </cell>
          <cell r="S151">
            <v>2442.7646999999997</v>
          </cell>
          <cell r="T151">
            <v>2175.7749866664803</v>
          </cell>
          <cell r="W151">
            <v>1646.9855999999997</v>
          </cell>
          <cell r="X151">
            <v>1671.2636654316302</v>
          </cell>
          <cell r="AA151">
            <v>95.018399999999986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448.68395459690305</v>
          </cell>
          <cell r="AQ151">
            <v>134.60939999999999</v>
          </cell>
          <cell r="AR151">
            <v>110.72809532787478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0</v>
          </cell>
          <cell r="BG151">
            <v>4259.9915999999994</v>
          </cell>
          <cell r="BK151">
            <v>617.61959999999988</v>
          </cell>
          <cell r="BL151">
            <v>1281.4352837175536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1009.0348958164608</v>
          </cell>
          <cell r="BX151">
            <v>0</v>
          </cell>
        </row>
        <row r="152">
          <cell r="O152">
            <v>209.81331</v>
          </cell>
          <cell r="P152">
            <v>157.3635908532753</v>
          </cell>
          <cell r="S152">
            <v>2627.6619300000002</v>
          </cell>
          <cell r="T152">
            <v>2374.2502885856811</v>
          </cell>
          <cell r="W152">
            <v>1825.04276</v>
          </cell>
          <cell r="X152">
            <v>1870.4076789285994</v>
          </cell>
          <cell r="AA152">
            <v>63.277029999999996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34.558772481227805</v>
          </cell>
          <cell r="AQ152">
            <v>146.53627999999998</v>
          </cell>
          <cell r="AR152">
            <v>120.794285812227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0</v>
          </cell>
          <cell r="BG152">
            <v>2544.4026800000001</v>
          </cell>
          <cell r="BK152">
            <v>422.95699000000002</v>
          </cell>
          <cell r="BL152">
            <v>1209.1756040469932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858.71312362778872</v>
          </cell>
          <cell r="BX152">
            <v>0</v>
          </cell>
        </row>
        <row r="153">
          <cell r="O153">
            <v>1195.752</v>
          </cell>
          <cell r="P153">
            <v>896.42421891801246</v>
          </cell>
          <cell r="S153">
            <v>2660.5482000000002</v>
          </cell>
          <cell r="T153">
            <v>3396.4706610254634</v>
          </cell>
          <cell r="W153">
            <v>2481.1854000000003</v>
          </cell>
          <cell r="X153">
            <v>2482.2569492771418</v>
          </cell>
          <cell r="AA153">
            <v>134.52209999999999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51.966198828601577</v>
          </cell>
          <cell r="AQ153">
            <v>219.22119999999998</v>
          </cell>
          <cell r="AR153">
            <v>181.19142871834052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107.89181359151431</v>
          </cell>
          <cell r="BC153">
            <v>1589.3537000000001</v>
          </cell>
          <cell r="BD153">
            <v>0</v>
          </cell>
          <cell r="BG153">
            <v>5545.2999</v>
          </cell>
          <cell r="BK153">
            <v>592.89369999999997</v>
          </cell>
          <cell r="BL153">
            <v>1209.1756040469932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2277.3748486583809</v>
          </cell>
          <cell r="BX153">
            <v>0</v>
          </cell>
        </row>
        <row r="154">
          <cell r="O154">
            <v>1082.4625000000001</v>
          </cell>
          <cell r="P154">
            <v>819.06008468872039</v>
          </cell>
          <cell r="S154">
            <v>2208.2235000000001</v>
          </cell>
          <cell r="T154">
            <v>2025.5642493124901</v>
          </cell>
          <cell r="W154">
            <v>1658.3325500000001</v>
          </cell>
          <cell r="X154">
            <v>1720.9409956171935</v>
          </cell>
          <cell r="AA154">
            <v>86.597000000000008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415.58467061574004</v>
          </cell>
          <cell r="AQ154">
            <v>181.85370000000003</v>
          </cell>
          <cell r="AR154">
            <v>150.93246012237768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0</v>
          </cell>
          <cell r="BG154">
            <v>5801.9990000000007</v>
          </cell>
          <cell r="BK154">
            <v>515.25215000000003</v>
          </cell>
          <cell r="BL154">
            <v>775.5569309044082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1187.5420002905089</v>
          </cell>
          <cell r="BX154">
            <v>0</v>
          </cell>
        </row>
        <row r="155">
          <cell r="O155">
            <v>886.71168</v>
          </cell>
          <cell r="P155">
            <v>663.90478084922779</v>
          </cell>
          <cell r="S155">
            <v>1604.0860600000001</v>
          </cell>
          <cell r="T155">
            <v>1423.8655503006792</v>
          </cell>
          <cell r="W155">
            <v>988.31406000000004</v>
          </cell>
          <cell r="X155">
            <v>1051.3664876895502</v>
          </cell>
          <cell r="AA155">
            <v>67.734920000000002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291.77502356977971</v>
          </cell>
          <cell r="AQ155">
            <v>144.70642000000001</v>
          </cell>
          <cell r="AR155">
            <v>120.91508009803923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0</v>
          </cell>
          <cell r="BC155">
            <v>431.04040000000003</v>
          </cell>
          <cell r="BD155">
            <v>0</v>
          </cell>
          <cell r="BG155">
            <v>2610.8732800000002</v>
          </cell>
          <cell r="BK155">
            <v>424.88268000000005</v>
          </cell>
          <cell r="BL155">
            <v>1209.2059016066037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802.34245905703676</v>
          </cell>
          <cell r="BX155">
            <v>0</v>
          </cell>
        </row>
        <row r="156">
          <cell r="O156">
            <v>1150.1854000000001</v>
          </cell>
          <cell r="P156">
            <v>914.66556543294189</v>
          </cell>
          <cell r="S156">
            <v>2141.11436</v>
          </cell>
          <cell r="T156">
            <v>1800.6584649472402</v>
          </cell>
          <cell r="W156">
            <v>1880.1107499999998</v>
          </cell>
          <cell r="X156">
            <v>2032.4192726875908</v>
          </cell>
          <cell r="AA156">
            <v>84.052009999999996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2614.4598899999996</v>
          </cell>
          <cell r="AN156">
            <v>496.71595005603308</v>
          </cell>
          <cell r="AQ156">
            <v>190.22296999999998</v>
          </cell>
          <cell r="AR156">
            <v>156.086349650366</v>
          </cell>
          <cell r="AU156">
            <v>4.4237900000000003</v>
          </cell>
          <cell r="AV156">
            <v>0</v>
          </cell>
          <cell r="AY156">
            <v>172.52780999999999</v>
          </cell>
          <cell r="AZ156">
            <v>0</v>
          </cell>
          <cell r="BC156">
            <v>959.96243000000004</v>
          </cell>
          <cell r="BD156">
            <v>0</v>
          </cell>
          <cell r="BG156">
            <v>6454.3096100000002</v>
          </cell>
          <cell r="BK156">
            <v>504.31206000000003</v>
          </cell>
          <cell r="BL156">
            <v>862.29884406869132</v>
          </cell>
          <cell r="BO156">
            <v>0</v>
          </cell>
          <cell r="BP156">
            <v>0</v>
          </cell>
          <cell r="BS156">
            <v>1397.9176399999999</v>
          </cell>
          <cell r="BT156">
            <v>1025.9460951876863</v>
          </cell>
          <cell r="BX156">
            <v>0</v>
          </cell>
        </row>
        <row r="157">
          <cell r="O157">
            <v>805.97244000000001</v>
          </cell>
          <cell r="P157">
            <v>602.83021133393572</v>
          </cell>
          <cell r="S157">
            <v>1221.0886800000001</v>
          </cell>
          <cell r="T157">
            <v>1441.7500346715433</v>
          </cell>
          <cell r="W157">
            <v>911.09928000000002</v>
          </cell>
          <cell r="X157">
            <v>923.55985332205989</v>
          </cell>
          <cell r="AA157">
            <v>43.128959999999999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256.47121053090484</v>
          </cell>
          <cell r="AQ157">
            <v>56.606760000000001</v>
          </cell>
          <cell r="AR157">
            <v>51.820748613445389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0</v>
          </cell>
          <cell r="BG157">
            <v>3153.8051999999998</v>
          </cell>
          <cell r="BK157">
            <v>471.72299999999996</v>
          </cell>
          <cell r="BL157">
            <v>1241.1395294358574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533.64229126978557</v>
          </cell>
          <cell r="BX157">
            <v>0</v>
          </cell>
        </row>
        <row r="158">
          <cell r="O158">
            <v>561.02855999999997</v>
          </cell>
          <cell r="P158">
            <v>421.29063079553464</v>
          </cell>
          <cell r="S158">
            <v>1677.5853999999999</v>
          </cell>
          <cell r="T158">
            <v>1554.4770520940986</v>
          </cell>
          <cell r="W158">
            <v>907.5462</v>
          </cell>
          <cell r="X158">
            <v>1000.914923197911</v>
          </cell>
          <cell r="AA158">
            <v>2.75014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256.48468483643535</v>
          </cell>
          <cell r="AQ158">
            <v>16.50084</v>
          </cell>
          <cell r="AR158">
            <v>12.723664772221246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2114.0805711904113</v>
          </cell>
          <cell r="BC158">
            <v>541.77757999999994</v>
          </cell>
          <cell r="BD158">
            <v>0</v>
          </cell>
          <cell r="BG158">
            <v>3668.68676</v>
          </cell>
          <cell r="BK158">
            <v>398.77029999999996</v>
          </cell>
          <cell r="BL158">
            <v>775.5569309044082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481.02967100375042</v>
          </cell>
          <cell r="BX158">
            <v>0</v>
          </cell>
        </row>
        <row r="159">
          <cell r="O159">
            <v>1122.19841</v>
          </cell>
          <cell r="P159">
            <v>840.86059393674202</v>
          </cell>
          <cell r="S159">
            <v>2007.43859</v>
          </cell>
          <cell r="T159">
            <v>2122.7482558033971</v>
          </cell>
          <cell r="W159">
            <v>1658.7076099999999</v>
          </cell>
          <cell r="X159">
            <v>1650.6040606104218</v>
          </cell>
          <cell r="AA159">
            <v>93.889110000000002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2517.1223299999997</v>
          </cell>
          <cell r="AN159">
            <v>429.83577955502494</v>
          </cell>
          <cell r="AQ159">
            <v>201.19094999999999</v>
          </cell>
          <cell r="AR159">
            <v>165.50830394371974</v>
          </cell>
          <cell r="AU159">
            <v>4.4709099999999999</v>
          </cell>
          <cell r="AV159">
            <v>0</v>
          </cell>
          <cell r="AY159">
            <v>616.98558000000003</v>
          </cell>
          <cell r="AZ159">
            <v>0</v>
          </cell>
          <cell r="BC159">
            <v>1336.8020899999999</v>
          </cell>
          <cell r="BD159">
            <v>0</v>
          </cell>
          <cell r="BG159">
            <v>5941.8393899999992</v>
          </cell>
          <cell r="BK159">
            <v>840.53107999999997</v>
          </cell>
          <cell r="BL159">
            <v>1886.689632052477</v>
          </cell>
          <cell r="BO159">
            <v>0</v>
          </cell>
          <cell r="BP159">
            <v>0</v>
          </cell>
          <cell r="BS159">
            <v>1408.33665</v>
          </cell>
          <cell r="BT159">
            <v>426.53802858535676</v>
          </cell>
          <cell r="BX159">
            <v>0</v>
          </cell>
        </row>
        <row r="160">
          <cell r="O160">
            <v>788.89</v>
          </cell>
          <cell r="P160">
            <v>592.0148553931042</v>
          </cell>
          <cell r="S160">
            <v>1366.3574799999999</v>
          </cell>
          <cell r="T160">
            <v>1576.1039160873365</v>
          </cell>
          <cell r="W160">
            <v>1126.5349199999998</v>
          </cell>
          <cell r="X160">
            <v>1207.4447412744491</v>
          </cell>
          <cell r="AA160">
            <v>69.422319999999999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1504.9398373137219</v>
          </cell>
          <cell r="AQ160">
            <v>160.93356</v>
          </cell>
          <cell r="AR160">
            <v>131.30338867789078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0</v>
          </cell>
          <cell r="BG160">
            <v>4768.05116</v>
          </cell>
          <cell r="BK160">
            <v>511.20071999999999</v>
          </cell>
          <cell r="BL160">
            <v>862.29884406869132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740.33472802920949</v>
          </cell>
          <cell r="BX160">
            <v>0</v>
          </cell>
        </row>
        <row r="161">
          <cell r="O161">
            <v>876.86387999999999</v>
          </cell>
          <cell r="P161">
            <v>658.40585431408704</v>
          </cell>
          <cell r="S161">
            <v>1523.6863099999998</v>
          </cell>
          <cell r="T161">
            <v>1554.3946890807447</v>
          </cell>
          <cell r="W161">
            <v>1017.59512</v>
          </cell>
          <cell r="X161">
            <v>1033.875286708872</v>
          </cell>
          <cell r="AA161">
            <v>56.833770000000001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874.49232295925685</v>
          </cell>
          <cell r="AQ161">
            <v>140.73123999999999</v>
          </cell>
          <cell r="AR161">
            <v>115.55986676036385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0</v>
          </cell>
          <cell r="BC161">
            <v>530.44852000000003</v>
          </cell>
          <cell r="BD161">
            <v>0</v>
          </cell>
          <cell r="BG161">
            <v>2760.4973999999997</v>
          </cell>
          <cell r="BK161">
            <v>470.90837999999997</v>
          </cell>
          <cell r="BL161">
            <v>1209.2059016066037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616.31926597355528</v>
          </cell>
          <cell r="BX161">
            <v>0</v>
          </cell>
        </row>
        <row r="162">
          <cell r="O162">
            <v>549.01215999999999</v>
          </cell>
          <cell r="P162">
            <v>308.49831798655265</v>
          </cell>
          <cell r="S162">
            <v>1797.2379199999998</v>
          </cell>
          <cell r="T162">
            <v>1406.1805830660653</v>
          </cell>
          <cell r="W162">
            <v>1017.74424</v>
          </cell>
          <cell r="X162">
            <v>1020.7993641645263</v>
          </cell>
          <cell r="AA162">
            <v>2.58968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264.60424013739498</v>
          </cell>
          <cell r="AQ162">
            <v>12.948399999999999</v>
          </cell>
          <cell r="AR162">
            <v>12.884723819970883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2114.0805711904113</v>
          </cell>
          <cell r="BC162">
            <v>442.83528000000001</v>
          </cell>
          <cell r="BD162">
            <v>0</v>
          </cell>
          <cell r="BG162">
            <v>3063.5914400000001</v>
          </cell>
          <cell r="BK162">
            <v>321.12031999999999</v>
          </cell>
          <cell r="BL162">
            <v>1783.7385244966842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529.88424696506877</v>
          </cell>
          <cell r="BX162">
            <v>0</v>
          </cell>
        </row>
        <row r="163">
          <cell r="O163">
            <v>765.62529999999992</v>
          </cell>
          <cell r="P163">
            <v>622.38052294652766</v>
          </cell>
          <cell r="S163">
            <v>936.44209999999987</v>
          </cell>
          <cell r="T163">
            <v>958.78539674280853</v>
          </cell>
          <cell r="W163">
            <v>1153.0133999999998</v>
          </cell>
          <cell r="X163">
            <v>1204.6310062419273</v>
          </cell>
          <cell r="AA163">
            <v>27.452699999999997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883.14282279967176</v>
          </cell>
          <cell r="AQ163">
            <v>143.36409999999998</v>
          </cell>
          <cell r="AR163">
            <v>128.14260486580415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2014.9830444158606</v>
          </cell>
          <cell r="BC163">
            <v>503.29949999999997</v>
          </cell>
          <cell r="BD163">
            <v>0</v>
          </cell>
          <cell r="BG163">
            <v>2687.3143</v>
          </cell>
          <cell r="BK163">
            <v>268.42639999999994</v>
          </cell>
          <cell r="BL163">
            <v>862.29884406869132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548.67446848865279</v>
          </cell>
          <cell r="BX163">
            <v>0</v>
          </cell>
        </row>
        <row r="164">
          <cell r="O164">
            <v>767.94983999999988</v>
          </cell>
          <cell r="P164">
            <v>575.55990032826207</v>
          </cell>
          <cell r="S164">
            <v>1139.0180399999999</v>
          </cell>
          <cell r="T164">
            <v>982.24414404336744</v>
          </cell>
          <cell r="W164">
            <v>1368.11232</v>
          </cell>
          <cell r="X164">
            <v>1486.3747943910485</v>
          </cell>
          <cell r="AA164">
            <v>29.040119999999995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882.31559013013896</v>
          </cell>
          <cell r="AQ164">
            <v>154.88064</v>
          </cell>
          <cell r="AR164">
            <v>128.14260486580415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0</v>
          </cell>
          <cell r="BC164">
            <v>545.30892000000006</v>
          </cell>
          <cell r="BD164">
            <v>0</v>
          </cell>
          <cell r="BG164">
            <v>2994.3590399999998</v>
          </cell>
          <cell r="BK164">
            <v>345.25475999999998</v>
          </cell>
          <cell r="BL164">
            <v>862.29884406869132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667.05286408723191</v>
          </cell>
          <cell r="BX164">
            <v>0</v>
          </cell>
        </row>
        <row r="165">
          <cell r="O165">
            <v>778.45383000000004</v>
          </cell>
          <cell r="P165">
            <v>294.16156847317677</v>
          </cell>
          <cell r="S165">
            <v>1452.4398299999998</v>
          </cell>
          <cell r="T165">
            <v>845.02669416031108</v>
          </cell>
          <cell r="W165">
            <v>1054.78809</v>
          </cell>
          <cell r="X165">
            <v>1095.807930301288</v>
          </cell>
          <cell r="AA165">
            <v>77.508389999999991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324.54124292192392</v>
          </cell>
          <cell r="AQ165">
            <v>165.12656999999999</v>
          </cell>
          <cell r="AR165">
            <v>134.68562868063313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0</v>
          </cell>
          <cell r="BC165">
            <v>643.65662999999995</v>
          </cell>
          <cell r="BD165">
            <v>0</v>
          </cell>
          <cell r="BG165">
            <v>2948.6887499999998</v>
          </cell>
          <cell r="BK165">
            <v>569.51817000000005</v>
          </cell>
          <cell r="BL165">
            <v>1046.5988991781339</v>
          </cell>
          <cell r="BO165">
            <v>0</v>
          </cell>
          <cell r="BP165">
            <v>0</v>
          </cell>
          <cell r="BS165">
            <v>872.81187</v>
          </cell>
          <cell r="BT165">
            <v>791.06832614288635</v>
          </cell>
          <cell r="BX165">
            <v>0</v>
          </cell>
        </row>
        <row r="166">
          <cell r="O166">
            <v>774.20526999999993</v>
          </cell>
          <cell r="P166">
            <v>292.59365832584706</v>
          </cell>
          <cell r="S166">
            <v>1725.0963899999999</v>
          </cell>
          <cell r="T166">
            <v>840.73128248235321</v>
          </cell>
          <cell r="W166">
            <v>1281.7755299999999</v>
          </cell>
          <cell r="X166">
            <v>1431.0009340545528</v>
          </cell>
          <cell r="AA166">
            <v>25.699759999999998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314.28154902749895</v>
          </cell>
          <cell r="AQ166">
            <v>131.71126999999998</v>
          </cell>
          <cell r="AR166">
            <v>108.01022389709966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0</v>
          </cell>
          <cell r="BC166">
            <v>546.11990000000003</v>
          </cell>
          <cell r="BD166">
            <v>0</v>
          </cell>
          <cell r="BG166">
            <v>2968.3222799999999</v>
          </cell>
          <cell r="BK166">
            <v>449.74580000000003</v>
          </cell>
          <cell r="BL166">
            <v>862.29884406869132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X166">
            <v>0</v>
          </cell>
        </row>
        <row r="167">
          <cell r="O167">
            <v>1151.1656400000002</v>
          </cell>
          <cell r="P167">
            <v>434.14822859743032</v>
          </cell>
          <cell r="S167">
            <v>1889.4131700000003</v>
          </cell>
          <cell r="T167">
            <v>1024.6220470612691</v>
          </cell>
          <cell r="W167">
            <v>1793.4827</v>
          </cell>
          <cell r="X167">
            <v>1880.1393247662063</v>
          </cell>
          <cell r="AA167">
            <v>91.75958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1034.0995096383404</v>
          </cell>
          <cell r="AQ167">
            <v>196.03183000000001</v>
          </cell>
          <cell r="AR167">
            <v>163.03202108456907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0</v>
          </cell>
          <cell r="BG167">
            <v>4220.9406800000006</v>
          </cell>
          <cell r="BK167">
            <v>704.8804100000001</v>
          </cell>
          <cell r="BL167">
            <v>1046.5988991781339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1783.1920225881215</v>
          </cell>
          <cell r="BX167">
            <v>0</v>
          </cell>
        </row>
        <row r="168">
          <cell r="O168">
            <v>1094.1284900000001</v>
          </cell>
          <cell r="P168">
            <v>819.88172220952401</v>
          </cell>
          <cell r="S168">
            <v>2081.9449</v>
          </cell>
          <cell r="T168">
            <v>1701.4636847550933</v>
          </cell>
          <cell r="W168">
            <v>1771.8680000000002</v>
          </cell>
          <cell r="X168">
            <v>1868.647522513915</v>
          </cell>
          <cell r="AA168">
            <v>31.00769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1548.8756962037885</v>
          </cell>
          <cell r="AQ168">
            <v>159.46812</v>
          </cell>
          <cell r="AR168">
            <v>131.46444772564041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0</v>
          </cell>
          <cell r="BC168">
            <v>854.92631000000006</v>
          </cell>
          <cell r="BD168">
            <v>0</v>
          </cell>
          <cell r="BG168">
            <v>3875.9612500000003</v>
          </cell>
          <cell r="BK168">
            <v>535.99006999999995</v>
          </cell>
          <cell r="BL168">
            <v>1046.5988991781339</v>
          </cell>
          <cell r="BO168">
            <v>0</v>
          </cell>
          <cell r="BP168">
            <v>0</v>
          </cell>
          <cell r="BS168">
            <v>1359.90869</v>
          </cell>
          <cell r="BT168">
            <v>1183.7839559857921</v>
          </cell>
          <cell r="BX168">
            <v>0</v>
          </cell>
        </row>
        <row r="169">
          <cell r="O169">
            <v>1123.0164000000002</v>
          </cell>
          <cell r="P169">
            <v>843.37211263978202</v>
          </cell>
          <cell r="S169">
            <v>1761.8337000000001</v>
          </cell>
          <cell r="T169">
            <v>1683.3044210349096</v>
          </cell>
          <cell r="W169">
            <v>1477.0107</v>
          </cell>
          <cell r="X169">
            <v>1503.9443799813894</v>
          </cell>
          <cell r="AA169">
            <v>97.653599999999997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468.81041179418673</v>
          </cell>
          <cell r="AQ169">
            <v>219.72059999999999</v>
          </cell>
          <cell r="AR169">
            <v>184.81525729270732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0</v>
          </cell>
          <cell r="BC169">
            <v>447.57900000000001</v>
          </cell>
          <cell r="BD169">
            <v>0</v>
          </cell>
          <cell r="BG169">
            <v>3625.3899000000001</v>
          </cell>
          <cell r="BK169">
            <v>512.68140000000005</v>
          </cell>
          <cell r="BL169">
            <v>1046.5988991781339</v>
          </cell>
          <cell r="BO169">
            <v>0</v>
          </cell>
          <cell r="BP169">
            <v>0</v>
          </cell>
          <cell r="BS169">
            <v>1049.7762</v>
          </cell>
          <cell r="BT169">
            <v>1332.2267060221056</v>
          </cell>
          <cell r="BX169">
            <v>0</v>
          </cell>
        </row>
        <row r="170">
          <cell r="O170">
            <v>1127.4502200000002</v>
          </cell>
          <cell r="P170">
            <v>845.72675472577498</v>
          </cell>
          <cell r="S170">
            <v>2123.8817600000002</v>
          </cell>
          <cell r="T170">
            <v>2079.8442552073616</v>
          </cell>
          <cell r="W170">
            <v>1279.15606</v>
          </cell>
          <cell r="X170">
            <v>1331.8376562685335</v>
          </cell>
          <cell r="AA170">
            <v>79.300780000000003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1545.3567338528733</v>
          </cell>
          <cell r="AQ170">
            <v>186.18444</v>
          </cell>
          <cell r="AR170">
            <v>154.51602393480707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0</v>
          </cell>
          <cell r="BG170">
            <v>3671.9708999999998</v>
          </cell>
          <cell r="BK170">
            <v>506.83542</v>
          </cell>
          <cell r="BL170">
            <v>1046.5988991781339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999.63978505466878</v>
          </cell>
          <cell r="BX170">
            <v>0</v>
          </cell>
        </row>
        <row r="171">
          <cell r="O171">
            <v>1596.7069000000001</v>
          </cell>
          <cell r="P171">
            <v>1210.5576926943322</v>
          </cell>
          <cell r="S171">
            <v>2630.5459000000001</v>
          </cell>
          <cell r="T171">
            <v>2395.6506335170311</v>
          </cell>
          <cell r="W171">
            <v>2395.0603499999997</v>
          </cell>
          <cell r="X171">
            <v>2590.262016972295</v>
          </cell>
          <cell r="AA171">
            <v>114.87100000000001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545.13720763944525</v>
          </cell>
          <cell r="AQ171">
            <v>258.45974999999999</v>
          </cell>
          <cell r="AR171">
            <v>217.02706684263453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0</v>
          </cell>
          <cell r="BC171">
            <v>1545.0149500000002</v>
          </cell>
          <cell r="BD171">
            <v>180.91141707282173</v>
          </cell>
          <cell r="BG171">
            <v>5123.2466000000004</v>
          </cell>
          <cell r="BK171">
            <v>758.1486000000001</v>
          </cell>
          <cell r="BL171">
            <v>775.58722846401849</v>
          </cell>
          <cell r="BO171">
            <v>0</v>
          </cell>
          <cell r="BP171">
            <v>0</v>
          </cell>
          <cell r="BS171">
            <v>1803.4747</v>
          </cell>
          <cell r="BT171">
            <v>1715.5472251032188</v>
          </cell>
          <cell r="BX171">
            <v>0</v>
          </cell>
        </row>
        <row r="172">
          <cell r="O172">
            <v>637.47402</v>
          </cell>
          <cell r="P172">
            <v>528.59776338203358</v>
          </cell>
          <cell r="S172">
            <v>1775.6250600000001</v>
          </cell>
          <cell r="T172">
            <v>1699.7246130698679</v>
          </cell>
          <cell r="W172">
            <v>1146.35886</v>
          </cell>
          <cell r="X172">
            <v>1195.8386568870849</v>
          </cell>
          <cell r="AA172">
            <v>5.4718800000000005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261.439140803859</v>
          </cell>
          <cell r="AQ172">
            <v>21.887520000000002</v>
          </cell>
          <cell r="AR172">
            <v>18.843908586707414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2081.0480622655614</v>
          </cell>
          <cell r="BC172">
            <v>547.18799999999999</v>
          </cell>
          <cell r="BD172">
            <v>0</v>
          </cell>
          <cell r="BG172">
            <v>2257.1504999999997</v>
          </cell>
          <cell r="BK172">
            <v>410.39100000000002</v>
          </cell>
          <cell r="BL172">
            <v>1512.7268537825689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449.08629441365753</v>
          </cell>
          <cell r="BX172">
            <v>0</v>
          </cell>
        </row>
        <row r="173">
          <cell r="O173">
            <v>509.03999999999996</v>
          </cell>
          <cell r="P173">
            <v>197.8148096435088</v>
          </cell>
          <cell r="S173">
            <v>1563.1769999999999</v>
          </cell>
          <cell r="T173">
            <v>638.96621986413834</v>
          </cell>
          <cell r="W173">
            <v>1465.6109999999999</v>
          </cell>
          <cell r="X173">
            <v>1501.8873863934168</v>
          </cell>
          <cell r="AA173">
            <v>42.42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245.83180520146041</v>
          </cell>
          <cell r="AQ173">
            <v>74.235000000000014</v>
          </cell>
          <cell r="AR173">
            <v>60.397142906113501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3991.9971028860291</v>
          </cell>
          <cell r="BC173">
            <v>101.80800000000001</v>
          </cell>
          <cell r="BD173">
            <v>0</v>
          </cell>
          <cell r="BG173">
            <v>1476.2159999999999</v>
          </cell>
          <cell r="BK173">
            <v>294.81900000000002</v>
          </cell>
          <cell r="BL173">
            <v>775.58722846401849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133.41057281744639</v>
          </cell>
          <cell r="BX173">
            <v>0</v>
          </cell>
        </row>
        <row r="174">
          <cell r="O174">
            <v>315.58799999999997</v>
          </cell>
          <cell r="P174">
            <v>236.42969095706334</v>
          </cell>
          <cell r="S174">
            <v>1319.5740000000001</v>
          </cell>
          <cell r="T174">
            <v>1633.6750030508761</v>
          </cell>
          <cell r="W174">
            <v>731.74799999999993</v>
          </cell>
          <cell r="X174">
            <v>809.77010836976422</v>
          </cell>
          <cell r="AA174">
            <v>36.414000000000001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157.46696348710302</v>
          </cell>
          <cell r="AQ174">
            <v>86.7</v>
          </cell>
          <cell r="AR174">
            <v>74.489809584206668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2103.8903650345287</v>
          </cell>
          <cell r="BC174">
            <v>192.47399999999999</v>
          </cell>
          <cell r="BD174">
            <v>0</v>
          </cell>
          <cell r="BG174">
            <v>1095.8879999999999</v>
          </cell>
          <cell r="BK174">
            <v>192.47399999999999</v>
          </cell>
          <cell r="BL174">
            <v>460.21993048042657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445.32825010894072</v>
          </cell>
          <cell r="BX174">
            <v>0</v>
          </cell>
        </row>
        <row r="175">
          <cell r="O175">
            <v>482.04570000000001</v>
          </cell>
          <cell r="P175">
            <v>360.90962462157052</v>
          </cell>
          <cell r="S175">
            <v>1048.1866</v>
          </cell>
          <cell r="T175">
            <v>921.13782100678668</v>
          </cell>
          <cell r="W175">
            <v>439.99809999999997</v>
          </cell>
          <cell r="X175">
            <v>574.92788923247122</v>
          </cell>
          <cell r="AA175">
            <v>28.532299999999999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176.90528499022</v>
          </cell>
          <cell r="AQ175">
            <v>66.074799999999996</v>
          </cell>
          <cell r="AR175">
            <v>54.357428615502158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0</v>
          </cell>
          <cell r="BG175">
            <v>1407.0929000000001</v>
          </cell>
          <cell r="BK175">
            <v>192.2176</v>
          </cell>
          <cell r="BL175">
            <v>585.87905896413758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159.71688295046397</v>
          </cell>
          <cell r="BX175">
            <v>0</v>
          </cell>
        </row>
        <row r="176">
          <cell r="O176">
            <v>1311.8567599999999</v>
          </cell>
          <cell r="P176">
            <v>984.10784959852776</v>
          </cell>
          <cell r="S176">
            <v>2912.1846399999999</v>
          </cell>
          <cell r="T176">
            <v>2385.1427966409497</v>
          </cell>
          <cell r="W176">
            <v>1329.02766</v>
          </cell>
          <cell r="X176">
            <v>1272.2690961752407</v>
          </cell>
          <cell r="AA176">
            <v>78.986139999999992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905.99509440663962</v>
          </cell>
          <cell r="AQ176">
            <v>185.44571999999999</v>
          </cell>
          <cell r="AR176">
            <v>153.69059631509018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0</v>
          </cell>
          <cell r="BC176">
            <v>985.60965999999985</v>
          </cell>
          <cell r="BD176">
            <v>0</v>
          </cell>
          <cell r="BG176">
            <v>3159.4456</v>
          </cell>
          <cell r="BK176">
            <v>405.23323999999997</v>
          </cell>
          <cell r="BL176">
            <v>775.58722846401849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1010.9139179688192</v>
          </cell>
          <cell r="BX176">
            <v>0</v>
          </cell>
        </row>
        <row r="177">
          <cell r="O177">
            <v>1293.3299200000001</v>
          </cell>
          <cell r="P177">
            <v>968.45525261416014</v>
          </cell>
          <cell r="S177">
            <v>2248.8243200000002</v>
          </cell>
          <cell r="T177">
            <v>2050.2070256628499</v>
          </cell>
          <cell r="W177">
            <v>1112.46848</v>
          </cell>
          <cell r="X177">
            <v>1180.051455668648</v>
          </cell>
          <cell r="AA177">
            <v>122.84927999999999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1474.6451659126533</v>
          </cell>
          <cell r="AQ177">
            <v>187.68639999999999</v>
          </cell>
          <cell r="AR177">
            <v>153.69059631509018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0</v>
          </cell>
          <cell r="BC177">
            <v>986.2067199999999</v>
          </cell>
          <cell r="BD177">
            <v>0</v>
          </cell>
          <cell r="BG177">
            <v>3241.8559999999998</v>
          </cell>
          <cell r="BK177">
            <v>481.15967999999998</v>
          </cell>
          <cell r="BL177">
            <v>775.58722846401849</v>
          </cell>
          <cell r="BO177">
            <v>0</v>
          </cell>
          <cell r="BP177">
            <v>0</v>
          </cell>
          <cell r="BS177">
            <v>931.6070400000001</v>
          </cell>
          <cell r="BT177">
            <v>819.25365842826238</v>
          </cell>
          <cell r="BX177">
            <v>0</v>
          </cell>
        </row>
        <row r="178">
          <cell r="O178">
            <v>656.98235999999997</v>
          </cell>
          <cell r="P178">
            <v>517.3282415613387</v>
          </cell>
          <cell r="S178">
            <v>2275.4023199999997</v>
          </cell>
          <cell r="T178">
            <v>2063.5995552264149</v>
          </cell>
          <cell r="W178">
            <v>1220.49162</v>
          </cell>
          <cell r="X178">
            <v>1207.1350372683514</v>
          </cell>
          <cell r="AA178">
            <v>53.413199999999996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263.28091137237777</v>
          </cell>
          <cell r="AQ178">
            <v>112.16772</v>
          </cell>
          <cell r="AR178">
            <v>96.635428649781616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0</v>
          </cell>
          <cell r="BC178">
            <v>662.32367999999997</v>
          </cell>
          <cell r="BD178">
            <v>0</v>
          </cell>
          <cell r="BG178">
            <v>2491.7257800000002</v>
          </cell>
          <cell r="BK178">
            <v>526.12001999999995</v>
          </cell>
          <cell r="BL178">
            <v>531.6918736011196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894.41454452259836</v>
          </cell>
          <cell r="BX178">
            <v>0</v>
          </cell>
        </row>
        <row r="179">
          <cell r="O179">
            <v>1171.7202300000001</v>
          </cell>
          <cell r="P179">
            <v>879.40893659688959</v>
          </cell>
          <cell r="S179">
            <v>3096.37095</v>
          </cell>
          <cell r="T179">
            <v>2392.9716957142782</v>
          </cell>
          <cell r="W179">
            <v>1764.2631600000002</v>
          </cell>
          <cell r="X179">
            <v>1920.4163835092829</v>
          </cell>
          <cell r="AA179">
            <v>133.65629999999999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433.48411477069288</v>
          </cell>
          <cell r="AQ179">
            <v>204.93966</v>
          </cell>
          <cell r="AR179">
            <v>170.80312013848899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0</v>
          </cell>
          <cell r="BG179">
            <v>3858.2118599999999</v>
          </cell>
          <cell r="BK179">
            <v>485.61788999999999</v>
          </cell>
          <cell r="BL179">
            <v>797.2802811449917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1022.1880508829695</v>
          </cell>
          <cell r="BX179">
            <v>0</v>
          </cell>
        </row>
        <row r="180">
          <cell r="O180">
            <v>425.33199999999999</v>
          </cell>
          <cell r="P180">
            <v>318.70961489828585</v>
          </cell>
          <cell r="S180">
            <v>1289.17</v>
          </cell>
          <cell r="T180">
            <v>1011.3158613506596</v>
          </cell>
          <cell r="W180">
            <v>856.31000000000006</v>
          </cell>
          <cell r="X180">
            <v>936.69153970774119</v>
          </cell>
          <cell r="AA180">
            <v>41.403999999999996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184.88637128733561</v>
          </cell>
          <cell r="AQ180">
            <v>73.397999999999996</v>
          </cell>
          <cell r="AR180">
            <v>61.202438144861688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0</v>
          </cell>
          <cell r="BG180">
            <v>1573.3519999999999</v>
          </cell>
          <cell r="BK180">
            <v>207.02</v>
          </cell>
          <cell r="BL180">
            <v>797.2802811449917</v>
          </cell>
          <cell r="BO180">
            <v>0</v>
          </cell>
          <cell r="BP180">
            <v>0</v>
          </cell>
          <cell r="BS180">
            <v>577.774</v>
          </cell>
          <cell r="BT180">
            <v>486.66673746082552</v>
          </cell>
          <cell r="BX180">
            <v>0</v>
          </cell>
        </row>
        <row r="181">
          <cell r="O181">
            <v>786.49479999999994</v>
          </cell>
          <cell r="P181">
            <v>588.88531621309812</v>
          </cell>
          <cell r="S181">
            <v>1222.2184</v>
          </cell>
          <cell r="T181">
            <v>1336.9917612561364</v>
          </cell>
          <cell r="W181">
            <v>956.39959999999996</v>
          </cell>
          <cell r="X181">
            <v>1047.688094833841</v>
          </cell>
          <cell r="AA181">
            <v>57.548400000000008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827.81078973514639</v>
          </cell>
          <cell r="AQ181">
            <v>128.7988</v>
          </cell>
          <cell r="AR181">
            <v>105.9969858002292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0</v>
          </cell>
          <cell r="BC181">
            <v>638.5132000000001</v>
          </cell>
          <cell r="BD181">
            <v>0</v>
          </cell>
          <cell r="BG181">
            <v>2406.0711999999999</v>
          </cell>
          <cell r="BK181">
            <v>419.28120000000001</v>
          </cell>
          <cell r="BL181">
            <v>797.2802811449917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828.64876919005428</v>
          </cell>
          <cell r="BX181">
            <v>0</v>
          </cell>
        </row>
        <row r="182">
          <cell r="O182">
            <v>1597.9975000000002</v>
          </cell>
          <cell r="P182">
            <v>1198.9093279867295</v>
          </cell>
          <cell r="S182">
            <v>3015.8571000000002</v>
          </cell>
          <cell r="T182">
            <v>3517.0368018885811</v>
          </cell>
          <cell r="W182">
            <v>2051.2476999999999</v>
          </cell>
          <cell r="X182">
            <v>2239.7432513877184</v>
          </cell>
          <cell r="AA182">
            <v>116.21800000000002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545.47700732478927</v>
          </cell>
          <cell r="AQ182">
            <v>238.24690000000004</v>
          </cell>
          <cell r="AR182">
            <v>197.76037825558433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0</v>
          </cell>
          <cell r="BG182">
            <v>5223.9991000000009</v>
          </cell>
          <cell r="BK182">
            <v>610.14449999999999</v>
          </cell>
          <cell r="BL182">
            <v>797.2802811449917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1971.0942378239613</v>
          </cell>
          <cell r="BX182">
            <v>0</v>
          </cell>
        </row>
        <row r="183">
          <cell r="O183">
            <v>1345.9186000000002</v>
          </cell>
          <cell r="P183">
            <v>1009.1650467812107</v>
          </cell>
          <cell r="S183">
            <v>2376.7392000000004</v>
          </cell>
          <cell r="T183">
            <v>1927.4357342848334</v>
          </cell>
          <cell r="W183">
            <v>2151.6692000000003</v>
          </cell>
          <cell r="X183">
            <v>2301.3327590085464</v>
          </cell>
          <cell r="AA183">
            <v>139.54340000000002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3701.7665916135666</v>
          </cell>
          <cell r="AQ183">
            <v>175.55460000000002</v>
          </cell>
          <cell r="AR183">
            <v>145.83896773729541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0</v>
          </cell>
          <cell r="BG183">
            <v>3875.7054000000003</v>
          </cell>
          <cell r="BK183">
            <v>571.67780000000005</v>
          </cell>
          <cell r="BL183">
            <v>460.21993048042657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2166.5125416692349</v>
          </cell>
          <cell r="BX183">
            <v>0</v>
          </cell>
        </row>
        <row r="184">
          <cell r="O184">
            <v>1167.6886</v>
          </cell>
          <cell r="P184">
            <v>924.41325868816875</v>
          </cell>
          <cell r="S184">
            <v>2991.07926</v>
          </cell>
          <cell r="T184">
            <v>2684.3455529858143</v>
          </cell>
          <cell r="W184">
            <v>1805.4262200000001</v>
          </cell>
          <cell r="X184">
            <v>1884.1315282585954</v>
          </cell>
          <cell r="AA184">
            <v>89.822199999999995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987.03048892269965</v>
          </cell>
          <cell r="AQ184">
            <v>184.13550999999998</v>
          </cell>
          <cell r="AR184">
            <v>153.14702202893517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0</v>
          </cell>
          <cell r="BC184">
            <v>1306.9130099999998</v>
          </cell>
          <cell r="BD184">
            <v>0</v>
          </cell>
          <cell r="BG184">
            <v>3750.0768499999995</v>
          </cell>
          <cell r="BK184">
            <v>673.66649999999993</v>
          </cell>
          <cell r="BL184">
            <v>1610.2849957277285</v>
          </cell>
          <cell r="BO184">
            <v>0</v>
          </cell>
          <cell r="BP184">
            <v>0</v>
          </cell>
          <cell r="BS184">
            <v>1414.69965</v>
          </cell>
          <cell r="BT184">
            <v>918.84183250325748</v>
          </cell>
          <cell r="BX184">
            <v>0</v>
          </cell>
        </row>
        <row r="185">
          <cell r="O185">
            <v>962.91909999999996</v>
          </cell>
          <cell r="P185">
            <v>769.36969426614291</v>
          </cell>
          <cell r="S185">
            <v>2152.4074000000001</v>
          </cell>
          <cell r="T185">
            <v>1926.2577748954934</v>
          </cell>
          <cell r="W185">
            <v>1272.7858000000001</v>
          </cell>
          <cell r="X185">
            <v>1376.2377026735471</v>
          </cell>
          <cell r="AA185">
            <v>69.96990000000001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1895.8510999999999</v>
          </cell>
          <cell r="AN185">
            <v>935.51209894754118</v>
          </cell>
          <cell r="AQ185">
            <v>119.94839999999999</v>
          </cell>
          <cell r="AR185">
            <v>99.836477223805616</v>
          </cell>
          <cell r="AU185">
            <v>3.3319000000000001</v>
          </cell>
          <cell r="AV185">
            <v>0</v>
          </cell>
          <cell r="AY185">
            <v>153.26740000000001</v>
          </cell>
          <cell r="AZ185">
            <v>0</v>
          </cell>
          <cell r="BC185">
            <v>329.85810000000004</v>
          </cell>
          <cell r="BD185">
            <v>0</v>
          </cell>
          <cell r="BG185">
            <v>2548.9034999999999</v>
          </cell>
          <cell r="BK185">
            <v>396.49610000000001</v>
          </cell>
          <cell r="BL185">
            <v>938.19423089248789</v>
          </cell>
          <cell r="BO185">
            <v>0</v>
          </cell>
          <cell r="BP185">
            <v>0</v>
          </cell>
          <cell r="BS185">
            <v>919.60440000000006</v>
          </cell>
          <cell r="BT185">
            <v>1304.0413737367294</v>
          </cell>
          <cell r="BX185">
            <v>0</v>
          </cell>
        </row>
        <row r="186">
          <cell r="O186">
            <v>1163.2669000000001</v>
          </cell>
          <cell r="P186">
            <v>919.72763451997116</v>
          </cell>
          <cell r="S186">
            <v>2446.4124500000003</v>
          </cell>
          <cell r="T186">
            <v>2187.5183327468949</v>
          </cell>
          <cell r="W186">
            <v>1882.5387999999998</v>
          </cell>
          <cell r="X186">
            <v>1905.6375224024323</v>
          </cell>
          <cell r="AA186">
            <v>84.359049999999996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498.92425269152858</v>
          </cell>
          <cell r="AQ186">
            <v>190.91784999999999</v>
          </cell>
          <cell r="AR186">
            <v>157.17349822267605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0</v>
          </cell>
          <cell r="BG186">
            <v>4413.3103000000001</v>
          </cell>
          <cell r="BK186">
            <v>577.19349999999997</v>
          </cell>
          <cell r="BL186">
            <v>965.31054674370466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956.42227555042541</v>
          </cell>
          <cell r="BX186">
            <v>0</v>
          </cell>
        </row>
        <row r="187">
          <cell r="O187">
            <v>950.34239999999988</v>
          </cell>
          <cell r="P187">
            <v>761.52387893212278</v>
          </cell>
          <cell r="S187">
            <v>2010.9923999999996</v>
          </cell>
          <cell r="T187">
            <v>2128.4302306403524</v>
          </cell>
          <cell r="W187">
            <v>1134.1884</v>
          </cell>
          <cell r="X187">
            <v>1178.4594139384408</v>
          </cell>
          <cell r="AA187">
            <v>62.224799999999988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320.74880826869867</v>
          </cell>
          <cell r="AQ187">
            <v>138.5916</v>
          </cell>
          <cell r="AR187">
            <v>114.8954981883966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0</v>
          </cell>
          <cell r="BC187">
            <v>698.61479999999995</v>
          </cell>
          <cell r="BD187">
            <v>0</v>
          </cell>
          <cell r="BG187">
            <v>2814.2579999999998</v>
          </cell>
          <cell r="BK187">
            <v>576.9935999999999</v>
          </cell>
          <cell r="BL187">
            <v>965.31054674370466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537.40033557450238</v>
          </cell>
          <cell r="BX187">
            <v>0</v>
          </cell>
        </row>
        <row r="188">
          <cell r="O188">
            <v>771.96152000000006</v>
          </cell>
          <cell r="P188">
            <v>578.55884081519935</v>
          </cell>
          <cell r="S188">
            <v>1916.0195999999999</v>
          </cell>
          <cell r="T188">
            <v>1671.6849892625391</v>
          </cell>
          <cell r="W188">
            <v>1069.0834</v>
          </cell>
          <cell r="X188">
            <v>1073.5323177828209</v>
          </cell>
          <cell r="AA188">
            <v>55.536800000000007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318.7914550104075</v>
          </cell>
          <cell r="AQ188">
            <v>111.07360000000001</v>
          </cell>
          <cell r="AR188">
            <v>91.40100959791846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0</v>
          </cell>
          <cell r="BG188">
            <v>2785.1705199999997</v>
          </cell>
          <cell r="BK188">
            <v>424.85651999999999</v>
          </cell>
          <cell r="BL188">
            <v>460.21993048042657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509.21500328912634</v>
          </cell>
          <cell r="BX188">
            <v>0</v>
          </cell>
        </row>
        <row r="189">
          <cell r="O189">
            <v>462.15074999999996</v>
          </cell>
          <cell r="P189">
            <v>336.71337520291206</v>
          </cell>
          <cell r="S189">
            <v>832.78650000000005</v>
          </cell>
          <cell r="T189">
            <v>938.65679676186119</v>
          </cell>
          <cell r="W189">
            <v>643.65549999999996</v>
          </cell>
          <cell r="X189">
            <v>594.41288477952696</v>
          </cell>
          <cell r="AA189">
            <v>27.454499999999999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174.2553646486414</v>
          </cell>
          <cell r="AQ189">
            <v>48.808</v>
          </cell>
          <cell r="AR189">
            <v>40.264761937409006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0</v>
          </cell>
          <cell r="BG189">
            <v>1462.7147499999999</v>
          </cell>
          <cell r="BK189">
            <v>286.74700000000001</v>
          </cell>
          <cell r="BL189">
            <v>460.21993048042657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75.160886094335993</v>
          </cell>
          <cell r="BX189">
            <v>0</v>
          </cell>
        </row>
        <row r="190">
          <cell r="O190">
            <v>435.32040000000001</v>
          </cell>
          <cell r="P190">
            <v>325.67755306151616</v>
          </cell>
          <cell r="S190">
            <v>1627.0992000000001</v>
          </cell>
          <cell r="T190">
            <v>1397.2889094899979</v>
          </cell>
          <cell r="W190">
            <v>981.25500000000011</v>
          </cell>
          <cell r="X190">
            <v>1042.5011456203201</v>
          </cell>
          <cell r="AA190">
            <v>23.193300000000001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210.20604221197794</v>
          </cell>
          <cell r="AQ190">
            <v>51.738900000000008</v>
          </cell>
          <cell r="AR190">
            <v>43.224221939808565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0</v>
          </cell>
          <cell r="BG190">
            <v>1552.1670000000001</v>
          </cell>
          <cell r="BK190">
            <v>260.47860000000003</v>
          </cell>
          <cell r="BL190">
            <v>667.18256017837234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1076.6796933013632</v>
          </cell>
          <cell r="BX190">
            <v>0</v>
          </cell>
        </row>
        <row r="191">
          <cell r="O191">
            <v>444.10212000000001</v>
          </cell>
          <cell r="P191">
            <v>332.74191759289351</v>
          </cell>
          <cell r="S191">
            <v>802.00260000000003</v>
          </cell>
          <cell r="T191">
            <v>755.30126368447497</v>
          </cell>
          <cell r="W191">
            <v>541.21536000000003</v>
          </cell>
          <cell r="X191">
            <v>522.78720138983783</v>
          </cell>
          <cell r="AA191">
            <v>16.3674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127.77823410312085</v>
          </cell>
          <cell r="AQ191">
            <v>60.013800000000003</v>
          </cell>
          <cell r="AR191">
            <v>49.424995278169554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696.68290901601051</v>
          </cell>
          <cell r="BG191">
            <v>998.41140000000007</v>
          </cell>
          <cell r="BK191">
            <v>224.77896000000001</v>
          </cell>
          <cell r="BL191">
            <v>775.58722846401849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454.72336087073273</v>
          </cell>
          <cell r="BX191">
            <v>0</v>
          </cell>
        </row>
        <row r="192">
          <cell r="O192">
            <v>765.22280000000001</v>
          </cell>
          <cell r="P192">
            <v>574.64757126742381</v>
          </cell>
          <cell r="S192">
            <v>1428.5994000000001</v>
          </cell>
          <cell r="T192">
            <v>2045.3569970713929</v>
          </cell>
          <cell r="W192">
            <v>1189.1232</v>
          </cell>
          <cell r="X192">
            <v>1673.6126996047014</v>
          </cell>
          <cell r="AA192">
            <v>57.804600000000001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316.34663106553415</v>
          </cell>
          <cell r="AQ192">
            <v>121.11439999999999</v>
          </cell>
          <cell r="AR192">
            <v>100.01766865252398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0</v>
          </cell>
          <cell r="BG192">
            <v>2793.8889999999997</v>
          </cell>
          <cell r="BK192">
            <v>335.81719999999996</v>
          </cell>
          <cell r="BL192">
            <v>862.29884406869132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905.68867743674878</v>
          </cell>
          <cell r="BX192">
            <v>0</v>
          </cell>
        </row>
        <row r="193">
          <cell r="O193">
            <v>1114.3995</v>
          </cell>
          <cell r="P193">
            <v>835.37257100020202</v>
          </cell>
          <cell r="S193">
            <v>2372.0150000000003</v>
          </cell>
          <cell r="T193">
            <v>1953.9021239947565</v>
          </cell>
          <cell r="W193">
            <v>1687.2635</v>
          </cell>
          <cell r="X193">
            <v>1822.7716489572795</v>
          </cell>
          <cell r="AA193">
            <v>93.985500000000002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497.35716944433727</v>
          </cell>
          <cell r="AQ193">
            <v>214.82400000000001</v>
          </cell>
          <cell r="AR193">
            <v>175.27250871354141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0</v>
          </cell>
          <cell r="BG193">
            <v>4426.2695000000003</v>
          </cell>
          <cell r="BK193">
            <v>541.53549999999996</v>
          </cell>
          <cell r="BL193">
            <v>1404.3221854969227</v>
          </cell>
          <cell r="BO193">
            <v>0</v>
          </cell>
          <cell r="BP193">
            <v>0</v>
          </cell>
          <cell r="BS193">
            <v>1405.307</v>
          </cell>
          <cell r="BT193">
            <v>1270.2189749942784</v>
          </cell>
          <cell r="BX193">
            <v>0</v>
          </cell>
        </row>
        <row r="194">
          <cell r="O194">
            <v>1078.1976</v>
          </cell>
          <cell r="P194">
            <v>806.40239181568256</v>
          </cell>
          <cell r="S194">
            <v>2398.9896600000002</v>
          </cell>
          <cell r="T194">
            <v>1828.8718749919697</v>
          </cell>
          <cell r="W194">
            <v>1850.9058799999998</v>
          </cell>
          <cell r="X194">
            <v>1837.1165640621996</v>
          </cell>
          <cell r="AA194">
            <v>94.342290000000006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13973.249986675837</v>
          </cell>
          <cell r="AQ194">
            <v>188.68458000000001</v>
          </cell>
          <cell r="AR194">
            <v>157.03257155589512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5394.5906795757155</v>
          </cell>
          <cell r="BC194">
            <v>1010.81025</v>
          </cell>
          <cell r="BD194">
            <v>0</v>
          </cell>
          <cell r="BG194">
            <v>4097.1508800000001</v>
          </cell>
          <cell r="BK194">
            <v>408.81658999999996</v>
          </cell>
          <cell r="BL194">
            <v>1317.6105698922499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1018.4300065782527</v>
          </cell>
          <cell r="BX194">
            <v>0</v>
          </cell>
        </row>
        <row r="195">
          <cell r="O195">
            <v>759.81377000000009</v>
          </cell>
          <cell r="P195">
            <v>600.47854797717616</v>
          </cell>
          <cell r="S195">
            <v>1675.97911</v>
          </cell>
          <cell r="T195">
            <v>1454.8999129013473</v>
          </cell>
          <cell r="W195">
            <v>907.93631000000016</v>
          </cell>
          <cell r="X195">
            <v>1539.6103723132539</v>
          </cell>
          <cell r="AA195">
            <v>57.603210000000011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261.48412035312526</v>
          </cell>
          <cell r="AQ195">
            <v>120.69244</v>
          </cell>
          <cell r="AR195">
            <v>99.816344842836912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0</v>
          </cell>
          <cell r="BC195">
            <v>617.17725000000007</v>
          </cell>
          <cell r="BD195">
            <v>0</v>
          </cell>
          <cell r="BG195">
            <v>2397.3907400000003</v>
          </cell>
          <cell r="BK195">
            <v>307.21712000000002</v>
          </cell>
          <cell r="BL195">
            <v>667.18256017837234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595.65002229761274</v>
          </cell>
          <cell r="BX195">
            <v>0</v>
          </cell>
        </row>
        <row r="196">
          <cell r="O196">
            <v>1159.1243999999999</v>
          </cell>
          <cell r="P196">
            <v>963.73691403618295</v>
          </cell>
          <cell r="S196">
            <v>1672.45092</v>
          </cell>
          <cell r="T196">
            <v>1534.0314997969394</v>
          </cell>
          <cell r="W196">
            <v>1684.8701099999996</v>
          </cell>
          <cell r="X196">
            <v>1738.8323369571453</v>
          </cell>
          <cell r="AA196">
            <v>78.654869999999988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466.14100874889834</v>
          </cell>
          <cell r="AQ196">
            <v>111.77270999999999</v>
          </cell>
          <cell r="AR196">
            <v>92.608952456040711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3884.1052892945149</v>
          </cell>
          <cell r="BC196">
            <v>558.86355000000003</v>
          </cell>
          <cell r="BD196">
            <v>0</v>
          </cell>
          <cell r="BG196">
            <v>3746.4556499999999</v>
          </cell>
          <cell r="BK196">
            <v>455.37029999999993</v>
          </cell>
          <cell r="BL196">
            <v>1209.2059016066037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1313.4364844985214</v>
          </cell>
          <cell r="BX196">
            <v>0</v>
          </cell>
        </row>
        <row r="197">
          <cell r="O197">
            <v>767.8325000000001</v>
          </cell>
          <cell r="P197">
            <v>672.49152526446335</v>
          </cell>
          <cell r="S197">
            <v>1333.46</v>
          </cell>
          <cell r="T197">
            <v>1334.2908749346416</v>
          </cell>
          <cell r="W197">
            <v>1120.325</v>
          </cell>
          <cell r="X197">
            <v>1044.8205664639249</v>
          </cell>
          <cell r="AA197">
            <v>57.3825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301.48611252245269</v>
          </cell>
          <cell r="AQ197">
            <v>120.22999999999999</v>
          </cell>
          <cell r="AR197">
            <v>99.816344842836912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696.68290901601051</v>
          </cell>
          <cell r="BG197">
            <v>2778.9524999999999</v>
          </cell>
          <cell r="BK197">
            <v>327.9</v>
          </cell>
          <cell r="BL197">
            <v>1209.2059016066037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522.36815835563516</v>
          </cell>
          <cell r="BX197">
            <v>0</v>
          </cell>
        </row>
        <row r="198">
          <cell r="O198">
            <v>1137.0705500000001</v>
          </cell>
          <cell r="P198">
            <v>851.80659276182348</v>
          </cell>
          <cell r="S198">
            <v>2076.3897000000002</v>
          </cell>
          <cell r="T198">
            <v>1796.162542955102</v>
          </cell>
          <cell r="W198">
            <v>1743.8078000000003</v>
          </cell>
          <cell r="X198">
            <v>1665.9597756875935</v>
          </cell>
          <cell r="AA198">
            <v>89.887000000000015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514.77232998158092</v>
          </cell>
          <cell r="AQ198">
            <v>193.25704999999999</v>
          </cell>
          <cell r="AR198">
            <v>161.05904774963602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696.68290901601051</v>
          </cell>
          <cell r="BG198">
            <v>4462.8895500000008</v>
          </cell>
          <cell r="BK198">
            <v>534.82765000000006</v>
          </cell>
          <cell r="BL198">
            <v>667.18256017837234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1805.7402884164221</v>
          </cell>
          <cell r="BX198">
            <v>0</v>
          </cell>
        </row>
        <row r="199">
          <cell r="O199">
            <v>1134.5672</v>
          </cell>
          <cell r="P199">
            <v>850.22215929391518</v>
          </cell>
          <cell r="S199">
            <v>2519.2752</v>
          </cell>
          <cell r="T199">
            <v>2032.5402782666094</v>
          </cell>
          <cell r="W199">
            <v>1746.5188000000001</v>
          </cell>
          <cell r="X199">
            <v>1780.322740683109</v>
          </cell>
          <cell r="AA199">
            <v>138.4708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2648.8123999999998</v>
          </cell>
          <cell r="AN199">
            <v>506.78856442985369</v>
          </cell>
          <cell r="AQ199">
            <v>187.60560000000001</v>
          </cell>
          <cell r="AR199">
            <v>156.0662172693973</v>
          </cell>
          <cell r="AU199">
            <v>4.4668000000000001</v>
          </cell>
          <cell r="AV199">
            <v>0</v>
          </cell>
          <cell r="AY199">
            <v>174.20520000000002</v>
          </cell>
          <cell r="AZ199">
            <v>0</v>
          </cell>
          <cell r="BC199">
            <v>978.22919999999999</v>
          </cell>
          <cell r="BD199">
            <v>0</v>
          </cell>
          <cell r="BG199">
            <v>4431.0655999999999</v>
          </cell>
          <cell r="BK199">
            <v>527.08240000000001</v>
          </cell>
          <cell r="BL199">
            <v>861.90497579375756</v>
          </cell>
          <cell r="BO199">
            <v>0</v>
          </cell>
          <cell r="BP199">
            <v>0</v>
          </cell>
          <cell r="BS199">
            <v>1433.8428000000001</v>
          </cell>
          <cell r="BT199">
            <v>1441.2099908588928</v>
          </cell>
          <cell r="BX199">
            <v>0</v>
          </cell>
        </row>
        <row r="200">
          <cell r="O200">
            <v>1036.1439</v>
          </cell>
          <cell r="P200">
            <v>880.56096978117978</v>
          </cell>
          <cell r="S200">
            <v>1580.0202000000002</v>
          </cell>
          <cell r="T200">
            <v>2127.9888314456621</v>
          </cell>
          <cell r="W200">
            <v>1202.8797</v>
          </cell>
          <cell r="X200">
            <v>1812.7435022770351</v>
          </cell>
          <cell r="AA200">
            <v>7.9398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407.03208935586179</v>
          </cell>
          <cell r="AQ200">
            <v>27.789300000000001</v>
          </cell>
          <cell r="AR200">
            <v>24.360180972132447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107.89181359151431</v>
          </cell>
          <cell r="BC200">
            <v>361.26089999999999</v>
          </cell>
          <cell r="BD200">
            <v>0</v>
          </cell>
          <cell r="BG200">
            <v>2370.0302999999999</v>
          </cell>
          <cell r="BK200">
            <v>555.78600000000006</v>
          </cell>
          <cell r="BL200">
            <v>651.70050721750988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578.73882292638723</v>
          </cell>
          <cell r="BX200">
            <v>0</v>
          </cell>
        </row>
        <row r="201">
          <cell r="O201">
            <v>844.35</v>
          </cell>
          <cell r="P201">
            <v>735.73123797645962</v>
          </cell>
          <cell r="S201">
            <v>1301.598</v>
          </cell>
          <cell r="T201">
            <v>1349.218890201927</v>
          </cell>
          <cell r="W201">
            <v>1122.336</v>
          </cell>
          <cell r="X201">
            <v>1098.3245363852263</v>
          </cell>
          <cell r="AA201">
            <v>54.558000000000007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300.75701380055079</v>
          </cell>
          <cell r="AQ201">
            <v>122.10599999999999</v>
          </cell>
          <cell r="AR201">
            <v>100.66190484352252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0</v>
          </cell>
          <cell r="BG201">
            <v>2714.91</v>
          </cell>
          <cell r="BK201">
            <v>342.93600000000004</v>
          </cell>
          <cell r="BL201">
            <v>651.70050721750988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781.67321538109434</v>
          </cell>
          <cell r="BX201">
            <v>0</v>
          </cell>
        </row>
        <row r="202">
          <cell r="O202">
            <v>820.75290000000007</v>
          </cell>
          <cell r="P202">
            <v>616.13238931204057</v>
          </cell>
          <cell r="S202">
            <v>1534.9774</v>
          </cell>
          <cell r="T202">
            <v>1636.2603328405116</v>
          </cell>
          <cell r="W202">
            <v>900.64919999999995</v>
          </cell>
          <cell r="X202">
            <v>906.49104052761936</v>
          </cell>
          <cell r="AA202">
            <v>50.8431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277.31245589326397</v>
          </cell>
          <cell r="AQ202">
            <v>123.47609999999999</v>
          </cell>
          <cell r="AR202">
            <v>100.66190484352252</v>
          </cell>
          <cell r="AU202">
            <v>2.4211</v>
          </cell>
          <cell r="AV202">
            <v>0</v>
          </cell>
          <cell r="AY202">
            <v>154.9504</v>
          </cell>
          <cell r="AZ202">
            <v>53.945906795757153</v>
          </cell>
          <cell r="BC202">
            <v>498.74659999999994</v>
          </cell>
          <cell r="BD202">
            <v>0</v>
          </cell>
          <cell r="BG202">
            <v>2421.1</v>
          </cell>
          <cell r="BK202">
            <v>370.42829999999998</v>
          </cell>
          <cell r="BL202">
            <v>667.18256017837234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796.70539259996144</v>
          </cell>
          <cell r="BX202">
            <v>0</v>
          </cell>
        </row>
        <row r="203">
          <cell r="O203">
            <v>394.44640000000004</v>
          </cell>
          <cell r="P203">
            <v>411.75999434211064</v>
          </cell>
          <cell r="S203">
            <v>1093.2286000000001</v>
          </cell>
          <cell r="T203">
            <v>1073.91737487407</v>
          </cell>
          <cell r="W203">
            <v>578.0680000000001</v>
          </cell>
          <cell r="X203">
            <v>670.00295844936215</v>
          </cell>
          <cell r="AA203">
            <v>34.004000000000005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202.58343568753804</v>
          </cell>
          <cell r="AQ203">
            <v>69.708200000000005</v>
          </cell>
          <cell r="AR203">
            <v>57.779933380181923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180.91141707282173</v>
          </cell>
          <cell r="BG203">
            <v>1509.7776000000001</v>
          </cell>
          <cell r="BK203">
            <v>188.72220000000002</v>
          </cell>
          <cell r="BL203">
            <v>558.77789189272607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170.99101586461438</v>
          </cell>
          <cell r="BX203">
            <v>0</v>
          </cell>
        </row>
        <row r="204">
          <cell r="O204">
            <v>1149.4325000000001</v>
          </cell>
          <cell r="P204">
            <v>909.5178879552094</v>
          </cell>
          <cell r="S204">
            <v>2343.59</v>
          </cell>
          <cell r="T204">
            <v>2215.008027564696</v>
          </cell>
          <cell r="W204">
            <v>1744.2750000000001</v>
          </cell>
          <cell r="X204">
            <v>1842.7308894036555</v>
          </cell>
          <cell r="AA204">
            <v>93.922499999999999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434.37322899500759</v>
          </cell>
          <cell r="AQ204">
            <v>183.3725</v>
          </cell>
          <cell r="AR204">
            <v>153.12688964796644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180.91141707282173</v>
          </cell>
          <cell r="BG204">
            <v>3859.7674999999999</v>
          </cell>
          <cell r="BK204">
            <v>652.98500000000001</v>
          </cell>
          <cell r="BL204">
            <v>4502.9142019613191</v>
          </cell>
          <cell r="BO204">
            <v>0</v>
          </cell>
          <cell r="BP204">
            <v>0</v>
          </cell>
          <cell r="BS204">
            <v>1404.365</v>
          </cell>
          <cell r="BT204">
            <v>1313.4364844985214</v>
          </cell>
          <cell r="BX204">
            <v>0</v>
          </cell>
        </row>
        <row r="205">
          <cell r="O205">
            <v>1095.9134999999999</v>
          </cell>
          <cell r="P205">
            <v>868.03379139260346</v>
          </cell>
          <cell r="S205">
            <v>2832.1842999999999</v>
          </cell>
          <cell r="T205">
            <v>2345.561887429551</v>
          </cell>
          <cell r="W205">
            <v>1770.6523999999997</v>
          </cell>
          <cell r="X205">
            <v>1929.1608613939206</v>
          </cell>
          <cell r="AA205">
            <v>85.953999999999994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408.92829253034921</v>
          </cell>
          <cell r="AQ205">
            <v>206.28960000000001</v>
          </cell>
          <cell r="AR205">
            <v>169.67570680424154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180.91141707282173</v>
          </cell>
          <cell r="BG205">
            <v>3756.1897999999997</v>
          </cell>
          <cell r="BK205">
            <v>580.18950000000007</v>
          </cell>
          <cell r="BL205">
            <v>862.29884406869132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900.05161097967357</v>
          </cell>
          <cell r="BX205">
            <v>0</v>
          </cell>
        </row>
        <row r="206">
          <cell r="O206">
            <v>1119.5503000000001</v>
          </cell>
          <cell r="P206">
            <v>887.61988981374293</v>
          </cell>
          <cell r="S206">
            <v>1965.2786999999998</v>
          </cell>
          <cell r="T206">
            <v>2158.2774232100587</v>
          </cell>
          <cell r="W206">
            <v>1324.0501999999999</v>
          </cell>
          <cell r="X206">
            <v>1379.7334895237389</v>
          </cell>
          <cell r="AA206">
            <v>79.720299999999995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1523.6035996448886</v>
          </cell>
          <cell r="AQ206">
            <v>176.77109999999999</v>
          </cell>
          <cell r="AR206">
            <v>146.20135059473211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180.91141707282173</v>
          </cell>
          <cell r="BG206">
            <v>3105.6255999999998</v>
          </cell>
          <cell r="BK206">
            <v>662.02509999999995</v>
          </cell>
          <cell r="BL206">
            <v>862.29884406869132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866.22921223722244</v>
          </cell>
          <cell r="BX206">
            <v>0</v>
          </cell>
        </row>
        <row r="207">
          <cell r="O207">
            <v>1164.62995</v>
          </cell>
          <cell r="P207">
            <v>883.82063141787194</v>
          </cell>
          <cell r="S207">
            <v>1577.74397</v>
          </cell>
          <cell r="T207">
            <v>1430.0488973156516</v>
          </cell>
          <cell r="W207">
            <v>1626.0871</v>
          </cell>
          <cell r="X207">
            <v>1614.3515824553513</v>
          </cell>
          <cell r="AA207">
            <v>87.896600000000007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2456.7099700000003</v>
          </cell>
          <cell r="AN207">
            <v>987.94590803258234</v>
          </cell>
          <cell r="AQ207">
            <v>180.18803</v>
          </cell>
          <cell r="AR207">
            <v>150.93246012237768</v>
          </cell>
          <cell r="AU207">
            <v>4.3948299999999998</v>
          </cell>
          <cell r="AV207">
            <v>0</v>
          </cell>
          <cell r="AY207">
            <v>610.88137000000006</v>
          </cell>
          <cell r="AZ207">
            <v>0</v>
          </cell>
          <cell r="BC207">
            <v>958.07294000000002</v>
          </cell>
          <cell r="BD207">
            <v>271.80200882334992</v>
          </cell>
          <cell r="BG207">
            <v>3788.3434600000001</v>
          </cell>
          <cell r="BK207">
            <v>487.82612999999998</v>
          </cell>
          <cell r="BL207">
            <v>531.66157604150931</v>
          </cell>
          <cell r="BO207">
            <v>0</v>
          </cell>
          <cell r="BP207">
            <v>0</v>
          </cell>
          <cell r="BS207">
            <v>1375.58179</v>
          </cell>
          <cell r="BT207">
            <v>1208.2112439664511</v>
          </cell>
          <cell r="BX207">
            <v>0</v>
          </cell>
        </row>
        <row r="208">
          <cell r="O208">
            <v>1101.2688000000001</v>
          </cell>
          <cell r="P208">
            <v>872.75057544396918</v>
          </cell>
          <cell r="S208">
            <v>2198.0970000000002</v>
          </cell>
          <cell r="T208">
            <v>1934.3067650350856</v>
          </cell>
          <cell r="W208">
            <v>1794.0024000000003</v>
          </cell>
          <cell r="X208">
            <v>1910.5994434435079</v>
          </cell>
          <cell r="AA208">
            <v>26.643600000000003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2504.4983999999999</v>
          </cell>
          <cell r="AN208">
            <v>424.98102266724288</v>
          </cell>
          <cell r="AQ208">
            <v>150.98040000000003</v>
          </cell>
          <cell r="AR208">
            <v>124.82076200596791</v>
          </cell>
          <cell r="AU208">
            <v>4.4406000000000008</v>
          </cell>
          <cell r="AV208">
            <v>0</v>
          </cell>
          <cell r="AY208">
            <v>825.9516000000001</v>
          </cell>
          <cell r="AZ208">
            <v>0</v>
          </cell>
          <cell r="BC208">
            <v>999.1350000000001</v>
          </cell>
          <cell r="BD208">
            <v>180.91141707282173</v>
          </cell>
          <cell r="BG208">
            <v>4005.4212000000002</v>
          </cell>
          <cell r="BK208">
            <v>515.10960000000011</v>
          </cell>
          <cell r="BL208">
            <v>862.29884406869132</v>
          </cell>
          <cell r="BO208">
            <v>0</v>
          </cell>
          <cell r="BP208">
            <v>0</v>
          </cell>
          <cell r="BS208">
            <v>1376.586</v>
          </cell>
          <cell r="BT208">
            <v>648.262642563648</v>
          </cell>
          <cell r="BX208">
            <v>0</v>
          </cell>
        </row>
        <row r="209">
          <cell r="O209">
            <v>1145.51116</v>
          </cell>
          <cell r="P209">
            <v>857.4781027191882</v>
          </cell>
          <cell r="S209">
            <v>1617.7066</v>
          </cell>
          <cell r="T209">
            <v>1399.4929518742301</v>
          </cell>
          <cell r="W209">
            <v>2037.4358800000002</v>
          </cell>
          <cell r="X209">
            <v>2153.7435661062955</v>
          </cell>
          <cell r="AA209">
            <v>91.815780000000018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510.86759319688076</v>
          </cell>
          <cell r="AQ209">
            <v>201.12028000000001</v>
          </cell>
          <cell r="AR209">
            <v>167.09876204024738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180.91141707282173</v>
          </cell>
          <cell r="BG209">
            <v>4367.80782</v>
          </cell>
          <cell r="BK209">
            <v>511.54506000000009</v>
          </cell>
          <cell r="BL209">
            <v>1046.5988991781339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439.69118365186552</v>
          </cell>
          <cell r="BX209">
            <v>0</v>
          </cell>
        </row>
        <row r="210">
          <cell r="O210">
            <v>750.59985000000006</v>
          </cell>
          <cell r="P210">
            <v>594.22362427457892</v>
          </cell>
          <cell r="S210">
            <v>1578.1842999999997</v>
          </cell>
          <cell r="T210">
            <v>1540.6643444154972</v>
          </cell>
          <cell r="W210">
            <v>1105.2789</v>
          </cell>
          <cell r="X210">
            <v>1102.8382914401916</v>
          </cell>
          <cell r="AA210">
            <v>54.988999999999997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322.43259354295049</v>
          </cell>
          <cell r="AQ210">
            <v>120.97579999999998</v>
          </cell>
          <cell r="AR210">
            <v>99.816344842836912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0</v>
          </cell>
          <cell r="BC210">
            <v>508.64824999999996</v>
          </cell>
          <cell r="BD210">
            <v>0</v>
          </cell>
          <cell r="BG210">
            <v>2752.1994499999996</v>
          </cell>
          <cell r="BK210">
            <v>390.42189999999994</v>
          </cell>
          <cell r="BL210">
            <v>667.18256017837234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652.02068686836469</v>
          </cell>
          <cell r="BX210">
            <v>0</v>
          </cell>
        </row>
        <row r="211">
          <cell r="O211">
            <v>755.64014000000009</v>
          </cell>
          <cell r="P211">
            <v>566.8195738725085</v>
          </cell>
          <cell r="S211">
            <v>1580.9887799999999</v>
          </cell>
          <cell r="T211">
            <v>1415.1114415765662</v>
          </cell>
          <cell r="W211">
            <v>1053.99252</v>
          </cell>
          <cell r="X211">
            <v>994.89342099678402</v>
          </cell>
          <cell r="AA211">
            <v>52.978459999999998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323.57194818124805</v>
          </cell>
          <cell r="AQ211">
            <v>119.89861999999999</v>
          </cell>
          <cell r="AR211">
            <v>99.816344842836912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0</v>
          </cell>
          <cell r="BG211">
            <v>2757.6682599999999</v>
          </cell>
          <cell r="BK211">
            <v>348.54250000000002</v>
          </cell>
          <cell r="BL211">
            <v>667.18256017837234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913.20476604618239</v>
          </cell>
          <cell r="BX211">
            <v>0</v>
          </cell>
        </row>
        <row r="212">
          <cell r="O212">
            <v>944.90970000000004</v>
          </cell>
          <cell r="P212">
            <v>754.5018279336864</v>
          </cell>
          <cell r="S212">
            <v>2309.3739</v>
          </cell>
          <cell r="T212">
            <v>1805.2865830553817</v>
          </cell>
          <cell r="W212">
            <v>919.37160000000006</v>
          </cell>
          <cell r="X212">
            <v>1025.8234882008219</v>
          </cell>
          <cell r="AA212">
            <v>142.28370000000001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586.39737347684843</v>
          </cell>
          <cell r="AQ212">
            <v>182.41500000000002</v>
          </cell>
          <cell r="AR212">
            <v>150.42915059816005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271.80200882334992</v>
          </cell>
          <cell r="BG212">
            <v>2313.0222000000003</v>
          </cell>
          <cell r="BK212">
            <v>259.02929999999998</v>
          </cell>
          <cell r="BL212">
            <v>862.29884406869132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1178.1468895287167</v>
          </cell>
          <cell r="BX212">
            <v>0</v>
          </cell>
        </row>
        <row r="213">
          <cell r="O213">
            <v>832.7088</v>
          </cell>
          <cell r="P213">
            <v>689.7016167382161</v>
          </cell>
          <cell r="S213">
            <v>2357.5391999999997</v>
          </cell>
          <cell r="T213">
            <v>2669.3208666617843</v>
          </cell>
          <cell r="W213">
            <v>932.74199999999985</v>
          </cell>
          <cell r="X213">
            <v>866.73244081386611</v>
          </cell>
          <cell r="AA213">
            <v>64.886399999999995</v>
          </cell>
          <cell r="AB213">
            <v>0</v>
          </cell>
          <cell r="AE213">
            <v>923.26019999999994</v>
          </cell>
          <cell r="AF213">
            <v>925.37814527610442</v>
          </cell>
          <cell r="AI213">
            <v>0</v>
          </cell>
          <cell r="AJ213">
            <v>0</v>
          </cell>
          <cell r="AM213">
            <v>1462.6476</v>
          </cell>
          <cell r="AN213">
            <v>849.45498579806087</v>
          </cell>
          <cell r="AQ213">
            <v>97.329599999999985</v>
          </cell>
          <cell r="AR213">
            <v>81.03283339903561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697.11779223012786</v>
          </cell>
          <cell r="BG213">
            <v>2563.0128</v>
          </cell>
          <cell r="BK213">
            <v>548.83080000000007</v>
          </cell>
          <cell r="BL213">
            <v>1046.5988991781339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0</v>
          </cell>
          <cell r="BW213">
            <v>773.28899999999999</v>
          </cell>
          <cell r="BX213">
            <v>0</v>
          </cell>
        </row>
        <row r="214">
          <cell r="O214">
            <v>1793.1736000000001</v>
          </cell>
          <cell r="P214">
            <v>1492.2160070789039</v>
          </cell>
          <cell r="S214">
            <v>3620.3948000000005</v>
          </cell>
          <cell r="T214">
            <v>3741.5787024533865</v>
          </cell>
          <cell r="W214">
            <v>2156.348</v>
          </cell>
          <cell r="X214">
            <v>2218.6695726505714</v>
          </cell>
          <cell r="AA214">
            <v>130.51580000000001</v>
          </cell>
          <cell r="AB214">
            <v>0</v>
          </cell>
          <cell r="AE214">
            <v>1842.5715</v>
          </cell>
          <cell r="AF214">
            <v>1850.7562905522088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1151.6991349491036</v>
          </cell>
          <cell r="AQ214">
            <v>198.61100000000002</v>
          </cell>
          <cell r="AR214">
            <v>161.4616953690101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0</v>
          </cell>
          <cell r="BC214">
            <v>459.64260000000002</v>
          </cell>
          <cell r="BD214">
            <v>1175.0544445451064</v>
          </cell>
          <cell r="BG214">
            <v>4868.8068000000003</v>
          </cell>
          <cell r="BK214">
            <v>680.952</v>
          </cell>
          <cell r="BL214">
            <v>883.99189674966465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1655.4185162277504</v>
          </cell>
          <cell r="BW214">
            <v>1678.6770000000001</v>
          </cell>
          <cell r="BX214">
            <v>1811.3773548734976</v>
          </cell>
        </row>
        <row r="215">
          <cell r="O215">
            <v>2785.8793700000001</v>
          </cell>
          <cell r="P215">
            <v>2098.5979453397176</v>
          </cell>
          <cell r="S215">
            <v>4035.3813300000002</v>
          </cell>
          <cell r="T215">
            <v>3383.0295694111469</v>
          </cell>
          <cell r="W215">
            <v>2543.6289900000002</v>
          </cell>
          <cell r="X215">
            <v>2615.2330742597155</v>
          </cell>
          <cell r="AA215">
            <v>70.125109999999992</v>
          </cell>
          <cell r="AB215">
            <v>0</v>
          </cell>
          <cell r="AE215">
            <v>4099.52322</v>
          </cell>
          <cell r="AF215">
            <v>4071.6531019454169</v>
          </cell>
          <cell r="AI215">
            <v>0</v>
          </cell>
          <cell r="AJ215">
            <v>0</v>
          </cell>
          <cell r="AM215">
            <v>3659.2557400000001</v>
          </cell>
          <cell r="AN215">
            <v>1789.751880603704</v>
          </cell>
          <cell r="AQ215">
            <v>108.37517000000001</v>
          </cell>
          <cell r="AR215">
            <v>86.367914355742329</v>
          </cell>
          <cell r="AU215">
            <v>0</v>
          </cell>
          <cell r="AV215">
            <v>0</v>
          </cell>
          <cell r="AY215">
            <v>350.62555000000003</v>
          </cell>
          <cell r="AZ215">
            <v>0</v>
          </cell>
          <cell r="BC215">
            <v>777.75121999999999</v>
          </cell>
          <cell r="BD215">
            <v>5145.9730726507196</v>
          </cell>
          <cell r="BG215">
            <v>5182.8831300000002</v>
          </cell>
          <cell r="BK215">
            <v>395.25062000000003</v>
          </cell>
          <cell r="BL215">
            <v>1317.6105698922497</v>
          </cell>
          <cell r="BO215">
            <v>0</v>
          </cell>
          <cell r="BP215">
            <v>0</v>
          </cell>
          <cell r="BS215">
            <v>1906.12799</v>
          </cell>
          <cell r="BT215">
            <v>3027.1046874493818</v>
          </cell>
          <cell r="BW215">
            <v>1845.3532500000001</v>
          </cell>
          <cell r="BX215">
            <v>0</v>
          </cell>
        </row>
        <row r="216">
          <cell r="O216">
            <v>4061.1479999999997</v>
          </cell>
          <cell r="P216">
            <v>3060.9565044222654</v>
          </cell>
          <cell r="S216">
            <v>5466.93</v>
          </cell>
          <cell r="T216">
            <v>4751.4586787908092</v>
          </cell>
          <cell r="W216">
            <v>3101.6460000000002</v>
          </cell>
          <cell r="X216">
            <v>3590.7926464445541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2922.1881434137708</v>
          </cell>
          <cell r="AI216">
            <v>329.76640000000003</v>
          </cell>
          <cell r="AJ216">
            <v>338.00924203567098</v>
          </cell>
          <cell r="AM216">
            <v>6125.1930000000002</v>
          </cell>
          <cell r="AN216">
            <v>1182.0037567121692</v>
          </cell>
          <cell r="AQ216">
            <v>245.45399999999998</v>
          </cell>
          <cell r="AR216">
            <v>199.02871825661271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4688.4759313992563</v>
          </cell>
          <cell r="BG216">
            <v>8512.7909999999993</v>
          </cell>
          <cell r="BK216">
            <v>702.89099999999996</v>
          </cell>
          <cell r="BL216">
            <v>1245.350890221689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3686.6414629271808</v>
          </cell>
          <cell r="BW216">
            <v>3194.6120000000001</v>
          </cell>
          <cell r="BX216">
            <v>1358.5330161551231</v>
          </cell>
        </row>
        <row r="217">
          <cell r="O217">
            <v>1537.008</v>
          </cell>
          <cell r="P217">
            <v>1158.145030092873</v>
          </cell>
          <cell r="S217">
            <v>3150.8663999999999</v>
          </cell>
          <cell r="T217">
            <v>1496.7414374913435</v>
          </cell>
          <cell r="W217">
            <v>2410.3079999999995</v>
          </cell>
          <cell r="X217">
            <v>2501.9143176756238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923.27095614810241</v>
          </cell>
          <cell r="AI217">
            <v>80.555799999999991</v>
          </cell>
          <cell r="AJ217">
            <v>84.502310508917745</v>
          </cell>
          <cell r="AM217">
            <v>2088.9335999999998</v>
          </cell>
          <cell r="AN217">
            <v>923.92191023246062</v>
          </cell>
          <cell r="AQ217">
            <v>118.7688</v>
          </cell>
          <cell r="AR217">
            <v>98.105092460497062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3831.7710352826207</v>
          </cell>
          <cell r="BC217">
            <v>230.55119999999999</v>
          </cell>
          <cell r="BD217">
            <v>5145.9730726507196</v>
          </cell>
          <cell r="BG217">
            <v>2284.5527999999999</v>
          </cell>
          <cell r="BK217">
            <v>279.45600000000002</v>
          </cell>
          <cell r="BL217">
            <v>965.31054674370466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1460.0002123824768</v>
          </cell>
          <cell r="BW217">
            <v>879.91719999999987</v>
          </cell>
          <cell r="BX217">
            <v>678.32699700138232</v>
          </cell>
        </row>
        <row r="218">
          <cell r="O218">
            <v>1750.5192099999997</v>
          </cell>
          <cell r="P218">
            <v>1317.1114624852817</v>
          </cell>
          <cell r="S218">
            <v>3324.6961900000001</v>
          </cell>
          <cell r="T218">
            <v>2522.2709756037843</v>
          </cell>
          <cell r="W218">
            <v>1883.85114</v>
          </cell>
          <cell r="X218">
            <v>1866.0793149692022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2714.4354012969447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458.08876177495375</v>
          </cell>
          <cell r="AQ218">
            <v>124.72987000000001</v>
          </cell>
          <cell r="AR218">
            <v>103.70189436979689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5206.421839413033</v>
          </cell>
          <cell r="BG218">
            <v>3440.8240000000001</v>
          </cell>
          <cell r="BK218">
            <v>180.64326</v>
          </cell>
          <cell r="BL218">
            <v>965.31054674370466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2694.5177664819453</v>
          </cell>
          <cell r="BW218">
            <v>1214.81691</v>
          </cell>
          <cell r="BX218">
            <v>0</v>
          </cell>
        </row>
        <row r="219">
          <cell r="O219">
            <v>2350.0744</v>
          </cell>
          <cell r="P219">
            <v>1771.2679645099431</v>
          </cell>
          <cell r="S219">
            <v>2575.424</v>
          </cell>
          <cell r="T219">
            <v>2118.7641932219622</v>
          </cell>
          <cell r="W219">
            <v>1790.7245</v>
          </cell>
          <cell r="X219">
            <v>1826.5005279978002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2023.6531717427865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429.25390356526475</v>
          </cell>
          <cell r="AQ219">
            <v>120.723</v>
          </cell>
          <cell r="AR219">
            <v>97.742709603060348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0</v>
          </cell>
          <cell r="BC219">
            <v>462.7715</v>
          </cell>
          <cell r="BD219">
            <v>4781.5409392203719</v>
          </cell>
          <cell r="BG219">
            <v>3122.7015999999999</v>
          </cell>
          <cell r="BK219">
            <v>241.446</v>
          </cell>
          <cell r="BL219">
            <v>1317.6105698922497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2375.0840005810178</v>
          </cell>
          <cell r="BW219">
            <v>1061.115</v>
          </cell>
          <cell r="BX219">
            <v>0</v>
          </cell>
        </row>
        <row r="220">
          <cell r="O220">
            <v>3307.5663599999998</v>
          </cell>
          <cell r="P220">
            <v>2507.4206448780801</v>
          </cell>
          <cell r="S220">
            <v>5371.6867199999997</v>
          </cell>
          <cell r="T220">
            <v>4428.5177895367615</v>
          </cell>
          <cell r="W220">
            <v>2777.0293999999999</v>
          </cell>
          <cell r="X220">
            <v>2922.8107315121306</v>
          </cell>
          <cell r="AA220">
            <v>140.92388</v>
          </cell>
          <cell r="AB220">
            <v>0</v>
          </cell>
          <cell r="AE220">
            <v>3731.28784</v>
          </cell>
          <cell r="AF220">
            <v>3693.0838245924097</v>
          </cell>
          <cell r="AI220">
            <v>337.07011999999997</v>
          </cell>
          <cell r="AJ220">
            <v>338.00924203567098</v>
          </cell>
          <cell r="AM220">
            <v>4716.805159999999</v>
          </cell>
          <cell r="AN220">
            <v>1999.8677629032645</v>
          </cell>
          <cell r="AQ220">
            <v>165.7928</v>
          </cell>
          <cell r="AR220">
            <v>135.8935715387554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0</v>
          </cell>
          <cell r="BG220">
            <v>6664.8705600000003</v>
          </cell>
          <cell r="BK220">
            <v>455.93019999999996</v>
          </cell>
          <cell r="BL220">
            <v>938.19423089248789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1437.4519465541759</v>
          </cell>
          <cell r="BW220">
            <v>2524.1064799999999</v>
          </cell>
          <cell r="BX220">
            <v>1632.8702503994496</v>
          </cell>
        </row>
        <row r="221">
          <cell r="O221">
            <v>2239.6968000000002</v>
          </cell>
          <cell r="P221">
            <v>1686.304769066742</v>
          </cell>
          <cell r="S221">
            <v>2709.1282000000001</v>
          </cell>
          <cell r="T221">
            <v>2495.0939035898041</v>
          </cell>
          <cell r="W221">
            <v>1334.7688000000001</v>
          </cell>
          <cell r="X221">
            <v>1394.770413704608</v>
          </cell>
          <cell r="AA221">
            <v>107.4602</v>
          </cell>
          <cell r="AB221">
            <v>0</v>
          </cell>
          <cell r="AE221">
            <v>1090.2513999999999</v>
          </cell>
          <cell r="AF221">
            <v>1091.1481638745229</v>
          </cell>
          <cell r="AI221">
            <v>160.77439999999999</v>
          </cell>
          <cell r="AJ221">
            <v>169.00462101783552</v>
          </cell>
          <cell r="AM221">
            <v>2064.3670000000002</v>
          </cell>
          <cell r="AN221">
            <v>5272.4274176237168</v>
          </cell>
          <cell r="AQ221">
            <v>180.98560000000001</v>
          </cell>
          <cell r="AR221">
            <v>147.26836678607344</v>
          </cell>
          <cell r="AU221">
            <v>5.6558000000000002</v>
          </cell>
          <cell r="AV221">
            <v>0</v>
          </cell>
          <cell r="AY221">
            <v>271.47840000000002</v>
          </cell>
          <cell r="AZ221">
            <v>0</v>
          </cell>
          <cell r="BC221">
            <v>673.04020000000003</v>
          </cell>
          <cell r="BD221">
            <v>478.37153552909604</v>
          </cell>
          <cell r="BG221">
            <v>5706.7021999999997</v>
          </cell>
          <cell r="BK221">
            <v>367.62700000000001</v>
          </cell>
          <cell r="BL221">
            <v>589.74199781445054</v>
          </cell>
          <cell r="BO221">
            <v>0</v>
          </cell>
          <cell r="BP221">
            <v>0</v>
          </cell>
          <cell r="BS221">
            <v>1459.1964</v>
          </cell>
          <cell r="BT221">
            <v>8104.7057202466722</v>
          </cell>
          <cell r="BW221">
            <v>1391.7034000000001</v>
          </cell>
          <cell r="BX221">
            <v>0</v>
          </cell>
        </row>
        <row r="222">
          <cell r="O222">
            <v>681.35980000000006</v>
          </cell>
          <cell r="P222">
            <v>512.01145183147798</v>
          </cell>
          <cell r="S222">
            <v>586.78620000000012</v>
          </cell>
          <cell r="T222">
            <v>772.68048375282842</v>
          </cell>
          <cell r="W222">
            <v>320.26060000000001</v>
          </cell>
          <cell r="X222">
            <v>498.10068096447611</v>
          </cell>
          <cell r="AA222">
            <v>40.8386</v>
          </cell>
          <cell r="AB222">
            <v>0</v>
          </cell>
          <cell r="AE222">
            <v>523.92809999999997</v>
          </cell>
          <cell r="AF222">
            <v>545.57408193726144</v>
          </cell>
          <cell r="AI222">
            <v>77.954700000000003</v>
          </cell>
          <cell r="AJ222">
            <v>84.502310508917745</v>
          </cell>
          <cell r="AM222">
            <v>790.97919999999999</v>
          </cell>
          <cell r="AN222">
            <v>5977.11390441808</v>
          </cell>
          <cell r="AQ222">
            <v>73.079600000000013</v>
          </cell>
          <cell r="AR222">
            <v>63.014352432045094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239.18576776454802</v>
          </cell>
          <cell r="BG222">
            <v>2216.0313999999998</v>
          </cell>
          <cell r="BK222">
            <v>184.8484</v>
          </cell>
          <cell r="BL222">
            <v>589.74199781445054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610.68219951647984</v>
          </cell>
          <cell r="BW222">
            <v>442.3476</v>
          </cell>
          <cell r="BX222">
            <v>477.27162669903356</v>
          </cell>
        </row>
        <row r="223">
          <cell r="O223">
            <v>2283.4944</v>
          </cell>
          <cell r="P223">
            <v>1783.3744525586239</v>
          </cell>
          <cell r="S223">
            <v>3260.3904000000002</v>
          </cell>
          <cell r="T223">
            <v>3372.7295794766374</v>
          </cell>
          <cell r="W223">
            <v>2045.3760000000002</v>
          </cell>
          <cell r="X223">
            <v>2024.0390064494609</v>
          </cell>
          <cell r="AA223">
            <v>122.11200000000001</v>
          </cell>
          <cell r="AB223">
            <v>0</v>
          </cell>
          <cell r="AE223">
            <v>2197.8959999999997</v>
          </cell>
          <cell r="AF223">
            <v>2220.8968113932087</v>
          </cell>
          <cell r="AI223">
            <v>0</v>
          </cell>
          <cell r="AJ223">
            <v>0</v>
          </cell>
          <cell r="AM223">
            <v>3205.4400000000005</v>
          </cell>
          <cell r="AN223">
            <v>5987.856275110129</v>
          </cell>
          <cell r="AQ223">
            <v>189.27360000000002</v>
          </cell>
          <cell r="AR223">
            <v>156.83124774620808</v>
          </cell>
          <cell r="AU223">
            <v>6.1056000000000008</v>
          </cell>
          <cell r="AV223">
            <v>0</v>
          </cell>
          <cell r="AY223">
            <v>256.43520000000001</v>
          </cell>
          <cell r="AZ223">
            <v>0</v>
          </cell>
          <cell r="BC223">
            <v>714.35520000000008</v>
          </cell>
          <cell r="BD223">
            <v>1871.7373535611173</v>
          </cell>
          <cell r="BG223">
            <v>8847.0144</v>
          </cell>
          <cell r="BK223">
            <v>604.45440000000008</v>
          </cell>
          <cell r="BL223">
            <v>1046.5988991781339</v>
          </cell>
          <cell r="BO223">
            <v>0</v>
          </cell>
          <cell r="BP223">
            <v>0</v>
          </cell>
          <cell r="BS223">
            <v>1721.7791999999999</v>
          </cell>
          <cell r="BT223">
            <v>7003.1155618397552</v>
          </cell>
          <cell r="BW223">
            <v>1637.6479999999999</v>
          </cell>
          <cell r="BX223">
            <v>1508.854788343795</v>
          </cell>
        </row>
        <row r="224">
          <cell r="O224">
            <v>4385.9310900000009</v>
          </cell>
          <cell r="P224">
            <v>3299.814849773818</v>
          </cell>
          <cell r="S224">
            <v>7432.6465800000014</v>
          </cell>
          <cell r="T224">
            <v>6941.1864295373643</v>
          </cell>
          <cell r="W224">
            <v>4330.1304400000008</v>
          </cell>
          <cell r="X224">
            <v>4617.6583942128309</v>
          </cell>
          <cell r="AA224">
            <v>212.04247000000001</v>
          </cell>
          <cell r="AB224">
            <v>0</v>
          </cell>
          <cell r="AE224">
            <v>4369.2779900000005</v>
          </cell>
          <cell r="AF224">
            <v>4441.7936227864175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8213.6752441950484</v>
          </cell>
          <cell r="AQ224">
            <v>368.28429000000006</v>
          </cell>
          <cell r="AR224">
            <v>300.57644786275824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1414.6750955237719</v>
          </cell>
          <cell r="BG224">
            <v>13347.51548</v>
          </cell>
          <cell r="BK224">
            <v>1060.21235</v>
          </cell>
          <cell r="BL224">
            <v>1968.0385796061269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1142.4454686339072</v>
          </cell>
          <cell r="BW224">
            <v>3126.5488100000002</v>
          </cell>
          <cell r="BX224">
            <v>1099.227959129664</v>
          </cell>
        </row>
        <row r="225">
          <cell r="O225">
            <v>1736.7999299999999</v>
          </cell>
          <cell r="P225">
            <v>1306.1689655863788</v>
          </cell>
          <cell r="S225">
            <v>3031.42245</v>
          </cell>
          <cell r="T225">
            <v>2666.6462930370749</v>
          </cell>
          <cell r="W225">
            <v>1691.2146299999999</v>
          </cell>
          <cell r="X225">
            <v>1838.9110327293286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1376.5179424705536</v>
          </cell>
          <cell r="AI225">
            <v>159.98307</v>
          </cell>
          <cell r="AJ225">
            <v>169.00462101783549</v>
          </cell>
          <cell r="AM225">
            <v>2698.6497599999998</v>
          </cell>
          <cell r="AN225">
            <v>481.17765478491305</v>
          </cell>
          <cell r="AQ225">
            <v>82.053539999999984</v>
          </cell>
          <cell r="AR225">
            <v>66.243586339425292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0</v>
          </cell>
          <cell r="BC225">
            <v>670.10390999999993</v>
          </cell>
          <cell r="BD225">
            <v>271.80200882334992</v>
          </cell>
          <cell r="BG225">
            <v>5100.9950699999999</v>
          </cell>
          <cell r="BK225">
            <v>414.82622999999995</v>
          </cell>
          <cell r="BL225">
            <v>938.19423089248789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591.89197799289605</v>
          </cell>
          <cell r="BW225">
            <v>1308.5794700000001</v>
          </cell>
          <cell r="BX225">
            <v>1067.2845825395711</v>
          </cell>
        </row>
        <row r="226">
          <cell r="O226">
            <v>4585.1373000000003</v>
          </cell>
          <cell r="P226">
            <v>1738.4533717130598</v>
          </cell>
          <cell r="S226">
            <v>6646.6719000000003</v>
          </cell>
          <cell r="T226">
            <v>2883.4522380369494</v>
          </cell>
          <cell r="W226">
            <v>4668.0726000000004</v>
          </cell>
          <cell r="X226">
            <v>4979.9774428199744</v>
          </cell>
          <cell r="AA226">
            <v>142.1748</v>
          </cell>
          <cell r="AB226">
            <v>0</v>
          </cell>
          <cell r="AE226">
            <v>3193.89</v>
          </cell>
          <cell r="AF226">
            <v>3239.0315430618048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1221.1163085937631</v>
          </cell>
          <cell r="AQ226">
            <v>319.89330000000001</v>
          </cell>
          <cell r="AR226">
            <v>267.03590116889654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271.80200882334992</v>
          </cell>
          <cell r="BG226">
            <v>13731.7161</v>
          </cell>
          <cell r="BK226">
            <v>793.80930000000001</v>
          </cell>
          <cell r="BL226">
            <v>862.29884406869132</v>
          </cell>
          <cell r="BO226">
            <v>0</v>
          </cell>
          <cell r="BP226">
            <v>0</v>
          </cell>
          <cell r="BS226">
            <v>3329.2599</v>
          </cell>
          <cell r="BT226">
            <v>1978.6103264333951</v>
          </cell>
          <cell r="BW226">
            <v>3215.1825999999996</v>
          </cell>
          <cell r="BX226">
            <v>8744.7946164475616</v>
          </cell>
        </row>
        <row r="227">
          <cell r="O227">
            <v>1838.2329000000002</v>
          </cell>
          <cell r="P227">
            <v>1041.362325194611</v>
          </cell>
          <cell r="S227">
            <v>3409.2540000000004</v>
          </cell>
          <cell r="T227">
            <v>2175.6335934841718</v>
          </cell>
          <cell r="W227">
            <v>1700.0199</v>
          </cell>
          <cell r="X227">
            <v>1817.7251232266131</v>
          </cell>
          <cell r="AA227">
            <v>64.499400000000009</v>
          </cell>
          <cell r="AB227">
            <v>0</v>
          </cell>
          <cell r="AE227">
            <v>2154.3212000000003</v>
          </cell>
          <cell r="AF227">
            <v>2220.8968113932087</v>
          </cell>
          <cell r="AI227">
            <v>0</v>
          </cell>
          <cell r="AJ227">
            <v>0</v>
          </cell>
          <cell r="AM227">
            <v>2639.8683000000001</v>
          </cell>
          <cell r="AN227">
            <v>469.50776821607082</v>
          </cell>
          <cell r="AQ227">
            <v>147.42720000000003</v>
          </cell>
          <cell r="AR227">
            <v>120.63322676447739</v>
          </cell>
          <cell r="AU227">
            <v>4.6071000000000009</v>
          </cell>
          <cell r="AV227">
            <v>0</v>
          </cell>
          <cell r="AY227">
            <v>138.21299999999999</v>
          </cell>
          <cell r="AZ227">
            <v>0</v>
          </cell>
          <cell r="BC227">
            <v>672.63660000000004</v>
          </cell>
          <cell r="BD227">
            <v>271.80200882334992</v>
          </cell>
          <cell r="BG227">
            <v>5113.8810000000012</v>
          </cell>
          <cell r="BK227">
            <v>405.4248</v>
          </cell>
          <cell r="BL227">
            <v>1675.3338562110382</v>
          </cell>
          <cell r="BO227">
            <v>0</v>
          </cell>
          <cell r="BP227">
            <v>0</v>
          </cell>
          <cell r="BS227">
            <v>1349.8803</v>
          </cell>
          <cell r="BT227">
            <v>894.41454452259836</v>
          </cell>
          <cell r="BW227">
            <v>1303.2821000000001</v>
          </cell>
          <cell r="BX227">
            <v>676.44797484902392</v>
          </cell>
        </row>
        <row r="228">
          <cell r="O228">
            <v>2761.1048499999997</v>
          </cell>
          <cell r="P228">
            <v>2082.4072817630081</v>
          </cell>
          <cell r="S228">
            <v>5602.8711899999998</v>
          </cell>
          <cell r="T228">
            <v>4419.1696769153878</v>
          </cell>
          <cell r="W228">
            <v>2395.0257799999999</v>
          </cell>
          <cell r="X228">
            <v>2292.1035979643475</v>
          </cell>
          <cell r="AA228">
            <v>124.0946</v>
          </cell>
          <cell r="AB228">
            <v>0</v>
          </cell>
          <cell r="AE228">
            <v>2765.6451599999996</v>
          </cell>
          <cell r="AF228">
            <v>2769.8128684443068</v>
          </cell>
          <cell r="AI228">
            <v>247.33411999999996</v>
          </cell>
          <cell r="AJ228">
            <v>253.50693152675322</v>
          </cell>
          <cell r="AM228">
            <v>3604.9481299999993</v>
          </cell>
          <cell r="AN228">
            <v>661.24835136967158</v>
          </cell>
          <cell r="AQ228">
            <v>155.11824999999999</v>
          </cell>
          <cell r="AR228">
            <v>127.61916296061784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717.55730329364371</v>
          </cell>
          <cell r="BG228">
            <v>5379.5009099999997</v>
          </cell>
          <cell r="BK228">
            <v>297.82704000000001</v>
          </cell>
          <cell r="BL228">
            <v>1209.2059016066037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1582.1366522857727</v>
          </cell>
          <cell r="BW228">
            <v>1832.52098</v>
          </cell>
          <cell r="BX228">
            <v>0</v>
          </cell>
        </row>
        <row r="229">
          <cell r="O229">
            <v>1411.8263399999998</v>
          </cell>
          <cell r="P229">
            <v>1115.8993518286547</v>
          </cell>
          <cell r="S229">
            <v>3505.6365900000001</v>
          </cell>
          <cell r="T229">
            <v>3162.0041856385783</v>
          </cell>
          <cell r="W229">
            <v>1850.52944</v>
          </cell>
          <cell r="X229">
            <v>1869.4953218539033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2023.6531717427865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429.03389246063284</v>
          </cell>
          <cell r="AQ229">
            <v>127.62272</v>
          </cell>
          <cell r="AR229">
            <v>102.59461341651813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0</v>
          </cell>
          <cell r="BG229">
            <v>2863.53478</v>
          </cell>
          <cell r="BK229">
            <v>279.17470000000003</v>
          </cell>
          <cell r="BL229">
            <v>862.29884406869132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2711.4289658531707</v>
          </cell>
          <cell r="BW229">
            <v>1071.50281</v>
          </cell>
          <cell r="BX229">
            <v>0</v>
          </cell>
        </row>
        <row r="230">
          <cell r="O230">
            <v>654.7793999999999</v>
          </cell>
          <cell r="P230">
            <v>493.19995859508356</v>
          </cell>
          <cell r="S230">
            <v>1614.3698999999999</v>
          </cell>
          <cell r="T230">
            <v>1388.2561567908017</v>
          </cell>
          <cell r="W230">
            <v>752.62</v>
          </cell>
          <cell r="X230">
            <v>781.08962645390841</v>
          </cell>
          <cell r="AA230">
            <v>30.104800000000001</v>
          </cell>
          <cell r="AB230">
            <v>0</v>
          </cell>
          <cell r="AE230">
            <v>1368.7072000000001</v>
          </cell>
          <cell r="AF230">
            <v>1357.2177006484724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762.66242054710415</v>
          </cell>
          <cell r="AQ230">
            <v>45.157200000000003</v>
          </cell>
          <cell r="AR230">
            <v>37.526758125665197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239.18576776454802</v>
          </cell>
          <cell r="BG230">
            <v>1345.3082499999998</v>
          </cell>
          <cell r="BK230">
            <v>199.4443</v>
          </cell>
          <cell r="BL230">
            <v>667.18256017837234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1260.8238642324864</v>
          </cell>
          <cell r="BW230">
            <v>547.81999999999994</v>
          </cell>
          <cell r="BX230">
            <v>0</v>
          </cell>
        </row>
        <row r="231">
          <cell r="O231">
            <v>1727.5939999999998</v>
          </cell>
          <cell r="P231">
            <v>655.15619212707156</v>
          </cell>
          <cell r="S231">
            <v>4281.7880000000005</v>
          </cell>
          <cell r="T231">
            <v>1698.0833484131042</v>
          </cell>
          <cell r="W231">
            <v>1636.6680000000001</v>
          </cell>
          <cell r="X231">
            <v>1517.5702161625175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1846.5419122962048</v>
          </cell>
          <cell r="AI231">
            <v>162.95709999999997</v>
          </cell>
          <cell r="AJ231">
            <v>169.00462101783549</v>
          </cell>
          <cell r="AM231">
            <v>2302.0810000000001</v>
          </cell>
          <cell r="AN231">
            <v>995.63365294590801</v>
          </cell>
          <cell r="AQ231">
            <v>128.12299999999999</v>
          </cell>
          <cell r="AR231">
            <v>105.5138086569803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478.37153552909604</v>
          </cell>
          <cell r="BG231">
            <v>2872.4349999999999</v>
          </cell>
          <cell r="BK231">
            <v>214.916</v>
          </cell>
          <cell r="BL231">
            <v>862.29884406869132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1965.4571713668863</v>
          </cell>
          <cell r="BW231">
            <v>1201.3349000000001</v>
          </cell>
          <cell r="BX231">
            <v>894.41454452259836</v>
          </cell>
        </row>
        <row r="232">
          <cell r="O232">
            <v>5703.38832</v>
          </cell>
          <cell r="P232">
            <v>4297.1760241049778</v>
          </cell>
          <cell r="S232">
            <v>10140.973619999999</v>
          </cell>
          <cell r="T232">
            <v>7959.8484036696</v>
          </cell>
          <cell r="W232">
            <v>5223.2561399999995</v>
          </cell>
          <cell r="X232">
            <v>5224.1531731669284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6462.8966930367169</v>
          </cell>
          <cell r="AI232">
            <v>575.55636000000004</v>
          </cell>
          <cell r="AJ232">
            <v>591.51617356242434</v>
          </cell>
          <cell r="AM232">
            <v>8365.9394999999986</v>
          </cell>
          <cell r="AN232">
            <v>1515.2704741527996</v>
          </cell>
          <cell r="AQ232">
            <v>261.89027999999996</v>
          </cell>
          <cell r="AR232">
            <v>215.59766779385654</v>
          </cell>
          <cell r="AU232">
            <v>14.54946</v>
          </cell>
          <cell r="AV232">
            <v>0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1195.9288388227399</v>
          </cell>
          <cell r="BG232">
            <v>11945.106659999999</v>
          </cell>
          <cell r="BK232">
            <v>727.47299999999996</v>
          </cell>
          <cell r="BL232">
            <v>1742.18542149116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2557.3491493597821</v>
          </cell>
          <cell r="BW232">
            <v>4393.88148</v>
          </cell>
          <cell r="BX232">
            <v>1681.724826360768</v>
          </cell>
        </row>
        <row r="233">
          <cell r="O233">
            <v>2054.9059299999999</v>
          </cell>
          <cell r="P233">
            <v>1547.7443804383981</v>
          </cell>
          <cell r="S233">
            <v>3644.9599899999998</v>
          </cell>
          <cell r="T233">
            <v>2935.957962390039</v>
          </cell>
          <cell r="W233">
            <v>2115.7276699999998</v>
          </cell>
          <cell r="X233">
            <v>2105.0577283069292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923.27095614810241</v>
          </cell>
          <cell r="AI233">
            <v>81.016109999999998</v>
          </cell>
          <cell r="AJ233">
            <v>84.502310508917745</v>
          </cell>
          <cell r="AM233">
            <v>2806.4888599999999</v>
          </cell>
          <cell r="AN233">
            <v>1670.5306681047884</v>
          </cell>
          <cell r="AQ233">
            <v>117.29907</v>
          </cell>
          <cell r="AR233">
            <v>97.380326745623663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0</v>
          </cell>
          <cell r="BG233">
            <v>3145.35284</v>
          </cell>
          <cell r="BK233">
            <v>343.20839000000001</v>
          </cell>
          <cell r="BL233">
            <v>1742.18542149116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482.90869315610877</v>
          </cell>
          <cell r="BW233">
            <v>1226.81538</v>
          </cell>
          <cell r="BX233">
            <v>913.20476604618239</v>
          </cell>
        </row>
        <row r="234">
          <cell r="O234">
            <v>1682.3691200000001</v>
          </cell>
          <cell r="P234">
            <v>1315.1274415593373</v>
          </cell>
          <cell r="S234">
            <v>2627.66068</v>
          </cell>
          <cell r="T234">
            <v>2181.6065524998858</v>
          </cell>
          <cell r="W234">
            <v>2052.9900399999997</v>
          </cell>
          <cell r="X234">
            <v>1981.9437322780341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2023.6531717427865</v>
          </cell>
          <cell r="AI234">
            <v>0</v>
          </cell>
          <cell r="AJ234">
            <v>0</v>
          </cell>
          <cell r="AM234">
            <v>2573.52504</v>
          </cell>
          <cell r="AN234">
            <v>437.32507649209322</v>
          </cell>
          <cell r="AQ234">
            <v>79.121319999999997</v>
          </cell>
          <cell r="AR234">
            <v>63.900177194668075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0</v>
          </cell>
          <cell r="BG234">
            <v>3231.48128</v>
          </cell>
          <cell r="BK234">
            <v>204.04972000000001</v>
          </cell>
          <cell r="BL234">
            <v>938.19423089248789</v>
          </cell>
          <cell r="BO234">
            <v>0</v>
          </cell>
          <cell r="BP234">
            <v>0</v>
          </cell>
          <cell r="BS234">
            <v>1275.06528</v>
          </cell>
          <cell r="BT234">
            <v>1189.4210224428671</v>
          </cell>
          <cell r="BW234">
            <v>1214.2098599999999</v>
          </cell>
          <cell r="BX234">
            <v>1183.7839559857921</v>
          </cell>
        </row>
        <row r="235">
          <cell r="O235">
            <v>1629.86851</v>
          </cell>
          <cell r="P235">
            <v>1274.4345106117275</v>
          </cell>
          <cell r="S235">
            <v>3141.8662300000001</v>
          </cell>
          <cell r="T235">
            <v>2514.3961914031324</v>
          </cell>
          <cell r="W235">
            <v>1540.44929</v>
          </cell>
          <cell r="X235">
            <v>1707.2613978102522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2714.4354012969447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441.28847787495505</v>
          </cell>
          <cell r="AQ235">
            <v>97.548239999999993</v>
          </cell>
          <cell r="AR235">
            <v>79.180654349914803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0</v>
          </cell>
          <cell r="BG235">
            <v>2942.7052399999998</v>
          </cell>
          <cell r="BK235">
            <v>191.03197</v>
          </cell>
          <cell r="BL235">
            <v>938.19423089248789</v>
          </cell>
          <cell r="BO235">
            <v>0</v>
          </cell>
          <cell r="BP235">
            <v>0</v>
          </cell>
          <cell r="BS235">
            <v>1272.19163</v>
          </cell>
          <cell r="BT235">
            <v>950.78520909335043</v>
          </cell>
          <cell r="BW235">
            <v>1208.6636000000001</v>
          </cell>
          <cell r="BX235">
            <v>323.19181020564474</v>
          </cell>
        </row>
        <row r="236">
          <cell r="O236">
            <v>1306.9119000000001</v>
          </cell>
          <cell r="P236">
            <v>1048.5019863577268</v>
          </cell>
          <cell r="S236">
            <v>4749.5091000000002</v>
          </cell>
          <cell r="T236">
            <v>5396.1729887195324</v>
          </cell>
          <cell r="W236">
            <v>4322.3720400000002</v>
          </cell>
          <cell r="X236">
            <v>4575.9769180161975</v>
          </cell>
          <cell r="AA236">
            <v>70.126980000000003</v>
          </cell>
          <cell r="AB236">
            <v>0</v>
          </cell>
          <cell r="AE236">
            <v>1826.50776</v>
          </cell>
          <cell r="AF236">
            <v>1846.5419122962048</v>
          </cell>
          <cell r="AI236">
            <v>160.11593999999999</v>
          </cell>
          <cell r="AJ236">
            <v>169.00462101783552</v>
          </cell>
          <cell r="AM236">
            <v>2792.3288400000001</v>
          </cell>
          <cell r="AN236">
            <v>5881.0941909408457</v>
          </cell>
          <cell r="AQ236">
            <v>121.12842000000001</v>
          </cell>
          <cell r="AR236">
            <v>98.407078175027607</v>
          </cell>
          <cell r="AU236">
            <v>6.3751800000000003</v>
          </cell>
          <cell r="AV236">
            <v>0</v>
          </cell>
          <cell r="AY236">
            <v>918.02591999999993</v>
          </cell>
          <cell r="AZ236">
            <v>1222.2028302194562</v>
          </cell>
          <cell r="BC236">
            <v>541.89030000000002</v>
          </cell>
          <cell r="BD236">
            <v>0</v>
          </cell>
          <cell r="BG236">
            <v>3825.1080000000002</v>
          </cell>
          <cell r="BK236">
            <v>1032.77916</v>
          </cell>
          <cell r="BL236">
            <v>1245.350890221689</v>
          </cell>
          <cell r="BO236">
            <v>0</v>
          </cell>
          <cell r="BP236">
            <v>0</v>
          </cell>
          <cell r="BS236">
            <v>2078.3086800000001</v>
          </cell>
          <cell r="BT236">
            <v>4588.5720960592125</v>
          </cell>
          <cell r="BW236">
            <v>1968.8330400000002</v>
          </cell>
          <cell r="BX236">
            <v>0</v>
          </cell>
        </row>
        <row r="237">
          <cell r="O237">
            <v>2301.9149999999995</v>
          </cell>
          <cell r="P237">
            <v>1853.3105344113917</v>
          </cell>
          <cell r="S237">
            <v>4866.905999999999</v>
          </cell>
          <cell r="T237">
            <v>3918.4808471234019</v>
          </cell>
          <cell r="W237">
            <v>3641.2109999999993</v>
          </cell>
          <cell r="X237">
            <v>3883.6974015492278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4071.6531019454169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600.51225076718697</v>
          </cell>
          <cell r="AQ237">
            <v>185.34899999999996</v>
          </cell>
          <cell r="AR237">
            <v>155.20052488774303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0</v>
          </cell>
          <cell r="BG237">
            <v>4101.5940000000001</v>
          </cell>
          <cell r="BK237">
            <v>304.92899999999992</v>
          </cell>
          <cell r="BL237">
            <v>1805.4315771776578</v>
          </cell>
          <cell r="BO237">
            <v>0</v>
          </cell>
          <cell r="BP237">
            <v>0</v>
          </cell>
          <cell r="BS237">
            <v>1650.204</v>
          </cell>
          <cell r="BT237">
            <v>3611.4805768328442</v>
          </cell>
          <cell r="BW237">
            <v>1594.4335999999998</v>
          </cell>
          <cell r="BX237">
            <v>1382.9603041357823</v>
          </cell>
        </row>
        <row r="238">
          <cell r="O238">
            <v>2334.9300000000003</v>
          </cell>
          <cell r="P238">
            <v>1853.4862306702439</v>
          </cell>
          <cell r="S238">
            <v>5011.1189999999997</v>
          </cell>
          <cell r="T238">
            <v>4069.3440865443608</v>
          </cell>
          <cell r="W238">
            <v>3598.1869999999999</v>
          </cell>
          <cell r="X238">
            <v>3906.3003738370107</v>
          </cell>
          <cell r="AA238">
            <v>107.76599999999999</v>
          </cell>
          <cell r="AB238">
            <v>0</v>
          </cell>
          <cell r="AE238">
            <v>2726.64</v>
          </cell>
          <cell r="AF238">
            <v>2769.8128684443068</v>
          </cell>
          <cell r="AI238">
            <v>243.45</v>
          </cell>
          <cell r="AJ238">
            <v>253.50693152675325</v>
          </cell>
          <cell r="AM238">
            <v>3652.0699999999997</v>
          </cell>
          <cell r="AN238">
            <v>640.77887152561834</v>
          </cell>
          <cell r="AQ238">
            <v>191.584</v>
          </cell>
          <cell r="AR238">
            <v>158.36130869982961</v>
          </cell>
          <cell r="AU238">
            <v>5.9870000000000001</v>
          </cell>
          <cell r="AV238">
            <v>0</v>
          </cell>
          <cell r="AY238">
            <v>502.90800000000002</v>
          </cell>
          <cell r="AZ238">
            <v>0</v>
          </cell>
          <cell r="BC238">
            <v>904.03699999999992</v>
          </cell>
          <cell r="BD238">
            <v>0</v>
          </cell>
          <cell r="BG238">
            <v>4586.0420000000004</v>
          </cell>
          <cell r="BK238">
            <v>311.32400000000001</v>
          </cell>
          <cell r="BL238">
            <v>1805.4315771776578</v>
          </cell>
          <cell r="BO238">
            <v>0</v>
          </cell>
          <cell r="BP238">
            <v>0</v>
          </cell>
          <cell r="BS238">
            <v>1676.3600000000001</v>
          </cell>
          <cell r="BT238">
            <v>3951.5835864097148</v>
          </cell>
          <cell r="BW238">
            <v>1595.9499999999998</v>
          </cell>
          <cell r="BX238">
            <v>1640.3863390088829</v>
          </cell>
        </row>
        <row r="239">
          <cell r="O239">
            <v>1772.7779999999998</v>
          </cell>
          <cell r="P239">
            <v>1452.5556575595735</v>
          </cell>
          <cell r="S239">
            <v>3098.1405999999997</v>
          </cell>
          <cell r="T239">
            <v>2710.0280451847375</v>
          </cell>
          <cell r="W239">
            <v>1688.36</v>
          </cell>
          <cell r="X239">
            <v>1741.5424035289939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2023.6531717427865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443.85709727910006</v>
          </cell>
          <cell r="AQ239">
            <v>122.4061</v>
          </cell>
          <cell r="AR239">
            <v>99.091579127963556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271.80200882334992</v>
          </cell>
          <cell r="BG239">
            <v>3279.6392999999998</v>
          </cell>
          <cell r="BK239">
            <v>337.67199999999997</v>
          </cell>
          <cell r="BL239">
            <v>992.39656503531091</v>
          </cell>
          <cell r="BO239">
            <v>0</v>
          </cell>
          <cell r="BP239">
            <v>0</v>
          </cell>
          <cell r="BS239">
            <v>1295.8163</v>
          </cell>
          <cell r="BT239">
            <v>1149.9615572433408</v>
          </cell>
          <cell r="BW239">
            <v>1236.1188</v>
          </cell>
          <cell r="BX239">
            <v>1149.9615572433408</v>
          </cell>
        </row>
        <row r="240">
          <cell r="O240">
            <v>2676.2548999999999</v>
          </cell>
          <cell r="P240">
            <v>2014.0183041590672</v>
          </cell>
          <cell r="S240">
            <v>5180.8734999999997</v>
          </cell>
          <cell r="T240">
            <v>4246.8787643038686</v>
          </cell>
          <cell r="W240">
            <v>2771.6083999999996</v>
          </cell>
          <cell r="X240">
            <v>2878.3633784527547</v>
          </cell>
          <cell r="AA240">
            <v>120.7811</v>
          </cell>
          <cell r="AB240">
            <v>0</v>
          </cell>
          <cell r="AE240">
            <v>3387.6101999999996</v>
          </cell>
          <cell r="AF240">
            <v>3395.5540883532594</v>
          </cell>
          <cell r="AI240">
            <v>0</v>
          </cell>
          <cell r="AJ240">
            <v>0</v>
          </cell>
          <cell r="AM240">
            <v>3795.0692999999997</v>
          </cell>
          <cell r="AN240">
            <v>678.94289581416342</v>
          </cell>
          <cell r="AQ240">
            <v>133.4949</v>
          </cell>
          <cell r="AR240">
            <v>106.50029532444681</v>
          </cell>
          <cell r="AU240">
            <v>6.3568999999999996</v>
          </cell>
          <cell r="AV240">
            <v>0</v>
          </cell>
          <cell r="AY240">
            <v>355.9864</v>
          </cell>
          <cell r="AZ240">
            <v>0</v>
          </cell>
          <cell r="BC240">
            <v>896.32289999999989</v>
          </cell>
          <cell r="BD240">
            <v>271.80200882334992</v>
          </cell>
          <cell r="BG240">
            <v>5136.3752000000004</v>
          </cell>
          <cell r="BK240">
            <v>527.62270000000001</v>
          </cell>
          <cell r="BL240">
            <v>2401.6572527487124</v>
          </cell>
          <cell r="BO240">
            <v>0</v>
          </cell>
          <cell r="BP240">
            <v>0</v>
          </cell>
          <cell r="BS240">
            <v>1951.5682999999999</v>
          </cell>
          <cell r="BT240">
            <v>1726.8213580173694</v>
          </cell>
          <cell r="BW240">
            <v>1858.0871999999999</v>
          </cell>
          <cell r="BX240">
            <v>1724.9423358650108</v>
          </cell>
        </row>
        <row r="241">
          <cell r="O241">
            <v>2656.0631399999997</v>
          </cell>
          <cell r="P241">
            <v>1999.9507615126363</v>
          </cell>
          <cell r="S241">
            <v>5212.3680399999994</v>
          </cell>
          <cell r="T241">
            <v>3961.5219946005091</v>
          </cell>
          <cell r="W241">
            <v>2724.6469299999999</v>
          </cell>
          <cell r="X241">
            <v>2845.2776817015583</v>
          </cell>
          <cell r="AA241">
            <v>118.46290999999998</v>
          </cell>
          <cell r="AB241">
            <v>0</v>
          </cell>
          <cell r="AE241">
            <v>3066.9015800000002</v>
          </cell>
          <cell r="AF241">
            <v>3035.4797576141796</v>
          </cell>
          <cell r="AI241">
            <v>0</v>
          </cell>
          <cell r="AJ241">
            <v>0</v>
          </cell>
          <cell r="AM241">
            <v>3747.1688899999995</v>
          </cell>
          <cell r="AN241">
            <v>2918.0807916706635</v>
          </cell>
          <cell r="AQ241">
            <v>155.87225000000001</v>
          </cell>
          <cell r="AR241">
            <v>127.84061915127359</v>
          </cell>
          <cell r="AU241">
            <v>6.2348899999999992</v>
          </cell>
          <cell r="AV241">
            <v>0</v>
          </cell>
          <cell r="AY241">
            <v>355.38872999999995</v>
          </cell>
          <cell r="AZ241">
            <v>0</v>
          </cell>
          <cell r="BC241">
            <v>910.29393999999991</v>
          </cell>
          <cell r="BD241">
            <v>0</v>
          </cell>
          <cell r="BG241">
            <v>5100.1400199999989</v>
          </cell>
          <cell r="BK241">
            <v>324.21427999999997</v>
          </cell>
          <cell r="BL241">
            <v>1805.4315771776578</v>
          </cell>
          <cell r="BO241">
            <v>0</v>
          </cell>
          <cell r="BP241">
            <v>0</v>
          </cell>
          <cell r="BS241">
            <v>1932.8158999999998</v>
          </cell>
          <cell r="BT241">
            <v>2658.8163455871359</v>
          </cell>
          <cell r="BW241">
            <v>1855.9847199999999</v>
          </cell>
          <cell r="BX241">
            <v>1790.7081111975549</v>
          </cell>
        </row>
        <row r="242">
          <cell r="O242">
            <v>3244.9438</v>
          </cell>
          <cell r="P242">
            <v>2541.5831108128941</v>
          </cell>
          <cell r="S242">
            <v>5289.1823999999997</v>
          </cell>
          <cell r="T242">
            <v>4593.5200491726164</v>
          </cell>
          <cell r="W242">
            <v>1975.8440000000003</v>
          </cell>
          <cell r="X242">
            <v>2186.3421882324401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2405.9804934005106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1920.9303800120631</v>
          </cell>
          <cell r="AQ242">
            <v>250.78020000000004</v>
          </cell>
          <cell r="AR242">
            <v>210.46391064683689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0</v>
          </cell>
          <cell r="BC242">
            <v>782.73820000000001</v>
          </cell>
          <cell r="BD242">
            <v>1519.9168333401733</v>
          </cell>
          <cell r="BG242">
            <v>5684.3512000000001</v>
          </cell>
          <cell r="BK242">
            <v>607.95200000000011</v>
          </cell>
          <cell r="BL242">
            <v>1841.5765657927429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1243.9126648612605</v>
          </cell>
          <cell r="BW242">
            <v>2079.4962</v>
          </cell>
          <cell r="BX242">
            <v>1435.5729244018173</v>
          </cell>
        </row>
        <row r="243">
          <cell r="O243">
            <v>1811.6118000000001</v>
          </cell>
          <cell r="P243">
            <v>1365.6551947768755</v>
          </cell>
          <cell r="S243">
            <v>5126.9798000000001</v>
          </cell>
          <cell r="T243">
            <v>4312.174260115753</v>
          </cell>
          <cell r="W243">
            <v>2368.1200000000003</v>
          </cell>
          <cell r="X243">
            <v>2522.8310586191765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3331.3452170898122</v>
          </cell>
          <cell r="AI243">
            <v>0</v>
          </cell>
          <cell r="AJ243">
            <v>0</v>
          </cell>
          <cell r="AM243">
            <v>3664.6657</v>
          </cell>
          <cell r="AN243">
            <v>1167.8961493984432</v>
          </cell>
          <cell r="AQ243">
            <v>148.00750000000002</v>
          </cell>
          <cell r="AR243">
            <v>124.2570553388442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271.80200882334992</v>
          </cell>
          <cell r="BG243">
            <v>5553.2413999999999</v>
          </cell>
          <cell r="BK243">
            <v>580.18940000000009</v>
          </cell>
          <cell r="BL243">
            <v>721.38489432119536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796.70539259996144</v>
          </cell>
          <cell r="BW243">
            <v>1620.5419999999999</v>
          </cell>
          <cell r="BX243">
            <v>3246.9502792753146</v>
          </cell>
        </row>
        <row r="244">
          <cell r="O244">
            <v>4316.6323199999988</v>
          </cell>
          <cell r="P244">
            <v>3162.7119794830705</v>
          </cell>
          <cell r="S244">
            <v>8000.2969199999989</v>
          </cell>
          <cell r="T244">
            <v>6202.8950226493407</v>
          </cell>
          <cell r="W244">
            <v>4036.4662799999996</v>
          </cell>
          <cell r="X244">
            <v>4106.8500768970071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3701.5125811044177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2796.9419133509427</v>
          </cell>
          <cell r="AQ244">
            <v>155.64779999999996</v>
          </cell>
          <cell r="AR244">
            <v>130.41756391526775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0</v>
          </cell>
          <cell r="BG244">
            <v>12161.281439999997</v>
          </cell>
          <cell r="BK244">
            <v>788.61551999999983</v>
          </cell>
          <cell r="BL244">
            <v>1588.6222406063648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5139.1255867002228</v>
          </cell>
          <cell r="BW244">
            <v>2803.7068799999997</v>
          </cell>
          <cell r="BX244">
            <v>1546.4352313909628</v>
          </cell>
        </row>
        <row r="245">
          <cell r="O245">
            <v>2481.4893200000001</v>
          </cell>
          <cell r="P245">
            <v>1963.4546875287574</v>
          </cell>
          <cell r="S245">
            <v>5064.5229600000002</v>
          </cell>
          <cell r="T245">
            <v>4470.2618390900243</v>
          </cell>
          <cell r="W245">
            <v>2519.5684400000005</v>
          </cell>
          <cell r="X245">
            <v>2633.4230189918917</v>
          </cell>
          <cell r="AA245">
            <v>107.89084000000001</v>
          </cell>
          <cell r="AB245">
            <v>0</v>
          </cell>
          <cell r="AE245">
            <v>4098.5844999999999</v>
          </cell>
          <cell r="AF245">
            <v>4071.6531019454169</v>
          </cell>
          <cell r="AI245">
            <v>0</v>
          </cell>
          <cell r="AJ245">
            <v>0</v>
          </cell>
          <cell r="AM245">
            <v>3833.29808</v>
          </cell>
          <cell r="AN245">
            <v>1797.2958606045818</v>
          </cell>
          <cell r="AQ245">
            <v>184.04908000000003</v>
          </cell>
          <cell r="AR245">
            <v>153.77112583896502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1175.4893277592239</v>
          </cell>
          <cell r="BG245">
            <v>4588.5339599999998</v>
          </cell>
          <cell r="BK245">
            <v>526.76116000000002</v>
          </cell>
          <cell r="BL245">
            <v>1209.2059016066037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1095.4699148249472</v>
          </cell>
          <cell r="BW245">
            <v>1876.8690400000003</v>
          </cell>
          <cell r="BX245">
            <v>1499.4596775820028</v>
          </cell>
        </row>
        <row r="246">
          <cell r="O246">
            <v>1818.4379799999999</v>
          </cell>
          <cell r="P246">
            <v>1369.9977899000344</v>
          </cell>
          <cell r="S246">
            <v>3869.1874199999997</v>
          </cell>
          <cell r="T246">
            <v>3081.3683496717058</v>
          </cell>
          <cell r="W246">
            <v>1662.2285499999998</v>
          </cell>
          <cell r="X246">
            <v>1734.7468308699943</v>
          </cell>
          <cell r="AA246">
            <v>48.064439999999998</v>
          </cell>
          <cell r="AB246">
            <v>0</v>
          </cell>
          <cell r="AE246">
            <v>1391.41021</v>
          </cell>
          <cell r="AF246">
            <v>1376.5179424705536</v>
          </cell>
          <cell r="AI246">
            <v>157.38315999999998</v>
          </cell>
          <cell r="AJ246">
            <v>169.00462101783549</v>
          </cell>
          <cell r="AM246">
            <v>2375.1844099999998</v>
          </cell>
          <cell r="AN246">
            <v>418.50023413102952</v>
          </cell>
          <cell r="AQ246">
            <v>124.16646999999999</v>
          </cell>
          <cell r="AR246">
            <v>104.70851341823212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478.37153552909604</v>
          </cell>
          <cell r="BG246">
            <v>3056.0973100000001</v>
          </cell>
          <cell r="BK246">
            <v>244.32756999999998</v>
          </cell>
          <cell r="BL246">
            <v>1404.3221854969227</v>
          </cell>
          <cell r="BO246">
            <v>0</v>
          </cell>
          <cell r="BP246">
            <v>0</v>
          </cell>
          <cell r="BS246">
            <v>1089.46064</v>
          </cell>
          <cell r="BT246">
            <v>291.24843361555202</v>
          </cell>
          <cell r="BW246">
            <v>1040.8749899999998</v>
          </cell>
          <cell r="BX246">
            <v>1082.3167597584384</v>
          </cell>
        </row>
        <row r="247">
          <cell r="O247">
            <v>1802.4214999999999</v>
          </cell>
          <cell r="P247">
            <v>1459.8943751323438</v>
          </cell>
          <cell r="S247">
            <v>3385.0354999999995</v>
          </cell>
          <cell r="T247">
            <v>2949.2114180298377</v>
          </cell>
          <cell r="W247">
            <v>1798.4249999999997</v>
          </cell>
          <cell r="X247">
            <v>2181.5069089398926</v>
          </cell>
          <cell r="AA247">
            <v>67.9405</v>
          </cell>
          <cell r="AB247">
            <v>0</v>
          </cell>
          <cell r="AE247">
            <v>1997.5842</v>
          </cell>
          <cell r="AF247">
            <v>2035.8265509727084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435.03729981159671</v>
          </cell>
          <cell r="AQ247">
            <v>123.89149999999998</v>
          </cell>
          <cell r="AR247">
            <v>102.13156865423795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478.37153552909604</v>
          </cell>
          <cell r="BG247">
            <v>3177.2174999999997</v>
          </cell>
          <cell r="BK247">
            <v>243.78649999999996</v>
          </cell>
          <cell r="BL247">
            <v>872.26674118047936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1651.6604719230336</v>
          </cell>
          <cell r="BW247">
            <v>1099.0292999999999</v>
          </cell>
          <cell r="BX247">
            <v>740.33472802920949</v>
          </cell>
        </row>
        <row r="248">
          <cell r="O248">
            <v>5331.2672000000011</v>
          </cell>
          <cell r="P248">
            <v>4011.4529908757827</v>
          </cell>
          <cell r="S248">
            <v>8422.0234</v>
          </cell>
          <cell r="T248">
            <v>8567.2851149162525</v>
          </cell>
          <cell r="W248">
            <v>4136.3280000000004</v>
          </cell>
          <cell r="X248">
            <v>4230.9083428938993</v>
          </cell>
          <cell r="AA248">
            <v>252.7756</v>
          </cell>
          <cell r="AB248">
            <v>0</v>
          </cell>
          <cell r="AE248">
            <v>3616.7754999999997</v>
          </cell>
          <cell r="AF248">
            <v>3558.5055737231405</v>
          </cell>
          <cell r="AI248">
            <v>397.33590000000004</v>
          </cell>
          <cell r="AJ248">
            <v>422.51155254458871</v>
          </cell>
          <cell r="AM248">
            <v>6055.124600000001</v>
          </cell>
          <cell r="AN248">
            <v>13252.331298246761</v>
          </cell>
          <cell r="AQ248">
            <v>367.67360000000002</v>
          </cell>
          <cell r="AR248">
            <v>307.11947167758717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0</v>
          </cell>
          <cell r="BC248">
            <v>2481.7968000000001</v>
          </cell>
          <cell r="BD248">
            <v>717.55730329364371</v>
          </cell>
          <cell r="BG248">
            <v>12041.310400000002</v>
          </cell>
          <cell r="BK248">
            <v>1206.4290000000001</v>
          </cell>
          <cell r="BL248">
            <v>5220.1786281755149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3649.0610198800123</v>
          </cell>
          <cell r="BW248">
            <v>3321.3206000000005</v>
          </cell>
          <cell r="BX248">
            <v>3681.0043964701053</v>
          </cell>
        </row>
        <row r="249">
          <cell r="O249">
            <v>2922.1776</v>
          </cell>
          <cell r="P249">
            <v>2241.9098036580845</v>
          </cell>
          <cell r="S249">
            <v>3896.2367999999997</v>
          </cell>
          <cell r="T249">
            <v>3646.6859671344073</v>
          </cell>
          <cell r="W249">
            <v>2313.3906000000002</v>
          </cell>
          <cell r="X249">
            <v>2315.3310471370878</v>
          </cell>
          <cell r="AA249">
            <v>155.5789</v>
          </cell>
          <cell r="AB249">
            <v>0</v>
          </cell>
          <cell r="AE249">
            <v>3121.6824000000001</v>
          </cell>
          <cell r="AF249">
            <v>3146.2749566693124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668.22710456481627</v>
          </cell>
          <cell r="AQ249">
            <v>223.22190000000001</v>
          </cell>
          <cell r="AR249">
            <v>186.98955443732743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0</v>
          </cell>
          <cell r="BG249">
            <v>8739.4755999999998</v>
          </cell>
          <cell r="BK249">
            <v>419.38659999999999</v>
          </cell>
          <cell r="BL249">
            <v>1805.4315771776578</v>
          </cell>
          <cell r="BO249">
            <v>0</v>
          </cell>
          <cell r="BP249">
            <v>0</v>
          </cell>
          <cell r="BS249">
            <v>2036.0543</v>
          </cell>
          <cell r="BT249">
            <v>935.7530318744831</v>
          </cell>
          <cell r="BW249">
            <v>1939.8600000000001</v>
          </cell>
          <cell r="BX249">
            <v>1326.5896395650304</v>
          </cell>
        </row>
        <row r="250">
          <cell r="O250">
            <v>1134.3904</v>
          </cell>
          <cell r="P250">
            <v>854.12281163849661</v>
          </cell>
          <cell r="S250">
            <v>1195.8696</v>
          </cell>
          <cell r="T250">
            <v>1265.8638334716284</v>
          </cell>
          <cell r="W250">
            <v>906.32240000000002</v>
          </cell>
          <cell r="X250">
            <v>808.82411519097764</v>
          </cell>
          <cell r="AA250">
            <v>35.697600000000001</v>
          </cell>
          <cell r="AB250">
            <v>0</v>
          </cell>
          <cell r="AE250">
            <v>790.09280000000012</v>
          </cell>
          <cell r="AF250">
            <v>801.99349780017019</v>
          </cell>
          <cell r="AI250">
            <v>0</v>
          </cell>
          <cell r="AJ250">
            <v>0</v>
          </cell>
          <cell r="AM250">
            <v>1148.2728</v>
          </cell>
          <cell r="AN250">
            <v>222.25266985916451</v>
          </cell>
          <cell r="AQ250">
            <v>49.580000000000005</v>
          </cell>
          <cell r="AR250">
            <v>40.768071461626619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0</v>
          </cell>
          <cell r="BG250">
            <v>2233.0832</v>
          </cell>
          <cell r="BK250">
            <v>186.42080000000001</v>
          </cell>
          <cell r="BL250">
            <v>887.74879414134159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714.02841789619197</v>
          </cell>
          <cell r="BW250">
            <v>541.42520000000002</v>
          </cell>
          <cell r="BX250">
            <v>311.91767729149439</v>
          </cell>
        </row>
        <row r="251">
          <cell r="O251">
            <v>2236.2795000000001</v>
          </cell>
          <cell r="P251">
            <v>1683.1705456463694</v>
          </cell>
          <cell r="S251">
            <v>2532.3164999999999</v>
          </cell>
          <cell r="T251">
            <v>2684.1840524387599</v>
          </cell>
          <cell r="W251">
            <v>1556.1944999999998</v>
          </cell>
          <cell r="X251">
            <v>1717.9373525540414</v>
          </cell>
          <cell r="AA251">
            <v>64.007999999999996</v>
          </cell>
          <cell r="AB251">
            <v>0</v>
          </cell>
          <cell r="AE251">
            <v>1832.7819999999999</v>
          </cell>
          <cell r="AF251">
            <v>1850.7562905522088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967.67026229088356</v>
          </cell>
          <cell r="AQ251">
            <v>108.01349999999999</v>
          </cell>
          <cell r="AR251">
            <v>88.830104548214891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0</v>
          </cell>
          <cell r="BG251">
            <v>3876.4844999999996</v>
          </cell>
          <cell r="BK251">
            <v>476.0594999999999</v>
          </cell>
          <cell r="BL251">
            <v>1209.2059016066037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2713.3079880055293</v>
          </cell>
          <cell r="BW251">
            <v>1088.9928</v>
          </cell>
          <cell r="BX251">
            <v>2254.82658283008</v>
          </cell>
        </row>
        <row r="252">
          <cell r="O252">
            <v>3127.0792000000001</v>
          </cell>
          <cell r="P252">
            <v>2350.9986749758341</v>
          </cell>
          <cell r="S252">
            <v>5938.5815999999995</v>
          </cell>
          <cell r="T252">
            <v>5750.9716437239604</v>
          </cell>
          <cell r="W252">
            <v>2761.297</v>
          </cell>
          <cell r="X252">
            <v>2950.3382760435261</v>
          </cell>
          <cell r="AA252">
            <v>157.7884</v>
          </cell>
          <cell r="AB252">
            <v>0</v>
          </cell>
          <cell r="AE252">
            <v>2753.6976</v>
          </cell>
          <cell r="AF252">
            <v>2776.1344358283127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1332.0019505360733</v>
          </cell>
          <cell r="AQ252">
            <v>229.5104</v>
          </cell>
          <cell r="AR252">
            <v>187.73445253316947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0</v>
          </cell>
          <cell r="BC252">
            <v>1190.5852</v>
          </cell>
          <cell r="BD252">
            <v>697.55267544424532</v>
          </cell>
          <cell r="BG252">
            <v>6806.4177999999993</v>
          </cell>
          <cell r="BK252">
            <v>1004.1080000000001</v>
          </cell>
          <cell r="BL252">
            <v>1281.4655812771641</v>
          </cell>
          <cell r="BO252">
            <v>0</v>
          </cell>
          <cell r="BP252">
            <v>0</v>
          </cell>
          <cell r="BS252">
            <v>2151.66</v>
          </cell>
          <cell r="BT252">
            <v>2754.6464753574146</v>
          </cell>
          <cell r="BW252">
            <v>2052.5246000000002</v>
          </cell>
          <cell r="BX252">
            <v>1790.7081111975549</v>
          </cell>
        </row>
        <row r="253">
          <cell r="O253">
            <v>2166.1572000000001</v>
          </cell>
          <cell r="P253">
            <v>1629.9294776643119</v>
          </cell>
          <cell r="S253">
            <v>2330.0177999999996</v>
          </cell>
          <cell r="T253">
            <v>2597.5161843276824</v>
          </cell>
          <cell r="W253">
            <v>1546.6841999999999</v>
          </cell>
          <cell r="X253">
            <v>1792.1371439674319</v>
          </cell>
          <cell r="AA253">
            <v>79.932000000000002</v>
          </cell>
          <cell r="AB253">
            <v>0</v>
          </cell>
          <cell r="AE253">
            <v>1837.1595</v>
          </cell>
          <cell r="AF253">
            <v>1850.7562905522088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17955.302483453826</v>
          </cell>
          <cell r="AQ253">
            <v>123.8946</v>
          </cell>
          <cell r="AR253">
            <v>103.37977627429763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0</v>
          </cell>
          <cell r="BC253">
            <v>611.47979999999995</v>
          </cell>
          <cell r="BD253">
            <v>697.55267544424532</v>
          </cell>
          <cell r="BG253">
            <v>4280.3585999999996</v>
          </cell>
          <cell r="BK253">
            <v>371.68379999999996</v>
          </cell>
          <cell r="BL253">
            <v>2365.5122641336266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2136.4481872315009</v>
          </cell>
          <cell r="BW253">
            <v>1090.9245000000001</v>
          </cell>
          <cell r="BX253">
            <v>650.14166471600629</v>
          </cell>
        </row>
        <row r="254">
          <cell r="O254">
            <v>3055.81068</v>
          </cell>
          <cell r="P254">
            <v>2299.2964333187506</v>
          </cell>
          <cell r="S254">
            <v>4152.76836</v>
          </cell>
          <cell r="T254">
            <v>4079.3567728628486</v>
          </cell>
          <cell r="W254">
            <v>2507.3318399999998</v>
          </cell>
          <cell r="X254">
            <v>2532.5243995087494</v>
          </cell>
          <cell r="AA254">
            <v>130.59019999999998</v>
          </cell>
          <cell r="AB254">
            <v>0</v>
          </cell>
          <cell r="AE254">
            <v>2692.5966399999998</v>
          </cell>
          <cell r="AF254">
            <v>2714.4354012969447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667.75913403185928</v>
          </cell>
          <cell r="AQ254">
            <v>208.94431999999998</v>
          </cell>
          <cell r="AR254">
            <v>173.54112395023282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697.55267544424532</v>
          </cell>
          <cell r="BG254">
            <v>7313.0511999999999</v>
          </cell>
          <cell r="BK254">
            <v>633.36246999999992</v>
          </cell>
          <cell r="BL254">
            <v>1968.0385796061269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1076.6796933013632</v>
          </cell>
          <cell r="BW254">
            <v>1868.5692199999999</v>
          </cell>
          <cell r="BX254">
            <v>2221.0041840876288</v>
          </cell>
        </row>
        <row r="255">
          <cell r="O255">
            <v>2092.8526000000002</v>
          </cell>
          <cell r="P255">
            <v>1575.1527334181067</v>
          </cell>
          <cell r="S255">
            <v>3349.4681999999998</v>
          </cell>
          <cell r="T255">
            <v>3593.3294416628851</v>
          </cell>
          <cell r="W255">
            <v>1600.1507999999999</v>
          </cell>
          <cell r="X255">
            <v>1662.8126638005372</v>
          </cell>
          <cell r="AA255">
            <v>90.403999999999996</v>
          </cell>
          <cell r="AB255">
            <v>0</v>
          </cell>
          <cell r="AE255">
            <v>1831.98</v>
          </cell>
          <cell r="AF255">
            <v>1850.7562905522088</v>
          </cell>
          <cell r="AI255">
            <v>0</v>
          </cell>
          <cell r="AJ255">
            <v>0</v>
          </cell>
          <cell r="AM255">
            <v>2314.3424</v>
          </cell>
          <cell r="AN255">
            <v>425.34907824786086</v>
          </cell>
          <cell r="AQ255">
            <v>144.6464</v>
          </cell>
          <cell r="AR255">
            <v>120.39163819285294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0</v>
          </cell>
          <cell r="BG255">
            <v>4597.0433999999996</v>
          </cell>
          <cell r="BK255">
            <v>655.42899999999997</v>
          </cell>
          <cell r="BL255">
            <v>1968.0385796061269</v>
          </cell>
          <cell r="BO255">
            <v>0</v>
          </cell>
          <cell r="BP255">
            <v>0</v>
          </cell>
          <cell r="BS255">
            <v>1383.1812</v>
          </cell>
          <cell r="BT255">
            <v>6631.0691756727929</v>
          </cell>
          <cell r="BW255">
            <v>1317.74</v>
          </cell>
          <cell r="BX255">
            <v>823.01170273297907</v>
          </cell>
        </row>
        <row r="256">
          <cell r="O256">
            <v>2343.9312</v>
          </cell>
          <cell r="P256">
            <v>1763.0321903356948</v>
          </cell>
          <cell r="S256">
            <v>3606.0479999999998</v>
          </cell>
          <cell r="T256">
            <v>3859.5888653835746</v>
          </cell>
          <cell r="W256">
            <v>1933.2423999999999</v>
          </cell>
          <cell r="X256">
            <v>2011.640152890616</v>
          </cell>
          <cell r="AA256">
            <v>105.1764</v>
          </cell>
          <cell r="AB256">
            <v>0</v>
          </cell>
          <cell r="AE256">
            <v>2184.4589999999998</v>
          </cell>
          <cell r="AF256">
            <v>2220.8968113932087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2220.8328706756865</v>
          </cell>
          <cell r="AQ256">
            <v>150.25199999999998</v>
          </cell>
          <cell r="AR256">
            <v>121.80090486066226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0</v>
          </cell>
          <cell r="BG256">
            <v>4958.3159999999998</v>
          </cell>
          <cell r="BK256">
            <v>811.36079999999993</v>
          </cell>
          <cell r="BL256">
            <v>1209.2059016066037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1476.9114117537024</v>
          </cell>
          <cell r="BW256">
            <v>1539.3539999999998</v>
          </cell>
          <cell r="BX256">
            <v>1272.0979971466368</v>
          </cell>
        </row>
        <row r="257">
          <cell r="O257">
            <v>2607.6852000000003</v>
          </cell>
          <cell r="P257">
            <v>2012.0582417249711</v>
          </cell>
          <cell r="S257">
            <v>4371.0317999999997</v>
          </cell>
          <cell r="T257">
            <v>3504.9600307956125</v>
          </cell>
          <cell r="W257">
            <v>1826.5284000000001</v>
          </cell>
          <cell r="X257">
            <v>1977.2012105144242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2220.8968113932087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1171.2746029718692</v>
          </cell>
          <cell r="AQ257">
            <v>172.31399999999999</v>
          </cell>
          <cell r="AR257">
            <v>144.20824487883033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0</v>
          </cell>
          <cell r="BC257">
            <v>729.46260000000007</v>
          </cell>
          <cell r="BD257">
            <v>271.80200882334992</v>
          </cell>
          <cell r="BG257">
            <v>5531.2794000000004</v>
          </cell>
          <cell r="BK257">
            <v>338.88420000000002</v>
          </cell>
          <cell r="BL257">
            <v>862.29884406869132</v>
          </cell>
          <cell r="BO257">
            <v>0</v>
          </cell>
          <cell r="BP257">
            <v>0</v>
          </cell>
          <cell r="BS257">
            <v>1774.8342</v>
          </cell>
          <cell r="BT257">
            <v>2021.8278359376384</v>
          </cell>
          <cell r="BW257">
            <v>1664.6375</v>
          </cell>
          <cell r="BX257">
            <v>1129.2923135673984</v>
          </cell>
        </row>
        <row r="258">
          <cell r="O258">
            <v>1971.00981</v>
          </cell>
          <cell r="P258">
            <v>1533.5817933705864</v>
          </cell>
          <cell r="S258">
            <v>3164.3422799999998</v>
          </cell>
          <cell r="T258">
            <v>3683.0362746885116</v>
          </cell>
          <cell r="W258">
            <v>1877.1521999999998</v>
          </cell>
          <cell r="X258">
            <v>1965.3982344365177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2023.6531717427865</v>
          </cell>
          <cell r="AI258">
            <v>0</v>
          </cell>
          <cell r="AJ258">
            <v>0</v>
          </cell>
          <cell r="AM258">
            <v>2462.64491</v>
          </cell>
          <cell r="AN258">
            <v>498.60412069016229</v>
          </cell>
          <cell r="AQ258">
            <v>120.67407</v>
          </cell>
          <cell r="AR258">
            <v>100.1183305573675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1519.9168333401733</v>
          </cell>
          <cell r="BG258">
            <v>3343.11868</v>
          </cell>
          <cell r="BK258">
            <v>277.10341999999997</v>
          </cell>
          <cell r="BL258">
            <v>1805.4618747372683</v>
          </cell>
          <cell r="BO258">
            <v>0</v>
          </cell>
          <cell r="BP258">
            <v>0</v>
          </cell>
          <cell r="BS258">
            <v>1389.98651</v>
          </cell>
          <cell r="BT258">
            <v>2549.833060750349</v>
          </cell>
          <cell r="BW258">
            <v>2023.0434700000001</v>
          </cell>
          <cell r="BX258">
            <v>1074.8006711490048</v>
          </cell>
        </row>
        <row r="259">
          <cell r="O259">
            <v>4364.0183999999999</v>
          </cell>
          <cell r="P259">
            <v>3315.2642189181338</v>
          </cell>
          <cell r="S259">
            <v>7294.5074999999997</v>
          </cell>
          <cell r="T259">
            <v>5868.7895457522891</v>
          </cell>
          <cell r="W259">
            <v>4300.5879000000004</v>
          </cell>
          <cell r="X259">
            <v>4556.8629558980301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4565.1916918491534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7845.6547805553209</v>
          </cell>
          <cell r="AQ259">
            <v>228.34979999999999</v>
          </cell>
          <cell r="AR259">
            <v>189.72755824907122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5232.9497154741903</v>
          </cell>
          <cell r="BG259">
            <v>9806.3553000000011</v>
          </cell>
          <cell r="BK259">
            <v>558.1884</v>
          </cell>
          <cell r="BL259">
            <v>1805.4315771776578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3853.8744344870779</v>
          </cell>
          <cell r="BW259">
            <v>5729.3249999999998</v>
          </cell>
          <cell r="BX259">
            <v>1924.1186840150017</v>
          </cell>
        </row>
        <row r="260">
          <cell r="O260">
            <v>2020.56195</v>
          </cell>
          <cell r="P260">
            <v>1543.660018510335</v>
          </cell>
          <cell r="S260">
            <v>3237.5440899999999</v>
          </cell>
          <cell r="T260">
            <v>2558.1318643121554</v>
          </cell>
          <cell r="W260">
            <v>1932.3075200000001</v>
          </cell>
          <cell r="X260">
            <v>1965.6786870981407</v>
          </cell>
          <cell r="AA260">
            <v>83.609459999999999</v>
          </cell>
          <cell r="AB260">
            <v>0</v>
          </cell>
          <cell r="AE260">
            <v>1438.9566900000002</v>
          </cell>
          <cell r="AF260">
            <v>1376.5179424705536</v>
          </cell>
          <cell r="AI260">
            <v>157.05427</v>
          </cell>
          <cell r="AJ260">
            <v>169.00462101783549</v>
          </cell>
          <cell r="AM260">
            <v>2642.9879299999998</v>
          </cell>
          <cell r="AN260">
            <v>1055.9142992181869</v>
          </cell>
          <cell r="AQ260">
            <v>130.05916000000002</v>
          </cell>
          <cell r="AR260">
            <v>107.06400199157054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0</v>
          </cell>
          <cell r="BG260">
            <v>3646.3014500000004</v>
          </cell>
          <cell r="BK260">
            <v>213.66862</v>
          </cell>
          <cell r="BL260">
            <v>667.21285773798263</v>
          </cell>
          <cell r="BO260">
            <v>0</v>
          </cell>
          <cell r="BP260">
            <v>0</v>
          </cell>
          <cell r="BS260">
            <v>1449.23064</v>
          </cell>
          <cell r="BT260">
            <v>787.31028183816954</v>
          </cell>
          <cell r="BW260">
            <v>2135.0891299999998</v>
          </cell>
          <cell r="BX260">
            <v>1225.1224433376767</v>
          </cell>
        </row>
        <row r="261">
          <cell r="O261">
            <v>2005.0323999999998</v>
          </cell>
          <cell r="P261">
            <v>1507.8345911949862</v>
          </cell>
          <cell r="S261">
            <v>3423.4395999999997</v>
          </cell>
          <cell r="T261">
            <v>3501.3428858468424</v>
          </cell>
          <cell r="W261">
            <v>1497.2076</v>
          </cell>
          <cell r="X261">
            <v>1697.3784058359488</v>
          </cell>
          <cell r="AA261">
            <v>70.044799999999995</v>
          </cell>
          <cell r="AB261">
            <v>0</v>
          </cell>
          <cell r="AE261">
            <v>2166.6089999999999</v>
          </cell>
          <cell r="AF261">
            <v>2220.8968113932087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41.382862154290322</v>
          </cell>
          <cell r="AQ261">
            <v>122.57839999999999</v>
          </cell>
          <cell r="AR261">
            <v>101.76918579680125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215.78362718302861</v>
          </cell>
          <cell r="BC261">
            <v>551.60279999999989</v>
          </cell>
          <cell r="BD261">
            <v>0</v>
          </cell>
          <cell r="BG261">
            <v>3462.8397999999997</v>
          </cell>
          <cell r="BK261">
            <v>665.42559999999992</v>
          </cell>
          <cell r="BL261">
            <v>1209.2059016066037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5362.7292228308734</v>
          </cell>
          <cell r="BW261">
            <v>1799.6517999999999</v>
          </cell>
          <cell r="BX261">
            <v>1300.2833294320126</v>
          </cell>
        </row>
        <row r="262">
          <cell r="O262">
            <v>1723.97</v>
          </cell>
          <cell r="P262">
            <v>1297.53605659706</v>
          </cell>
          <cell r="S262">
            <v>3042.2999999999997</v>
          </cell>
          <cell r="T262">
            <v>2481.8519835013531</v>
          </cell>
          <cell r="W262">
            <v>1865.944</v>
          </cell>
          <cell r="X262">
            <v>1978.558966923011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2220.8968113932087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537.01159341734501</v>
          </cell>
          <cell r="AQ262">
            <v>81.128</v>
          </cell>
          <cell r="AR262">
            <v>65.353735100608546</v>
          </cell>
          <cell r="AU262">
            <v>0</v>
          </cell>
          <cell r="AV262">
            <v>0</v>
          </cell>
          <cell r="AY262">
            <v>136.90350000000001</v>
          </cell>
          <cell r="AZ262">
            <v>0</v>
          </cell>
          <cell r="BC262">
            <v>542.54349999999999</v>
          </cell>
          <cell r="BD262">
            <v>271.80200882334992</v>
          </cell>
          <cell r="BG262">
            <v>5506.5630000000001</v>
          </cell>
          <cell r="BK262">
            <v>268.73649999999998</v>
          </cell>
          <cell r="BL262">
            <v>938.19423089248789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1428.0568357923839</v>
          </cell>
          <cell r="BW262">
            <v>2372.9266000000002</v>
          </cell>
          <cell r="BX262">
            <v>871.86627869429753</v>
          </cell>
        </row>
        <row r="263">
          <cell r="O263">
            <v>1712.6122</v>
          </cell>
          <cell r="P263">
            <v>1290.4824739341282</v>
          </cell>
          <cell r="S263">
            <v>3004.6716999999994</v>
          </cell>
          <cell r="T263">
            <v>2469.1359304548782</v>
          </cell>
          <cell r="W263">
            <v>2178.7669999999998</v>
          </cell>
          <cell r="X263">
            <v>2141.2878184527162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1850.7562905522088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525.71698180158455</v>
          </cell>
          <cell r="AQ263">
            <v>81.070399999999992</v>
          </cell>
          <cell r="AR263">
            <v>65.518820624551935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0</v>
          </cell>
          <cell r="BC263">
            <v>552.2921</v>
          </cell>
          <cell r="BD263">
            <v>271.80200882334992</v>
          </cell>
          <cell r="BG263">
            <v>5350.6463999999996</v>
          </cell>
          <cell r="BK263">
            <v>268.54569999999995</v>
          </cell>
          <cell r="BL263">
            <v>938.19423089248789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1835.8046428541566</v>
          </cell>
          <cell r="BW263">
            <v>2316.8000000000002</v>
          </cell>
          <cell r="BX263">
            <v>1324.7106174126718</v>
          </cell>
        </row>
        <row r="264">
          <cell r="O264">
            <v>1892.7413099999999</v>
          </cell>
          <cell r="P264">
            <v>1424.41549011192</v>
          </cell>
          <cell r="S264">
            <v>3324.96162</v>
          </cell>
          <cell r="T264">
            <v>2587.310316607578</v>
          </cell>
          <cell r="W264">
            <v>1809.84753</v>
          </cell>
          <cell r="X264">
            <v>1886.7664032478326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1850.7562905522088</v>
          </cell>
          <cell r="AI264">
            <v>0</v>
          </cell>
          <cell r="AJ264">
            <v>0</v>
          </cell>
          <cell r="AM264">
            <v>2795.36247</v>
          </cell>
          <cell r="AN264">
            <v>2202.2215050996147</v>
          </cell>
          <cell r="AQ264">
            <v>165.78755999999998</v>
          </cell>
          <cell r="AR264">
            <v>137.94707439756326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0</v>
          </cell>
          <cell r="BG264">
            <v>3854.56077</v>
          </cell>
          <cell r="BK264">
            <v>221.05008000000001</v>
          </cell>
          <cell r="BL264">
            <v>1783.7385244966842</v>
          </cell>
          <cell r="BO264">
            <v>0</v>
          </cell>
          <cell r="BP264">
            <v>0</v>
          </cell>
          <cell r="BS264">
            <v>1446.03594</v>
          </cell>
          <cell r="BT264">
            <v>2269.8587600489468</v>
          </cell>
          <cell r="BW264">
            <v>2101.7773399999996</v>
          </cell>
          <cell r="BX264">
            <v>916.96281035089919</v>
          </cell>
        </row>
        <row r="265">
          <cell r="O265">
            <v>2025.6812000000002</v>
          </cell>
          <cell r="P265">
            <v>1526.1698982373232</v>
          </cell>
          <cell r="S265">
            <v>3615.9356000000002</v>
          </cell>
          <cell r="T265">
            <v>2854.7782681643203</v>
          </cell>
          <cell r="W265">
            <v>1836.3652000000002</v>
          </cell>
          <cell r="X265">
            <v>1990.2419387392379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2220.8968113932087</v>
          </cell>
          <cell r="AI265">
            <v>0</v>
          </cell>
          <cell r="AJ265">
            <v>0</v>
          </cell>
          <cell r="AM265">
            <v>2806.6097</v>
          </cell>
          <cell r="AN265">
            <v>1076.8401077056749</v>
          </cell>
          <cell r="AQ265">
            <v>137.25410000000002</v>
          </cell>
          <cell r="AR265">
            <v>111.09047818531144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0</v>
          </cell>
          <cell r="BG265">
            <v>3824.1832000000009</v>
          </cell>
          <cell r="BK265">
            <v>250.84370000000001</v>
          </cell>
          <cell r="BL265">
            <v>1046.5988991781339</v>
          </cell>
          <cell r="BO265">
            <v>0</v>
          </cell>
          <cell r="BP265">
            <v>0</v>
          </cell>
          <cell r="BS265">
            <v>1363.0752</v>
          </cell>
          <cell r="BT265">
            <v>2762.1625639668478</v>
          </cell>
          <cell r="BW265">
            <v>1979.2929000000001</v>
          </cell>
          <cell r="BX265">
            <v>2455.8819531324289</v>
          </cell>
        </row>
        <row r="266">
          <cell r="O266">
            <v>1997.7704999999999</v>
          </cell>
          <cell r="P266">
            <v>1507.3729929326723</v>
          </cell>
          <cell r="S266">
            <v>4230.9684999999999</v>
          </cell>
          <cell r="T266">
            <v>3286.3099925913548</v>
          </cell>
          <cell r="W266">
            <v>1500.0095000000001</v>
          </cell>
          <cell r="X266">
            <v>1785.3088531371322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1091.1481638745229</v>
          </cell>
          <cell r="AI266">
            <v>159.13039999999998</v>
          </cell>
          <cell r="AJ266">
            <v>169.00462101783549</v>
          </cell>
          <cell r="AM266">
            <v>2139.027</v>
          </cell>
          <cell r="AN266">
            <v>38.007494531235849</v>
          </cell>
          <cell r="AQ266">
            <v>161.43600000000001</v>
          </cell>
          <cell r="AR266">
            <v>132.14894867857637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0</v>
          </cell>
          <cell r="BG266">
            <v>2482.0785000000001</v>
          </cell>
          <cell r="BK266">
            <v>201.79499999999999</v>
          </cell>
          <cell r="BL266">
            <v>1046.5988991781339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370.16736401460474</v>
          </cell>
          <cell r="BW266">
            <v>3194.8487999999998</v>
          </cell>
          <cell r="BX266">
            <v>762.88299385751031</v>
          </cell>
        </row>
        <row r="267">
          <cell r="O267">
            <v>870.85169999999994</v>
          </cell>
          <cell r="P267">
            <v>716.75874356781947</v>
          </cell>
          <cell r="S267">
            <v>1891.5506999999998</v>
          </cell>
          <cell r="T267">
            <v>1658.5540020981459</v>
          </cell>
          <cell r="W267">
            <v>801.3572999999999</v>
          </cell>
          <cell r="X267">
            <v>877.3087851475799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1011.8265858713933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234.04005963654788</v>
          </cell>
          <cell r="AQ267">
            <v>65.150999999999996</v>
          </cell>
          <cell r="AR267">
            <v>53.592398138691387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271.80200882334992</v>
          </cell>
          <cell r="BG267">
            <v>1617.9164999999998</v>
          </cell>
          <cell r="BK267">
            <v>73.837800000000001</v>
          </cell>
          <cell r="BL267">
            <v>862.29884406869132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1399.8715035070081</v>
          </cell>
          <cell r="BW267">
            <v>1005.0414</v>
          </cell>
          <cell r="BX267">
            <v>0</v>
          </cell>
        </row>
        <row r="268">
          <cell r="O268">
            <v>2050.3121000000001</v>
          </cell>
          <cell r="P268">
            <v>1542.6444943504885</v>
          </cell>
          <cell r="S268">
            <v>4159.0654000000004</v>
          </cell>
          <cell r="T268">
            <v>3347.2781246525328</v>
          </cell>
          <cell r="W268">
            <v>1543.8217000000002</v>
          </cell>
          <cell r="X268">
            <v>1557.8752935487846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1850.7562905522088</v>
          </cell>
          <cell r="AI268">
            <v>0</v>
          </cell>
          <cell r="AJ268">
            <v>0</v>
          </cell>
          <cell r="AM268">
            <v>2756.4766</v>
          </cell>
          <cell r="AN268">
            <v>522.87256422842302</v>
          </cell>
          <cell r="AQ268">
            <v>131.49270000000001</v>
          </cell>
          <cell r="AR268">
            <v>108.37260675453633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875.41991001824556</v>
          </cell>
          <cell r="BG268">
            <v>3662.3152000000005</v>
          </cell>
          <cell r="BK268">
            <v>287.33589999999998</v>
          </cell>
          <cell r="BL268">
            <v>862.29884406869132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3632.1498205087869</v>
          </cell>
          <cell r="BW268">
            <v>2235.0190000000002</v>
          </cell>
          <cell r="BX268">
            <v>809.85854766647037</v>
          </cell>
        </row>
        <row r="269">
          <cell r="O269">
            <v>1918.84</v>
          </cell>
          <cell r="P269">
            <v>1441.2844821446138</v>
          </cell>
          <cell r="S269">
            <v>2043.8879999999999</v>
          </cell>
          <cell r="T269">
            <v>1822.8557759785015</v>
          </cell>
          <cell r="W269">
            <v>1246.1679999999999</v>
          </cell>
          <cell r="X269">
            <v>1249.7260829247984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1850.7562905522088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1023.2882023561903</v>
          </cell>
          <cell r="AQ269">
            <v>159.54399999999998</v>
          </cell>
          <cell r="AR269">
            <v>131.9274924879206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478.37153552909604</v>
          </cell>
          <cell r="BG269">
            <v>3453.9120000000003</v>
          </cell>
          <cell r="BK269">
            <v>275.96800000000002</v>
          </cell>
          <cell r="BL269">
            <v>775.58722846401849</v>
          </cell>
          <cell r="BO269">
            <v>0</v>
          </cell>
          <cell r="BP269">
            <v>0</v>
          </cell>
          <cell r="BS269">
            <v>1358.28</v>
          </cell>
          <cell r="BT269">
            <v>1894.0543295772668</v>
          </cell>
          <cell r="BW269">
            <v>1970.6569999999999</v>
          </cell>
          <cell r="BX269">
            <v>742.213750181568</v>
          </cell>
        </row>
        <row r="270">
          <cell r="O270">
            <v>7006.2718000000013</v>
          </cell>
          <cell r="P270">
            <v>5341.2811858743999</v>
          </cell>
          <cell r="S270">
            <v>9801.192500000001</v>
          </cell>
          <cell r="T270">
            <v>7889.4627659666285</v>
          </cell>
          <cell r="W270">
            <v>5374.8474999999999</v>
          </cell>
          <cell r="X270">
            <v>5585.7797677669332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4626.8907263805222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1332.631489583988</v>
          </cell>
          <cell r="AQ270">
            <v>214.99390000000002</v>
          </cell>
          <cell r="AR270">
            <v>176.50058395263235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0</v>
          </cell>
          <cell r="BG270">
            <v>9586.1986000000015</v>
          </cell>
          <cell r="BK270">
            <v>733.50860000000011</v>
          </cell>
          <cell r="BL270">
            <v>4605.8956070767217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3128.571883676736</v>
          </cell>
          <cell r="BW270">
            <v>5623.9924000000001</v>
          </cell>
          <cell r="BX270">
            <v>6133.128305297816</v>
          </cell>
        </row>
        <row r="271">
          <cell r="O271">
            <v>4505.2146999999995</v>
          </cell>
          <cell r="P271">
            <v>3392.9925449466609</v>
          </cell>
          <cell r="S271">
            <v>5580.2116999999989</v>
          </cell>
          <cell r="T271">
            <v>4705.6496847374665</v>
          </cell>
          <cell r="W271">
            <v>3391.1268999999993</v>
          </cell>
          <cell r="X271">
            <v>3466.5838342800043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3639.8135465730488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1577.1229028079892</v>
          </cell>
          <cell r="AQ271">
            <v>214.99939999999995</v>
          </cell>
          <cell r="AR271">
            <v>174.68866966544897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0</v>
          </cell>
          <cell r="BC271">
            <v>1377.9506999999996</v>
          </cell>
          <cell r="BD271">
            <v>271.80200882334992</v>
          </cell>
          <cell r="BG271">
            <v>7466.3427999999994</v>
          </cell>
          <cell r="BK271">
            <v>547.27119999999991</v>
          </cell>
          <cell r="BL271">
            <v>1046.5988991781339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3448.0056495776644</v>
          </cell>
          <cell r="BW271">
            <v>4349.4175999999998</v>
          </cell>
          <cell r="BX271">
            <v>1473.1533674489856</v>
          </cell>
        </row>
        <row r="272">
          <cell r="O272">
            <v>1781.3400000000001</v>
          </cell>
          <cell r="P272">
            <v>1341.0490272269467</v>
          </cell>
          <cell r="S272">
            <v>2918.9685000000004</v>
          </cell>
          <cell r="T272">
            <v>2992.9806725144731</v>
          </cell>
          <cell r="W272">
            <v>1635.5940000000003</v>
          </cell>
          <cell r="X272">
            <v>1646.4333765077795</v>
          </cell>
          <cell r="AA272">
            <v>68.824500000000015</v>
          </cell>
          <cell r="AB272">
            <v>0</v>
          </cell>
          <cell r="AE272">
            <v>2207.8793000000001</v>
          </cell>
          <cell r="AF272">
            <v>2220.8968113932087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1045.8042056415316</v>
          </cell>
          <cell r="AQ272">
            <v>72.873000000000005</v>
          </cell>
          <cell r="AR272">
            <v>61.303100049705208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697.55267544424532</v>
          </cell>
          <cell r="BG272">
            <v>2696.3010000000004</v>
          </cell>
          <cell r="BK272">
            <v>611.32350000000008</v>
          </cell>
          <cell r="BL272">
            <v>667.18256017837234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9977.6076290231031</v>
          </cell>
          <cell r="BW272">
            <v>1855.6790000000001</v>
          </cell>
          <cell r="BX272">
            <v>1584.0156744381311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465.77011976478195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6.3739842709951695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0</v>
          </cell>
          <cell r="BG273">
            <v>626.34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204.68606302507072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29.639769536734814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31.382996200786131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15.9093</v>
          </cell>
          <cell r="T8">
            <v>124.22768009836294</v>
          </cell>
          <cell r="W8">
            <v>126.953</v>
          </cell>
          <cell r="X8">
            <v>140.39973270721407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144.61512360184238</v>
          </cell>
          <cell r="BC8">
            <v>0</v>
          </cell>
          <cell r="BD8">
            <v>0</v>
          </cell>
          <cell r="BG8">
            <v>115.86469999999998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41.835328968820122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4.4798814652117498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0</v>
          </cell>
          <cell r="BC10">
            <v>0</v>
          </cell>
          <cell r="BD10">
            <v>0</v>
          </cell>
          <cell r="BG10">
            <v>7.3439999999999994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20.910372391437669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0</v>
          </cell>
          <cell r="BC11">
            <v>0</v>
          </cell>
          <cell r="BD11">
            <v>0</v>
          </cell>
          <cell r="BG11">
            <v>10.611599999999999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23.568000000000001</v>
          </cell>
          <cell r="T12">
            <v>79.406925482743034</v>
          </cell>
          <cell r="W12">
            <v>177.23136</v>
          </cell>
          <cell r="X12">
            <v>244.10185969327571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0</v>
          </cell>
          <cell r="BC12">
            <v>0</v>
          </cell>
          <cell r="BD12">
            <v>0</v>
          </cell>
          <cell r="BG12">
            <v>98.357120000000009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16.792000000000002</v>
          </cell>
          <cell r="T13">
            <v>79.286643999098715</v>
          </cell>
          <cell r="W13">
            <v>135.59540000000001</v>
          </cell>
          <cell r="X13">
            <v>159.12279425445533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12.693541690722014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181.54716361176651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73.206964300120305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0</v>
          </cell>
          <cell r="BC16">
            <v>0</v>
          </cell>
          <cell r="BD16">
            <v>0</v>
          </cell>
          <cell r="BG16">
            <v>28.273599999999998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41.832951112416083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0</v>
          </cell>
          <cell r="BC17">
            <v>0</v>
          </cell>
          <cell r="BD17">
            <v>0</v>
          </cell>
          <cell r="BG17">
            <v>24.053599999999999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41.851445551114175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0</v>
          </cell>
          <cell r="BC18">
            <v>0</v>
          </cell>
          <cell r="BD18">
            <v>0</v>
          </cell>
          <cell r="BG18">
            <v>29.651999999999997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10.45883224220503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0</v>
          </cell>
          <cell r="BC19">
            <v>0</v>
          </cell>
          <cell r="BD19">
            <v>0</v>
          </cell>
          <cell r="BG19">
            <v>31.125600000000002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92.645401363409206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0</v>
          </cell>
          <cell r="BC20">
            <v>0</v>
          </cell>
          <cell r="BD20">
            <v>0</v>
          </cell>
          <cell r="BG20">
            <v>70.683299999999988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81.4236628977024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42.290400000000005</v>
          </cell>
          <cell r="X22">
            <v>44.052759327467754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84.371428556485469</v>
          </cell>
          <cell r="BC22">
            <v>0</v>
          </cell>
          <cell r="BD22">
            <v>0</v>
          </cell>
          <cell r="BG22">
            <v>35.557600000000001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8.9991000000000003</v>
          </cell>
          <cell r="T23">
            <v>34.471014155927449</v>
          </cell>
          <cell r="W23">
            <v>76.214600000000004</v>
          </cell>
          <cell r="X23">
            <v>85.895116182993149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0</v>
          </cell>
          <cell r="BC23">
            <v>0</v>
          </cell>
          <cell r="BD23">
            <v>0</v>
          </cell>
          <cell r="BG23">
            <v>45.439899999999994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8.9768000000000008</v>
          </cell>
          <cell r="T24">
            <v>34.470618306298569</v>
          </cell>
          <cell r="W24">
            <v>93.454899999999995</v>
          </cell>
          <cell r="X24">
            <v>115.10963944642816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0</v>
          </cell>
          <cell r="BC24">
            <v>0</v>
          </cell>
          <cell r="BD24">
            <v>0</v>
          </cell>
          <cell r="BG24">
            <v>66.043599999999998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11.326000000000002</v>
          </cell>
          <cell r="T25">
            <v>34.512319200834767</v>
          </cell>
          <cell r="W25">
            <v>93.196799999999996</v>
          </cell>
          <cell r="X25">
            <v>98.601762504564093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0</v>
          </cell>
          <cell r="BC25">
            <v>0</v>
          </cell>
          <cell r="BD25">
            <v>0</v>
          </cell>
          <cell r="BG25">
            <v>64.072800000000001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7.7958999999999996</v>
          </cell>
          <cell r="T26">
            <v>34.449656027072542</v>
          </cell>
          <cell r="W26">
            <v>67.806200000000004</v>
          </cell>
          <cell r="X26">
            <v>75.453721554417754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0</v>
          </cell>
          <cell r="BC26">
            <v>0</v>
          </cell>
          <cell r="BD26">
            <v>0</v>
          </cell>
          <cell r="BG26">
            <v>73.970399999999998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14.602499999999999</v>
          </cell>
          <cell r="T27">
            <v>34.57048069451254</v>
          </cell>
          <cell r="W27">
            <v>118.57229999999998</v>
          </cell>
          <cell r="X27">
            <v>121.74581394007699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0</v>
          </cell>
          <cell r="BC27">
            <v>0</v>
          </cell>
          <cell r="BD27">
            <v>0</v>
          </cell>
          <cell r="BG27">
            <v>72.623099999999994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5.6658000000000008</v>
          </cell>
          <cell r="T28">
            <v>34.411844399517825</v>
          </cell>
          <cell r="W28">
            <v>42.245000000000005</v>
          </cell>
          <cell r="X28">
            <v>52.260607015101485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0</v>
          </cell>
          <cell r="BC28">
            <v>0</v>
          </cell>
          <cell r="BD28">
            <v>0</v>
          </cell>
          <cell r="BG28">
            <v>40.753999999999998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2.3673999999999999</v>
          </cell>
          <cell r="T29">
            <v>34.353294156652943</v>
          </cell>
          <cell r="W29">
            <v>42.239400000000003</v>
          </cell>
          <cell r="X29">
            <v>27.599599503523319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0</v>
          </cell>
          <cell r="BC29">
            <v>0</v>
          </cell>
          <cell r="BD29">
            <v>0</v>
          </cell>
          <cell r="BG29">
            <v>51.708999999999996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3.2928000000000006</v>
          </cell>
          <cell r="T30">
            <v>34.369721028696105</v>
          </cell>
          <cell r="W30">
            <v>25.401600000000002</v>
          </cell>
          <cell r="X30">
            <v>31.3707898712454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0</v>
          </cell>
          <cell r="BC30">
            <v>0</v>
          </cell>
          <cell r="BD30">
            <v>0</v>
          </cell>
          <cell r="BG30">
            <v>32.692799999999998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10.045199999999999</v>
          </cell>
          <cell r="T31">
            <v>34.489583586275785</v>
          </cell>
          <cell r="W31">
            <v>110.2689</v>
          </cell>
          <cell r="X31">
            <v>94.892475665227209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0</v>
          </cell>
          <cell r="BC31">
            <v>0</v>
          </cell>
          <cell r="BD31">
            <v>0</v>
          </cell>
          <cell r="BG31">
            <v>78.078600000000009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1.1616</v>
          </cell>
          <cell r="T32">
            <v>125.01322291956663</v>
          </cell>
          <cell r="W32">
            <v>8.4699999999999989</v>
          </cell>
          <cell r="X32">
            <v>10.457669734629722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4.51</v>
          </cell>
          <cell r="T33">
            <v>145.11971766667722</v>
          </cell>
          <cell r="W33">
            <v>50.839999999999996</v>
          </cell>
          <cell r="X33">
            <v>46.311617228799093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0</v>
          </cell>
          <cell r="BC33">
            <v>0</v>
          </cell>
          <cell r="BD33">
            <v>0</v>
          </cell>
          <cell r="BG33">
            <v>52.582500000000003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5.6644000000000005</v>
          </cell>
          <cell r="T34">
            <v>105.43726647639573</v>
          </cell>
          <cell r="W34">
            <v>76.136200000000002</v>
          </cell>
          <cell r="X34">
            <v>61.214874455168989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8.7667391218503496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0</v>
          </cell>
          <cell r="BC34">
            <v>0</v>
          </cell>
          <cell r="BD34">
            <v>0</v>
          </cell>
          <cell r="BG34">
            <v>58.726499999999994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49.790458861704082</v>
          </cell>
          <cell r="W36">
            <v>8.4624000000000006</v>
          </cell>
          <cell r="X36">
            <v>2.235819114838872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67.255517395533744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5.6735999999999995</v>
          </cell>
          <cell r="T38">
            <v>66.823280433652457</v>
          </cell>
          <cell r="W38">
            <v>33.726399999999998</v>
          </cell>
          <cell r="X38">
            <v>50.009939508050692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57.846049440736934</v>
          </cell>
          <cell r="BC38">
            <v>0</v>
          </cell>
          <cell r="BD38">
            <v>0</v>
          </cell>
          <cell r="BG38">
            <v>65.561599999999999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3.3640000000000003</v>
          </cell>
          <cell r="T39">
            <v>66.782282482851841</v>
          </cell>
          <cell r="W39">
            <v>25.288</v>
          </cell>
          <cell r="X39">
            <v>23.120933387140298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57.846049440736934</v>
          </cell>
          <cell r="BC39">
            <v>0</v>
          </cell>
          <cell r="BD39">
            <v>0</v>
          </cell>
          <cell r="BG39">
            <v>52.2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7.8077999999999994</v>
          </cell>
          <cell r="T40">
            <v>137.83073022161551</v>
          </cell>
          <cell r="W40">
            <v>59.259199999999993</v>
          </cell>
          <cell r="X40">
            <v>73.1955505893809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144.61512360184238</v>
          </cell>
          <cell r="BC40">
            <v>0</v>
          </cell>
          <cell r="BD40">
            <v>0</v>
          </cell>
          <cell r="BG40">
            <v>83.483399999999989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31.373009203889172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0</v>
          </cell>
          <cell r="BC41">
            <v>0</v>
          </cell>
          <cell r="BD41">
            <v>0</v>
          </cell>
          <cell r="BG41">
            <v>25.52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23.150392385923674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73.184586029295616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111.28991438743695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60.484941173803215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0</v>
          </cell>
          <cell r="BC45">
            <v>0</v>
          </cell>
          <cell r="BD45">
            <v>0</v>
          </cell>
          <cell r="BG45">
            <v>72.743000000000009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20.909738296396593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0</v>
          </cell>
          <cell r="BC46">
            <v>0</v>
          </cell>
          <cell r="BD46">
            <v>0</v>
          </cell>
          <cell r="BG46">
            <v>51.369399999999999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123.28673352456966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33.588431594906716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104.55984098645527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156.85228485674418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0</v>
          </cell>
          <cell r="BC50">
            <v>0</v>
          </cell>
          <cell r="BD50">
            <v>0</v>
          </cell>
          <cell r="BG50">
            <v>125.72850000000001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106.79592430756124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138.16481189368338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159.10213332436689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85.905737274931198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0</v>
          </cell>
          <cell r="BC54">
            <v>0</v>
          </cell>
          <cell r="BD54">
            <v>0</v>
          </cell>
          <cell r="BG54">
            <v>79.876400000000004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12.3194</v>
          </cell>
          <cell r="T55">
            <v>34.557893921751429</v>
          </cell>
          <cell r="W55">
            <v>118.62389999999999</v>
          </cell>
          <cell r="X55">
            <v>121.75944698346017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0</v>
          </cell>
          <cell r="BC55">
            <v>0</v>
          </cell>
          <cell r="BD55">
            <v>0</v>
          </cell>
          <cell r="BG55">
            <v>79.877399999999994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15.817500000000001</v>
          </cell>
          <cell r="T56">
            <v>34.619989060171775</v>
          </cell>
          <cell r="W56">
            <v>110.1675</v>
          </cell>
          <cell r="X56">
            <v>144.18474106270634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13.416</v>
          </cell>
          <cell r="T57">
            <v>34.577359782873685</v>
          </cell>
          <cell r="W57">
            <v>101.824</v>
          </cell>
          <cell r="X57">
            <v>125.54065076870594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0</v>
          </cell>
          <cell r="BC57">
            <v>0</v>
          </cell>
          <cell r="BD57">
            <v>0</v>
          </cell>
          <cell r="BG57">
            <v>64.843999999999994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8.9868999999999986</v>
          </cell>
          <cell r="T58">
            <v>34.498738366225354</v>
          </cell>
          <cell r="W58">
            <v>76.243700000000004</v>
          </cell>
          <cell r="X58">
            <v>85.902804585366226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10.216799999999999</v>
          </cell>
          <cell r="T59">
            <v>34.520570449568645</v>
          </cell>
          <cell r="W59">
            <v>101.60039999999999</v>
          </cell>
          <cell r="X59">
            <v>92.602203638735816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0</v>
          </cell>
          <cell r="BC59">
            <v>0</v>
          </cell>
          <cell r="BD59">
            <v>0</v>
          </cell>
          <cell r="BG59">
            <v>77.382799999999989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25.997199999999999</v>
          </cell>
          <cell r="T60">
            <v>34.800689977977854</v>
          </cell>
          <cell r="W60">
            <v>177.94200000000001</v>
          </cell>
          <cell r="X60">
            <v>219.6300872784565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14.5755</v>
          </cell>
          <cell r="T61">
            <v>34.570001414692832</v>
          </cell>
          <cell r="W61">
            <v>109.96199999999999</v>
          </cell>
          <cell r="X61">
            <v>127.69076137049252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0</v>
          </cell>
          <cell r="BC61">
            <v>0</v>
          </cell>
          <cell r="BD61">
            <v>0</v>
          </cell>
          <cell r="BG61">
            <v>67.342500000000001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12.16944</v>
          </cell>
          <cell r="T62">
            <v>34.527291192358518</v>
          </cell>
          <cell r="W62">
            <v>84.932550000000006</v>
          </cell>
          <cell r="X62">
            <v>121.07782381803648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0</v>
          </cell>
          <cell r="BC62">
            <v>0</v>
          </cell>
          <cell r="BD62">
            <v>0</v>
          </cell>
          <cell r="BG62">
            <v>112.31379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12.392599999999998</v>
          </cell>
          <cell r="T63">
            <v>34.531252528823998</v>
          </cell>
          <cell r="W63">
            <v>101.73459999999999</v>
          </cell>
          <cell r="X63">
            <v>125.51703072842579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23.389499999999998</v>
          </cell>
          <cell r="T64">
            <v>34.726459649173506</v>
          </cell>
          <cell r="W64">
            <v>174.03799999999998</v>
          </cell>
          <cell r="X64">
            <v>202.15894070731576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19.013400000000001</v>
          </cell>
          <cell r="T65">
            <v>34.648779041060173</v>
          </cell>
          <cell r="W65">
            <v>161.26180000000002</v>
          </cell>
          <cell r="X65">
            <v>190.56354594523285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7.843</v>
          </cell>
          <cell r="T66">
            <v>286.94968385465836</v>
          </cell>
          <cell r="W66">
            <v>67.677500000000009</v>
          </cell>
          <cell r="X66">
            <v>83.639560860000756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0</v>
          </cell>
          <cell r="BC66">
            <v>0</v>
          </cell>
          <cell r="BD66">
            <v>0</v>
          </cell>
          <cell r="BG66">
            <v>53.635999999999996</v>
          </cell>
          <cell r="BK66">
            <v>6.9575000000000005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11.288400000000001</v>
          </cell>
          <cell r="T67">
            <v>34.539592533080047</v>
          </cell>
          <cell r="W67">
            <v>76.073999999999998</v>
          </cell>
          <cell r="X67">
            <v>102.29765408615823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0</v>
          </cell>
          <cell r="BC67">
            <v>0</v>
          </cell>
          <cell r="BD67">
            <v>0</v>
          </cell>
          <cell r="BG67">
            <v>64.622</v>
          </cell>
          <cell r="BK67">
            <v>10.1432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7.8650000000000011</v>
          </cell>
          <cell r="T68">
            <v>34.47882340216092</v>
          </cell>
          <cell r="W68">
            <v>67.796300000000002</v>
          </cell>
          <cell r="X68">
            <v>75.451105912373322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0</v>
          </cell>
          <cell r="BC68">
            <v>0</v>
          </cell>
          <cell r="BD68">
            <v>0</v>
          </cell>
          <cell r="BG68">
            <v>65.908699999999996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19.212599999999998</v>
          </cell>
          <cell r="T69">
            <v>34.680255834835407</v>
          </cell>
          <cell r="W69">
            <v>143.68860000000001</v>
          </cell>
          <cell r="X69">
            <v>169.48091106763587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184.59447648262977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32.086029460507319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52.283460857206961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10.916834224230856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135.95784410321352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16.862300308034296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62.735767204614241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55.282106933667492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0</v>
          </cell>
          <cell r="BC74">
            <v>0</v>
          </cell>
          <cell r="BD74">
            <v>0</v>
          </cell>
          <cell r="BG74">
            <v>99.878400000000013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365.88499999999999</v>
          </cell>
          <cell r="T75">
            <v>710.25790931770678</v>
          </cell>
          <cell r="W75">
            <v>508.69</v>
          </cell>
          <cell r="X75">
            <v>578.2705892357053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90.100503663146554</v>
          </cell>
          <cell r="AQ75">
            <v>49.010000000000005</v>
          </cell>
          <cell r="AR75">
            <v>39.702944573624578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0</v>
          </cell>
          <cell r="BC75">
            <v>142.80500000000001</v>
          </cell>
          <cell r="BD75">
            <v>5.3460791257574769</v>
          </cell>
          <cell r="BG75">
            <v>750.36</v>
          </cell>
          <cell r="BK75">
            <v>141.96</v>
          </cell>
          <cell r="BL75">
            <v>0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650.33420740863119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534.38879999999995</v>
          </cell>
          <cell r="T76">
            <v>860.83179142033134</v>
          </cell>
          <cell r="W76">
            <v>440.71719999999993</v>
          </cell>
          <cell r="X76">
            <v>519.21253622150778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11.905919184786153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0</v>
          </cell>
          <cell r="BC76">
            <v>410.77300000000002</v>
          </cell>
          <cell r="BD76">
            <v>15.377787617553839</v>
          </cell>
          <cell r="BG76">
            <v>831.52739999999994</v>
          </cell>
          <cell r="BK76">
            <v>159.70239999999998</v>
          </cell>
          <cell r="BL76">
            <v>0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198.25002903909837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144.69059999999999</v>
          </cell>
          <cell r="T77">
            <v>769.61033850633635</v>
          </cell>
          <cell r="W77">
            <v>126.83129999999998</v>
          </cell>
          <cell r="X77">
            <v>115.7080508480238</v>
          </cell>
          <cell r="AA77">
            <v>0.60539999999999994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34.899825910957951</v>
          </cell>
          <cell r="AQ77">
            <v>2.4215999999999998</v>
          </cell>
          <cell r="AR77">
            <v>2.0248501732548534</v>
          </cell>
          <cell r="AU77">
            <v>0</v>
          </cell>
          <cell r="AV77">
            <v>0</v>
          </cell>
          <cell r="AY77">
            <v>82.031700000000001</v>
          </cell>
          <cell r="AZ77">
            <v>337.48571422594188</v>
          </cell>
          <cell r="BC77">
            <v>118.3557</v>
          </cell>
          <cell r="BD77">
            <v>4.4307897985673756</v>
          </cell>
          <cell r="BG77">
            <v>381.70469999999995</v>
          </cell>
          <cell r="BK77">
            <v>78.399299999999997</v>
          </cell>
          <cell r="BL77">
            <v>0</v>
          </cell>
          <cell r="BO77">
            <v>0</v>
          </cell>
          <cell r="BP77">
            <v>0</v>
          </cell>
          <cell r="BS77">
            <v>68.107500000000002</v>
          </cell>
          <cell r="BT77">
            <v>277.92060145668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193.7784</v>
          </cell>
          <cell r="T78">
            <v>764.17460227784363</v>
          </cell>
          <cell r="W78">
            <v>211.46159999999998</v>
          </cell>
          <cell r="X78">
            <v>203.82664771318153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6.5904923886189835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2.9651730908213758</v>
          </cell>
          <cell r="BG78">
            <v>384.6096</v>
          </cell>
          <cell r="BK78">
            <v>117.5196</v>
          </cell>
          <cell r="BL78">
            <v>0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42.614492223357594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34.932589999999998</v>
          </cell>
          <cell r="T79">
            <v>79.608659506681846</v>
          </cell>
          <cell r="W79">
            <v>294.43183000000005</v>
          </cell>
          <cell r="X79">
            <v>324.38601428913182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54.872561644224938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3.1419824770963412</v>
          </cell>
          <cell r="BG79">
            <v>618.35221000000001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489.14025856375679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211.45970403949974</v>
          </cell>
          <cell r="AA80">
            <v>8.2675999999999998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6.6320250423284044</v>
          </cell>
          <cell r="AQ80">
            <v>24.427000000000003</v>
          </cell>
          <cell r="AR80">
            <v>19.851472286812289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0</v>
          </cell>
          <cell r="BC80">
            <v>50.733000000000004</v>
          </cell>
          <cell r="BD80">
            <v>1.8992516528626733</v>
          </cell>
          <cell r="BG80">
            <v>354.37939999999998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216.53730997001264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6.2648136666743808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0</v>
          </cell>
          <cell r="BC81">
            <v>42.503999999999998</v>
          </cell>
          <cell r="BD81">
            <v>1.5911890141185234</v>
          </cell>
          <cell r="BG81">
            <v>435.28649999999999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204.40560000000002</v>
          </cell>
          <cell r="T82">
            <v>517.3631165987041</v>
          </cell>
          <cell r="W82">
            <v>186.2448</v>
          </cell>
          <cell r="X82">
            <v>221.82373907306368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46.898660993650502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0</v>
          </cell>
          <cell r="BC82">
            <v>111.28320000000001</v>
          </cell>
          <cell r="BD82">
            <v>4.1660221460557709</v>
          </cell>
          <cell r="BG82">
            <v>440.88240000000002</v>
          </cell>
          <cell r="BK82">
            <v>128.67120000000003</v>
          </cell>
          <cell r="BL82">
            <v>0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159.34114483516316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602.69100000000003</v>
          </cell>
          <cell r="T83">
            <v>834.53939327508442</v>
          </cell>
          <cell r="W83">
            <v>262.43760000000003</v>
          </cell>
          <cell r="X83">
            <v>381.69167942888078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60.27062628184602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5.1598564024412905</v>
          </cell>
          <cell r="BG83">
            <v>555.89980000000003</v>
          </cell>
          <cell r="BK83">
            <v>181.5702</v>
          </cell>
          <cell r="BL83">
            <v>0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127.51260000000002</v>
          </cell>
          <cell r="T84">
            <v>725.33381042307235</v>
          </cell>
          <cell r="W84">
            <v>135.25740000000002</v>
          </cell>
          <cell r="X84">
            <v>150.81364988400946</v>
          </cell>
          <cell r="AA84">
            <v>9.1278000000000006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32.28880152594958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1.6981966999353033</v>
          </cell>
          <cell r="BG84">
            <v>301.2174</v>
          </cell>
          <cell r="BK84">
            <v>32.915399999999998</v>
          </cell>
          <cell r="BL84">
            <v>0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131.5490846894952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612.25779999999997</v>
          </cell>
          <cell r="T85">
            <v>871.589865094993</v>
          </cell>
          <cell r="W85">
            <v>347.03130000000004</v>
          </cell>
          <cell r="X85">
            <v>404.0418651273759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565.70989818146438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0</v>
          </cell>
          <cell r="BC85">
            <v>152.10579999999999</v>
          </cell>
          <cell r="BD85">
            <v>5.6942659030611091</v>
          </cell>
          <cell r="BG85">
            <v>531.73119999999994</v>
          </cell>
          <cell r="BK85">
            <v>136.1283</v>
          </cell>
          <cell r="BL85">
            <v>0</v>
          </cell>
          <cell r="BO85">
            <v>0.6391</v>
          </cell>
          <cell r="BP85">
            <v>0</v>
          </cell>
          <cell r="BS85">
            <v>155.3013</v>
          </cell>
          <cell r="BT85">
            <v>11.116824058267198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21.340299999999999</v>
          </cell>
          <cell r="T86">
            <v>34.690084085967484</v>
          </cell>
          <cell r="W86">
            <v>169.63729999999998</v>
          </cell>
          <cell r="X86">
            <v>217.4359334919418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585.45982106282668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0</v>
          </cell>
          <cell r="BC86">
            <v>128.04179999999999</v>
          </cell>
          <cell r="BD86">
            <v>4.7934007507049019</v>
          </cell>
          <cell r="BG86">
            <v>442.35910000000001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213.07246111678799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11.2805</v>
          </cell>
          <cell r="T87">
            <v>34.511511525583018</v>
          </cell>
          <cell r="W87">
            <v>76.297200000000004</v>
          </cell>
          <cell r="X87">
            <v>94.136782272817655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4.0091340080692071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0</v>
          </cell>
          <cell r="BC87">
            <v>104.8061</v>
          </cell>
          <cell r="BD87">
            <v>3.9235440178008516</v>
          </cell>
          <cell r="BG87">
            <v>312.77749999999997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490.52130000000005</v>
          </cell>
          <cell r="T88">
            <v>722.01244024817277</v>
          </cell>
          <cell r="W88">
            <v>152.31650000000002</v>
          </cell>
          <cell r="X88">
            <v>171.76045631968236</v>
          </cell>
          <cell r="AA88">
            <v>21.137800000000002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69.048468480077048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9.2165423299144695</v>
          </cell>
          <cell r="BG88">
            <v>655.2718000000001</v>
          </cell>
          <cell r="BK88">
            <v>215.10820000000001</v>
          </cell>
          <cell r="BL88">
            <v>0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166.75236087400796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778.09879999999998</v>
          </cell>
          <cell r="T89">
            <v>1007.0860601591298</v>
          </cell>
          <cell r="W89">
            <v>380.9862</v>
          </cell>
          <cell r="X89">
            <v>437.67249046314095</v>
          </cell>
          <cell r="AA89">
            <v>24.189599999999999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124.33677004592965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19.356497646346714</v>
          </cell>
          <cell r="BG89">
            <v>1189.3219999999999</v>
          </cell>
          <cell r="BK89">
            <v>226.7775</v>
          </cell>
          <cell r="BL89">
            <v>0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426.14492223357598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523.5214400000001</v>
          </cell>
          <cell r="T90">
            <v>710.42492645022764</v>
          </cell>
          <cell r="W90">
            <v>195.15888000000001</v>
          </cell>
          <cell r="X90">
            <v>257.05826548327644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66.619697253812845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1.8409986513261292</v>
          </cell>
          <cell r="BG90">
            <v>434.84806000000003</v>
          </cell>
          <cell r="BK90">
            <v>56.921340000000001</v>
          </cell>
          <cell r="BL90">
            <v>0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40.761688213646394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7.7376000000000005</v>
          </cell>
          <cell r="T91">
            <v>148.48706186518001</v>
          </cell>
          <cell r="W91">
            <v>59.519999999999996</v>
          </cell>
          <cell r="X91">
            <v>73.264455583844637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26.814091221966081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0</v>
          </cell>
          <cell r="BC91">
            <v>49.6</v>
          </cell>
          <cell r="BD91">
            <v>1.8568364177554766</v>
          </cell>
          <cell r="BG91">
            <v>260.10239999999999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342.79800000000006</v>
          </cell>
          <cell r="T92">
            <v>399.27345856953264</v>
          </cell>
          <cell r="W92">
            <v>169.18740000000003</v>
          </cell>
          <cell r="X92">
            <v>217.31706709236644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37.798901748501649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1.6834767789784191</v>
          </cell>
          <cell r="BG92">
            <v>327.68540000000002</v>
          </cell>
          <cell r="BK92">
            <v>81.460599999999999</v>
          </cell>
          <cell r="BL92">
            <v>0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159.34114483516316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471.77949999999993</v>
          </cell>
          <cell r="T93">
            <v>545.3387984975875</v>
          </cell>
          <cell r="W93">
            <v>194.89599999999999</v>
          </cell>
          <cell r="X93">
            <v>215.88959767897319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50.345672515239883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4.875805353986423</v>
          </cell>
          <cell r="BG93">
            <v>498.48400000000004</v>
          </cell>
          <cell r="BK93">
            <v>104.00700000000001</v>
          </cell>
          <cell r="BL93">
            <v>0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109.31543657296079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916.68935999999997</v>
          </cell>
          <cell r="T94">
            <v>976.20078165376503</v>
          </cell>
          <cell r="W94">
            <v>519.35968000000003</v>
          </cell>
          <cell r="X94">
            <v>589.3094282119838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476.40512000000001</v>
          </cell>
          <cell r="AN94">
            <v>106.54558755025049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21.47728</v>
          </cell>
          <cell r="AZ94">
            <v>0</v>
          </cell>
          <cell r="BC94">
            <v>46.859520000000003</v>
          </cell>
          <cell r="BD94">
            <v>1.7542432107770385</v>
          </cell>
          <cell r="BG94">
            <v>628.69856000000004</v>
          </cell>
          <cell r="BK94">
            <v>175.72319999999999</v>
          </cell>
          <cell r="BL94">
            <v>0</v>
          </cell>
          <cell r="BO94">
            <v>0.97624</v>
          </cell>
          <cell r="BP94">
            <v>0</v>
          </cell>
          <cell r="BS94">
            <v>205.0104</v>
          </cell>
          <cell r="BT94">
            <v>72.259356378736797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602.64080000000001</v>
          </cell>
          <cell r="T95">
            <v>856.97522198021397</v>
          </cell>
          <cell r="W95">
            <v>346.87639999999999</v>
          </cell>
          <cell r="X95">
            <v>395.78109692443883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81.871302324619506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5.0432425830600742</v>
          </cell>
          <cell r="BG95">
            <v>695.70519999999988</v>
          </cell>
          <cell r="BK95">
            <v>158.79519999999999</v>
          </cell>
          <cell r="BL95">
            <v>0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200.03339999999997</v>
          </cell>
          <cell r="T96">
            <v>458.75345952350574</v>
          </cell>
          <cell r="W96">
            <v>212.25540000000001</v>
          </cell>
          <cell r="X96">
            <v>187.59668934369634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50.389243788499613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5.0330000337879399</v>
          </cell>
          <cell r="BG96">
            <v>615.58139999999992</v>
          </cell>
          <cell r="BK96">
            <v>111.6276</v>
          </cell>
          <cell r="BL96">
            <v>0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663.86400000000003</v>
          </cell>
          <cell r="T97">
            <v>1066.101826665546</v>
          </cell>
          <cell r="W97">
            <v>278.88960000000003</v>
          </cell>
          <cell r="X97">
            <v>287.40028910953686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642.65352610181151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5.0704212774006079</v>
          </cell>
          <cell r="BG97">
            <v>775.95360000000005</v>
          </cell>
          <cell r="BK97">
            <v>150.12</v>
          </cell>
          <cell r="BL97">
            <v>0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202.18439999999995</v>
          </cell>
          <cell r="T98">
            <v>423.41737245490907</v>
          </cell>
          <cell r="W98">
            <v>135.72239999999999</v>
          </cell>
          <cell r="X98">
            <v>208.47540436334359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42.606750174324574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0</v>
          </cell>
          <cell r="BC98">
            <v>124.87859999999998</v>
          </cell>
          <cell r="BD98">
            <v>4.6749825056112702</v>
          </cell>
          <cell r="BG98">
            <v>522.95100000000002</v>
          </cell>
          <cell r="BK98">
            <v>97.944000000000003</v>
          </cell>
          <cell r="BL98">
            <v>0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580.0145</v>
          </cell>
          <cell r="T99">
            <v>801.67304744456294</v>
          </cell>
          <cell r="W99">
            <v>339.67700000000002</v>
          </cell>
          <cell r="X99">
            <v>385.65912767280611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81.420936297262045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5.0385031578486261</v>
          </cell>
          <cell r="BG99">
            <v>809.45669999999996</v>
          </cell>
          <cell r="BK99">
            <v>144.8434</v>
          </cell>
          <cell r="BL99">
            <v>0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649.30770000000007</v>
          </cell>
          <cell r="T100">
            <v>1073.0649217058613</v>
          </cell>
          <cell r="W100">
            <v>348.39270000000005</v>
          </cell>
          <cell r="X100">
            <v>404.40155553942691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82.304876882746015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5.0317534077252128</v>
          </cell>
          <cell r="BG100">
            <v>811.13310000000013</v>
          </cell>
          <cell r="BK100">
            <v>138.42089999999999</v>
          </cell>
          <cell r="BL100">
            <v>0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802.84040000000005</v>
          </cell>
          <cell r="T101">
            <v>1088.1235284823874</v>
          </cell>
          <cell r="W101">
            <v>288.2158</v>
          </cell>
          <cell r="X101">
            <v>347.40322816303564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78.013144840370501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5.0416927236307378</v>
          </cell>
          <cell r="BG101">
            <v>808.69580000000008</v>
          </cell>
          <cell r="BK101">
            <v>121.0116</v>
          </cell>
          <cell r="BL101">
            <v>0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622.81730000000005</v>
          </cell>
          <cell r="T102">
            <v>1113.8374820398462</v>
          </cell>
          <cell r="W102">
            <v>330.93170000000003</v>
          </cell>
          <cell r="X102">
            <v>383.34856460500026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75.610499948996235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5.0322138732078399</v>
          </cell>
          <cell r="BG102">
            <v>783.48239999999998</v>
          </cell>
          <cell r="BK102">
            <v>132.50069999999999</v>
          </cell>
          <cell r="BL102">
            <v>0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773.07899999999995</v>
          </cell>
          <cell r="T103">
            <v>846.88692627973228</v>
          </cell>
          <cell r="W103">
            <v>305.54400000000004</v>
          </cell>
          <cell r="X103">
            <v>335.54176189654623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76.804991960190563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5.0289569222331494</v>
          </cell>
          <cell r="BG103">
            <v>789.54150000000004</v>
          </cell>
          <cell r="BK103">
            <v>129.066</v>
          </cell>
          <cell r="BL103">
            <v>0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885.73119999999994</v>
          </cell>
          <cell r="T104">
            <v>947.52480640994986</v>
          </cell>
          <cell r="W104">
            <v>296.10200000000003</v>
          </cell>
          <cell r="X104">
            <v>333.04712632244099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82.534465657578352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5.0364179605004606</v>
          </cell>
          <cell r="BG104">
            <v>813.63680000000011</v>
          </cell>
          <cell r="BK104">
            <v>105.56680000000001</v>
          </cell>
          <cell r="BL104">
            <v>0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155.0556</v>
          </cell>
          <cell r="T105">
            <v>394.19731729115665</v>
          </cell>
          <cell r="W105">
            <v>177.55799999999999</v>
          </cell>
          <cell r="X105">
            <v>178.42941881108027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42.827717331605712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4.8306647622015522</v>
          </cell>
          <cell r="BG105">
            <v>510.87479999999999</v>
          </cell>
          <cell r="BK105">
            <v>94.932000000000002</v>
          </cell>
          <cell r="BL105">
            <v>0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1089.1585</v>
          </cell>
          <cell r="T106">
            <v>1384.0707932217952</v>
          </cell>
          <cell r="W106">
            <v>337.49889999999999</v>
          </cell>
          <cell r="X106">
            <v>393.30350265456252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673.24554278017592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6.4048390151936667</v>
          </cell>
          <cell r="BG106">
            <v>972.29600000000005</v>
          </cell>
          <cell r="BK106">
            <v>247.74850000000001</v>
          </cell>
          <cell r="BL106">
            <v>0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148.22432077689601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1423.7003999999999</v>
          </cell>
          <cell r="T107">
            <v>1591.5476391902496</v>
          </cell>
          <cell r="W107">
            <v>267.35279999999995</v>
          </cell>
          <cell r="X107">
            <v>407.64983402948945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137.58012804802843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9.2387794434658126</v>
          </cell>
          <cell r="BG107">
            <v>1037.6279999999999</v>
          </cell>
          <cell r="BK107">
            <v>256.1352</v>
          </cell>
          <cell r="BL107">
            <v>0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176.016380922564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1280.0927999999999</v>
          </cell>
          <cell r="T108">
            <v>1301.6960846896948</v>
          </cell>
          <cell r="W108">
            <v>407.47139999999996</v>
          </cell>
          <cell r="X108">
            <v>436.45020363678958</v>
          </cell>
          <cell r="AA108">
            <v>23.2575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121.87005042277977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9.1246513889664307</v>
          </cell>
          <cell r="BG108">
            <v>1001.9331</v>
          </cell>
          <cell r="BK108">
            <v>212.10839999999999</v>
          </cell>
          <cell r="BL108">
            <v>0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233.45330522361118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279.06560000000002</v>
          </cell>
          <cell r="T109">
            <v>1598.4779573987448</v>
          </cell>
          <cell r="W109">
            <v>237.4436</v>
          </cell>
          <cell r="X109">
            <v>342.20873737995083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42.047323976844005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0</v>
          </cell>
          <cell r="BC109">
            <v>45.982400000000005</v>
          </cell>
          <cell r="BD109">
            <v>1.7214071551572465</v>
          </cell>
          <cell r="BG109">
            <v>366.67000000000007</v>
          </cell>
          <cell r="BK109">
            <v>107.42440000000002</v>
          </cell>
          <cell r="BL109">
            <v>0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79.670572417581582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249.571</v>
          </cell>
          <cell r="T110">
            <v>1646.6490897033398</v>
          </cell>
          <cell r="W110">
            <v>152.71199999999999</v>
          </cell>
          <cell r="X110">
            <v>163.64510724616582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35.414343457449228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0</v>
          </cell>
          <cell r="BC110">
            <v>46.308500000000002</v>
          </cell>
          <cell r="BD110">
            <v>1.733615105879627</v>
          </cell>
          <cell r="BG110">
            <v>315.322</v>
          </cell>
          <cell r="BK110">
            <v>115.94800000000001</v>
          </cell>
          <cell r="BL110">
            <v>0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200.1028330488096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568.79280000000006</v>
          </cell>
          <cell r="T111">
            <v>797.31712644740719</v>
          </cell>
          <cell r="W111">
            <v>271.38479999999998</v>
          </cell>
          <cell r="X111">
            <v>342.95637248121329</v>
          </cell>
          <cell r="AA111">
            <v>37.7956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10.806156893705552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0</v>
          </cell>
          <cell r="BC111">
            <v>151.80199999999999</v>
          </cell>
          <cell r="BD111">
            <v>5.682892780002355</v>
          </cell>
          <cell r="BG111">
            <v>585.52199999999993</v>
          </cell>
          <cell r="BK111">
            <v>143.1276</v>
          </cell>
          <cell r="BL111">
            <v>0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79.670572417581582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240.43639999999999</v>
          </cell>
          <cell r="T112">
            <v>626.17169823716665</v>
          </cell>
          <cell r="W112">
            <v>152.97056000000001</v>
          </cell>
          <cell r="X112">
            <v>196.59279102723428</v>
          </cell>
          <cell r="AA112">
            <v>22.718399999999999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6.4075359722785308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0</v>
          </cell>
          <cell r="BC112">
            <v>52.630960000000002</v>
          </cell>
          <cell r="BD112">
            <v>1.9703040973675763</v>
          </cell>
          <cell r="BG112">
            <v>372.58175999999997</v>
          </cell>
          <cell r="BK112">
            <v>92.009519999999995</v>
          </cell>
          <cell r="BL112">
            <v>0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57.436924301047199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499.80608000000007</v>
          </cell>
          <cell r="T113">
            <v>762.42602174086255</v>
          </cell>
          <cell r="W113">
            <v>127.58604000000001</v>
          </cell>
          <cell r="X113">
            <v>140.56698584254895</v>
          </cell>
          <cell r="AA113">
            <v>22.581600000000002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6.3819505314219835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0</v>
          </cell>
          <cell r="BC113">
            <v>53.44312</v>
          </cell>
          <cell r="BD113">
            <v>2.0007082962595981</v>
          </cell>
          <cell r="BG113">
            <v>324.04595999999998</v>
          </cell>
          <cell r="BK113">
            <v>90.702759999999998</v>
          </cell>
          <cell r="BL113">
            <v>0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79.670572417581582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466.22179999999997</v>
          </cell>
          <cell r="T114">
            <v>765.00104590370665</v>
          </cell>
          <cell r="W114">
            <v>296.33823999999998</v>
          </cell>
          <cell r="X114">
            <v>308.45001445450208</v>
          </cell>
          <cell r="AA114">
            <v>38.319599999999994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11.182686696620404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0</v>
          </cell>
          <cell r="BC114">
            <v>151.36241999999999</v>
          </cell>
          <cell r="BD114">
            <v>5.6664365672499972</v>
          </cell>
          <cell r="BG114">
            <v>594.59245999999996</v>
          </cell>
          <cell r="BK114">
            <v>148.16911999999999</v>
          </cell>
          <cell r="BL114">
            <v>0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129.696280679784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514.28520000000003</v>
          </cell>
          <cell r="T115">
            <v>714.9402169887303</v>
          </cell>
          <cell r="W115">
            <v>507.6918</v>
          </cell>
          <cell r="X115">
            <v>594.44654384419221</v>
          </cell>
          <cell r="AA115">
            <v>24.908400000000004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11.992610742528864</v>
          </cell>
          <cell r="AQ115">
            <v>31.501799999999999</v>
          </cell>
          <cell r="AR115">
            <v>25.806913972855977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759.34285700836926</v>
          </cell>
          <cell r="BC115">
            <v>149.4504</v>
          </cell>
          <cell r="BD115">
            <v>5.5948577695186108</v>
          </cell>
          <cell r="BG115">
            <v>629.30340000000001</v>
          </cell>
          <cell r="BK115">
            <v>98.90100000000001</v>
          </cell>
          <cell r="BL115">
            <v>0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283.4790134858136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393.76787999999993</v>
          </cell>
          <cell r="T116">
            <v>720.51618822647549</v>
          </cell>
          <cell r="W116">
            <v>532.00554</v>
          </cell>
          <cell r="X116">
            <v>617.3100716335324</v>
          </cell>
          <cell r="AA116">
            <v>43.98471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637.68689375809083</v>
          </cell>
          <cell r="AQ116">
            <v>107.51817999999999</v>
          </cell>
          <cell r="AR116">
            <v>87.147963339105942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2.3784528395640128</v>
          </cell>
          <cell r="BG116">
            <v>599.02985999999999</v>
          </cell>
          <cell r="BK116">
            <v>138.93583000000001</v>
          </cell>
          <cell r="BL116">
            <v>0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79.670572417581582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590.79055999999991</v>
          </cell>
          <cell r="T117">
            <v>820.5680306619156</v>
          </cell>
          <cell r="W117">
            <v>694.10367999999994</v>
          </cell>
          <cell r="X117">
            <v>849.19379710900853</v>
          </cell>
          <cell r="AA117">
            <v>55.167200000000001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105.03425210185577</v>
          </cell>
          <cell r="AQ117">
            <v>110.3344</v>
          </cell>
          <cell r="AR117">
            <v>89.331625290655296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2.6285016942052768</v>
          </cell>
          <cell r="BG117">
            <v>802.43200000000002</v>
          </cell>
          <cell r="BK117">
            <v>176.53503999999998</v>
          </cell>
          <cell r="BL117">
            <v>0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79.670572417581582</v>
          </cell>
          <cell r="BX117">
            <v>0</v>
          </cell>
        </row>
        <row r="118">
          <cell r="O118">
            <v>1700.2080000000001</v>
          </cell>
          <cell r="P118">
            <v>1419.2160247690497</v>
          </cell>
          <cell r="S118">
            <v>2654.2136000000005</v>
          </cell>
          <cell r="T118">
            <v>3483.1929301867413</v>
          </cell>
          <cell r="W118">
            <v>1572.6924000000001</v>
          </cell>
          <cell r="X118">
            <v>1771.7892259315677</v>
          </cell>
          <cell r="AA118">
            <v>28.3368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1738.8309493404099</v>
          </cell>
          <cell r="AQ118">
            <v>160.57520000000002</v>
          </cell>
          <cell r="AR118">
            <v>138.96030600768603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61.704516023944997</v>
          </cell>
          <cell r="BG118">
            <v>5350.9324000000006</v>
          </cell>
          <cell r="BK118">
            <v>368.3784</v>
          </cell>
          <cell r="BL118">
            <v>0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1050.5398735062504</v>
          </cell>
        </row>
        <row r="119">
          <cell r="O119">
            <v>214.2612</v>
          </cell>
          <cell r="P119">
            <v>393.42137199478753</v>
          </cell>
          <cell r="S119">
            <v>224.76420000000002</v>
          </cell>
          <cell r="T119">
            <v>836.80785467877388</v>
          </cell>
          <cell r="W119">
            <v>558.0594000000001</v>
          </cell>
          <cell r="X119">
            <v>673.51272064104899</v>
          </cell>
          <cell r="AA119">
            <v>9.1026000000000007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382.30920000000003</v>
          </cell>
          <cell r="AN119">
            <v>13.203322479233023</v>
          </cell>
          <cell r="AQ119">
            <v>49.01400000000001</v>
          </cell>
          <cell r="AR119">
            <v>39.702944573624578</v>
          </cell>
          <cell r="AU119">
            <v>1.4004000000000001</v>
          </cell>
          <cell r="AV119">
            <v>0</v>
          </cell>
          <cell r="AY119">
            <v>163.84680000000003</v>
          </cell>
          <cell r="AZ119">
            <v>0</v>
          </cell>
          <cell r="BC119">
            <v>69.319800000000001</v>
          </cell>
          <cell r="BD119">
            <v>2.5950711514420584</v>
          </cell>
          <cell r="BG119">
            <v>581.86620000000005</v>
          </cell>
          <cell r="BK119">
            <v>92.426400000000015</v>
          </cell>
          <cell r="BL119">
            <v>0</v>
          </cell>
          <cell r="BO119">
            <v>0.70020000000000004</v>
          </cell>
          <cell r="BP119">
            <v>0</v>
          </cell>
          <cell r="BS119">
            <v>207.25919999999999</v>
          </cell>
          <cell r="BT119">
            <v>411.32249015588633</v>
          </cell>
          <cell r="BX119">
            <v>0</v>
          </cell>
        </row>
        <row r="120">
          <cell r="O120">
            <v>627.85008000000016</v>
          </cell>
          <cell r="P120">
            <v>567.95937905845108</v>
          </cell>
          <cell r="S120">
            <v>646.63192000000004</v>
          </cell>
          <cell r="T120">
            <v>844.24290451752267</v>
          </cell>
          <cell r="W120">
            <v>484.30316000000005</v>
          </cell>
          <cell r="X120">
            <v>563.60759062039972</v>
          </cell>
          <cell r="AA120">
            <v>34.880560000000003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141.59722137697514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23.805670125449868</v>
          </cell>
          <cell r="BG120">
            <v>1497.1809600000004</v>
          </cell>
          <cell r="BK120">
            <v>253.55484000000004</v>
          </cell>
          <cell r="BL120">
            <v>0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594.75008711729515</v>
          </cell>
          <cell r="BX120">
            <v>0</v>
          </cell>
        </row>
        <row r="121">
          <cell r="O121">
            <v>366.74183999999991</v>
          </cell>
          <cell r="P121">
            <v>342.87682224761312</v>
          </cell>
          <cell r="S121">
            <v>605.55047999999988</v>
          </cell>
          <cell r="T121">
            <v>785.19808907369872</v>
          </cell>
          <cell r="W121">
            <v>229.21364999999997</v>
          </cell>
          <cell r="X121">
            <v>274.27559179461673</v>
          </cell>
          <cell r="AA121">
            <v>31.983299999999996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112.88279508689803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1012.4571426778256</v>
          </cell>
          <cell r="BC121">
            <v>542.64999</v>
          </cell>
          <cell r="BD121">
            <v>20.314763377553334</v>
          </cell>
          <cell r="BG121">
            <v>1255.8775799999999</v>
          </cell>
          <cell r="BK121">
            <v>205.75922999999997</v>
          </cell>
          <cell r="BL121">
            <v>125.07750496986108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600.30849914642874</v>
          </cell>
          <cell r="BX121">
            <v>0</v>
          </cell>
        </row>
        <row r="122">
          <cell r="O122">
            <v>524.88800000000003</v>
          </cell>
          <cell r="P122">
            <v>471.07780053130244</v>
          </cell>
          <cell r="S122">
            <v>663.60839999999996</v>
          </cell>
          <cell r="T122">
            <v>938.98708038365965</v>
          </cell>
          <cell r="W122">
            <v>305.5598</v>
          </cell>
          <cell r="X122">
            <v>351.98562165988824</v>
          </cell>
          <cell r="AA122">
            <v>22.495200000000001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94.913053542399794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759.34285700836926</v>
          </cell>
          <cell r="BC122">
            <v>251.19640000000001</v>
          </cell>
          <cell r="BD122">
            <v>9.4038432163119321</v>
          </cell>
          <cell r="BG122">
            <v>810.7645</v>
          </cell>
          <cell r="BK122">
            <v>231.51309999999998</v>
          </cell>
          <cell r="BL122">
            <v>0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359.44397788397271</v>
          </cell>
          <cell r="BX122">
            <v>0</v>
          </cell>
        </row>
        <row r="123">
          <cell r="O123">
            <v>520.37959999999998</v>
          </cell>
          <cell r="P123">
            <v>466.87756929362661</v>
          </cell>
          <cell r="S123">
            <v>1020.3075999999999</v>
          </cell>
          <cell r="T123">
            <v>1061.5275644830097</v>
          </cell>
          <cell r="W123">
            <v>365.85639999999995</v>
          </cell>
          <cell r="X123">
            <v>417.23541717861406</v>
          </cell>
          <cell r="AA123">
            <v>30.677399999999995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113.8769136496125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11.356853278366073</v>
          </cell>
          <cell r="BG123">
            <v>1153.2429999999997</v>
          </cell>
          <cell r="BK123">
            <v>193.154</v>
          </cell>
          <cell r="BL123">
            <v>133.29601418436576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314.97668165090397</v>
          </cell>
          <cell r="BX123">
            <v>0</v>
          </cell>
        </row>
        <row r="124">
          <cell r="O124">
            <v>428.80669999999998</v>
          </cell>
          <cell r="P124">
            <v>723.57732381538153</v>
          </cell>
          <cell r="S124">
            <v>592.46640000000002</v>
          </cell>
          <cell r="T124">
            <v>1359.5864092769443</v>
          </cell>
          <cell r="W124">
            <v>304.46190000000001</v>
          </cell>
          <cell r="X124">
            <v>343.47570694706121</v>
          </cell>
          <cell r="AA124">
            <v>21.943200000000001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41314.248632528004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9.5495936442403071</v>
          </cell>
          <cell r="BG124">
            <v>912.4713999999999</v>
          </cell>
          <cell r="BK124">
            <v>199.31739999999999</v>
          </cell>
          <cell r="BL124">
            <v>0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94.493004495271194</v>
          </cell>
          <cell r="BX124">
            <v>0</v>
          </cell>
        </row>
        <row r="125">
          <cell r="O125">
            <v>771.86400000000003</v>
          </cell>
          <cell r="P125">
            <v>670.15194105698561</v>
          </cell>
          <cell r="S125">
            <v>1403.5504000000001</v>
          </cell>
          <cell r="T125">
            <v>1498.4048984227711</v>
          </cell>
          <cell r="W125">
            <v>542.96640000000002</v>
          </cell>
          <cell r="X125">
            <v>644.86552749499128</v>
          </cell>
          <cell r="AA125">
            <v>3.5488000000000004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173.68410384101753</v>
          </cell>
          <cell r="AQ125">
            <v>19.5184</v>
          </cell>
          <cell r="AR125">
            <v>16.039989607744328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22.252986507820193</v>
          </cell>
          <cell r="BG125">
            <v>1627.1248000000001</v>
          </cell>
          <cell r="BK125">
            <v>209.3792</v>
          </cell>
          <cell r="BL125">
            <v>0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694.80150364170004</v>
          </cell>
          <cell r="BX125">
            <v>0</v>
          </cell>
        </row>
        <row r="126">
          <cell r="O126">
            <v>649.47471999999993</v>
          </cell>
          <cell r="P126">
            <v>616.6052112995842</v>
          </cell>
          <cell r="S126">
            <v>1366.3477600000001</v>
          </cell>
          <cell r="T126">
            <v>1719.2932383244386</v>
          </cell>
          <cell r="W126">
            <v>340.05516</v>
          </cell>
          <cell r="X126">
            <v>426.8582531755826</v>
          </cell>
          <cell r="AA126">
            <v>35.230939999999997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154.17521891446074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17.833999600095353</v>
          </cell>
          <cell r="BG126">
            <v>1306.60834</v>
          </cell>
          <cell r="BK126">
            <v>271.12505999999996</v>
          </cell>
          <cell r="BL126">
            <v>179.69552031327623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311.27107363148161</v>
          </cell>
          <cell r="BX126">
            <v>0</v>
          </cell>
        </row>
        <row r="127">
          <cell r="O127">
            <v>178.18799999999999</v>
          </cell>
          <cell r="P127">
            <v>119.98373568633525</v>
          </cell>
          <cell r="S127">
            <v>437.56649999999996</v>
          </cell>
          <cell r="T127">
            <v>731.82453102210411</v>
          </cell>
          <cell r="W127">
            <v>390.86400000000003</v>
          </cell>
          <cell r="X127">
            <v>440.28226712845515</v>
          </cell>
          <cell r="AA127">
            <v>26.584499999999998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1189.6895982409269</v>
          </cell>
          <cell r="AQ127">
            <v>63.227999999999994</v>
          </cell>
          <cell r="AR127">
            <v>51.613827945711954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0</v>
          </cell>
          <cell r="BC127">
            <v>71.850000000000009</v>
          </cell>
          <cell r="BD127">
            <v>2.6897922704784478</v>
          </cell>
          <cell r="BG127">
            <v>564.02250000000004</v>
          </cell>
          <cell r="BK127">
            <v>123.58199999999999</v>
          </cell>
          <cell r="BL127">
            <v>0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79.670572417581582</v>
          </cell>
          <cell r="BX127">
            <v>0</v>
          </cell>
        </row>
        <row r="128">
          <cell r="O128">
            <v>407.22390000000001</v>
          </cell>
          <cell r="P128">
            <v>371.61128167294601</v>
          </cell>
          <cell r="S128">
            <v>367.3451</v>
          </cell>
          <cell r="T128">
            <v>784.85330466941252</v>
          </cell>
          <cell r="W128">
            <v>532.22859999999991</v>
          </cell>
          <cell r="X128">
            <v>633.80869078779688</v>
          </cell>
          <cell r="AA128">
            <v>8.4358999999999984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21.929945687208448</v>
          </cell>
          <cell r="AQ128">
            <v>45.247099999999996</v>
          </cell>
          <cell r="AR128">
            <v>36.129679561998366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3.1867917583510268</v>
          </cell>
          <cell r="BG128">
            <v>690.9769</v>
          </cell>
          <cell r="BK128">
            <v>121.17019999999999</v>
          </cell>
          <cell r="BL128">
            <v>0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398.35286208790797</v>
          </cell>
          <cell r="BX128">
            <v>0</v>
          </cell>
        </row>
        <row r="129">
          <cell r="O129">
            <v>615.15916000000004</v>
          </cell>
          <cell r="P129">
            <v>543.62278827460068</v>
          </cell>
          <cell r="S129">
            <v>2480.9724799999999</v>
          </cell>
          <cell r="T129">
            <v>2362.4822530816</v>
          </cell>
          <cell r="W129">
            <v>940.5326</v>
          </cell>
          <cell r="X129">
            <v>1103.3582431712298</v>
          </cell>
          <cell r="AA129">
            <v>25.419800000000002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823.47256102781023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2699.885713807535</v>
          </cell>
          <cell r="BC129">
            <v>617.70114000000001</v>
          </cell>
          <cell r="BD129">
            <v>23.124394597602301</v>
          </cell>
          <cell r="BG129">
            <v>1901.40104</v>
          </cell>
          <cell r="BK129">
            <v>327.91541999999998</v>
          </cell>
          <cell r="BL129">
            <v>0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248.27573730130081</v>
          </cell>
          <cell r="BX129">
            <v>0</v>
          </cell>
        </row>
        <row r="130">
          <cell r="O130">
            <v>603.65859999999998</v>
          </cell>
          <cell r="P130">
            <v>534.35950002968946</v>
          </cell>
          <cell r="S130">
            <v>2694.6292400000002</v>
          </cell>
          <cell r="T130">
            <v>3435.8549879915918</v>
          </cell>
          <cell r="W130">
            <v>1032.6415200000001</v>
          </cell>
          <cell r="X130">
            <v>1152.3535250489597</v>
          </cell>
          <cell r="AA130">
            <v>35.96264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1518.13716</v>
          </cell>
          <cell r="AN130">
            <v>270.33294174337317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508.61448000000007</v>
          </cell>
          <cell r="AZ130">
            <v>0</v>
          </cell>
          <cell r="BC130">
            <v>585.67728000000011</v>
          </cell>
          <cell r="BD130">
            <v>21.925542390241361</v>
          </cell>
          <cell r="BG130">
            <v>1880.3323200000002</v>
          </cell>
          <cell r="BK130">
            <v>308.25120000000004</v>
          </cell>
          <cell r="BL130">
            <v>0</v>
          </cell>
          <cell r="BO130">
            <v>2.5687600000000002</v>
          </cell>
          <cell r="BP130">
            <v>0</v>
          </cell>
          <cell r="BS130">
            <v>670.44636000000003</v>
          </cell>
          <cell r="BT130">
            <v>702.21271968054486</v>
          </cell>
          <cell r="BX130">
            <v>0</v>
          </cell>
        </row>
        <row r="131">
          <cell r="O131">
            <v>267.34050000000002</v>
          </cell>
          <cell r="P131">
            <v>430.04735072983317</v>
          </cell>
          <cell r="S131">
            <v>500.62949999999995</v>
          </cell>
          <cell r="T131">
            <v>1065.1346049447291</v>
          </cell>
          <cell r="W131">
            <v>254.29949999999999</v>
          </cell>
          <cell r="X131">
            <v>305.56295853702045</v>
          </cell>
          <cell r="AA131">
            <v>6.5204999999999993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88.306308263306022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3.0377244814990001</v>
          </cell>
          <cell r="BG131">
            <v>708.56100000000004</v>
          </cell>
          <cell r="BK131">
            <v>103.6035</v>
          </cell>
          <cell r="BL131">
            <v>0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50.0257082622024</v>
          </cell>
          <cell r="BX131">
            <v>0</v>
          </cell>
        </row>
        <row r="132">
          <cell r="O132">
            <v>290.59860000000003</v>
          </cell>
          <cell r="P132">
            <v>281.30373984778828</v>
          </cell>
          <cell r="S132">
            <v>876.72120000000018</v>
          </cell>
          <cell r="T132">
            <v>1797.3398954888203</v>
          </cell>
          <cell r="W132">
            <v>600.89880000000005</v>
          </cell>
          <cell r="X132">
            <v>701.27084390484151</v>
          </cell>
          <cell r="AA132">
            <v>14.776200000000001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186.98044802986718</v>
          </cell>
          <cell r="AQ132">
            <v>83.731800000000007</v>
          </cell>
          <cell r="AR132">
            <v>79.405889147249155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7.3140711622952024</v>
          </cell>
          <cell r="BG132">
            <v>1364.3358000000001</v>
          </cell>
          <cell r="BK132">
            <v>185.52340000000004</v>
          </cell>
          <cell r="BL132">
            <v>0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216.77806913621038</v>
          </cell>
          <cell r="BX132">
            <v>0</v>
          </cell>
        </row>
        <row r="133">
          <cell r="O133">
            <v>1440.5382000000002</v>
          </cell>
          <cell r="P133">
            <v>1263.4528129995401</v>
          </cell>
          <cell r="S133">
            <v>2341.9276000000004</v>
          </cell>
          <cell r="T133">
            <v>2199.8888602000152</v>
          </cell>
          <cell r="W133">
            <v>2004.9596000000001</v>
          </cell>
          <cell r="X133">
            <v>2379.1874883697169</v>
          </cell>
          <cell r="AA133">
            <v>96.87830000000001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997.18360575838449</v>
          </cell>
          <cell r="AQ133">
            <v>223.24130000000002</v>
          </cell>
          <cell r="AR133">
            <v>182.71295092782029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2545.2261753924254</v>
          </cell>
          <cell r="BC133">
            <v>1389.9930000000002</v>
          </cell>
          <cell r="BD133">
            <v>3051.8503418698451</v>
          </cell>
          <cell r="BG133">
            <v>4220.5242000000007</v>
          </cell>
          <cell r="BK133">
            <v>522.30040000000008</v>
          </cell>
          <cell r="BL133">
            <v>0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928.25480886531113</v>
          </cell>
          <cell r="BX133">
            <v>0</v>
          </cell>
        </row>
        <row r="134">
          <cell r="O134">
            <v>1337.9849999999999</v>
          </cell>
          <cell r="P134">
            <v>1132.6201463553284</v>
          </cell>
          <cell r="S134">
            <v>1870.4759999999999</v>
          </cell>
          <cell r="T134">
            <v>1990.7711752172768</v>
          </cell>
          <cell r="W134">
            <v>1210.944</v>
          </cell>
          <cell r="X134">
            <v>1462.4971225763547</v>
          </cell>
          <cell r="AA134">
            <v>100.011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326.3315206386967</v>
          </cell>
          <cell r="AQ134">
            <v>102.714</v>
          </cell>
          <cell r="AR134">
            <v>84.368757218952226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0</v>
          </cell>
          <cell r="BC134">
            <v>302.73599999999999</v>
          </cell>
          <cell r="BD134">
            <v>551.62980993298186</v>
          </cell>
          <cell r="BG134">
            <v>1900.2089999999998</v>
          </cell>
          <cell r="BK134">
            <v>456.80700000000002</v>
          </cell>
          <cell r="BL134">
            <v>0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679.97907156401038</v>
          </cell>
          <cell r="BX134">
            <v>0</v>
          </cell>
        </row>
        <row r="135">
          <cell r="O135">
            <v>778.96199999999988</v>
          </cell>
          <cell r="P135">
            <v>689.90610511326076</v>
          </cell>
          <cell r="S135">
            <v>1254.5388</v>
          </cell>
          <cell r="T135">
            <v>1336.1102550336889</v>
          </cell>
          <cell r="W135">
            <v>1243.606</v>
          </cell>
          <cell r="X135">
            <v>1397.1480438034366</v>
          </cell>
          <cell r="AA135">
            <v>54.663999999999994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331.88296605655057</v>
          </cell>
          <cell r="AQ135">
            <v>109.32799999999999</v>
          </cell>
          <cell r="AR135">
            <v>89.192664984647621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0</v>
          </cell>
          <cell r="BC135">
            <v>628.63599999999997</v>
          </cell>
          <cell r="BD135">
            <v>594.6650802036778</v>
          </cell>
          <cell r="BG135">
            <v>2796.0635999999995</v>
          </cell>
          <cell r="BK135">
            <v>336.18359999999996</v>
          </cell>
          <cell r="BL135">
            <v>0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452.08417836953276</v>
          </cell>
          <cell r="BX135">
            <v>0</v>
          </cell>
        </row>
        <row r="136">
          <cell r="O136">
            <v>775.3350999999999</v>
          </cell>
          <cell r="P136">
            <v>677.48319436142265</v>
          </cell>
          <cell r="S136">
            <v>643.82949999999994</v>
          </cell>
          <cell r="T136">
            <v>1014.3616696119205</v>
          </cell>
          <cell r="W136">
            <v>1468.4792</v>
          </cell>
          <cell r="X136">
            <v>1612.737962940826</v>
          </cell>
          <cell r="AA136">
            <v>60.273399999999995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888.20960670063391</v>
          </cell>
          <cell r="AQ136">
            <v>142.46439999999998</v>
          </cell>
          <cell r="AR136">
            <v>115.49586576467388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676.64604930005225</v>
          </cell>
          <cell r="BG136">
            <v>3660.2392</v>
          </cell>
          <cell r="BK136">
            <v>345.2022</v>
          </cell>
          <cell r="BL136">
            <v>0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615.13093122411829</v>
          </cell>
          <cell r="BX136">
            <v>0</v>
          </cell>
        </row>
        <row r="137">
          <cell r="O137">
            <v>1152.95982</v>
          </cell>
          <cell r="P137">
            <v>981.76560847346661</v>
          </cell>
          <cell r="S137">
            <v>2596.3598999999995</v>
          </cell>
          <cell r="T137">
            <v>3351.0156153416001</v>
          </cell>
          <cell r="W137">
            <v>1716.2378999999999</v>
          </cell>
          <cell r="X137">
            <v>2130.2887100820772</v>
          </cell>
          <cell r="AA137">
            <v>92.412809999999993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539.51468914089355</v>
          </cell>
          <cell r="AQ137">
            <v>206.82866999999999</v>
          </cell>
          <cell r="AR137">
            <v>167.94345554643198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701.53411804049529</v>
          </cell>
          <cell r="BG137">
            <v>5707.5911699999997</v>
          </cell>
          <cell r="BK137">
            <v>576.47991000000002</v>
          </cell>
          <cell r="BL137">
            <v>0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348.32715382570558</v>
          </cell>
          <cell r="BX137">
            <v>0</v>
          </cell>
        </row>
        <row r="138">
          <cell r="O138">
            <v>441.90720000000005</v>
          </cell>
          <cell r="P138">
            <v>407.10797137256714</v>
          </cell>
          <cell r="S138">
            <v>1528.9343999999999</v>
          </cell>
          <cell r="T138">
            <v>1730.3233937538444</v>
          </cell>
          <cell r="W138">
            <v>1499.904</v>
          </cell>
          <cell r="X138">
            <v>1768.9977597825737</v>
          </cell>
          <cell r="AA138">
            <v>74.188800000000001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403.80176020324274</v>
          </cell>
          <cell r="AQ138">
            <v>145.15199999999999</v>
          </cell>
          <cell r="AR138">
            <v>118.13611157881994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665.12014154799056</v>
          </cell>
          <cell r="BG138">
            <v>2903.04</v>
          </cell>
          <cell r="BK138">
            <v>393.52319999999997</v>
          </cell>
          <cell r="BL138">
            <v>0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794.8529201661047</v>
          </cell>
          <cell r="BX138">
            <v>0</v>
          </cell>
        </row>
        <row r="139">
          <cell r="O139">
            <v>1154.6808000000001</v>
          </cell>
          <cell r="P139">
            <v>1031.2252070885963</v>
          </cell>
          <cell r="S139">
            <v>2700.1766399999997</v>
          </cell>
          <cell r="T139">
            <v>2710.2922357591569</v>
          </cell>
          <cell r="W139">
            <v>1878.5768399999999</v>
          </cell>
          <cell r="X139">
            <v>2164.9598327748167</v>
          </cell>
          <cell r="AA139">
            <v>88.821600000000004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552.03131336243007</v>
          </cell>
          <cell r="AQ139">
            <v>182.08428000000001</v>
          </cell>
          <cell r="AR139">
            <v>146.72223167182963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2516.3031506720567</v>
          </cell>
          <cell r="BC139">
            <v>1314.5596799999998</v>
          </cell>
          <cell r="BD139">
            <v>701.65308659799496</v>
          </cell>
          <cell r="BG139">
            <v>5875.5488399999995</v>
          </cell>
          <cell r="BK139">
            <v>492.95988</v>
          </cell>
          <cell r="BL139">
            <v>0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400.2056660976192</v>
          </cell>
          <cell r="BX139">
            <v>0</v>
          </cell>
        </row>
        <row r="140">
          <cell r="O140">
            <v>1026.2657999999999</v>
          </cell>
          <cell r="P140">
            <v>880.05866192025849</v>
          </cell>
          <cell r="S140">
            <v>2939.1693999999998</v>
          </cell>
          <cell r="T140">
            <v>2809.1701572919019</v>
          </cell>
          <cell r="W140">
            <v>1954.7920000000001</v>
          </cell>
          <cell r="X140">
            <v>2275.5146248698015</v>
          </cell>
          <cell r="AA140">
            <v>87.267499999999998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2101.4013999999997</v>
          </cell>
          <cell r="AN140">
            <v>430.58366532728013</v>
          </cell>
          <cell r="AQ140">
            <v>195.47919999999999</v>
          </cell>
          <cell r="AR140">
            <v>157.73979879101046</v>
          </cell>
          <cell r="AU140">
            <v>3.4906999999999999</v>
          </cell>
          <cell r="AV140">
            <v>0</v>
          </cell>
          <cell r="AY140">
            <v>191.98849999999999</v>
          </cell>
          <cell r="AZ140">
            <v>0</v>
          </cell>
          <cell r="BC140">
            <v>310.67229999999995</v>
          </cell>
          <cell r="BD140">
            <v>1424.7287072414038</v>
          </cell>
          <cell r="BG140">
            <v>2960.1135999999997</v>
          </cell>
          <cell r="BK140">
            <v>390.95839999999998</v>
          </cell>
          <cell r="BL140">
            <v>0</v>
          </cell>
          <cell r="BO140">
            <v>0</v>
          </cell>
          <cell r="BP140">
            <v>0</v>
          </cell>
          <cell r="BS140">
            <v>855.22149999999999</v>
          </cell>
          <cell r="BT140">
            <v>1975.0890743521391</v>
          </cell>
          <cell r="BX140">
            <v>0</v>
          </cell>
        </row>
        <row r="141">
          <cell r="O141">
            <v>721.89360000000011</v>
          </cell>
          <cell r="P141">
            <v>633.40760220832522</v>
          </cell>
          <cell r="S141">
            <v>2680.7160000000003</v>
          </cell>
          <cell r="T141">
            <v>2771.4949387436063</v>
          </cell>
          <cell r="W141">
            <v>2845.3584000000005</v>
          </cell>
          <cell r="X141">
            <v>3201.2746318138652</v>
          </cell>
          <cell r="AA141">
            <v>63.324000000000005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2695.8086596364019</v>
          </cell>
          <cell r="AQ141">
            <v>54.880800000000001</v>
          </cell>
          <cell r="AR141">
            <v>46.293633372846251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1844.4403826541893</v>
          </cell>
          <cell r="BG141">
            <v>3440.6040000000003</v>
          </cell>
          <cell r="BK141">
            <v>561.47280000000012</v>
          </cell>
          <cell r="BL141">
            <v>0</v>
          </cell>
          <cell r="BO141">
            <v>0</v>
          </cell>
          <cell r="BP141">
            <v>0</v>
          </cell>
          <cell r="BS141">
            <v>1194.7128</v>
          </cell>
          <cell r="BT141">
            <v>776.32488006899257</v>
          </cell>
          <cell r="BX141">
            <v>0</v>
          </cell>
        </row>
        <row r="142">
          <cell r="O142">
            <v>1169.7635100000002</v>
          </cell>
          <cell r="P142">
            <v>995.32777424929498</v>
          </cell>
          <cell r="S142">
            <v>2424.0346500000005</v>
          </cell>
          <cell r="T142">
            <v>2892.0847737817053</v>
          </cell>
          <cell r="W142">
            <v>1725.7347600000003</v>
          </cell>
          <cell r="X142">
            <v>2050.5994134903885</v>
          </cell>
          <cell r="AA142">
            <v>93.403170000000017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547.62705215118547</v>
          </cell>
          <cell r="AQ142">
            <v>204.59742000000003</v>
          </cell>
          <cell r="AR142">
            <v>167.84419818499788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2545.2261753924254</v>
          </cell>
          <cell r="BC142">
            <v>1307.64438</v>
          </cell>
          <cell r="BD142">
            <v>1462.0515714678036</v>
          </cell>
          <cell r="BG142">
            <v>5911.0863300000001</v>
          </cell>
          <cell r="BK142">
            <v>676.06104000000005</v>
          </cell>
          <cell r="BL142">
            <v>0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954.19406500126809</v>
          </cell>
          <cell r="BX142">
            <v>0</v>
          </cell>
        </row>
        <row r="143">
          <cell r="O143">
            <v>1173.7862000000002</v>
          </cell>
          <cell r="P143">
            <v>998.72409191180179</v>
          </cell>
          <cell r="S143">
            <v>2266.9306000000001</v>
          </cell>
          <cell r="T143">
            <v>2451.3515700188746</v>
          </cell>
          <cell r="W143">
            <v>1680.0375000000001</v>
          </cell>
          <cell r="X143">
            <v>2038.5259110083784</v>
          </cell>
          <cell r="AA143">
            <v>89.602000000000004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556.50769679346547</v>
          </cell>
          <cell r="AQ143">
            <v>183.68410000000003</v>
          </cell>
          <cell r="AR143">
            <v>150.97044674120747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0</v>
          </cell>
          <cell r="BC143">
            <v>1308.1892</v>
          </cell>
          <cell r="BD143">
            <v>998.3714653295483</v>
          </cell>
          <cell r="BG143">
            <v>5949.5728000000008</v>
          </cell>
          <cell r="BK143">
            <v>600.3334000000001</v>
          </cell>
          <cell r="BL143">
            <v>0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1013.4837933120264</v>
          </cell>
          <cell r="BX143">
            <v>0</v>
          </cell>
        </row>
        <row r="144">
          <cell r="O144">
            <v>750.09150000000011</v>
          </cell>
          <cell r="P144">
            <v>652.45089574828398</v>
          </cell>
          <cell r="S144">
            <v>1513.6254999999999</v>
          </cell>
          <cell r="T144">
            <v>2154.6402974184389</v>
          </cell>
          <cell r="W144">
            <v>1142.6125</v>
          </cell>
          <cell r="X144">
            <v>1206.0680751222837</v>
          </cell>
          <cell r="AA144">
            <v>29.573499999999999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304.47993802336492</v>
          </cell>
          <cell r="AQ144">
            <v>64.524000000000001</v>
          </cell>
          <cell r="AR144">
            <v>59.554416860436859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24.255992639146761</v>
          </cell>
          <cell r="BG144">
            <v>2349.7489999999998</v>
          </cell>
          <cell r="BK144">
            <v>322.62</v>
          </cell>
          <cell r="BL144">
            <v>0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785.58890011754875</v>
          </cell>
          <cell r="BX144">
            <v>0</v>
          </cell>
        </row>
        <row r="145">
          <cell r="O145">
            <v>769.03560000000004</v>
          </cell>
          <cell r="P145">
            <v>668.47001875383535</v>
          </cell>
          <cell r="S145">
            <v>2271.2736</v>
          </cell>
          <cell r="T145">
            <v>2278.46022629668</v>
          </cell>
          <cell r="W145">
            <v>1132.8804</v>
          </cell>
          <cell r="X145">
            <v>1277.4753771795356</v>
          </cell>
          <cell r="AA145">
            <v>49.615199999999994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854.50337697337409</v>
          </cell>
          <cell r="AQ145">
            <v>121.2816</v>
          </cell>
          <cell r="AR145">
            <v>99.257361434061451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0</v>
          </cell>
          <cell r="BC145">
            <v>628.45920000000001</v>
          </cell>
          <cell r="BD145">
            <v>23.527135678094208</v>
          </cell>
          <cell r="BG145">
            <v>3062.3604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398.35286208790797</v>
          </cell>
          <cell r="BX145">
            <v>0</v>
          </cell>
        </row>
        <row r="146">
          <cell r="O146">
            <v>753.57850000000008</v>
          </cell>
          <cell r="P146">
            <v>656.64369203382626</v>
          </cell>
          <cell r="S146">
            <v>1713.915</v>
          </cell>
          <cell r="T146">
            <v>1928.9142767136223</v>
          </cell>
          <cell r="W146">
            <v>1153.492</v>
          </cell>
          <cell r="X146">
            <v>1217.1623498575286</v>
          </cell>
          <cell r="AA146">
            <v>54.410000000000004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292.17781411451114</v>
          </cell>
          <cell r="AQ146">
            <v>122.4225</v>
          </cell>
          <cell r="AR146">
            <v>99.257361434061451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0</v>
          </cell>
          <cell r="BC146">
            <v>609.39200000000005</v>
          </cell>
          <cell r="BD146">
            <v>22.813331820339624</v>
          </cell>
          <cell r="BG146">
            <v>3000.7114999999999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785.58890011754875</v>
          </cell>
          <cell r="BX146">
            <v>0</v>
          </cell>
        </row>
        <row r="147">
          <cell r="O147">
            <v>781.31149999999991</v>
          </cell>
          <cell r="P147">
            <v>677.76710903771027</v>
          </cell>
          <cell r="S147">
            <v>1354.4535000000001</v>
          </cell>
          <cell r="T147">
            <v>1806.9721544906354</v>
          </cell>
          <cell r="W147">
            <v>1211.1680000000001</v>
          </cell>
          <cell r="X147">
            <v>1339.258664997777</v>
          </cell>
          <cell r="AA147">
            <v>56.773500000000006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1595.0649999999998</v>
          </cell>
          <cell r="AN147">
            <v>290.63545235695432</v>
          </cell>
          <cell r="AQ147">
            <v>121.6575</v>
          </cell>
          <cell r="AR147">
            <v>99.257361434061451</v>
          </cell>
          <cell r="AU147">
            <v>2.7035</v>
          </cell>
          <cell r="AV147">
            <v>0</v>
          </cell>
          <cell r="AY147">
            <v>900.26550000000009</v>
          </cell>
          <cell r="AZ147">
            <v>0</v>
          </cell>
          <cell r="BC147">
            <v>608.28750000000002</v>
          </cell>
          <cell r="BD147">
            <v>22.771983517448273</v>
          </cell>
          <cell r="BG147">
            <v>3008.9955</v>
          </cell>
          <cell r="BK147">
            <v>378.49</v>
          </cell>
          <cell r="BL147">
            <v>0</v>
          </cell>
          <cell r="BO147">
            <v>0</v>
          </cell>
          <cell r="BP147">
            <v>0</v>
          </cell>
          <cell r="BS147">
            <v>824.5675</v>
          </cell>
          <cell r="BT147">
            <v>324.24070169945998</v>
          </cell>
          <cell r="BX147">
            <v>0</v>
          </cell>
        </row>
        <row r="148">
          <cell r="O148">
            <v>751.62360000000001</v>
          </cell>
          <cell r="P148">
            <v>653.30679421556488</v>
          </cell>
          <cell r="S148">
            <v>2323.7007999999996</v>
          </cell>
          <cell r="T148">
            <v>2550.0192793333913</v>
          </cell>
          <cell r="W148">
            <v>1230.6804</v>
          </cell>
          <cell r="X148">
            <v>1360.8536486685641</v>
          </cell>
          <cell r="AA148">
            <v>60.570399999999992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295.5910176051392</v>
          </cell>
          <cell r="AQ148">
            <v>121.14079999999998</v>
          </cell>
          <cell r="AR148">
            <v>99.257361434061451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23.499822213368514</v>
          </cell>
          <cell r="BG148">
            <v>2392.5308</v>
          </cell>
          <cell r="BK148">
            <v>432.25239999999997</v>
          </cell>
          <cell r="BL148">
            <v>0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780.03048808841515</v>
          </cell>
          <cell r="BX148">
            <v>0</v>
          </cell>
        </row>
        <row r="149">
          <cell r="O149">
            <v>754.04720000000009</v>
          </cell>
          <cell r="P149">
            <v>656.64710378442851</v>
          </cell>
          <cell r="S149">
            <v>1958.3527999999999</v>
          </cell>
          <cell r="T149">
            <v>2225.8452223007062</v>
          </cell>
          <cell r="W149">
            <v>1166.3320000000001</v>
          </cell>
          <cell r="X149">
            <v>1204.1150730229713</v>
          </cell>
          <cell r="AA149">
            <v>59.672799999999995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285.08764929330579</v>
          </cell>
          <cell r="AQ149">
            <v>122.05799999999999</v>
          </cell>
          <cell r="AR149">
            <v>99.257361434061451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0</v>
          </cell>
          <cell r="BC149">
            <v>626.56440000000009</v>
          </cell>
          <cell r="BD149">
            <v>23.456201532038499</v>
          </cell>
          <cell r="BG149">
            <v>2723.2496000000001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594.75008711729515</v>
          </cell>
          <cell r="BX149">
            <v>0</v>
          </cell>
        </row>
        <row r="150">
          <cell r="O150">
            <v>1154.328</v>
          </cell>
          <cell r="P150">
            <v>998.10687313176129</v>
          </cell>
          <cell r="S150">
            <v>3895.8569999999995</v>
          </cell>
          <cell r="T150">
            <v>4244.4023606796054</v>
          </cell>
          <cell r="W150">
            <v>1408.5549999999998</v>
          </cell>
          <cell r="X150">
            <v>1703.7635682270293</v>
          </cell>
          <cell r="AA150">
            <v>41.225999999999999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365.04820844429435</v>
          </cell>
          <cell r="AQ150">
            <v>34.355000000000004</v>
          </cell>
          <cell r="AR150">
            <v>29.77720843021843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32.28164394784141</v>
          </cell>
          <cell r="BG150">
            <v>2652.2060000000001</v>
          </cell>
          <cell r="BK150">
            <v>683.66450000000009</v>
          </cell>
          <cell r="BL150">
            <v>0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604.0141071658511</v>
          </cell>
          <cell r="BX150">
            <v>0</v>
          </cell>
        </row>
        <row r="151">
          <cell r="O151">
            <v>1243.1573999999998</v>
          </cell>
          <cell r="P151">
            <v>1051.4374727593438</v>
          </cell>
          <cell r="S151">
            <v>2442.7646999999997</v>
          </cell>
          <cell r="T151">
            <v>2412.2753811263224</v>
          </cell>
          <cell r="W151">
            <v>1646.9855999999997</v>
          </cell>
          <cell r="X151">
            <v>1922.9354374102111</v>
          </cell>
          <cell r="AA151">
            <v>95.018399999999986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1040.4940443072283</v>
          </cell>
          <cell r="AQ151">
            <v>134.60939999999999</v>
          </cell>
          <cell r="AR151">
            <v>109.18309757746759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41.499844702217707</v>
          </cell>
          <cell r="BG151">
            <v>4259.9915999999994</v>
          </cell>
          <cell r="BK151">
            <v>617.61959999999988</v>
          </cell>
          <cell r="BL151">
            <v>0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994.95575321491435</v>
          </cell>
          <cell r="BX151">
            <v>0</v>
          </cell>
        </row>
        <row r="152">
          <cell r="O152">
            <v>209.81331</v>
          </cell>
          <cell r="P152">
            <v>217.1907872250423</v>
          </cell>
          <cell r="S152">
            <v>2627.6619300000002</v>
          </cell>
          <cell r="T152">
            <v>3113.1189621157246</v>
          </cell>
          <cell r="W152">
            <v>1825.04276</v>
          </cell>
          <cell r="X152">
            <v>2142.5959506823892</v>
          </cell>
          <cell r="AA152">
            <v>63.277029999999996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67.169762762013974</v>
          </cell>
          <cell r="AQ152">
            <v>146.53627999999998</v>
          </cell>
          <cell r="AR152">
            <v>119.10883372087372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4.7377053915889444</v>
          </cell>
          <cell r="BG152">
            <v>2544.4026800000001</v>
          </cell>
          <cell r="BK152">
            <v>422.95699000000002</v>
          </cell>
          <cell r="BL152">
            <v>0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800.4113321952384</v>
          </cell>
          <cell r="BX152">
            <v>0</v>
          </cell>
        </row>
        <row r="153">
          <cell r="O153">
            <v>1195.752</v>
          </cell>
          <cell r="P153">
            <v>1013.4730434869896</v>
          </cell>
          <cell r="S153">
            <v>2660.5482000000002</v>
          </cell>
          <cell r="T153">
            <v>4233.4251264999111</v>
          </cell>
          <cell r="W153">
            <v>2481.1854000000003</v>
          </cell>
          <cell r="X153">
            <v>2858.46256333476</v>
          </cell>
          <cell r="AA153">
            <v>134.52209999999999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101.0035078316764</v>
          </cell>
          <cell r="AQ153">
            <v>219.22119999999998</v>
          </cell>
          <cell r="AR153">
            <v>178.66325058131059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0</v>
          </cell>
          <cell r="BC153">
            <v>1589.3537000000001</v>
          </cell>
          <cell r="BD153">
            <v>59.499391751097029</v>
          </cell>
          <cell r="BG153">
            <v>5545.2999</v>
          </cell>
          <cell r="BK153">
            <v>592.89369999999997</v>
          </cell>
          <cell r="BL153">
            <v>0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1888.0072858957126</v>
          </cell>
          <cell r="BX153">
            <v>0</v>
          </cell>
        </row>
        <row r="154">
          <cell r="O154">
            <v>1082.4625000000001</v>
          </cell>
          <cell r="P154">
            <v>1121.9624333273243</v>
          </cell>
          <cell r="S154">
            <v>2208.2235000000001</v>
          </cell>
          <cell r="T154">
            <v>2622.0438057429606</v>
          </cell>
          <cell r="W154">
            <v>1658.3325500000001</v>
          </cell>
          <cell r="X154">
            <v>1909.4936874085365</v>
          </cell>
          <cell r="AA154">
            <v>86.597000000000008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5127.1534512053831</v>
          </cell>
          <cell r="AQ154">
            <v>181.85370000000003</v>
          </cell>
          <cell r="AR154">
            <v>148.82648773423173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35.822599175715716</v>
          </cell>
          <cell r="BG154">
            <v>5801.9990000000007</v>
          </cell>
          <cell r="BK154">
            <v>515.25215000000003</v>
          </cell>
          <cell r="BL154">
            <v>0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1170.9721341374784</v>
          </cell>
          <cell r="BX154">
            <v>0</v>
          </cell>
        </row>
        <row r="155">
          <cell r="O155">
            <v>886.71168</v>
          </cell>
          <cell r="P155">
            <v>763.05849770100644</v>
          </cell>
          <cell r="S155">
            <v>1604.0860600000001</v>
          </cell>
          <cell r="T155">
            <v>1588.1595383578863</v>
          </cell>
          <cell r="W155">
            <v>988.31406000000004</v>
          </cell>
          <cell r="X155">
            <v>1222.8403588332521</v>
          </cell>
          <cell r="AA155">
            <v>67.734920000000002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316.5690831308284</v>
          </cell>
          <cell r="AQ155">
            <v>144.70642000000001</v>
          </cell>
          <cell r="AR155">
            <v>119.22794255459461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0</v>
          </cell>
          <cell r="BC155">
            <v>431.04040000000003</v>
          </cell>
          <cell r="BD155">
            <v>16.136522424271931</v>
          </cell>
          <cell r="BG155">
            <v>2610.8732800000002</v>
          </cell>
          <cell r="BK155">
            <v>424.88268000000005</v>
          </cell>
          <cell r="BL155">
            <v>0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791.14731214668222</v>
          </cell>
          <cell r="BX155">
            <v>0</v>
          </cell>
        </row>
        <row r="156">
          <cell r="O156">
            <v>1150.1854000000001</v>
          </cell>
          <cell r="P156">
            <v>1041.335555786304</v>
          </cell>
          <cell r="S156">
            <v>2141.11436</v>
          </cell>
          <cell r="T156">
            <v>2089.3182963890499</v>
          </cell>
          <cell r="W156">
            <v>1880.1107499999998</v>
          </cell>
          <cell r="X156">
            <v>2239.3436852794548</v>
          </cell>
          <cell r="AA156">
            <v>84.052009999999996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2614.4598899999996</v>
          </cell>
          <cell r="AN156">
            <v>534.27040866384982</v>
          </cell>
          <cell r="AQ156">
            <v>190.22296999999998</v>
          </cell>
          <cell r="AR156">
            <v>153.90846463965568</v>
          </cell>
          <cell r="AU156">
            <v>4.4237900000000003</v>
          </cell>
          <cell r="AV156">
            <v>0</v>
          </cell>
          <cell r="AY156">
            <v>172.52780999999999</v>
          </cell>
          <cell r="AZ156">
            <v>0</v>
          </cell>
          <cell r="BC156">
            <v>959.96243000000004</v>
          </cell>
          <cell r="BD156">
            <v>35.937362897198433</v>
          </cell>
          <cell r="BG156">
            <v>6454.3096100000002</v>
          </cell>
          <cell r="BK156">
            <v>504.31206000000003</v>
          </cell>
          <cell r="BL156">
            <v>0</v>
          </cell>
          <cell r="BO156">
            <v>0</v>
          </cell>
          <cell r="BP156">
            <v>0</v>
          </cell>
          <cell r="BS156">
            <v>1397.9176399999999</v>
          </cell>
          <cell r="BT156">
            <v>1004.2197732634703</v>
          </cell>
          <cell r="BX156">
            <v>0</v>
          </cell>
        </row>
        <row r="157">
          <cell r="O157">
            <v>805.97244000000001</v>
          </cell>
          <cell r="P157">
            <v>697.25638820623374</v>
          </cell>
          <cell r="S157">
            <v>1221.0886800000001</v>
          </cell>
          <cell r="T157">
            <v>1580.7414918246977</v>
          </cell>
          <cell r="W157">
            <v>911.09928000000002</v>
          </cell>
          <cell r="X157">
            <v>1079.1420902608902</v>
          </cell>
          <cell r="AA157">
            <v>43.128959999999999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277.2011495152521</v>
          </cell>
          <cell r="AQ157">
            <v>56.606760000000001</v>
          </cell>
          <cell r="AR157">
            <v>51.09768966625483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17.154967250436329</v>
          </cell>
          <cell r="BG157">
            <v>3153.8051999999998</v>
          </cell>
          <cell r="BK157">
            <v>471.72299999999996</v>
          </cell>
          <cell r="BL157">
            <v>0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604.0141071658511</v>
          </cell>
          <cell r="BX157">
            <v>0</v>
          </cell>
        </row>
        <row r="158">
          <cell r="O158">
            <v>561.02855999999997</v>
          </cell>
          <cell r="P158">
            <v>691.45869943710227</v>
          </cell>
          <cell r="S158">
            <v>1677.5853999999999</v>
          </cell>
          <cell r="T158">
            <v>2075.5608142360115</v>
          </cell>
          <cell r="W158">
            <v>907.5462</v>
          </cell>
          <cell r="X158">
            <v>1078.203344257327</v>
          </cell>
          <cell r="AA158">
            <v>2.75014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280.65464517063617</v>
          </cell>
          <cell r="AQ158">
            <v>16.50084</v>
          </cell>
          <cell r="AR158">
            <v>12.546130485265369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0</v>
          </cell>
          <cell r="BC158">
            <v>541.77757999999994</v>
          </cell>
          <cell r="BD158">
            <v>20.282103646520785</v>
          </cell>
          <cell r="BG158">
            <v>3668.68676</v>
          </cell>
          <cell r="BK158">
            <v>398.77029999999996</v>
          </cell>
          <cell r="BL158">
            <v>0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450.23137435982159</v>
          </cell>
          <cell r="BX158">
            <v>0</v>
          </cell>
        </row>
        <row r="159">
          <cell r="O159">
            <v>1121.9800399999999</v>
          </cell>
          <cell r="P159">
            <v>953.71258864873437</v>
          </cell>
          <cell r="S159">
            <v>2007.0479600000001</v>
          </cell>
          <cell r="T159">
            <v>2469.8851088095612</v>
          </cell>
          <cell r="W159">
            <v>1658.3848399999999</v>
          </cell>
          <cell r="X159">
            <v>1901.2876601020837</v>
          </cell>
          <cell r="AA159">
            <v>93.870840000000001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2516.6325199999997</v>
          </cell>
          <cell r="AN159">
            <v>466.65030266384093</v>
          </cell>
          <cell r="AQ159">
            <v>201.15179999999998</v>
          </cell>
          <cell r="AR159">
            <v>163.19895366988382</v>
          </cell>
          <cell r="AU159">
            <v>4.47004</v>
          </cell>
          <cell r="AV159">
            <v>0</v>
          </cell>
          <cell r="AY159">
            <v>616.86552000000006</v>
          </cell>
          <cell r="AZ159">
            <v>0</v>
          </cell>
          <cell r="BC159">
            <v>1336.54196</v>
          </cell>
          <cell r="BD159">
            <v>50.035076314239582</v>
          </cell>
          <cell r="BG159">
            <v>5940.6831599999996</v>
          </cell>
          <cell r="BK159">
            <v>840.36752000000001</v>
          </cell>
          <cell r="BL159">
            <v>0</v>
          </cell>
          <cell r="BO159">
            <v>0</v>
          </cell>
          <cell r="BP159">
            <v>0</v>
          </cell>
          <cell r="BS159">
            <v>1408.0626</v>
          </cell>
          <cell r="BT159">
            <v>446.52576634039917</v>
          </cell>
          <cell r="BX159">
            <v>0</v>
          </cell>
        </row>
        <row r="160">
          <cell r="O160">
            <v>788.89</v>
          </cell>
          <cell r="P160">
            <v>1150.3611176178279</v>
          </cell>
          <cell r="S160">
            <v>1366.3574799999999</v>
          </cell>
          <cell r="T160">
            <v>2563.1492839397283</v>
          </cell>
          <cell r="W160">
            <v>1126.5349199999998</v>
          </cell>
          <cell r="X160">
            <v>1316.8980748564825</v>
          </cell>
          <cell r="AA160">
            <v>69.422319999999999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1515.7806636335974</v>
          </cell>
          <cell r="AQ160">
            <v>160.93356</v>
          </cell>
          <cell r="AR160">
            <v>129.47130225458977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26.579752287153347</v>
          </cell>
          <cell r="BG160">
            <v>4768.05116</v>
          </cell>
          <cell r="BK160">
            <v>511.20071999999999</v>
          </cell>
          <cell r="BL160">
            <v>0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724.44636779707912</v>
          </cell>
          <cell r="BX160">
            <v>0</v>
          </cell>
        </row>
        <row r="161">
          <cell r="O161">
            <v>876.86387999999999</v>
          </cell>
          <cell r="P161">
            <v>757.12990794359712</v>
          </cell>
          <cell r="S161">
            <v>1523.6863099999998</v>
          </cell>
          <cell r="T161">
            <v>1705.4473306912937</v>
          </cell>
          <cell r="W161">
            <v>1017.59512</v>
          </cell>
          <cell r="X161">
            <v>1189.4773851322357</v>
          </cell>
          <cell r="AA161">
            <v>56.833770000000001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332.08284836543993</v>
          </cell>
          <cell r="AQ161">
            <v>140.73123999999999</v>
          </cell>
          <cell r="AR161">
            <v>113.94745092630254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0</v>
          </cell>
          <cell r="BC161">
            <v>530.44852000000003</v>
          </cell>
          <cell r="BD161">
            <v>19.857986485493836</v>
          </cell>
          <cell r="BG161">
            <v>2760.4973999999997</v>
          </cell>
          <cell r="BK161">
            <v>470.90837999999997</v>
          </cell>
          <cell r="BL161">
            <v>0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618.83653924354076</v>
          </cell>
          <cell r="BX161">
            <v>0</v>
          </cell>
        </row>
        <row r="162">
          <cell r="O162">
            <v>549.01215999999999</v>
          </cell>
          <cell r="P162">
            <v>381.85674250394561</v>
          </cell>
          <cell r="S162">
            <v>1797.2379199999998</v>
          </cell>
          <cell r="T162">
            <v>1599.6008502977579</v>
          </cell>
          <cell r="W162">
            <v>1017.74424</v>
          </cell>
          <cell r="X162">
            <v>1107.3183570491801</v>
          </cell>
          <cell r="AA162">
            <v>2.58968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285.54371754648008</v>
          </cell>
          <cell r="AQ162">
            <v>12.948399999999999</v>
          </cell>
          <cell r="AR162">
            <v>12.704942263559865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0</v>
          </cell>
          <cell r="BC162">
            <v>442.83528000000001</v>
          </cell>
          <cell r="BD162">
            <v>16.57807812441418</v>
          </cell>
          <cell r="BG162">
            <v>3063.5914400000001</v>
          </cell>
          <cell r="BK162">
            <v>321.12031999999999</v>
          </cell>
          <cell r="BL162">
            <v>0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472.46502247635601</v>
          </cell>
          <cell r="BX162">
            <v>0</v>
          </cell>
        </row>
        <row r="163">
          <cell r="O163">
            <v>765.62529999999992</v>
          </cell>
          <cell r="P163">
            <v>669.26372250848522</v>
          </cell>
          <cell r="S163">
            <v>936.44209999999987</v>
          </cell>
          <cell r="T163">
            <v>1012.9149946464487</v>
          </cell>
          <cell r="W163">
            <v>1153.0133999999998</v>
          </cell>
          <cell r="X163">
            <v>1315.6740125640163</v>
          </cell>
          <cell r="AA163">
            <v>27.452699999999997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341.72037048057314</v>
          </cell>
          <cell r="AQ163">
            <v>143.36409999999998</v>
          </cell>
          <cell r="AR163">
            <v>126.35462110556021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0</v>
          </cell>
          <cell r="BC163">
            <v>503.29949999999997</v>
          </cell>
          <cell r="BD163">
            <v>18.84162985157505</v>
          </cell>
          <cell r="BG163">
            <v>2687.3143</v>
          </cell>
          <cell r="BK163">
            <v>268.42639999999994</v>
          </cell>
          <cell r="BL163">
            <v>0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522.49073073855834</v>
          </cell>
          <cell r="BX163">
            <v>0</v>
          </cell>
        </row>
        <row r="164">
          <cell r="O164">
            <v>767.94983999999988</v>
          </cell>
          <cell r="P164">
            <v>1137.4196133643998</v>
          </cell>
          <cell r="S164">
            <v>1139.0180399999999</v>
          </cell>
          <cell r="T164">
            <v>2091.6631710539305</v>
          </cell>
          <cell r="W164">
            <v>1368.11232</v>
          </cell>
          <cell r="X164">
            <v>1635.5394601469541</v>
          </cell>
          <cell r="AA164">
            <v>29.040119999999995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902.94585165383182</v>
          </cell>
          <cell r="AQ164">
            <v>154.88064</v>
          </cell>
          <cell r="AR164">
            <v>126.35462110556021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1937.8426562646878</v>
          </cell>
          <cell r="BC164">
            <v>545.30892000000006</v>
          </cell>
          <cell r="BD164">
            <v>20.414303660945723</v>
          </cell>
          <cell r="BG164">
            <v>2994.3590399999998</v>
          </cell>
          <cell r="BK164">
            <v>345.25475999999998</v>
          </cell>
          <cell r="BL164">
            <v>0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665.15663948632084</v>
          </cell>
          <cell r="BX164">
            <v>0</v>
          </cell>
        </row>
        <row r="165">
          <cell r="O165">
            <v>778.45383000000004</v>
          </cell>
          <cell r="P165">
            <v>366.72000468172848</v>
          </cell>
          <cell r="S165">
            <v>1452.4398299999998</v>
          </cell>
          <cell r="T165">
            <v>987.24409521539292</v>
          </cell>
          <cell r="W165">
            <v>1054.78809</v>
          </cell>
          <cell r="X165">
            <v>1191.0841582467165</v>
          </cell>
          <cell r="AA165">
            <v>77.508389999999991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352.86844970474436</v>
          </cell>
          <cell r="AQ165">
            <v>165.12656999999999</v>
          </cell>
          <cell r="AR165">
            <v>132.8063495987742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1822.1505573832133</v>
          </cell>
          <cell r="BC165">
            <v>643.65662999999995</v>
          </cell>
          <cell r="BD165">
            <v>24.096069982132299</v>
          </cell>
          <cell r="BG165">
            <v>2948.6887499999998</v>
          </cell>
          <cell r="BK165">
            <v>569.51817000000005</v>
          </cell>
          <cell r="BL165">
            <v>0</v>
          </cell>
          <cell r="BO165">
            <v>0</v>
          </cell>
          <cell r="BP165">
            <v>0</v>
          </cell>
          <cell r="BS165">
            <v>872.81187</v>
          </cell>
          <cell r="BT165">
            <v>780.03048808841515</v>
          </cell>
          <cell r="BX165">
            <v>0</v>
          </cell>
        </row>
        <row r="166">
          <cell r="O166">
            <v>774.20526999999993</v>
          </cell>
          <cell r="P166">
            <v>365.01970797405886</v>
          </cell>
          <cell r="S166">
            <v>1725.0963899999999</v>
          </cell>
          <cell r="T166">
            <v>987.44376567247218</v>
          </cell>
          <cell r="W166">
            <v>1281.7755299999999</v>
          </cell>
          <cell r="X166">
            <v>1530.5303126247045</v>
          </cell>
          <cell r="AA166">
            <v>25.699759999999998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341.76333755070345</v>
          </cell>
          <cell r="AQ166">
            <v>131.71126999999998</v>
          </cell>
          <cell r="AR166">
            <v>106.50314881874795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1966.7656809850557</v>
          </cell>
          <cell r="BC166">
            <v>546.11990000000003</v>
          </cell>
          <cell r="BD166">
            <v>20.444663685100384</v>
          </cell>
          <cell r="BG166">
            <v>2968.3222799999999</v>
          </cell>
          <cell r="BK166">
            <v>449.74580000000003</v>
          </cell>
          <cell r="BL166">
            <v>0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X166">
            <v>0</v>
          </cell>
        </row>
        <row r="167">
          <cell r="O167">
            <v>1151.1656400000002</v>
          </cell>
          <cell r="P167">
            <v>518.51633062524809</v>
          </cell>
          <cell r="S167">
            <v>1889.4131700000003</v>
          </cell>
          <cell r="T167">
            <v>1189.0156814300838</v>
          </cell>
          <cell r="W167">
            <v>1793.4827</v>
          </cell>
          <cell r="X167">
            <v>2060.2790011703983</v>
          </cell>
          <cell r="AA167">
            <v>91.75958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1059.83847934908</v>
          </cell>
          <cell r="AQ167">
            <v>196.03183000000001</v>
          </cell>
          <cell r="AR167">
            <v>160.75722257860591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31.696896585277912</v>
          </cell>
          <cell r="BG167">
            <v>4220.9406800000006</v>
          </cell>
          <cell r="BK167">
            <v>704.8804100000001</v>
          </cell>
          <cell r="BL167">
            <v>0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1697.1684728954592</v>
          </cell>
          <cell r="BX167">
            <v>0</v>
          </cell>
        </row>
        <row r="168">
          <cell r="O168">
            <v>1094.1284900000001</v>
          </cell>
          <cell r="P168">
            <v>935.13257955417566</v>
          </cell>
          <cell r="S168">
            <v>2081.9449</v>
          </cell>
          <cell r="T168">
            <v>1923.6176920138562</v>
          </cell>
          <cell r="W168">
            <v>1771.8680000000002</v>
          </cell>
          <cell r="X168">
            <v>2046.348419316414</v>
          </cell>
          <cell r="AA168">
            <v>31.00769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1011.2456288051272</v>
          </cell>
          <cell r="AQ168">
            <v>159.46812</v>
          </cell>
          <cell r="AR168">
            <v>129.63011403288425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2660.9182742738994</v>
          </cell>
          <cell r="BC168">
            <v>854.92631000000006</v>
          </cell>
          <cell r="BD168">
            <v>32.005207800510242</v>
          </cell>
          <cell r="BG168">
            <v>3875.9612500000003</v>
          </cell>
          <cell r="BK168">
            <v>535.99006999999995</v>
          </cell>
          <cell r="BL168">
            <v>0</v>
          </cell>
          <cell r="BO168">
            <v>0</v>
          </cell>
          <cell r="BP168">
            <v>0</v>
          </cell>
          <cell r="BS168">
            <v>1359.90869</v>
          </cell>
          <cell r="BT168">
            <v>1167.2665261180559</v>
          </cell>
          <cell r="BX168">
            <v>0</v>
          </cell>
        </row>
        <row r="169">
          <cell r="O169">
            <v>1123.0164000000002</v>
          </cell>
          <cell r="P169">
            <v>960.55318656057784</v>
          </cell>
          <cell r="S169">
            <v>1761.8337000000001</v>
          </cell>
          <cell r="T169">
            <v>1849.4046557071151</v>
          </cell>
          <cell r="W169">
            <v>1477.0107</v>
          </cell>
          <cell r="X169">
            <v>1730.0698358389736</v>
          </cell>
          <cell r="AA169">
            <v>97.653599999999997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500.83159464947965</v>
          </cell>
          <cell r="AQ169">
            <v>219.72059999999999</v>
          </cell>
          <cell r="AR169">
            <v>182.23651559293683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1677.5354337813715</v>
          </cell>
          <cell r="BC169">
            <v>447.57900000000001</v>
          </cell>
          <cell r="BD169">
            <v>16.755665060939084</v>
          </cell>
          <cell r="BG169">
            <v>3625.3899000000001</v>
          </cell>
          <cell r="BK169">
            <v>512.68140000000005</v>
          </cell>
          <cell r="BL169">
            <v>0</v>
          </cell>
          <cell r="BO169">
            <v>0</v>
          </cell>
          <cell r="BP169">
            <v>0</v>
          </cell>
          <cell r="BS169">
            <v>1049.7762</v>
          </cell>
          <cell r="BT169">
            <v>1417.3950674290679</v>
          </cell>
          <cell r="BX169">
            <v>0</v>
          </cell>
        </row>
        <row r="170">
          <cell r="O170">
            <v>1127.4502200000002</v>
          </cell>
          <cell r="P170">
            <v>963.10366436006939</v>
          </cell>
          <cell r="S170">
            <v>2123.8817600000002</v>
          </cell>
          <cell r="T170">
            <v>2361.4561236265999</v>
          </cell>
          <cell r="W170">
            <v>1279.15606</v>
          </cell>
          <cell r="X170">
            <v>1447.6398057125755</v>
          </cell>
          <cell r="AA170">
            <v>79.300780000000003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443.52199596119914</v>
          </cell>
          <cell r="AQ170">
            <v>186.18444</v>
          </cell>
          <cell r="AR170">
            <v>152.3600498012843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28.009240049535485</v>
          </cell>
          <cell r="BG170">
            <v>3671.9708999999998</v>
          </cell>
          <cell r="BK170">
            <v>506.83542</v>
          </cell>
          <cell r="BL170">
            <v>0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985.69173316635829</v>
          </cell>
          <cell r="BX170">
            <v>0</v>
          </cell>
        </row>
        <row r="171">
          <cell r="O171">
            <v>1596.7069000000001</v>
          </cell>
          <cell r="P171">
            <v>1593.4291678971299</v>
          </cell>
          <cell r="S171">
            <v>2630.5459000000001</v>
          </cell>
          <cell r="T171">
            <v>3029.340626458627</v>
          </cell>
          <cell r="W171">
            <v>2395.0603499999997</v>
          </cell>
          <cell r="X171">
            <v>2876.8069986299224</v>
          </cell>
          <cell r="AA171">
            <v>114.87100000000001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3384.8967233182739</v>
          </cell>
          <cell r="AQ171">
            <v>258.45974999999999</v>
          </cell>
          <cell r="AR171">
            <v>213.99887125183648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3991.3774114108487</v>
          </cell>
          <cell r="BC171">
            <v>1545.0149500000002</v>
          </cell>
          <cell r="BD171">
            <v>57.839516635819692</v>
          </cell>
          <cell r="BG171">
            <v>5123.2466000000004</v>
          </cell>
          <cell r="BK171">
            <v>758.1486000000001</v>
          </cell>
          <cell r="BL171">
            <v>0</v>
          </cell>
          <cell r="BO171">
            <v>0</v>
          </cell>
          <cell r="BP171">
            <v>0</v>
          </cell>
          <cell r="BS171">
            <v>1803.4747</v>
          </cell>
          <cell r="BT171">
            <v>1111.68240582672</v>
          </cell>
          <cell r="BX171">
            <v>0</v>
          </cell>
        </row>
        <row r="172">
          <cell r="O172">
            <v>637.47402</v>
          </cell>
          <cell r="P172">
            <v>893.93567933002089</v>
          </cell>
          <cell r="S172">
            <v>1775.6250600000001</v>
          </cell>
          <cell r="T172">
            <v>2378.5576760304466</v>
          </cell>
          <cell r="W172">
            <v>1146.35886</v>
          </cell>
          <cell r="X172">
            <v>1305.6959987390842</v>
          </cell>
          <cell r="AA172">
            <v>5.4718800000000005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285.44324643327724</v>
          </cell>
          <cell r="AQ172">
            <v>21.887520000000002</v>
          </cell>
          <cell r="AR172">
            <v>18.5809780604563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0</v>
          </cell>
          <cell r="BC172">
            <v>547.18799999999999</v>
          </cell>
          <cell r="BD172">
            <v>20.484649309652898</v>
          </cell>
          <cell r="BG172">
            <v>2257.1504999999997</v>
          </cell>
          <cell r="BK172">
            <v>410.39100000000002</v>
          </cell>
          <cell r="BL172">
            <v>0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418.73370619473116</v>
          </cell>
          <cell r="BX172">
            <v>0</v>
          </cell>
        </row>
        <row r="173">
          <cell r="O173">
            <v>509.03999999999996</v>
          </cell>
          <cell r="P173">
            <v>471.06831463747631</v>
          </cell>
          <cell r="S173">
            <v>1563.1769999999999</v>
          </cell>
          <cell r="T173">
            <v>1706.5988093729618</v>
          </cell>
          <cell r="W173">
            <v>1465.6109999999999</v>
          </cell>
          <cell r="X173">
            <v>1718.8381210035757</v>
          </cell>
          <cell r="AA173">
            <v>42.42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259.72438055538441</v>
          </cell>
          <cell r="AQ173">
            <v>74.235000000000014</v>
          </cell>
          <cell r="AR173">
            <v>59.554416860436859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0</v>
          </cell>
          <cell r="BC173">
            <v>101.80800000000001</v>
          </cell>
          <cell r="BD173">
            <v>3.8113064923155155</v>
          </cell>
          <cell r="BG173">
            <v>1476.2159999999999</v>
          </cell>
          <cell r="BK173">
            <v>294.81900000000002</v>
          </cell>
          <cell r="BL173">
            <v>0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209.36685309736558</v>
          </cell>
          <cell r="BX173">
            <v>0</v>
          </cell>
        </row>
        <row r="174">
          <cell r="O174">
            <v>315.58799999999997</v>
          </cell>
          <cell r="P174">
            <v>463.0902245697838</v>
          </cell>
          <cell r="S174">
            <v>1319.5740000000001</v>
          </cell>
          <cell r="T174">
            <v>2268.9312838415299</v>
          </cell>
          <cell r="W174">
            <v>731.74799999999993</v>
          </cell>
          <cell r="X174">
            <v>842.69997706999118</v>
          </cell>
          <cell r="AA174">
            <v>36.414000000000001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171.40855891426904</v>
          </cell>
          <cell r="AQ174">
            <v>86.7</v>
          </cell>
          <cell r="AR174">
            <v>73.450447461205471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0</v>
          </cell>
          <cell r="BC174">
            <v>192.47399999999999</v>
          </cell>
          <cell r="BD174">
            <v>7.2054986425618468</v>
          </cell>
          <cell r="BG174">
            <v>1095.8879999999999</v>
          </cell>
          <cell r="BK174">
            <v>192.47399999999999</v>
          </cell>
          <cell r="BL174">
            <v>0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481.72904252491202</v>
          </cell>
          <cell r="BX174">
            <v>0</v>
          </cell>
        </row>
        <row r="175">
          <cell r="O175">
            <v>482.04570000000001</v>
          </cell>
          <cell r="P175">
            <v>436.49741282986815</v>
          </cell>
          <cell r="S175">
            <v>1048.1866</v>
          </cell>
          <cell r="T175">
            <v>1406.5268425682782</v>
          </cell>
          <cell r="W175">
            <v>439.99809999999997</v>
          </cell>
          <cell r="X175">
            <v>576.5614440599503</v>
          </cell>
          <cell r="AA175">
            <v>28.532299999999999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189.46119721871557</v>
          </cell>
          <cell r="AQ175">
            <v>66.074799999999996</v>
          </cell>
          <cell r="AR175">
            <v>53.598975174393175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7.8705156208886278</v>
          </cell>
          <cell r="BG175">
            <v>1407.0929000000001</v>
          </cell>
          <cell r="BK175">
            <v>192.2176</v>
          </cell>
          <cell r="BL175">
            <v>0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135.25469270891759</v>
          </cell>
          <cell r="BX175">
            <v>0</v>
          </cell>
        </row>
        <row r="176">
          <cell r="O176">
            <v>1311.8567599999999</v>
          </cell>
          <cell r="P176">
            <v>1243.3292118946538</v>
          </cell>
          <cell r="S176">
            <v>2912.1846399999999</v>
          </cell>
          <cell r="T176">
            <v>2686.1095621225127</v>
          </cell>
          <cell r="W176">
            <v>1329.02766</v>
          </cell>
          <cell r="X176">
            <v>1460.8161949836563</v>
          </cell>
          <cell r="AA176">
            <v>78.986139999999992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369.41809734580659</v>
          </cell>
          <cell r="AQ176">
            <v>185.44571999999999</v>
          </cell>
          <cell r="AR176">
            <v>151.546139437525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3163.9285708682055</v>
          </cell>
          <cell r="BC176">
            <v>985.60965999999985</v>
          </cell>
          <cell r="BD176">
            <v>36.897498193136954</v>
          </cell>
          <cell r="BG176">
            <v>3159.4456</v>
          </cell>
          <cell r="BK176">
            <v>405.23323999999997</v>
          </cell>
          <cell r="BL176">
            <v>0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1007.9253812828927</v>
          </cell>
          <cell r="BX176">
            <v>0</v>
          </cell>
        </row>
        <row r="177">
          <cell r="O177">
            <v>1293.3299200000001</v>
          </cell>
          <cell r="P177">
            <v>1231.0863251733624</v>
          </cell>
          <cell r="S177">
            <v>2248.8243200000002</v>
          </cell>
          <cell r="T177">
            <v>2413.1668667224631</v>
          </cell>
          <cell r="W177">
            <v>1112.46848</v>
          </cell>
          <cell r="X177">
            <v>1354.2808465132809</v>
          </cell>
          <cell r="AA177">
            <v>122.84927999999999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371.90997090978834</v>
          </cell>
          <cell r="AQ177">
            <v>187.68639999999999</v>
          </cell>
          <cell r="AR177">
            <v>151.546139437525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0</v>
          </cell>
          <cell r="BC177">
            <v>986.2067199999999</v>
          </cell>
          <cell r="BD177">
            <v>36.919849861515686</v>
          </cell>
          <cell r="BG177">
            <v>3241.8559999999998</v>
          </cell>
          <cell r="BK177">
            <v>481.15967999999998</v>
          </cell>
          <cell r="BL177">
            <v>0</v>
          </cell>
          <cell r="BO177">
            <v>0</v>
          </cell>
          <cell r="BP177">
            <v>0</v>
          </cell>
          <cell r="BS177">
            <v>931.6070400000001</v>
          </cell>
          <cell r="BT177">
            <v>333.50472174801592</v>
          </cell>
          <cell r="BX177">
            <v>0</v>
          </cell>
        </row>
        <row r="178">
          <cell r="O178">
            <v>656.98235999999997</v>
          </cell>
          <cell r="P178">
            <v>604.97420720486366</v>
          </cell>
          <cell r="S178">
            <v>2275.4023199999997</v>
          </cell>
          <cell r="T178">
            <v>2334.7550736408316</v>
          </cell>
          <cell r="W178">
            <v>1220.49162</v>
          </cell>
          <cell r="X178">
            <v>1382.8212370947847</v>
          </cell>
          <cell r="AA178">
            <v>53.413199999999996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844.9909819314056</v>
          </cell>
          <cell r="AQ178">
            <v>112.16772</v>
          </cell>
          <cell r="AR178">
            <v>95.287066976698981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1982.7285710774083</v>
          </cell>
          <cell r="BC178">
            <v>662.32367999999997</v>
          </cell>
          <cell r="BD178">
            <v>24.794893737214206</v>
          </cell>
          <cell r="BG178">
            <v>2491.7257800000002</v>
          </cell>
          <cell r="BK178">
            <v>526.12001999999995</v>
          </cell>
          <cell r="BL178">
            <v>0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815.23376427292806</v>
          </cell>
          <cell r="BX178">
            <v>0</v>
          </cell>
        </row>
        <row r="179">
          <cell r="O179">
            <v>1171.7202300000001</v>
          </cell>
          <cell r="P179">
            <v>999.45201138550181</v>
          </cell>
          <cell r="S179">
            <v>3096.37095</v>
          </cell>
          <cell r="T179">
            <v>2980.834321845341</v>
          </cell>
          <cell r="W179">
            <v>1764.2631600000002</v>
          </cell>
          <cell r="X179">
            <v>2110.097914145289</v>
          </cell>
          <cell r="AA179">
            <v>133.65629999999999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470.34166746370596</v>
          </cell>
          <cell r="AQ179">
            <v>204.93966</v>
          </cell>
          <cell r="AR179">
            <v>168.41989088131547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49.035146692823041</v>
          </cell>
          <cell r="BG179">
            <v>3858.2118599999999</v>
          </cell>
          <cell r="BK179">
            <v>485.61788999999999</v>
          </cell>
          <cell r="BL179">
            <v>0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1022.7478133605823</v>
          </cell>
          <cell r="BX179">
            <v>0</v>
          </cell>
        </row>
        <row r="180">
          <cell r="O180">
            <v>425.33199999999999</v>
          </cell>
          <cell r="P180">
            <v>392.69863626470254</v>
          </cell>
          <cell r="S180">
            <v>1289.17</v>
          </cell>
          <cell r="T180">
            <v>1416.4644076798986</v>
          </cell>
          <cell r="W180">
            <v>856.31000000000006</v>
          </cell>
          <cell r="X180">
            <v>982.46799259253237</v>
          </cell>
          <cell r="AA180">
            <v>41.403999999999996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758.6388219573364</v>
          </cell>
          <cell r="AQ180">
            <v>73.397999999999996</v>
          </cell>
          <cell r="AR180">
            <v>60.348475751909362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8.947780232931601</v>
          </cell>
          <cell r="BG180">
            <v>1573.3519999999999</v>
          </cell>
          <cell r="BK180">
            <v>207.02</v>
          </cell>
          <cell r="BL180">
            <v>0</v>
          </cell>
          <cell r="BO180">
            <v>0</v>
          </cell>
          <cell r="BP180">
            <v>0</v>
          </cell>
          <cell r="BS180">
            <v>577.774</v>
          </cell>
          <cell r="BT180">
            <v>424.2921182238648</v>
          </cell>
          <cell r="BX180">
            <v>0</v>
          </cell>
        </row>
        <row r="181">
          <cell r="O181">
            <v>786.49479999999994</v>
          </cell>
          <cell r="P181">
            <v>1071.0470635256247</v>
          </cell>
          <cell r="S181">
            <v>1222.2184</v>
          </cell>
          <cell r="T181">
            <v>2459.9055256289121</v>
          </cell>
          <cell r="W181">
            <v>956.39959999999996</v>
          </cell>
          <cell r="X181">
            <v>1132.2099319680351</v>
          </cell>
          <cell r="AA181">
            <v>57.548400000000008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4960.8530707484542</v>
          </cell>
          <cell r="AQ181">
            <v>128.7988</v>
          </cell>
          <cell r="AR181">
            <v>104.51800159006669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347.07629664442163</v>
          </cell>
          <cell r="BC181">
            <v>638.5132000000001</v>
          </cell>
          <cell r="BD181">
            <v>23.903519414870694</v>
          </cell>
          <cell r="BG181">
            <v>2406.0711999999999</v>
          </cell>
          <cell r="BK181">
            <v>419.28120000000001</v>
          </cell>
          <cell r="BL181">
            <v>0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831.90900036032872</v>
          </cell>
          <cell r="BX181">
            <v>0</v>
          </cell>
        </row>
        <row r="182">
          <cell r="O182">
            <v>1597.9975000000002</v>
          </cell>
          <cell r="P182">
            <v>1779.040261522156</v>
          </cell>
          <cell r="S182">
            <v>3015.8571000000002</v>
          </cell>
          <cell r="T182">
            <v>4850.0679306148459</v>
          </cell>
          <cell r="W182">
            <v>2051.2476999999999</v>
          </cell>
          <cell r="X182">
            <v>2514.7147342650019</v>
          </cell>
          <cell r="AA182">
            <v>116.21800000000002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1151.9601921507744</v>
          </cell>
          <cell r="AQ182">
            <v>238.24690000000004</v>
          </cell>
          <cell r="AR182">
            <v>195.00101227335711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81.141718669271498</v>
          </cell>
          <cell r="BG182">
            <v>5223.9991000000009</v>
          </cell>
          <cell r="BK182">
            <v>610.14449999999999</v>
          </cell>
          <cell r="BL182">
            <v>0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2101.0797470125008</v>
          </cell>
          <cell r="BX182">
            <v>0</v>
          </cell>
        </row>
        <row r="183">
          <cell r="O183">
            <v>1345.9186000000002</v>
          </cell>
          <cell r="P183">
            <v>1171.9760620861664</v>
          </cell>
          <cell r="S183">
            <v>2376.7392000000004</v>
          </cell>
          <cell r="T183">
            <v>2416.3201193500836</v>
          </cell>
          <cell r="W183">
            <v>2151.6692000000003</v>
          </cell>
          <cell r="X183">
            <v>2639.884835744077</v>
          </cell>
          <cell r="AA183">
            <v>139.54340000000002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540.37602366301485</v>
          </cell>
          <cell r="AQ183">
            <v>175.55460000000002</v>
          </cell>
          <cell r="AR183">
            <v>143.8040652456682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22.918093333070413</v>
          </cell>
          <cell r="BG183">
            <v>3875.7054000000003</v>
          </cell>
          <cell r="BK183">
            <v>571.67780000000005</v>
          </cell>
          <cell r="BL183">
            <v>0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2228.9232236825737</v>
          </cell>
          <cell r="BX183">
            <v>0</v>
          </cell>
        </row>
        <row r="184">
          <cell r="O184">
            <v>1167.6886</v>
          </cell>
          <cell r="P184">
            <v>1382.0895291794091</v>
          </cell>
          <cell r="S184">
            <v>2991.07926</v>
          </cell>
          <cell r="T184">
            <v>3801.3503097310136</v>
          </cell>
          <cell r="W184">
            <v>1805.4262200000001</v>
          </cell>
          <cell r="X184">
            <v>2096.3139246144615</v>
          </cell>
          <cell r="AA184">
            <v>89.822199999999995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5691.1007969213269</v>
          </cell>
          <cell r="AQ184">
            <v>184.13550999999998</v>
          </cell>
          <cell r="AR184">
            <v>151.01014968578107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520.6144449666325</v>
          </cell>
          <cell r="BC184">
            <v>1306.9130099999998</v>
          </cell>
          <cell r="BD184">
            <v>48.925880479968278</v>
          </cell>
          <cell r="BG184">
            <v>3750.0768499999995</v>
          </cell>
          <cell r="BK184">
            <v>673.66649999999993</v>
          </cell>
          <cell r="BL184">
            <v>0</v>
          </cell>
          <cell r="BO184">
            <v>0</v>
          </cell>
          <cell r="BP184">
            <v>0</v>
          </cell>
          <cell r="BS184">
            <v>1414.69965</v>
          </cell>
          <cell r="BT184">
            <v>994.95575321491435</v>
          </cell>
          <cell r="BX184">
            <v>0</v>
          </cell>
        </row>
        <row r="185">
          <cell r="O185">
            <v>963.03469999999993</v>
          </cell>
          <cell r="P185">
            <v>828.35719982178966</v>
          </cell>
          <cell r="S185">
            <v>2152.6658000000002</v>
          </cell>
          <cell r="T185">
            <v>2087.9476530337324</v>
          </cell>
          <cell r="W185">
            <v>1272.9386000000002</v>
          </cell>
          <cell r="X185">
            <v>1487.0963270758389</v>
          </cell>
          <cell r="AA185">
            <v>69.978300000000004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1896.0787</v>
          </cell>
          <cell r="AN185">
            <v>1513.2524626879203</v>
          </cell>
          <cell r="AQ185">
            <v>119.9628</v>
          </cell>
          <cell r="AR185">
            <v>98.443451070302118</v>
          </cell>
          <cell r="AU185">
            <v>3.3323</v>
          </cell>
          <cell r="AV185">
            <v>0</v>
          </cell>
          <cell r="AY185">
            <v>153.28579999999999</v>
          </cell>
          <cell r="AZ185">
            <v>0</v>
          </cell>
          <cell r="BC185">
            <v>329.89770000000004</v>
          </cell>
          <cell r="BD185">
            <v>12.350122247858286</v>
          </cell>
          <cell r="BG185">
            <v>2549.2095000000004</v>
          </cell>
          <cell r="BK185">
            <v>396.5437</v>
          </cell>
          <cell r="BL185">
            <v>0</v>
          </cell>
          <cell r="BO185">
            <v>0</v>
          </cell>
          <cell r="BP185">
            <v>0</v>
          </cell>
          <cell r="BS185">
            <v>919.71480000000008</v>
          </cell>
          <cell r="BT185">
            <v>1443.3343235650245</v>
          </cell>
          <cell r="BX185">
            <v>0</v>
          </cell>
        </row>
        <row r="186">
          <cell r="O186">
            <v>1163.2669000000001</v>
          </cell>
          <cell r="P186">
            <v>991.09291035044077</v>
          </cell>
          <cell r="S186">
            <v>2446.4124500000003</v>
          </cell>
          <cell r="T186">
            <v>2395.2502753533504</v>
          </cell>
          <cell r="W186">
            <v>1882.5387999999998</v>
          </cell>
          <cell r="X186">
            <v>2124.9073941760735</v>
          </cell>
          <cell r="AA186">
            <v>84.359049999999996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1654.0436693598062</v>
          </cell>
          <cell r="AQ186">
            <v>190.91784999999999</v>
          </cell>
          <cell r="AR186">
            <v>154.98044414314356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48.867191346490884</v>
          </cell>
          <cell r="BG186">
            <v>4413.3103000000001</v>
          </cell>
          <cell r="BK186">
            <v>577.19349999999997</v>
          </cell>
          <cell r="BL186">
            <v>0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950.4884569818455</v>
          </cell>
          <cell r="BX186">
            <v>0</v>
          </cell>
        </row>
        <row r="187">
          <cell r="O187">
            <v>950.34239999999988</v>
          </cell>
          <cell r="P187">
            <v>819.86136805586557</v>
          </cell>
          <cell r="S187">
            <v>2010.9923999999996</v>
          </cell>
          <cell r="T187">
            <v>2303.8374091786131</v>
          </cell>
          <cell r="W187">
            <v>1134.1884</v>
          </cell>
          <cell r="X187">
            <v>1286.0408016290835</v>
          </cell>
          <cell r="AA187">
            <v>62.224799999999988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344.71547318877032</v>
          </cell>
          <cell r="AQ187">
            <v>138.5916</v>
          </cell>
          <cell r="AR187">
            <v>113.29235234083774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0</v>
          </cell>
          <cell r="BC187">
            <v>698.61479999999995</v>
          </cell>
          <cell r="BD187">
            <v>26.153496020624164</v>
          </cell>
          <cell r="BG187">
            <v>2814.2579999999998</v>
          </cell>
          <cell r="BK187">
            <v>576.9935999999999</v>
          </cell>
          <cell r="BL187">
            <v>0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598.45569513671762</v>
          </cell>
          <cell r="BX187">
            <v>0</v>
          </cell>
        </row>
        <row r="188">
          <cell r="O188">
            <v>771.96152000000006</v>
          </cell>
          <cell r="P188">
            <v>776.90235988858626</v>
          </cell>
          <cell r="S188">
            <v>1916.0195999999999</v>
          </cell>
          <cell r="T188">
            <v>2149.4709939036279</v>
          </cell>
          <cell r="W188">
            <v>1069.0834</v>
          </cell>
          <cell r="X188">
            <v>1235.9602819998804</v>
          </cell>
          <cell r="AA188">
            <v>55.536800000000007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343.11741446513997</v>
          </cell>
          <cell r="AQ188">
            <v>111.07360000000001</v>
          </cell>
          <cell r="AR188">
            <v>90.125684182127799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23.597646046161024</v>
          </cell>
          <cell r="BG188">
            <v>2785.1705199999997</v>
          </cell>
          <cell r="BK188">
            <v>424.85651999999999</v>
          </cell>
          <cell r="BL188">
            <v>0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539.16596682595923</v>
          </cell>
          <cell r="BX188">
            <v>0</v>
          </cell>
        </row>
        <row r="189">
          <cell r="O189">
            <v>462.15074999999996</v>
          </cell>
          <cell r="P189">
            <v>555.09769667401883</v>
          </cell>
          <cell r="S189">
            <v>832.78650000000005</v>
          </cell>
          <cell r="T189">
            <v>1460.2461682231483</v>
          </cell>
          <cell r="W189">
            <v>643.65549999999996</v>
          </cell>
          <cell r="X189">
            <v>687.90790404953998</v>
          </cell>
          <cell r="AA189">
            <v>27.454499999999999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186.72053472898548</v>
          </cell>
          <cell r="AQ189">
            <v>48.808</v>
          </cell>
          <cell r="AR189">
            <v>39.702944573624578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7.9368432403071401</v>
          </cell>
          <cell r="BG189">
            <v>1462.7147499999999</v>
          </cell>
          <cell r="BK189">
            <v>286.74700000000001</v>
          </cell>
          <cell r="BL189">
            <v>0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87.081788456426395</v>
          </cell>
          <cell r="BX189">
            <v>0</v>
          </cell>
        </row>
        <row r="190">
          <cell r="O190">
            <v>435.32040000000001</v>
          </cell>
          <cell r="P190">
            <v>398.53793412628818</v>
          </cell>
          <cell r="S190">
            <v>1627.0992000000001</v>
          </cell>
          <cell r="T190">
            <v>1404.5098530407595</v>
          </cell>
          <cell r="W190">
            <v>981.25500000000011</v>
          </cell>
          <cell r="X190">
            <v>1196.3157829848253</v>
          </cell>
          <cell r="AA190">
            <v>23.193300000000001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227.03513952769976</v>
          </cell>
          <cell r="AQ190">
            <v>51.738900000000008</v>
          </cell>
          <cell r="AR190">
            <v>42.621110999785977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6.8125755846288243</v>
          </cell>
          <cell r="BG190">
            <v>1552.1670000000001</v>
          </cell>
          <cell r="BK190">
            <v>260.47860000000003</v>
          </cell>
          <cell r="BL190">
            <v>0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1254.3483145744824</v>
          </cell>
          <cell r="BX190">
            <v>0</v>
          </cell>
        </row>
        <row r="191">
          <cell r="O191">
            <v>444.10212000000001</v>
          </cell>
          <cell r="P191">
            <v>732.88963543162606</v>
          </cell>
          <cell r="S191">
            <v>802.00260000000003</v>
          </cell>
          <cell r="T191">
            <v>1364.5076418190822</v>
          </cell>
          <cell r="W191">
            <v>541.21536000000003</v>
          </cell>
          <cell r="X191">
            <v>603.30367849221739</v>
          </cell>
          <cell r="AA191">
            <v>16.3674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137.32068338566248</v>
          </cell>
          <cell r="AQ191">
            <v>60.013800000000003</v>
          </cell>
          <cell r="AR191">
            <v>48.735364464124167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7.2711048660575752</v>
          </cell>
          <cell r="BG191">
            <v>998.41140000000007</v>
          </cell>
          <cell r="BK191">
            <v>224.77896000000001</v>
          </cell>
          <cell r="BL191">
            <v>128.01552275668885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476.17063049577837</v>
          </cell>
          <cell r="BX191">
            <v>0</v>
          </cell>
        </row>
        <row r="192">
          <cell r="O192">
            <v>765.22280000000001</v>
          </cell>
          <cell r="P192">
            <v>740.67045187159897</v>
          </cell>
          <cell r="S192">
            <v>1428.5994000000001</v>
          </cell>
          <cell r="T192">
            <v>2363.4147759673378</v>
          </cell>
          <cell r="W192">
            <v>1189.1232</v>
          </cell>
          <cell r="X192">
            <v>1349.8739759847888</v>
          </cell>
          <cell r="AA192">
            <v>57.804600000000001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340.68970257856199</v>
          </cell>
          <cell r="AQ192">
            <v>121.11439999999999</v>
          </cell>
          <cell r="AR192">
            <v>98.622114320883469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18.754541977409232</v>
          </cell>
          <cell r="BG192">
            <v>2793.8889999999997</v>
          </cell>
          <cell r="BK192">
            <v>335.81719999999996</v>
          </cell>
          <cell r="BL192">
            <v>322.91727026395199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839.32021639917343</v>
          </cell>
          <cell r="BX192">
            <v>0</v>
          </cell>
        </row>
        <row r="193">
          <cell r="O193">
            <v>1114.3995</v>
          </cell>
          <cell r="P193">
            <v>1059.287980752752</v>
          </cell>
          <cell r="S193">
            <v>2372.0150000000003</v>
          </cell>
          <cell r="T193">
            <v>2515.6657810770967</v>
          </cell>
          <cell r="W193">
            <v>1687.2635</v>
          </cell>
          <cell r="X193">
            <v>2089.7541214075204</v>
          </cell>
          <cell r="AA193">
            <v>93.985500000000002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535.27036973909605</v>
          </cell>
          <cell r="AQ193">
            <v>214.82400000000001</v>
          </cell>
          <cell r="AR193">
            <v>172.82691772898781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36.524983115138923</v>
          </cell>
          <cell r="BG193">
            <v>4426.2695000000003</v>
          </cell>
          <cell r="BK193">
            <v>541.53549999999996</v>
          </cell>
          <cell r="BL193">
            <v>525.04495340908886</v>
          </cell>
          <cell r="BO193">
            <v>0</v>
          </cell>
          <cell r="BP193">
            <v>0</v>
          </cell>
          <cell r="BS193">
            <v>1405.307</v>
          </cell>
          <cell r="BT193">
            <v>1107.9767978072975</v>
          </cell>
          <cell r="BX193">
            <v>0</v>
          </cell>
        </row>
        <row r="194">
          <cell r="O194">
            <v>1078.1976</v>
          </cell>
          <cell r="P194">
            <v>1182.9748320272531</v>
          </cell>
          <cell r="S194">
            <v>2398.9896600000002</v>
          </cell>
          <cell r="T194">
            <v>2419.95469404505</v>
          </cell>
          <cell r="W194">
            <v>1850.9058799999998</v>
          </cell>
          <cell r="X194">
            <v>2124.7696211170687</v>
          </cell>
          <cell r="AA194">
            <v>94.342290000000006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6864.1173731481067</v>
          </cell>
          <cell r="AQ194">
            <v>188.68458000000001</v>
          </cell>
          <cell r="AR194">
            <v>154.84148383713583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0</v>
          </cell>
          <cell r="BC194">
            <v>1010.81025</v>
          </cell>
          <cell r="BD194">
            <v>37.840912976623336</v>
          </cell>
          <cell r="BG194">
            <v>4097.1508800000001</v>
          </cell>
          <cell r="BK194">
            <v>408.81658999999996</v>
          </cell>
          <cell r="BL194">
            <v>0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978.28051712751358</v>
          </cell>
          <cell r="BX194">
            <v>0</v>
          </cell>
        </row>
        <row r="195">
          <cell r="O195">
            <v>759.81377000000009</v>
          </cell>
          <cell r="P195">
            <v>660.03990562737101</v>
          </cell>
          <cell r="S195">
            <v>1675.97911</v>
          </cell>
          <cell r="T195">
            <v>1741.5294521942214</v>
          </cell>
          <cell r="W195">
            <v>907.93631000000016</v>
          </cell>
          <cell r="X195">
            <v>1094.7460990685131</v>
          </cell>
          <cell r="AA195">
            <v>57.603210000000011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786.79751279649508</v>
          </cell>
          <cell r="AQ195">
            <v>120.69244</v>
          </cell>
          <cell r="AR195">
            <v>98.423599598015315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506.22857133891279</v>
          </cell>
          <cell r="BC195">
            <v>617.17725000000007</v>
          </cell>
          <cell r="BD195">
            <v>23.104782137301946</v>
          </cell>
          <cell r="BG195">
            <v>2397.3907400000003</v>
          </cell>
          <cell r="BK195">
            <v>307.21712000000002</v>
          </cell>
          <cell r="BL195">
            <v>0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631.80616731151918</v>
          </cell>
          <cell r="BX195">
            <v>0</v>
          </cell>
        </row>
        <row r="196">
          <cell r="O196">
            <v>1159.1243999999999</v>
          </cell>
          <cell r="P196">
            <v>982.26056144511165</v>
          </cell>
          <cell r="S196">
            <v>1672.45092</v>
          </cell>
          <cell r="T196">
            <v>1544.9339964172391</v>
          </cell>
          <cell r="W196">
            <v>1684.8701099999996</v>
          </cell>
          <cell r="X196">
            <v>2006.9233462482607</v>
          </cell>
          <cell r="AA196">
            <v>78.654869999999988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999.94110650115488</v>
          </cell>
          <cell r="AQ196">
            <v>111.77270999999999</v>
          </cell>
          <cell r="AR196">
            <v>91.316772519336524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0</v>
          </cell>
          <cell r="BC196">
            <v>558.86355000000003</v>
          </cell>
          <cell r="BD196">
            <v>20.921737745889292</v>
          </cell>
          <cell r="BG196">
            <v>3746.4556499999999</v>
          </cell>
          <cell r="BK196">
            <v>455.37029999999993</v>
          </cell>
          <cell r="BL196">
            <v>0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1408.131047380512</v>
          </cell>
          <cell r="BX196">
            <v>0</v>
          </cell>
        </row>
        <row r="197">
          <cell r="O197">
            <v>767.8325000000001</v>
          </cell>
          <cell r="P197">
            <v>668.46126117510812</v>
          </cell>
          <cell r="S197">
            <v>1333.46</v>
          </cell>
          <cell r="T197">
            <v>1324.1257736572832</v>
          </cell>
          <cell r="W197">
            <v>1120.325</v>
          </cell>
          <cell r="X197">
            <v>1224.8391059004277</v>
          </cell>
          <cell r="AA197">
            <v>57.3825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325.54758262528486</v>
          </cell>
          <cell r="AQ197">
            <v>120.22999999999999</v>
          </cell>
          <cell r="AR197">
            <v>98.423599598015315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18.617592804356146</v>
          </cell>
          <cell r="BG197">
            <v>2778.9524999999999</v>
          </cell>
          <cell r="BK197">
            <v>327.9</v>
          </cell>
          <cell r="BL197">
            <v>0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585.4860670687392</v>
          </cell>
          <cell r="BX197">
            <v>0</v>
          </cell>
        </row>
        <row r="198">
          <cell r="O198">
            <v>1137.0705500000001</v>
          </cell>
          <cell r="P198">
            <v>965.40221417883618</v>
          </cell>
          <cell r="S198">
            <v>2076.3897000000002</v>
          </cell>
          <cell r="T198">
            <v>2139.8500287192865</v>
          </cell>
          <cell r="W198">
            <v>1743.8078000000003</v>
          </cell>
          <cell r="X198">
            <v>1923.8569414896469</v>
          </cell>
          <cell r="AA198">
            <v>89.887000000000015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552.86086218482126</v>
          </cell>
          <cell r="AQ198">
            <v>193.25704999999999</v>
          </cell>
          <cell r="AR198">
            <v>158.81177829449831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36.510568299359555</v>
          </cell>
          <cell r="BG198">
            <v>4462.8895500000008</v>
          </cell>
          <cell r="BK198">
            <v>534.82765000000006</v>
          </cell>
          <cell r="BL198">
            <v>0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1713.8437089828599</v>
          </cell>
          <cell r="BX198">
            <v>0</v>
          </cell>
        </row>
        <row r="199">
          <cell r="O199">
            <v>1134.5113200000001</v>
          </cell>
          <cell r="P199">
            <v>971.4118409928144</v>
          </cell>
          <cell r="S199">
            <v>2519.1511199999995</v>
          </cell>
          <cell r="T199">
            <v>2366.2341594581449</v>
          </cell>
          <cell r="W199">
            <v>1746.4327800000001</v>
          </cell>
          <cell r="X199">
            <v>2047.8481174391113</v>
          </cell>
          <cell r="AA199">
            <v>138.46397999999999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2648.6819399999999</v>
          </cell>
          <cell r="AN199">
            <v>544.78248333081069</v>
          </cell>
          <cell r="AQ199">
            <v>187.59636</v>
          </cell>
          <cell r="AR199">
            <v>153.88861316736887</v>
          </cell>
          <cell r="AU199">
            <v>4.4665800000000004</v>
          </cell>
          <cell r="AV199">
            <v>0</v>
          </cell>
          <cell r="AY199">
            <v>174.19662</v>
          </cell>
          <cell r="AZ199">
            <v>0</v>
          </cell>
          <cell r="BC199">
            <v>978.18101999999999</v>
          </cell>
          <cell r="BD199">
            <v>36.61939800591125</v>
          </cell>
          <cell r="BG199">
            <v>4430.8473599999998</v>
          </cell>
          <cell r="BK199">
            <v>527.05643999999995</v>
          </cell>
          <cell r="BL199">
            <v>0</v>
          </cell>
          <cell r="BO199">
            <v>0</v>
          </cell>
          <cell r="BP199">
            <v>0</v>
          </cell>
          <cell r="BS199">
            <v>1433.7721799999999</v>
          </cell>
          <cell r="BT199">
            <v>1419.2478714387789</v>
          </cell>
          <cell r="BX199">
            <v>0</v>
          </cell>
        </row>
        <row r="200">
          <cell r="O200">
            <v>1036.1439</v>
          </cell>
          <cell r="P200">
            <v>885.23326528090695</v>
          </cell>
          <cell r="S200">
            <v>1580.0202000000002</v>
          </cell>
          <cell r="T200">
            <v>2294.8039617519366</v>
          </cell>
          <cell r="W200">
            <v>1202.8797</v>
          </cell>
          <cell r="X200">
            <v>1501.4656972372582</v>
          </cell>
          <cell r="AA200">
            <v>7.9398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430.19576093021732</v>
          </cell>
          <cell r="AQ200">
            <v>27.789300000000001</v>
          </cell>
          <cell r="AR200">
            <v>24.020281467042871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0</v>
          </cell>
          <cell r="BC200">
            <v>361.26089999999999</v>
          </cell>
          <cell r="BD200">
            <v>13.524241843369344</v>
          </cell>
          <cell r="BG200">
            <v>2370.0302999999999</v>
          </cell>
          <cell r="BK200">
            <v>555.78600000000006</v>
          </cell>
          <cell r="BL200">
            <v>0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570.66363499104955</v>
          </cell>
          <cell r="BX200">
            <v>0</v>
          </cell>
        </row>
        <row r="201">
          <cell r="O201">
            <v>844.35</v>
          </cell>
          <cell r="P201">
            <v>729.19232184090981</v>
          </cell>
          <cell r="S201">
            <v>1301.598</v>
          </cell>
          <cell r="T201">
            <v>1321.8394787768982</v>
          </cell>
          <cell r="W201">
            <v>1122.336</v>
          </cell>
          <cell r="X201">
            <v>1266.4696379644015</v>
          </cell>
          <cell r="AA201">
            <v>54.558000000000007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322.99518296570545</v>
          </cell>
          <cell r="AQ201">
            <v>122.10599999999999</v>
          </cell>
          <cell r="AR201">
            <v>99.257361434061451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19.160081040841927</v>
          </cell>
          <cell r="BG201">
            <v>2714.91</v>
          </cell>
          <cell r="BK201">
            <v>342.93600000000004</v>
          </cell>
          <cell r="BL201">
            <v>0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770.76646803985921</v>
          </cell>
          <cell r="BX201">
            <v>0</v>
          </cell>
        </row>
        <row r="202">
          <cell r="O202">
            <v>820.75290000000007</v>
          </cell>
          <cell r="P202">
            <v>711.5838694593624</v>
          </cell>
          <cell r="S202">
            <v>1534.9774</v>
          </cell>
          <cell r="T202">
            <v>1914.2187680266168</v>
          </cell>
          <cell r="W202">
            <v>900.64919999999995</v>
          </cell>
          <cell r="X202">
            <v>1043.5017430243875</v>
          </cell>
          <cell r="AA202">
            <v>50.8431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297.83062007019669</v>
          </cell>
          <cell r="AQ202">
            <v>123.47609999999999</v>
          </cell>
          <cell r="AR202">
            <v>99.257361434061451</v>
          </cell>
          <cell r="AU202">
            <v>2.4211</v>
          </cell>
          <cell r="AV202">
            <v>0</v>
          </cell>
          <cell r="AY202">
            <v>154.9504</v>
          </cell>
          <cell r="AZ202">
            <v>0</v>
          </cell>
          <cell r="BC202">
            <v>498.74659999999994</v>
          </cell>
          <cell r="BD202">
            <v>18.671186494187975</v>
          </cell>
          <cell r="BG202">
            <v>2421.1</v>
          </cell>
          <cell r="BK202">
            <v>370.42829999999998</v>
          </cell>
          <cell r="BL202">
            <v>0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785.58890011754875</v>
          </cell>
          <cell r="BX202">
            <v>0</v>
          </cell>
        </row>
        <row r="203">
          <cell r="O203">
            <v>394.44640000000004</v>
          </cell>
          <cell r="P203">
            <v>367.29178213611937</v>
          </cell>
          <cell r="S203">
            <v>1093.2286000000001</v>
          </cell>
          <cell r="T203">
            <v>1346.7940154487894</v>
          </cell>
          <cell r="W203">
            <v>578.0680000000001</v>
          </cell>
          <cell r="X203">
            <v>711.67848876590074</v>
          </cell>
          <cell r="AA203">
            <v>34.004000000000005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217.11416962368662</v>
          </cell>
          <cell r="AQ203">
            <v>69.708200000000005</v>
          </cell>
          <cell r="AR203">
            <v>56.973725463151268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7.5105888455888623</v>
          </cell>
          <cell r="BG203">
            <v>1509.7776000000001</v>
          </cell>
          <cell r="BK203">
            <v>188.72220000000002</v>
          </cell>
          <cell r="BL203">
            <v>0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151.92992879631839</v>
          </cell>
          <cell r="BX203">
            <v>0</v>
          </cell>
        </row>
        <row r="204">
          <cell r="O204">
            <v>1149.4325000000001</v>
          </cell>
          <cell r="P204">
            <v>990.76940659936054</v>
          </cell>
          <cell r="S204">
            <v>2343.59</v>
          </cell>
          <cell r="T204">
            <v>2628.7619623439195</v>
          </cell>
          <cell r="W204">
            <v>1744.2750000000001</v>
          </cell>
          <cell r="X204">
            <v>2047.2780184400547</v>
          </cell>
          <cell r="AA204">
            <v>93.922499999999999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4587.9858959770572</v>
          </cell>
          <cell r="AQ204">
            <v>183.3725</v>
          </cell>
          <cell r="AR204">
            <v>150.99029821349427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36.500499828501582</v>
          </cell>
          <cell r="BG204">
            <v>3859.7674999999999</v>
          </cell>
          <cell r="BK204">
            <v>652.98500000000001</v>
          </cell>
          <cell r="BL204">
            <v>0</v>
          </cell>
          <cell r="BO204">
            <v>0</v>
          </cell>
          <cell r="BP204">
            <v>0</v>
          </cell>
          <cell r="BS204">
            <v>1404.365</v>
          </cell>
          <cell r="BT204">
            <v>1287.698786749284</v>
          </cell>
          <cell r="BX204">
            <v>0</v>
          </cell>
        </row>
        <row r="205">
          <cell r="O205">
            <v>1095.9134999999999</v>
          </cell>
          <cell r="P205">
            <v>935.14557295921554</v>
          </cell>
          <cell r="S205">
            <v>2832.1842999999999</v>
          </cell>
          <cell r="T205">
            <v>2759.170555157868</v>
          </cell>
          <cell r="W205">
            <v>1770.6523999999997</v>
          </cell>
          <cell r="X205">
            <v>2103.566148743234</v>
          </cell>
          <cell r="AA205">
            <v>85.953999999999994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444.9771992514485</v>
          </cell>
          <cell r="AQ205">
            <v>206.28960000000001</v>
          </cell>
          <cell r="AR205">
            <v>167.30820843325395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34.430381788987305</v>
          </cell>
          <cell r="BG205">
            <v>3756.1897999999997</v>
          </cell>
          <cell r="BK205">
            <v>580.18950000000007</v>
          </cell>
          <cell r="BL205">
            <v>0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830.05619635061748</v>
          </cell>
          <cell r="BX205">
            <v>0</v>
          </cell>
        </row>
        <row r="206">
          <cell r="O206">
            <v>1119.5503000000001</v>
          </cell>
          <cell r="P206">
            <v>956.34038228262671</v>
          </cell>
          <cell r="S206">
            <v>1965.2786999999998</v>
          </cell>
          <cell r="T206">
            <v>2584.6252175780855</v>
          </cell>
          <cell r="W206">
            <v>1324.0501999999999</v>
          </cell>
          <cell r="X206">
            <v>1508.8201747703042</v>
          </cell>
          <cell r="AA206">
            <v>79.720299999999995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980.08703545358526</v>
          </cell>
          <cell r="AQ206">
            <v>176.77109999999999</v>
          </cell>
          <cell r="AR206">
            <v>144.16139174683084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16.479224795623924</v>
          </cell>
          <cell r="BG206">
            <v>3105.6255999999998</v>
          </cell>
          <cell r="BK206">
            <v>662.02509999999995</v>
          </cell>
          <cell r="BL206">
            <v>0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774.47207605928156</v>
          </cell>
          <cell r="BX206">
            <v>0</v>
          </cell>
        </row>
        <row r="207">
          <cell r="O207">
            <v>1164.55045</v>
          </cell>
          <cell r="P207">
            <v>999.9766507551501</v>
          </cell>
          <cell r="S207">
            <v>1577.6362699999997</v>
          </cell>
          <cell r="T207">
            <v>1605.639781255461</v>
          </cell>
          <cell r="W207">
            <v>1625.9760999999999</v>
          </cell>
          <cell r="X207">
            <v>1876.2853825804427</v>
          </cell>
          <cell r="AA207">
            <v>87.890599999999992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2456.5422699999999</v>
          </cell>
          <cell r="AN207">
            <v>457.42851302139212</v>
          </cell>
          <cell r="AQ207">
            <v>180.17572999999999</v>
          </cell>
          <cell r="AR207">
            <v>148.82648773423173</v>
          </cell>
          <cell r="AU207">
            <v>4.3945299999999996</v>
          </cell>
          <cell r="AV207">
            <v>0</v>
          </cell>
          <cell r="AY207">
            <v>610.83967000000007</v>
          </cell>
          <cell r="AZ207">
            <v>759.34285700836926</v>
          </cell>
          <cell r="BC207">
            <v>958.00753999999995</v>
          </cell>
          <cell r="BD207">
            <v>35.864179208797104</v>
          </cell>
          <cell r="BG207">
            <v>3788.0848599999999</v>
          </cell>
          <cell r="BK207">
            <v>487.79282999999998</v>
          </cell>
          <cell r="BL207">
            <v>515.54271570214144</v>
          </cell>
          <cell r="BO207">
            <v>0</v>
          </cell>
          <cell r="BP207">
            <v>0</v>
          </cell>
          <cell r="BS207">
            <v>1375.4878899999999</v>
          </cell>
          <cell r="BT207">
            <v>1191.3529782443015</v>
          </cell>
          <cell r="BX207">
            <v>0</v>
          </cell>
        </row>
        <row r="208">
          <cell r="O208">
            <v>1101.2688000000001</v>
          </cell>
          <cell r="P208">
            <v>940.24925602946882</v>
          </cell>
          <cell r="S208">
            <v>2198.0970000000002</v>
          </cell>
          <cell r="T208">
            <v>2301.6521480571191</v>
          </cell>
          <cell r="W208">
            <v>1794.0024000000003</v>
          </cell>
          <cell r="X208">
            <v>2093.2956797760617</v>
          </cell>
          <cell r="AA208">
            <v>26.643600000000003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2504.4983999999999</v>
          </cell>
          <cell r="AN208">
            <v>1020.1931723999232</v>
          </cell>
          <cell r="AQ208">
            <v>150.98040000000003</v>
          </cell>
          <cell r="AR208">
            <v>123.07912817823619</v>
          </cell>
          <cell r="AU208">
            <v>4.4406000000000008</v>
          </cell>
          <cell r="AV208">
            <v>0</v>
          </cell>
          <cell r="AY208">
            <v>825.9516000000001</v>
          </cell>
          <cell r="AZ208">
            <v>0</v>
          </cell>
          <cell r="BC208">
            <v>999.1350000000001</v>
          </cell>
          <cell r="BD208">
            <v>37.403835771252389</v>
          </cell>
          <cell r="BG208">
            <v>4005.4212000000002</v>
          </cell>
          <cell r="BK208">
            <v>515.10960000000011</v>
          </cell>
          <cell r="BL208">
            <v>0</v>
          </cell>
          <cell r="BO208">
            <v>0</v>
          </cell>
          <cell r="BP208">
            <v>0</v>
          </cell>
          <cell r="BS208">
            <v>1376.586</v>
          </cell>
          <cell r="BT208">
            <v>674.42065953487679</v>
          </cell>
          <cell r="BX208">
            <v>0</v>
          </cell>
        </row>
        <row r="209">
          <cell r="O209">
            <v>1145.51116</v>
          </cell>
          <cell r="P209">
            <v>975.82614933074342</v>
          </cell>
          <cell r="S209">
            <v>1617.7066</v>
          </cell>
          <cell r="T209">
            <v>1617.5510252467034</v>
          </cell>
          <cell r="W209">
            <v>2037.4358800000002</v>
          </cell>
          <cell r="X209">
            <v>2387.7679250783176</v>
          </cell>
          <cell r="AA209">
            <v>91.815780000000018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548.07757238243971</v>
          </cell>
          <cell r="AQ209">
            <v>201.12028000000001</v>
          </cell>
          <cell r="AR209">
            <v>164.767219980542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37.645913331973638</v>
          </cell>
          <cell r="BG209">
            <v>4367.80782</v>
          </cell>
          <cell r="BK209">
            <v>511.54506000000009</v>
          </cell>
          <cell r="BL209">
            <v>0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344.62154580628317</v>
          </cell>
          <cell r="BX209">
            <v>0</v>
          </cell>
        </row>
        <row r="210">
          <cell r="O210">
            <v>750.59985000000006</v>
          </cell>
          <cell r="P210">
            <v>653.29934215736364</v>
          </cell>
          <cell r="S210">
            <v>1578.1842999999997</v>
          </cell>
          <cell r="T210">
            <v>1678.3789653369029</v>
          </cell>
          <cell r="W210">
            <v>1105.2789</v>
          </cell>
          <cell r="X210">
            <v>1261.9630452455845</v>
          </cell>
          <cell r="AA210">
            <v>54.988999999999997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346.93853056550148</v>
          </cell>
          <cell r="AQ210">
            <v>120.97579999999998</v>
          </cell>
          <cell r="AR210">
            <v>98.423599598015315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0</v>
          </cell>
          <cell r="BC210">
            <v>508.64824999999996</v>
          </cell>
          <cell r="BD210">
            <v>19.041866823136939</v>
          </cell>
          <cell r="BG210">
            <v>2752.1994499999996</v>
          </cell>
          <cell r="BK210">
            <v>390.42189999999994</v>
          </cell>
          <cell r="BL210">
            <v>0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683.68467958343285</v>
          </cell>
          <cell r="BX210">
            <v>0</v>
          </cell>
        </row>
        <row r="211">
          <cell r="O211">
            <v>755.64014000000009</v>
          </cell>
          <cell r="P211">
            <v>658.3481911559627</v>
          </cell>
          <cell r="S211">
            <v>1580.9887799999999</v>
          </cell>
          <cell r="T211">
            <v>1583.6525765388187</v>
          </cell>
          <cell r="W211">
            <v>1053.99252</v>
          </cell>
          <cell r="X211">
            <v>1149.7747504059835</v>
          </cell>
          <cell r="AA211">
            <v>52.978459999999998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906.6204699599474</v>
          </cell>
          <cell r="AQ211">
            <v>119.89861999999999</v>
          </cell>
          <cell r="AR211">
            <v>98.423599598015315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18.684897883429251</v>
          </cell>
          <cell r="BG211">
            <v>2757.6682599999999</v>
          </cell>
          <cell r="BK211">
            <v>348.54250000000002</v>
          </cell>
          <cell r="BL211">
            <v>0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850.43704045744062</v>
          </cell>
          <cell r="BX211">
            <v>0</v>
          </cell>
        </row>
        <row r="212">
          <cell r="O212">
            <v>944.90970000000004</v>
          </cell>
          <cell r="P212">
            <v>812.26721275994646</v>
          </cell>
          <cell r="S212">
            <v>2309.3739</v>
          </cell>
          <cell r="T212">
            <v>2144.7214725307622</v>
          </cell>
          <cell r="W212">
            <v>919.37160000000006</v>
          </cell>
          <cell r="X212">
            <v>1105.9872170049582</v>
          </cell>
          <cell r="AA212">
            <v>142.28370000000001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38.806970565980727</v>
          </cell>
          <cell r="AQ212">
            <v>182.41500000000002</v>
          </cell>
          <cell r="AR212">
            <v>148.33020092706141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1032.9503175153934</v>
          </cell>
          <cell r="BG212">
            <v>2313.0222000000003</v>
          </cell>
          <cell r="BK212">
            <v>259.02929999999998</v>
          </cell>
          <cell r="BL212">
            <v>0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2310.4466001098663</v>
          </cell>
          <cell r="BX212">
            <v>0</v>
          </cell>
        </row>
        <row r="213">
          <cell r="O213">
            <v>832.7088</v>
          </cell>
          <cell r="P213">
            <v>721.69521824414176</v>
          </cell>
          <cell r="S213">
            <v>2357.5391999999997</v>
          </cell>
          <cell r="T213">
            <v>3352.0315995730484</v>
          </cell>
          <cell r="W213">
            <v>932.74199999999985</v>
          </cell>
          <cell r="X213">
            <v>1002.6618060007098</v>
          </cell>
          <cell r="AA213">
            <v>64.886399999999995</v>
          </cell>
          <cell r="AB213">
            <v>0</v>
          </cell>
          <cell r="AE213">
            <v>923.26019999999994</v>
          </cell>
          <cell r="AF213">
            <v>912.46627183970088</v>
          </cell>
          <cell r="AI213">
            <v>0</v>
          </cell>
          <cell r="AJ213">
            <v>0</v>
          </cell>
          <cell r="AM213">
            <v>1462.6476</v>
          </cell>
          <cell r="AN213">
            <v>303.96173262090127</v>
          </cell>
          <cell r="AQ213">
            <v>97.329599999999985</v>
          </cell>
          <cell r="AR213">
            <v>79.902175954419448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7.5909419441185069</v>
          </cell>
          <cell r="BG213">
            <v>2563.0128</v>
          </cell>
          <cell r="BK213">
            <v>548.83080000000007</v>
          </cell>
          <cell r="BL213">
            <v>0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1376.6333792154214</v>
          </cell>
          <cell r="BW213">
            <v>773.28899999999999</v>
          </cell>
          <cell r="BX213">
            <v>359.44397788397271</v>
          </cell>
        </row>
        <row r="214">
          <cell r="O214">
            <v>1793.1736000000001</v>
          </cell>
          <cell r="P214">
            <v>2464.7879045882628</v>
          </cell>
          <cell r="S214">
            <v>3620.3948000000005</v>
          </cell>
          <cell r="T214">
            <v>5175.4465757501712</v>
          </cell>
          <cell r="W214">
            <v>2156.348</v>
          </cell>
          <cell r="X214">
            <v>2493.1638362877638</v>
          </cell>
          <cell r="AA214">
            <v>130.51580000000001</v>
          </cell>
          <cell r="AB214">
            <v>0</v>
          </cell>
          <cell r="AE214">
            <v>1842.5715</v>
          </cell>
          <cell r="AF214">
            <v>1824.9325436794018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4497.5848223281037</v>
          </cell>
          <cell r="AQ214">
            <v>198.61100000000002</v>
          </cell>
          <cell r="AR214">
            <v>159.20880774023456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0</v>
          </cell>
          <cell r="BC214">
            <v>459.64260000000002</v>
          </cell>
          <cell r="BD214">
            <v>17.20728062160914</v>
          </cell>
          <cell r="BG214">
            <v>4868.8068000000003</v>
          </cell>
          <cell r="BK214">
            <v>680.952</v>
          </cell>
          <cell r="BL214">
            <v>0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1667.5236087400801</v>
          </cell>
          <cell r="BW214">
            <v>1678.6770000000001</v>
          </cell>
          <cell r="BX214">
            <v>1763.8694172450623</v>
          </cell>
        </row>
        <row r="215">
          <cell r="O215">
            <v>2785.7045700000003</v>
          </cell>
          <cell r="P215">
            <v>2319.1026766383598</v>
          </cell>
          <cell r="S215">
            <v>4035.1281300000005</v>
          </cell>
          <cell r="T215">
            <v>3783.7002206880684</v>
          </cell>
          <cell r="W215">
            <v>2543.4693900000002</v>
          </cell>
          <cell r="X215">
            <v>2940.6771250510101</v>
          </cell>
          <cell r="AA215">
            <v>70.120710000000003</v>
          </cell>
          <cell r="AB215">
            <v>0</v>
          </cell>
          <cell r="AE215">
            <v>4099.52322</v>
          </cell>
          <cell r="AF215">
            <v>4014.8410086431991</v>
          </cell>
          <cell r="AI215">
            <v>0</v>
          </cell>
          <cell r="AJ215">
            <v>0</v>
          </cell>
          <cell r="AM215">
            <v>3659.0261399999999</v>
          </cell>
          <cell r="AN215">
            <v>709.97829848970514</v>
          </cell>
          <cell r="AQ215">
            <v>108.36837000000001</v>
          </cell>
          <cell r="AR215">
            <v>85.162816110424728</v>
          </cell>
          <cell r="AU215">
            <v>0</v>
          </cell>
          <cell r="AV215">
            <v>0</v>
          </cell>
          <cell r="AY215">
            <v>350.60355000000004</v>
          </cell>
          <cell r="AZ215">
            <v>0</v>
          </cell>
          <cell r="BC215">
            <v>777.70242000000007</v>
          </cell>
          <cell r="BD215">
            <v>1442.2125486729501</v>
          </cell>
          <cell r="BG215">
            <v>5182.5579299999999</v>
          </cell>
          <cell r="BK215">
            <v>395.22582000000006</v>
          </cell>
          <cell r="BL215">
            <v>0</v>
          </cell>
          <cell r="BO215">
            <v>0</v>
          </cell>
          <cell r="BP215">
            <v>0</v>
          </cell>
          <cell r="BS215">
            <v>1906.0083900000002</v>
          </cell>
          <cell r="BT215">
            <v>3149.7668165090399</v>
          </cell>
          <cell r="BW215">
            <v>1845.3532500000001</v>
          </cell>
          <cell r="BX215">
            <v>0</v>
          </cell>
        </row>
        <row r="216">
          <cell r="O216">
            <v>4061.1479999999997</v>
          </cell>
          <cell r="P216">
            <v>3419.1465871735541</v>
          </cell>
          <cell r="S216">
            <v>5466.93</v>
          </cell>
          <cell r="T216">
            <v>5325.4122882642378</v>
          </cell>
          <cell r="W216">
            <v>3101.6460000000002</v>
          </cell>
          <cell r="X216">
            <v>4033.4327885688276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2881.4146243310829</v>
          </cell>
          <cell r="AI216">
            <v>329.76640000000003</v>
          </cell>
          <cell r="AJ216">
            <v>333.29297271833468</v>
          </cell>
          <cell r="AM216">
            <v>6125.1930000000002</v>
          </cell>
          <cell r="AN216">
            <v>1828.259421655066</v>
          </cell>
          <cell r="AQ216">
            <v>245.45399999999998</v>
          </cell>
          <cell r="AR216">
            <v>196.25165502742632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1473.6613146354025</v>
          </cell>
          <cell r="BG216">
            <v>8512.7909999999993</v>
          </cell>
          <cell r="BK216">
            <v>702.89099999999996</v>
          </cell>
          <cell r="BL216">
            <v>0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2792.1756426347783</v>
          </cell>
          <cell r="BW216">
            <v>3194.6120000000001</v>
          </cell>
          <cell r="BX216">
            <v>1580.4418202836532</v>
          </cell>
        </row>
        <row r="217">
          <cell r="O217">
            <v>1537.008</v>
          </cell>
          <cell r="P217">
            <v>1301.2322939250007</v>
          </cell>
          <cell r="S217">
            <v>3150.8663999999999</v>
          </cell>
          <cell r="T217">
            <v>2877.3406864837757</v>
          </cell>
          <cell r="W217">
            <v>2410.3079999999995</v>
          </cell>
          <cell r="X217">
            <v>2806.8569394492592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910.3884844859532</v>
          </cell>
          <cell r="AI217">
            <v>80.555799999999991</v>
          </cell>
          <cell r="AJ217">
            <v>83.32324317958367</v>
          </cell>
          <cell r="AM217">
            <v>2088.9335999999998</v>
          </cell>
          <cell r="AN217">
            <v>946.57367279794676</v>
          </cell>
          <cell r="AQ217">
            <v>118.7688</v>
          </cell>
          <cell r="AR217">
            <v>96.736224453636297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0</v>
          </cell>
          <cell r="BC217">
            <v>230.55119999999999</v>
          </cell>
          <cell r="BD217">
            <v>1421.7292762673994</v>
          </cell>
          <cell r="BG217">
            <v>2284.5527999999999</v>
          </cell>
          <cell r="BK217">
            <v>279.45600000000002</v>
          </cell>
          <cell r="BL217">
            <v>0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1737.9301611091053</v>
          </cell>
          <cell r="BW217">
            <v>879.91719999999987</v>
          </cell>
          <cell r="BX217">
            <v>713.32954373881205</v>
          </cell>
        </row>
        <row r="218">
          <cell r="O218">
            <v>1750.5192099999997</v>
          </cell>
          <cell r="P218">
            <v>1473.2886451189188</v>
          </cell>
          <cell r="S218">
            <v>3324.6961900000001</v>
          </cell>
          <cell r="T218">
            <v>2861.0729750688879</v>
          </cell>
          <cell r="W218">
            <v>1883.85114</v>
          </cell>
          <cell r="X218">
            <v>2059.4953814113742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2676.5606724288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494.21590412480748</v>
          </cell>
          <cell r="AQ218">
            <v>124.72987000000001</v>
          </cell>
          <cell r="AR218">
            <v>102.2549337493701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1839.5342884048628</v>
          </cell>
          <cell r="BG218">
            <v>3440.8240000000001</v>
          </cell>
          <cell r="BK218">
            <v>180.64326</v>
          </cell>
          <cell r="BL218">
            <v>0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2736.5915223434422</v>
          </cell>
          <cell r="BW218">
            <v>1214.81691</v>
          </cell>
          <cell r="BX218">
            <v>0</v>
          </cell>
        </row>
        <row r="219">
          <cell r="O219">
            <v>2350.0744</v>
          </cell>
          <cell r="P219">
            <v>1964.8262095472851</v>
          </cell>
          <cell r="S219">
            <v>2575.424</v>
          </cell>
          <cell r="T219">
            <v>2411.8687566352878</v>
          </cell>
          <cell r="W219">
            <v>1790.7245</v>
          </cell>
          <cell r="X219">
            <v>1993.7915262271531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1995.4169812015421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463.66195376420586</v>
          </cell>
          <cell r="AQ219">
            <v>120.723</v>
          </cell>
          <cell r="AR219">
            <v>96.378897952473665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3007.9945709183212</v>
          </cell>
          <cell r="BC219">
            <v>462.7715</v>
          </cell>
          <cell r="BD219">
            <v>1921.4228342172682</v>
          </cell>
          <cell r="BG219">
            <v>3122.7015999999999</v>
          </cell>
          <cell r="BK219">
            <v>241.446</v>
          </cell>
          <cell r="BL219">
            <v>0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2642.098517848171</v>
          </cell>
          <cell r="BW219">
            <v>1061.115</v>
          </cell>
          <cell r="BX219">
            <v>0</v>
          </cell>
        </row>
        <row r="220">
          <cell r="O220">
            <v>3307.5663599999998</v>
          </cell>
          <cell r="P220">
            <v>2749.1424659326685</v>
          </cell>
          <cell r="S220">
            <v>5371.6867199999997</v>
          </cell>
          <cell r="T220">
            <v>5065.0404313260278</v>
          </cell>
          <cell r="W220">
            <v>2777.0293999999999</v>
          </cell>
          <cell r="X220">
            <v>3339.3986921791789</v>
          </cell>
          <cell r="AA220">
            <v>140.92388</v>
          </cell>
          <cell r="AB220">
            <v>0</v>
          </cell>
          <cell r="AE220">
            <v>3731.28784</v>
          </cell>
          <cell r="AF220">
            <v>3641.5539379438128</v>
          </cell>
          <cell r="AI220">
            <v>337.07011999999997</v>
          </cell>
          <cell r="AJ220">
            <v>333.29297271833468</v>
          </cell>
          <cell r="AM220">
            <v>4716.805159999999</v>
          </cell>
          <cell r="AN220">
            <v>1401.5021418261874</v>
          </cell>
          <cell r="AQ220">
            <v>165.7928</v>
          </cell>
          <cell r="AR220">
            <v>133.99743793598293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43.756920712371645</v>
          </cell>
          <cell r="BG220">
            <v>6664.8705600000003</v>
          </cell>
          <cell r="BK220">
            <v>455.93019999999996</v>
          </cell>
          <cell r="BL220">
            <v>972.49712175434365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1417.3950674290679</v>
          </cell>
          <cell r="BW220">
            <v>2524.1064799999999</v>
          </cell>
          <cell r="BX220">
            <v>1969.5306623230053</v>
          </cell>
        </row>
        <row r="221">
          <cell r="O221">
            <v>2255.3784000000005</v>
          </cell>
          <cell r="P221">
            <v>1864.6088559994316</v>
          </cell>
          <cell r="S221">
            <v>2728.0966000000003</v>
          </cell>
          <cell r="T221">
            <v>2957.2006105404289</v>
          </cell>
          <cell r="W221">
            <v>1344.1144000000002</v>
          </cell>
          <cell r="X221">
            <v>1596.3196886765718</v>
          </cell>
          <cell r="AA221">
            <v>108.21260000000001</v>
          </cell>
          <cell r="AB221">
            <v>0</v>
          </cell>
          <cell r="AE221">
            <v>1098.8446000000001</v>
          </cell>
          <cell r="AF221">
            <v>1075.9232884392939</v>
          </cell>
          <cell r="AI221">
            <v>162.04160000000002</v>
          </cell>
          <cell r="AJ221">
            <v>166.64648635916734</v>
          </cell>
          <cell r="AM221">
            <v>2078.8210000000004</v>
          </cell>
          <cell r="AN221">
            <v>71.79357451926785</v>
          </cell>
          <cell r="AQ221">
            <v>182.25280000000001</v>
          </cell>
          <cell r="AR221">
            <v>145.21351977803189</v>
          </cell>
          <cell r="AU221">
            <v>5.6954000000000002</v>
          </cell>
          <cell r="AV221">
            <v>0</v>
          </cell>
          <cell r="AY221">
            <v>273.37920000000003</v>
          </cell>
          <cell r="AZ221">
            <v>0</v>
          </cell>
          <cell r="BC221">
            <v>677.75260000000003</v>
          </cell>
          <cell r="BD221">
            <v>-3947.118708555563</v>
          </cell>
          <cell r="BG221">
            <v>5746.6585999999998</v>
          </cell>
          <cell r="BK221">
            <v>370.20100000000002</v>
          </cell>
          <cell r="BL221">
            <v>0</v>
          </cell>
          <cell r="BO221">
            <v>0</v>
          </cell>
          <cell r="BP221">
            <v>0</v>
          </cell>
          <cell r="BS221">
            <v>1469.4132000000002</v>
          </cell>
          <cell r="BT221">
            <v>14373.643243594481</v>
          </cell>
          <cell r="BW221">
            <v>1402.6726000000001</v>
          </cell>
          <cell r="BX221">
            <v>1660.112392701235</v>
          </cell>
        </row>
        <row r="222">
          <cell r="O222">
            <v>681.35980000000006</v>
          </cell>
          <cell r="P222">
            <v>599.29474905227039</v>
          </cell>
          <cell r="S222">
            <v>586.78620000000012</v>
          </cell>
          <cell r="T222">
            <v>1006.8210748271472</v>
          </cell>
          <cell r="W222">
            <v>320.26060000000001</v>
          </cell>
          <cell r="X222">
            <v>561.36573145552018</v>
          </cell>
          <cell r="AA222">
            <v>40.8386</v>
          </cell>
          <cell r="AB222">
            <v>0</v>
          </cell>
          <cell r="AE222">
            <v>523.92809999999997</v>
          </cell>
          <cell r="AF222">
            <v>537.96164421964693</v>
          </cell>
          <cell r="AI222">
            <v>77.954700000000003</v>
          </cell>
          <cell r="AJ222">
            <v>83.32324317958367</v>
          </cell>
          <cell r="AM222">
            <v>790.97919999999999</v>
          </cell>
          <cell r="AN222">
            <v>27.317034096918814</v>
          </cell>
          <cell r="AQ222">
            <v>73.079600000000013</v>
          </cell>
          <cell r="AR222">
            <v>62.135108257722464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-3962.1111651802144</v>
          </cell>
          <cell r="BG222">
            <v>2216.0313999999998</v>
          </cell>
          <cell r="BK222">
            <v>184.8484</v>
          </cell>
          <cell r="BL222">
            <v>0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444.67296233068799</v>
          </cell>
          <cell r="BW222">
            <v>442.3476</v>
          </cell>
          <cell r="BX222">
            <v>387.23603802964078</v>
          </cell>
        </row>
        <row r="223">
          <cell r="O223">
            <v>2283.5317999999997</v>
          </cell>
          <cell r="P223">
            <v>1899.9270666261868</v>
          </cell>
          <cell r="S223">
            <v>3260.4438</v>
          </cell>
          <cell r="T223">
            <v>4101.6414042361885</v>
          </cell>
          <cell r="W223">
            <v>2045.4095</v>
          </cell>
          <cell r="X223">
            <v>2324.1158642366295</v>
          </cell>
          <cell r="AA223">
            <v>122.114</v>
          </cell>
          <cell r="AB223">
            <v>0</v>
          </cell>
          <cell r="AE223">
            <v>2197.8959999999997</v>
          </cell>
          <cell r="AF223">
            <v>2189.908464963798</v>
          </cell>
          <cell r="AI223">
            <v>0</v>
          </cell>
          <cell r="AJ223">
            <v>0</v>
          </cell>
          <cell r="AM223">
            <v>3205.4924999999998</v>
          </cell>
          <cell r="AN223">
            <v>1424.9917830694826</v>
          </cell>
          <cell r="AQ223">
            <v>189.27670000000001</v>
          </cell>
          <cell r="AR223">
            <v>154.64296911426774</v>
          </cell>
          <cell r="AU223">
            <v>6.1056999999999997</v>
          </cell>
          <cell r="AV223">
            <v>0</v>
          </cell>
          <cell r="AY223">
            <v>256.43940000000003</v>
          </cell>
          <cell r="AZ223">
            <v>0</v>
          </cell>
          <cell r="BC223">
            <v>714.36689999999999</v>
          </cell>
          <cell r="BD223">
            <v>26.743195071755739</v>
          </cell>
          <cell r="BG223">
            <v>8847.1592999999993</v>
          </cell>
          <cell r="BK223">
            <v>604.46429999999998</v>
          </cell>
          <cell r="BL223">
            <v>0</v>
          </cell>
          <cell r="BO223">
            <v>0</v>
          </cell>
          <cell r="BP223">
            <v>0</v>
          </cell>
          <cell r="BS223">
            <v>1721.8073999999997</v>
          </cell>
          <cell r="BT223">
            <v>0</v>
          </cell>
          <cell r="BW223">
            <v>1637.6479999999999</v>
          </cell>
          <cell r="BX223">
            <v>852.28984446715197</v>
          </cell>
        </row>
        <row r="224">
          <cell r="O224">
            <v>4385.9310900000009</v>
          </cell>
          <cell r="P224">
            <v>3602.920757995485</v>
          </cell>
          <cell r="S224">
            <v>7432.6465800000014</v>
          </cell>
          <cell r="T224">
            <v>7629.2914034840142</v>
          </cell>
          <cell r="W224">
            <v>4330.1304400000008</v>
          </cell>
          <cell r="X224">
            <v>5048.472859452304</v>
          </cell>
          <cell r="AA224">
            <v>212.04247000000001</v>
          </cell>
          <cell r="AB224">
            <v>0</v>
          </cell>
          <cell r="AE224">
            <v>4369.2779900000005</v>
          </cell>
          <cell r="AF224">
            <v>4379.816929927596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7509.9846683209817</v>
          </cell>
          <cell r="AQ224">
            <v>368.28429000000006</v>
          </cell>
          <cell r="AR224">
            <v>296.38248124210747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63.08675216620361</v>
          </cell>
          <cell r="BG224">
            <v>13347.51548</v>
          </cell>
          <cell r="BK224">
            <v>1060.21235</v>
          </cell>
          <cell r="BL224">
            <v>0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1083.8903456810522</v>
          </cell>
          <cell r="BW224">
            <v>3126.5488100000002</v>
          </cell>
          <cell r="BX224">
            <v>1057.9510895450953</v>
          </cell>
        </row>
        <row r="225">
          <cell r="O225">
            <v>1736.7999299999999</v>
          </cell>
          <cell r="P225">
            <v>1461.4465964143849</v>
          </cell>
          <cell r="S225">
            <v>3031.42245</v>
          </cell>
          <cell r="T225">
            <v>2986.4004044316284</v>
          </cell>
          <cell r="W225">
            <v>1691.2146299999999</v>
          </cell>
          <cell r="X225">
            <v>2016.8194508462616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1357.3112802570047</v>
          </cell>
          <cell r="AI225">
            <v>159.98307</v>
          </cell>
          <cell r="AJ225">
            <v>166.64648635916734</v>
          </cell>
          <cell r="AM225">
            <v>2698.6497599999998</v>
          </cell>
          <cell r="AN225">
            <v>520.38141558394932</v>
          </cell>
          <cell r="AQ225">
            <v>82.053539999999984</v>
          </cell>
          <cell r="AR225">
            <v>65.319284412527153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0</v>
          </cell>
          <cell r="BC225">
            <v>670.10390999999993</v>
          </cell>
          <cell r="BD225">
            <v>677.52709983653051</v>
          </cell>
          <cell r="BG225">
            <v>5100.9950699999999</v>
          </cell>
          <cell r="BK225">
            <v>414.82622999999995</v>
          </cell>
          <cell r="BL225">
            <v>0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672.56785552516556</v>
          </cell>
          <cell r="BW225">
            <v>1308.5794700000001</v>
          </cell>
          <cell r="BX225">
            <v>1232.1146664579478</v>
          </cell>
        </row>
        <row r="226">
          <cell r="O226">
            <v>4585.1373000000003</v>
          </cell>
          <cell r="P226">
            <v>2443.4714427463127</v>
          </cell>
          <cell r="S226">
            <v>6646.6719000000003</v>
          </cell>
          <cell r="T226">
            <v>4088.9690192958515</v>
          </cell>
          <cell r="W226">
            <v>4668.0726000000004</v>
          </cell>
          <cell r="X226">
            <v>5606.2903272200438</v>
          </cell>
          <cell r="AA226">
            <v>142.1748</v>
          </cell>
          <cell r="AB226">
            <v>0</v>
          </cell>
          <cell r="AE226">
            <v>3193.89</v>
          </cell>
          <cell r="AF226">
            <v>3193.8370833114559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1307.4950083896429</v>
          </cell>
          <cell r="AQ226">
            <v>319.89330000000001</v>
          </cell>
          <cell r="AR226">
            <v>263.30992841227823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712.76246101809249</v>
          </cell>
          <cell r="BG226">
            <v>13731.7161</v>
          </cell>
          <cell r="BK226">
            <v>793.80930000000001</v>
          </cell>
          <cell r="BL226">
            <v>0</v>
          </cell>
          <cell r="BO226">
            <v>0</v>
          </cell>
          <cell r="BP226">
            <v>0</v>
          </cell>
          <cell r="BS226">
            <v>3329.2599</v>
          </cell>
          <cell r="BT226">
            <v>2351.2082883235125</v>
          </cell>
          <cell r="BW226">
            <v>3215.1825999999996</v>
          </cell>
          <cell r="BX226">
            <v>0</v>
          </cell>
        </row>
        <row r="227">
          <cell r="O227">
            <v>1836.0583500000002</v>
          </cell>
          <cell r="P227">
            <v>1268.2747701054543</v>
          </cell>
          <cell r="S227">
            <v>3405.2210000000005</v>
          </cell>
          <cell r="T227">
            <v>2658.0015335098828</v>
          </cell>
          <cell r="W227">
            <v>1698.0088500000002</v>
          </cell>
          <cell r="X227">
            <v>1977.5153130896201</v>
          </cell>
          <cell r="AA227">
            <v>64.423100000000005</v>
          </cell>
          <cell r="AB227">
            <v>0</v>
          </cell>
          <cell r="AE227">
            <v>2151.4654000000005</v>
          </cell>
          <cell r="AF227">
            <v>2189.908464963798</v>
          </cell>
          <cell r="AI227">
            <v>0</v>
          </cell>
          <cell r="AJ227">
            <v>0</v>
          </cell>
          <cell r="AM227">
            <v>2636.7454499999999</v>
          </cell>
          <cell r="AN227">
            <v>507.76634029868615</v>
          </cell>
          <cell r="AQ227">
            <v>147.25280000000001</v>
          </cell>
          <cell r="AR227">
            <v>118.95002194257924</v>
          </cell>
          <cell r="AU227">
            <v>4.6016500000000002</v>
          </cell>
          <cell r="AV227">
            <v>0</v>
          </cell>
          <cell r="AY227">
            <v>138.04950000000002</v>
          </cell>
          <cell r="AZ227">
            <v>0</v>
          </cell>
          <cell r="BC227">
            <v>671.84090000000003</v>
          </cell>
          <cell r="BD227">
            <v>677.59212617300773</v>
          </cell>
          <cell r="BG227">
            <v>5107.8315000000011</v>
          </cell>
          <cell r="BK227">
            <v>404.9452</v>
          </cell>
          <cell r="BL227">
            <v>0</v>
          </cell>
          <cell r="BO227">
            <v>0</v>
          </cell>
          <cell r="BP227">
            <v>0</v>
          </cell>
          <cell r="BS227">
            <v>1348.2834500000001</v>
          </cell>
          <cell r="BT227">
            <v>1059.8038935548063</v>
          </cell>
          <cell r="BW227">
            <v>1301.5544500000001</v>
          </cell>
          <cell r="BX227">
            <v>926.4020048555999</v>
          </cell>
        </row>
        <row r="228">
          <cell r="O228">
            <v>2761.1048499999997</v>
          </cell>
          <cell r="P228">
            <v>2291.3603449942716</v>
          </cell>
          <cell r="S228">
            <v>5602.8711899999998</v>
          </cell>
          <cell r="T228">
            <v>4906.8971180480221</v>
          </cell>
          <cell r="W228">
            <v>2395.0257799999999</v>
          </cell>
          <cell r="X228">
            <v>2663.0819560630875</v>
          </cell>
          <cell r="AA228">
            <v>124.0946</v>
          </cell>
          <cell r="AB228">
            <v>0</v>
          </cell>
          <cell r="AE228">
            <v>2765.6451599999996</v>
          </cell>
          <cell r="AF228">
            <v>2731.1654534578593</v>
          </cell>
          <cell r="AI228">
            <v>247.33411999999996</v>
          </cell>
          <cell r="AJ228">
            <v>249.96972953875098</v>
          </cell>
          <cell r="AM228">
            <v>3604.9481299999993</v>
          </cell>
          <cell r="AN228">
            <v>1271.8880557086911</v>
          </cell>
          <cell r="AQ228">
            <v>155.11824999999999</v>
          </cell>
          <cell r="AR228">
            <v>125.8384828261031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35.30680708071916</v>
          </cell>
          <cell r="BG228">
            <v>5379.5009099999997</v>
          </cell>
          <cell r="BK228">
            <v>297.82704000000001</v>
          </cell>
          <cell r="BL228">
            <v>0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0</v>
          </cell>
          <cell r="BW228">
            <v>1832.52098</v>
          </cell>
          <cell r="BX228">
            <v>1719.4021210119934</v>
          </cell>
        </row>
        <row r="229">
          <cell r="O229">
            <v>1411.8263399999998</v>
          </cell>
          <cell r="P229">
            <v>1231.0961828548777</v>
          </cell>
          <cell r="S229">
            <v>3505.6365900000001</v>
          </cell>
          <cell r="T229">
            <v>3204.0294830602352</v>
          </cell>
          <cell r="W229">
            <v>1850.52944</v>
          </cell>
          <cell r="X229">
            <v>2091.7907927012325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1995.4169812015421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462.27040175147408</v>
          </cell>
          <cell r="AQ229">
            <v>127.62272</v>
          </cell>
          <cell r="AR229">
            <v>101.16310277359541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18.961544422306137</v>
          </cell>
          <cell r="BG229">
            <v>2863.53478</v>
          </cell>
          <cell r="BK229">
            <v>279.17470000000003</v>
          </cell>
          <cell r="BL229">
            <v>0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3310.9607653539142</v>
          </cell>
          <cell r="BW229">
            <v>1071.50281</v>
          </cell>
          <cell r="BX229">
            <v>0</v>
          </cell>
        </row>
        <row r="230">
          <cell r="O230">
            <v>654.7793999999999</v>
          </cell>
          <cell r="P230">
            <v>579.02446806771843</v>
          </cell>
          <cell r="S230">
            <v>1614.3698999999999</v>
          </cell>
          <cell r="T230">
            <v>1653.3621009111935</v>
          </cell>
          <cell r="W230">
            <v>752.62</v>
          </cell>
          <cell r="X230">
            <v>897.5335461901924</v>
          </cell>
          <cell r="AA230">
            <v>30.104800000000001</v>
          </cell>
          <cell r="AB230">
            <v>0</v>
          </cell>
          <cell r="AE230">
            <v>1368.7072000000001</v>
          </cell>
          <cell r="AF230">
            <v>1338.2803362144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212.1257038401337</v>
          </cell>
          <cell r="AQ230">
            <v>45.157200000000003</v>
          </cell>
          <cell r="AR230">
            <v>37.003144342618107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7.7481927782471747</v>
          </cell>
          <cell r="BG230">
            <v>1345.3082499999998</v>
          </cell>
          <cell r="BK230">
            <v>199.4443</v>
          </cell>
          <cell r="BL230">
            <v>0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1250.6427065550597</v>
          </cell>
          <cell r="BW230">
            <v>547.81999999999994</v>
          </cell>
          <cell r="BX230">
            <v>0</v>
          </cell>
        </row>
        <row r="231">
          <cell r="O231">
            <v>1727.5939999999998</v>
          </cell>
          <cell r="P231">
            <v>754.85366338569747</v>
          </cell>
          <cell r="S231">
            <v>4281.7880000000005</v>
          </cell>
          <cell r="T231">
            <v>2380.4458331991755</v>
          </cell>
          <cell r="W231">
            <v>1636.6680000000001</v>
          </cell>
          <cell r="X231">
            <v>1739.3729244810825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1820.7769689719064</v>
          </cell>
          <cell r="AI231">
            <v>162.95709999999997</v>
          </cell>
          <cell r="AJ231">
            <v>166.64648635916734</v>
          </cell>
          <cell r="AM231">
            <v>2302.0810000000001</v>
          </cell>
          <cell r="AN231">
            <v>462.38376166710236</v>
          </cell>
          <cell r="AQ231">
            <v>128.12299999999999</v>
          </cell>
          <cell r="AR231">
            <v>104.0415662551832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18.257418950016923</v>
          </cell>
          <cell r="BG231">
            <v>2872.4349999999999</v>
          </cell>
          <cell r="BK231">
            <v>214.916</v>
          </cell>
          <cell r="BL231">
            <v>0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1976.9418783618503</v>
          </cell>
          <cell r="BW231">
            <v>1201.3349000000001</v>
          </cell>
          <cell r="BX231">
            <v>948.63565297213438</v>
          </cell>
        </row>
        <row r="232">
          <cell r="O232">
            <v>5703.38832</v>
          </cell>
          <cell r="P232">
            <v>4677.482094793324</v>
          </cell>
          <cell r="S232">
            <v>10140.973619999999</v>
          </cell>
          <cell r="T232">
            <v>9137.46095144225</v>
          </cell>
          <cell r="W232">
            <v>5223.2561399999995</v>
          </cell>
          <cell r="X232">
            <v>6024.2281054087607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6372.7193914016725</v>
          </cell>
          <cell r="AI232">
            <v>575.55636000000004</v>
          </cell>
          <cell r="AJ232">
            <v>583.26270225708572</v>
          </cell>
          <cell r="AM232">
            <v>8365.9394999999986</v>
          </cell>
          <cell r="AN232">
            <v>2753.5302329833339</v>
          </cell>
          <cell r="AQ232">
            <v>261.89027999999996</v>
          </cell>
          <cell r="AR232">
            <v>212.58941671947281</v>
          </cell>
          <cell r="AU232">
            <v>14.54946</v>
          </cell>
          <cell r="AV232">
            <v>0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135.07983593338295</v>
          </cell>
          <cell r="BG232">
            <v>11945.106659999999</v>
          </cell>
          <cell r="BK232">
            <v>727.47299999999996</v>
          </cell>
          <cell r="BL232">
            <v>0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2521.666257216943</v>
          </cell>
          <cell r="BW232">
            <v>4393.88148</v>
          </cell>
          <cell r="BX232">
            <v>1884.3016778762903</v>
          </cell>
        </row>
        <row r="233">
          <cell r="O233">
            <v>2054.9059299999999</v>
          </cell>
          <cell r="P233">
            <v>1715.2063916159998</v>
          </cell>
          <cell r="S233">
            <v>3644.9599899999998</v>
          </cell>
          <cell r="T233">
            <v>3619.7170331587281</v>
          </cell>
          <cell r="W233">
            <v>2115.7276699999998</v>
          </cell>
          <cell r="X233">
            <v>2424.8927919643356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910.3884844859532</v>
          </cell>
          <cell r="AI233">
            <v>81.016109999999998</v>
          </cell>
          <cell r="AJ233">
            <v>83.32324317958367</v>
          </cell>
          <cell r="AM233">
            <v>2806.4888599999999</v>
          </cell>
          <cell r="AN233">
            <v>1072.233519626415</v>
          </cell>
          <cell r="AQ233">
            <v>117.29907</v>
          </cell>
          <cell r="AR233">
            <v>96.021571451311019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9.2703819756992125</v>
          </cell>
          <cell r="BG233">
            <v>3145.35284</v>
          </cell>
          <cell r="BK233">
            <v>343.20839000000001</v>
          </cell>
          <cell r="BL233">
            <v>0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485.43465054433432</v>
          </cell>
          <cell r="BW233">
            <v>1226.81538</v>
          </cell>
          <cell r="BX233">
            <v>994.95575321491435</v>
          </cell>
        </row>
        <row r="234">
          <cell r="O234">
            <v>1682.3691200000001</v>
          </cell>
          <cell r="P234">
            <v>1419.0331735822992</v>
          </cell>
          <cell r="S234">
            <v>2627.66068</v>
          </cell>
          <cell r="T234">
            <v>2372.7706235607457</v>
          </cell>
          <cell r="W234">
            <v>2052.9900399999997</v>
          </cell>
          <cell r="X234">
            <v>2211.0408932824994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1995.4169812015421</v>
          </cell>
          <cell r="AI234">
            <v>0</v>
          </cell>
          <cell r="AJ234">
            <v>0</v>
          </cell>
          <cell r="AM234">
            <v>2573.52504</v>
          </cell>
          <cell r="AN234">
            <v>475.0117119266622</v>
          </cell>
          <cell r="AQ234">
            <v>79.121319999999997</v>
          </cell>
          <cell r="AR234">
            <v>63.008573038342199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19.954546471563294</v>
          </cell>
          <cell r="BG234">
            <v>3231.48128</v>
          </cell>
          <cell r="BK234">
            <v>204.04972000000001</v>
          </cell>
          <cell r="BL234">
            <v>0</v>
          </cell>
          <cell r="BO234">
            <v>0</v>
          </cell>
          <cell r="BP234">
            <v>0</v>
          </cell>
          <cell r="BS234">
            <v>1275.06528</v>
          </cell>
          <cell r="BT234">
            <v>950.4884569818455</v>
          </cell>
          <cell r="BW234">
            <v>1214.2098599999999</v>
          </cell>
          <cell r="BX234">
            <v>1007.9253812828927</v>
          </cell>
        </row>
        <row r="235">
          <cell r="O235">
            <v>1629.86851</v>
          </cell>
          <cell r="P235">
            <v>1374.9927247531148</v>
          </cell>
          <cell r="S235">
            <v>3141.8662300000001</v>
          </cell>
          <cell r="T235">
            <v>2741.4072198967697</v>
          </cell>
          <cell r="W235">
            <v>1540.44929</v>
          </cell>
          <cell r="X235">
            <v>1886.5680339806825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2676.5606724288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1037.5049942834946</v>
          </cell>
          <cell r="AQ235">
            <v>97.548239999999993</v>
          </cell>
          <cell r="AR235">
            <v>78.075840504032726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1081.1514193077239</v>
          </cell>
          <cell r="BG235">
            <v>2942.7052399999998</v>
          </cell>
          <cell r="BK235">
            <v>191.03197</v>
          </cell>
          <cell r="BL235">
            <v>0</v>
          </cell>
          <cell r="BO235">
            <v>0</v>
          </cell>
          <cell r="BP235">
            <v>0</v>
          </cell>
          <cell r="BS235">
            <v>1272.19163</v>
          </cell>
          <cell r="BT235">
            <v>1484.096011778671</v>
          </cell>
          <cell r="BW235">
            <v>1208.6636000000001</v>
          </cell>
          <cell r="BX235">
            <v>0</v>
          </cell>
        </row>
        <row r="236">
          <cell r="O236">
            <v>1306.7581499999999</v>
          </cell>
          <cell r="P236">
            <v>1113.0960472300769</v>
          </cell>
          <cell r="S236">
            <v>4748.9503500000001</v>
          </cell>
          <cell r="T236">
            <v>6070.0412140067419</v>
          </cell>
          <cell r="W236">
            <v>4321.8635400000003</v>
          </cell>
          <cell r="X236">
            <v>5169.5863324450984</v>
          </cell>
          <cell r="AA236">
            <v>70.118729999999999</v>
          </cell>
          <cell r="AB236">
            <v>94.551578444448154</v>
          </cell>
          <cell r="AE236">
            <v>1826.27676</v>
          </cell>
          <cell r="AF236">
            <v>1820.7769689719064</v>
          </cell>
          <cell r="AI236">
            <v>160.09569000000002</v>
          </cell>
          <cell r="AJ236">
            <v>166.64648635916734</v>
          </cell>
          <cell r="AM236">
            <v>2792.0003400000001</v>
          </cell>
          <cell r="AN236">
            <v>1256.7047484974171</v>
          </cell>
          <cell r="AQ236">
            <v>121.11417</v>
          </cell>
          <cell r="AR236">
            <v>97.033996537938464</v>
          </cell>
          <cell r="AU236">
            <v>6.3744300000000003</v>
          </cell>
          <cell r="AV236">
            <v>0</v>
          </cell>
          <cell r="AY236">
            <v>917.91791999999998</v>
          </cell>
          <cell r="AZ236">
            <v>0</v>
          </cell>
          <cell r="BC236">
            <v>541.82655000000011</v>
          </cell>
          <cell r="BD236">
            <v>20.283936898121144</v>
          </cell>
          <cell r="BG236">
            <v>3824.6579999999999</v>
          </cell>
          <cell r="BK236">
            <v>1032.6576600000001</v>
          </cell>
          <cell r="BL236">
            <v>0</v>
          </cell>
          <cell r="BO236">
            <v>0</v>
          </cell>
          <cell r="BP236">
            <v>0</v>
          </cell>
          <cell r="BS236">
            <v>2078.0641800000003</v>
          </cell>
          <cell r="BT236">
            <v>4368.9118548990091</v>
          </cell>
          <cell r="BW236">
            <v>1968.5840400000002</v>
          </cell>
          <cell r="BX236">
            <v>0</v>
          </cell>
        </row>
        <row r="237">
          <cell r="O237">
            <v>2301.9149999999995</v>
          </cell>
          <cell r="P237">
            <v>4664.1454295004914</v>
          </cell>
          <cell r="S237">
            <v>4866.905999999999</v>
          </cell>
          <cell r="T237">
            <v>8514.4558552314866</v>
          </cell>
          <cell r="W237">
            <v>3641.2109999999993</v>
          </cell>
          <cell r="X237">
            <v>4365.0456240847434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4014.8410086431991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647.98467629597553</v>
          </cell>
          <cell r="AQ237">
            <v>185.34899999999996</v>
          </cell>
          <cell r="AR237">
            <v>153.03499985903593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32.679347610825786</v>
          </cell>
          <cell r="BG237">
            <v>4101.5940000000001</v>
          </cell>
          <cell r="BK237">
            <v>304.92899999999992</v>
          </cell>
          <cell r="BL237">
            <v>0</v>
          </cell>
          <cell r="BO237">
            <v>0</v>
          </cell>
          <cell r="BP237">
            <v>0</v>
          </cell>
          <cell r="BS237">
            <v>1650.204</v>
          </cell>
          <cell r="BT237">
            <v>3561.089306664926</v>
          </cell>
          <cell r="BW237">
            <v>1594.4335999999998</v>
          </cell>
          <cell r="BX237">
            <v>1510.0352679146281</v>
          </cell>
        </row>
        <row r="238">
          <cell r="O238">
            <v>2334.9690000000001</v>
          </cell>
          <cell r="P238">
            <v>4664.3860354411827</v>
          </cell>
          <cell r="S238">
            <v>5011.2026999999998</v>
          </cell>
          <cell r="T238">
            <v>8622.9515834318336</v>
          </cell>
          <cell r="W238">
            <v>3598.2471</v>
          </cell>
          <cell r="X238">
            <v>4411.2331910101411</v>
          </cell>
          <cell r="AA238">
            <v>107.76779999999999</v>
          </cell>
          <cell r="AB238">
            <v>0</v>
          </cell>
          <cell r="AE238">
            <v>2726.6904000000004</v>
          </cell>
          <cell r="AF238">
            <v>2731.1654534578593</v>
          </cell>
          <cell r="AI238">
            <v>243.4545</v>
          </cell>
          <cell r="AJ238">
            <v>249.96972953875104</v>
          </cell>
          <cell r="AM238">
            <v>3652.1310000000003</v>
          </cell>
          <cell r="AN238">
            <v>1252.5080759330374</v>
          </cell>
          <cell r="AQ238">
            <v>191.58720000000002</v>
          </cell>
          <cell r="AR238">
            <v>156.15168100806545</v>
          </cell>
          <cell r="AU238">
            <v>5.9871000000000008</v>
          </cell>
          <cell r="AV238">
            <v>0</v>
          </cell>
          <cell r="AY238">
            <v>502.91640000000007</v>
          </cell>
          <cell r="AZ238">
            <v>0</v>
          </cell>
          <cell r="BC238">
            <v>904.0521</v>
          </cell>
          <cell r="BD238">
            <v>33.844291589280559</v>
          </cell>
          <cell r="BG238">
            <v>4586.1186000000007</v>
          </cell>
          <cell r="BK238">
            <v>311.32920000000001</v>
          </cell>
          <cell r="BL238">
            <v>0</v>
          </cell>
          <cell r="BO238">
            <v>0</v>
          </cell>
          <cell r="BP238">
            <v>0</v>
          </cell>
          <cell r="BS238">
            <v>1676.3880000000004</v>
          </cell>
          <cell r="BT238">
            <v>4278.1244584231608</v>
          </cell>
          <cell r="BW238">
            <v>1595.9794999999999</v>
          </cell>
          <cell r="BX238">
            <v>1802.7783014489974</v>
          </cell>
        </row>
        <row r="239">
          <cell r="O239">
            <v>1772.7779999999998</v>
          </cell>
          <cell r="P239">
            <v>1493.6245911112701</v>
          </cell>
          <cell r="S239">
            <v>3098.1405999999997</v>
          </cell>
          <cell r="T239">
            <v>2914.2060882553155</v>
          </cell>
          <cell r="W239">
            <v>1688.36</v>
          </cell>
          <cell r="X239">
            <v>1942.0866558405187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1995.4169812015421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4596.5202245742094</v>
          </cell>
          <cell r="AQ239">
            <v>122.4061</v>
          </cell>
          <cell r="AR239">
            <v>97.70894659569008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19.119758490326507</v>
          </cell>
          <cell r="BG239">
            <v>3279.6392999999998</v>
          </cell>
          <cell r="BK239">
            <v>337.67199999999997</v>
          </cell>
          <cell r="BL239">
            <v>0</v>
          </cell>
          <cell r="BO239">
            <v>0</v>
          </cell>
          <cell r="BP239">
            <v>0</v>
          </cell>
          <cell r="BS239">
            <v>1295.8163</v>
          </cell>
          <cell r="BT239">
            <v>1202.4698023025687</v>
          </cell>
          <cell r="BW239">
            <v>1236.1188</v>
          </cell>
          <cell r="BX239">
            <v>1204.32260631228</v>
          </cell>
        </row>
        <row r="240">
          <cell r="O240">
            <v>2676.2548999999999</v>
          </cell>
          <cell r="P240">
            <v>2909.4361716085677</v>
          </cell>
          <cell r="S240">
            <v>5180.8734999999997</v>
          </cell>
          <cell r="T240">
            <v>5853.5256194004924</v>
          </cell>
          <cell r="W240">
            <v>2771.6083999999996</v>
          </cell>
          <cell r="X240">
            <v>3239.3283181792176</v>
          </cell>
          <cell r="AA240">
            <v>120.7811</v>
          </cell>
          <cell r="AB240">
            <v>0</v>
          </cell>
          <cell r="AE240">
            <v>3387.6101999999996</v>
          </cell>
          <cell r="AF240">
            <v>3348.1756573203993</v>
          </cell>
          <cell r="AI240">
            <v>0</v>
          </cell>
          <cell r="AJ240">
            <v>0</v>
          </cell>
          <cell r="AM240">
            <v>3795.0692999999997</v>
          </cell>
          <cell r="AN240">
            <v>4852.0342402829101</v>
          </cell>
          <cell r="AQ240">
            <v>133.4949</v>
          </cell>
          <cell r="AR240">
            <v>105.014288397237</v>
          </cell>
          <cell r="AU240">
            <v>6.3568999999999996</v>
          </cell>
          <cell r="AV240">
            <v>0</v>
          </cell>
          <cell r="AY240">
            <v>355.9864</v>
          </cell>
          <cell r="AZ240">
            <v>0</v>
          </cell>
          <cell r="BC240">
            <v>896.32289999999989</v>
          </cell>
          <cell r="BD240">
            <v>1058.1739652636084</v>
          </cell>
          <cell r="BG240">
            <v>5136.3752000000004</v>
          </cell>
          <cell r="BK240">
            <v>527.62270000000001</v>
          </cell>
          <cell r="BL240">
            <v>0</v>
          </cell>
          <cell r="BO240">
            <v>0</v>
          </cell>
          <cell r="BP240">
            <v>0</v>
          </cell>
          <cell r="BS240">
            <v>1951.5682999999999</v>
          </cell>
          <cell r="BT240">
            <v>1804.6311054587086</v>
          </cell>
          <cell r="BW240">
            <v>1858.0871999999999</v>
          </cell>
          <cell r="BX240">
            <v>1804.6311054587086</v>
          </cell>
        </row>
        <row r="241">
          <cell r="O241">
            <v>2656.0631399999997</v>
          </cell>
          <cell r="P241">
            <v>2212.3378688925422</v>
          </cell>
          <cell r="S241">
            <v>5212.3680399999994</v>
          </cell>
          <cell r="T241">
            <v>4449.3878195332472</v>
          </cell>
          <cell r="W241">
            <v>2724.6469299999999</v>
          </cell>
          <cell r="X241">
            <v>3177.6017475792914</v>
          </cell>
          <cell r="AA241">
            <v>118.46290999999998</v>
          </cell>
          <cell r="AB241">
            <v>0</v>
          </cell>
          <cell r="AE241">
            <v>3066.9015800000002</v>
          </cell>
          <cell r="AF241">
            <v>2993.1254718023129</v>
          </cell>
          <cell r="AI241">
            <v>0</v>
          </cell>
          <cell r="AJ241">
            <v>0</v>
          </cell>
          <cell r="AM241">
            <v>3747.1688899999995</v>
          </cell>
          <cell r="AN241">
            <v>1265.5395558831144</v>
          </cell>
          <cell r="AQ241">
            <v>155.87225000000001</v>
          </cell>
          <cell r="AR241">
            <v>126.05684902125803</v>
          </cell>
          <cell r="AU241">
            <v>6.2348899999999992</v>
          </cell>
          <cell r="AV241">
            <v>0</v>
          </cell>
          <cell r="AY241">
            <v>355.38872999999995</v>
          </cell>
          <cell r="AZ241">
            <v>3036.9175956386894</v>
          </cell>
          <cell r="BC241">
            <v>910.29393999999991</v>
          </cell>
          <cell r="BD241">
            <v>34.077962472865295</v>
          </cell>
          <cell r="BG241">
            <v>5100.1400199999989</v>
          </cell>
          <cell r="BK241">
            <v>324.21427999999997</v>
          </cell>
          <cell r="BL241">
            <v>0</v>
          </cell>
          <cell r="BO241">
            <v>0</v>
          </cell>
          <cell r="BP241">
            <v>0</v>
          </cell>
          <cell r="BS241">
            <v>1932.8158999999998</v>
          </cell>
          <cell r="BT241">
            <v>2282.6545399641982</v>
          </cell>
          <cell r="BW241">
            <v>1855.9847199999999</v>
          </cell>
          <cell r="BX241">
            <v>1630.4675285458561</v>
          </cell>
        </row>
        <row r="242">
          <cell r="O242">
            <v>3244.9438</v>
          </cell>
          <cell r="P242">
            <v>3213.666360507385</v>
          </cell>
          <cell r="S242">
            <v>5289.1823999999997</v>
          </cell>
          <cell r="T242">
            <v>5970.1914973417533</v>
          </cell>
          <cell r="W242">
            <v>1975.8440000000003</v>
          </cell>
          <cell r="X242">
            <v>2412.5941776396912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2372.4096599203508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835.39491357423185</v>
          </cell>
          <cell r="AQ242">
            <v>250.78020000000004</v>
          </cell>
          <cell r="AR242">
            <v>207.5272912863357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2979.0715461979521</v>
          </cell>
          <cell r="BC242">
            <v>782.73820000000001</v>
          </cell>
          <cell r="BD242">
            <v>1470.2898753743584</v>
          </cell>
          <cell r="BG242">
            <v>5684.3512000000001</v>
          </cell>
          <cell r="BK242">
            <v>607.95200000000011</v>
          </cell>
          <cell r="BL242">
            <v>0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1213.5866263608359</v>
          </cell>
          <cell r="BW242">
            <v>2079.4962</v>
          </cell>
          <cell r="BX242">
            <v>1597.1170563710543</v>
          </cell>
        </row>
        <row r="243">
          <cell r="O243">
            <v>1811.6118000000001</v>
          </cell>
          <cell r="P243">
            <v>1793.3786031682691</v>
          </cell>
          <cell r="S243">
            <v>5126.9798000000001</v>
          </cell>
          <cell r="T243">
            <v>4462.9734712976197</v>
          </cell>
          <cell r="W243">
            <v>2368.1200000000003</v>
          </cell>
          <cell r="X243">
            <v>2787.4907628000265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3284.8626974456965</v>
          </cell>
          <cell r="AI243">
            <v>0</v>
          </cell>
          <cell r="AJ243">
            <v>0</v>
          </cell>
          <cell r="AM243">
            <v>3664.6657</v>
          </cell>
          <cell r="AN243">
            <v>655.42711769110997</v>
          </cell>
          <cell r="AQ243">
            <v>148.00750000000002</v>
          </cell>
          <cell r="AR243">
            <v>122.52328695420545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1080.59265120293</v>
          </cell>
          <cell r="BG243">
            <v>5553.2413999999999</v>
          </cell>
          <cell r="BK243">
            <v>580.18940000000009</v>
          </cell>
          <cell r="BL243">
            <v>0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696.65430765141116</v>
          </cell>
          <cell r="BW243">
            <v>1620.5419999999999</v>
          </cell>
          <cell r="BX243">
            <v>3470.3019101890773</v>
          </cell>
        </row>
        <row r="244">
          <cell r="O244">
            <v>4316.6323199999988</v>
          </cell>
          <cell r="P244">
            <v>4108.1462828320109</v>
          </cell>
          <cell r="S244">
            <v>8000.2969199999989</v>
          </cell>
          <cell r="T244">
            <v>7973.0272591772891</v>
          </cell>
          <cell r="W244">
            <v>4036.4662799999996</v>
          </cell>
          <cell r="X244">
            <v>4642.0912418666421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3649.8650873588035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1736.2012306311169</v>
          </cell>
          <cell r="AQ244">
            <v>155.64779999999996</v>
          </cell>
          <cell r="AR244">
            <v>128.59783747397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61.764768868252432</v>
          </cell>
          <cell r="BG244">
            <v>12161.281439999997</v>
          </cell>
          <cell r="BK244">
            <v>788.61551999999983</v>
          </cell>
          <cell r="BL244">
            <v>0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5321.2531158905667</v>
          </cell>
          <cell r="BW244">
            <v>2803.7068799999997</v>
          </cell>
          <cell r="BX244">
            <v>1710.1381009634374</v>
          </cell>
        </row>
        <row r="245">
          <cell r="O245">
            <v>2481.4893200000001</v>
          </cell>
          <cell r="P245">
            <v>2059.3637021066443</v>
          </cell>
          <cell r="S245">
            <v>5064.5229600000002</v>
          </cell>
          <cell r="T245">
            <v>4928.497431192156</v>
          </cell>
          <cell r="W245">
            <v>2519.5684400000005</v>
          </cell>
          <cell r="X245">
            <v>3024.7806134447628</v>
          </cell>
          <cell r="AA245">
            <v>107.89084000000001</v>
          </cell>
          <cell r="AB245">
            <v>0</v>
          </cell>
          <cell r="AE245">
            <v>4098.5844999999999</v>
          </cell>
          <cell r="AF245">
            <v>4014.8410086431991</v>
          </cell>
          <cell r="AI245">
            <v>0</v>
          </cell>
          <cell r="AJ245">
            <v>0</v>
          </cell>
          <cell r="AM245">
            <v>3833.29808</v>
          </cell>
          <cell r="AN245">
            <v>720.38628588287247</v>
          </cell>
          <cell r="AQ245">
            <v>184.04908000000003</v>
          </cell>
          <cell r="AR245">
            <v>151.62554532667227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33.024969258465219</v>
          </cell>
          <cell r="BG245">
            <v>4588.5339599999998</v>
          </cell>
          <cell r="BK245">
            <v>526.76116000000002</v>
          </cell>
          <cell r="BL245">
            <v>0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1113.5352098364312</v>
          </cell>
          <cell r="BW245">
            <v>1876.8690400000003</v>
          </cell>
          <cell r="BX245">
            <v>1226.5562544288143</v>
          </cell>
        </row>
        <row r="246">
          <cell r="O246">
            <v>1818.4379799999999</v>
          </cell>
          <cell r="P246">
            <v>1568.9884361564118</v>
          </cell>
          <cell r="S246">
            <v>3869.1874199999997</v>
          </cell>
          <cell r="T246">
            <v>3739.290221189372</v>
          </cell>
          <cell r="W246">
            <v>1662.2285499999998</v>
          </cell>
          <cell r="X246">
            <v>2000.9413041989874</v>
          </cell>
          <cell r="AA246">
            <v>48.064439999999998</v>
          </cell>
          <cell r="AB246">
            <v>0</v>
          </cell>
          <cell r="AE246">
            <v>1391.41021</v>
          </cell>
          <cell r="AF246">
            <v>1357.3112802570047</v>
          </cell>
          <cell r="AI246">
            <v>157.38315999999998</v>
          </cell>
          <cell r="AJ246">
            <v>166.64648635916734</v>
          </cell>
          <cell r="AM246">
            <v>2375.1844099999998</v>
          </cell>
          <cell r="AN246">
            <v>453.07475762116064</v>
          </cell>
          <cell r="AQ246">
            <v>124.16646999999999</v>
          </cell>
          <cell r="AR246">
            <v>103.24750736371071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17.843562682008972</v>
          </cell>
          <cell r="BG246">
            <v>3056.0973100000001</v>
          </cell>
          <cell r="BK246">
            <v>244.32756999999998</v>
          </cell>
          <cell r="BL246">
            <v>0</v>
          </cell>
          <cell r="BO246">
            <v>0</v>
          </cell>
          <cell r="BP246">
            <v>0</v>
          </cell>
          <cell r="BS246">
            <v>1089.46064</v>
          </cell>
          <cell r="BT246">
            <v>489.14025856375679</v>
          </cell>
          <cell r="BW246">
            <v>1040.8749899999998</v>
          </cell>
          <cell r="BX246">
            <v>1263.6123346230384</v>
          </cell>
        </row>
        <row r="247">
          <cell r="O247">
            <v>1802.4214999999999</v>
          </cell>
          <cell r="P247">
            <v>1509.390502339294</v>
          </cell>
          <cell r="S247">
            <v>3385.0354999999995</v>
          </cell>
          <cell r="T247">
            <v>3117.8065755336702</v>
          </cell>
          <cell r="W247">
            <v>1798.4249999999997</v>
          </cell>
          <cell r="X247">
            <v>2168.4427422824529</v>
          </cell>
          <cell r="AA247">
            <v>67.9405</v>
          </cell>
          <cell r="AB247">
            <v>0</v>
          </cell>
          <cell r="AE247">
            <v>1997.5842</v>
          </cell>
          <cell r="AF247">
            <v>2007.4205043215995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468.88357871543491</v>
          </cell>
          <cell r="AQ247">
            <v>123.89149999999998</v>
          </cell>
          <cell r="AR247">
            <v>100.70651891099874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18.851344550171977</v>
          </cell>
          <cell r="BG247">
            <v>3177.2174999999997</v>
          </cell>
          <cell r="BK247">
            <v>243.78649999999996</v>
          </cell>
          <cell r="BL247">
            <v>0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2102.932551022212</v>
          </cell>
          <cell r="BW247">
            <v>1099.0292999999999</v>
          </cell>
          <cell r="BX247">
            <v>1217.2922343802584</v>
          </cell>
        </row>
        <row r="248">
          <cell r="O248">
            <v>5331.2672000000011</v>
          </cell>
          <cell r="P248">
            <v>4369.6510897078206</v>
          </cell>
          <cell r="S248">
            <v>8422.0234</v>
          </cell>
          <cell r="T248">
            <v>9568.8351753285751</v>
          </cell>
          <cell r="W248">
            <v>4136.3280000000004</v>
          </cell>
          <cell r="X248">
            <v>4849.3118724831183</v>
          </cell>
          <cell r="AA248">
            <v>252.7756</v>
          </cell>
          <cell r="AB248">
            <v>0</v>
          </cell>
          <cell r="AE248">
            <v>3616.7754999999997</v>
          </cell>
          <cell r="AF248">
            <v>3372.288578075355</v>
          </cell>
          <cell r="AI248">
            <v>397.33590000000004</v>
          </cell>
          <cell r="AJ248">
            <v>416.61621589791832</v>
          </cell>
          <cell r="AM248">
            <v>6055.124600000001</v>
          </cell>
          <cell r="AN248">
            <v>21393.548596251894</v>
          </cell>
          <cell r="AQ248">
            <v>367.67360000000002</v>
          </cell>
          <cell r="AR248">
            <v>302.83420973532151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7846.5428557531477</v>
          </cell>
          <cell r="BC248">
            <v>2481.7968000000001</v>
          </cell>
          <cell r="BD248">
            <v>92.909086284455739</v>
          </cell>
          <cell r="BG248">
            <v>12041.310400000002</v>
          </cell>
          <cell r="BK248">
            <v>1206.4290000000001</v>
          </cell>
          <cell r="BL248">
            <v>0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3531.4444425095467</v>
          </cell>
          <cell r="BW248">
            <v>3321.3206000000005</v>
          </cell>
          <cell r="BX248">
            <v>3698.1968033835551</v>
          </cell>
        </row>
        <row r="249">
          <cell r="O249">
            <v>2922.1776</v>
          </cell>
          <cell r="P249">
            <v>3108.4418797506596</v>
          </cell>
          <cell r="S249">
            <v>3896.2367999999997</v>
          </cell>
          <cell r="T249">
            <v>5077.5371066483267</v>
          </cell>
          <cell r="W249">
            <v>2313.3906000000002</v>
          </cell>
          <cell r="X249">
            <v>2666.1729578464619</v>
          </cell>
          <cell r="AA249">
            <v>155.5789</v>
          </cell>
          <cell r="AB249">
            <v>0</v>
          </cell>
          <cell r="AE249">
            <v>3121.6824000000001</v>
          </cell>
          <cell r="AF249">
            <v>3102.3747368034983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719.21302121818189</v>
          </cell>
          <cell r="AQ249">
            <v>223.22190000000001</v>
          </cell>
          <cell r="AR249">
            <v>184.38047459991256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-3928.1759859406311</v>
          </cell>
          <cell r="BG249">
            <v>8739.4755999999998</v>
          </cell>
          <cell r="BK249">
            <v>419.38659999999999</v>
          </cell>
          <cell r="BL249">
            <v>0</v>
          </cell>
          <cell r="BO249">
            <v>0</v>
          </cell>
          <cell r="BP249">
            <v>0</v>
          </cell>
          <cell r="BS249">
            <v>2036.0543</v>
          </cell>
          <cell r="BT249">
            <v>933.81322089444473</v>
          </cell>
          <cell r="BW249">
            <v>1939.8600000000001</v>
          </cell>
          <cell r="BX249">
            <v>1304.3740228366846</v>
          </cell>
        </row>
        <row r="250">
          <cell r="O250">
            <v>1134.3904</v>
          </cell>
          <cell r="P250">
            <v>967.88878480658161</v>
          </cell>
          <cell r="S250">
            <v>1195.8696</v>
          </cell>
          <cell r="T250">
            <v>1667.6658086152606</v>
          </cell>
          <cell r="W250">
            <v>906.32240000000002</v>
          </cell>
          <cell r="X250">
            <v>938.14268354089779</v>
          </cell>
          <cell r="AA250">
            <v>35.697600000000001</v>
          </cell>
          <cell r="AB250">
            <v>0</v>
          </cell>
          <cell r="AE250">
            <v>790.09280000000012</v>
          </cell>
          <cell r="AF250">
            <v>790.80321997345027</v>
          </cell>
          <cell r="AI250">
            <v>0</v>
          </cell>
          <cell r="AJ250">
            <v>0</v>
          </cell>
          <cell r="AM250">
            <v>1148.2728</v>
          </cell>
          <cell r="AN250">
            <v>1371.561940951764</v>
          </cell>
          <cell r="AQ250">
            <v>49.580000000000005</v>
          </cell>
          <cell r="AR250">
            <v>40.199231380794878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11.433500191303825</v>
          </cell>
          <cell r="BG250">
            <v>2233.0832</v>
          </cell>
          <cell r="BK250">
            <v>186.42080000000001</v>
          </cell>
          <cell r="BL250">
            <v>0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1480.3904037592488</v>
          </cell>
          <cell r="BW250">
            <v>541.42520000000002</v>
          </cell>
          <cell r="BX250">
            <v>420.58651020444233</v>
          </cell>
        </row>
        <row r="251">
          <cell r="O251">
            <v>2236.2795000000001</v>
          </cell>
          <cell r="P251">
            <v>2731.2919006137372</v>
          </cell>
          <cell r="S251">
            <v>2532.3164999999999</v>
          </cell>
          <cell r="T251">
            <v>2984.1795615907399</v>
          </cell>
          <cell r="W251">
            <v>1556.1944999999998</v>
          </cell>
          <cell r="X251">
            <v>1808.5295906181254</v>
          </cell>
          <cell r="AA251">
            <v>64.007999999999996</v>
          </cell>
          <cell r="AB251">
            <v>0</v>
          </cell>
          <cell r="AE251">
            <v>1832.7819999999999</v>
          </cell>
          <cell r="AF251">
            <v>1824.9325436794018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432.80603695573541</v>
          </cell>
          <cell r="AQ251">
            <v>108.01349999999999</v>
          </cell>
          <cell r="AR251">
            <v>87.590651171101854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25.010519614950425</v>
          </cell>
          <cell r="BG251">
            <v>3876.4844999999996</v>
          </cell>
          <cell r="BK251">
            <v>476.0594999999999</v>
          </cell>
          <cell r="BL251">
            <v>0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2845.9069589164028</v>
          </cell>
          <cell r="BW251">
            <v>1088.9928</v>
          </cell>
          <cell r="BX251">
            <v>3735.2528835777789</v>
          </cell>
        </row>
        <row r="252">
          <cell r="O252">
            <v>3127.0792000000001</v>
          </cell>
          <cell r="P252">
            <v>2580.6534266829849</v>
          </cell>
          <cell r="S252">
            <v>5938.5815999999995</v>
          </cell>
          <cell r="T252">
            <v>6456.1384398665641</v>
          </cell>
          <cell r="W252">
            <v>2761.297</v>
          </cell>
          <cell r="X252">
            <v>3376.3413067632146</v>
          </cell>
          <cell r="AA252">
            <v>157.7884</v>
          </cell>
          <cell r="AB252">
            <v>0</v>
          </cell>
          <cell r="AE252">
            <v>2753.6976</v>
          </cell>
          <cell r="AF252">
            <v>2737.3988155191018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7216.6425737531854</v>
          </cell>
          <cell r="AQ252">
            <v>229.5104</v>
          </cell>
          <cell r="AR252">
            <v>185.1149790745246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0</v>
          </cell>
          <cell r="BC252">
            <v>1190.5852</v>
          </cell>
          <cell r="BD252">
            <v>-3927.9201954932196</v>
          </cell>
          <cell r="BG252">
            <v>6806.4177999999993</v>
          </cell>
          <cell r="BK252">
            <v>1004.1080000000001</v>
          </cell>
          <cell r="BL252">
            <v>0</v>
          </cell>
          <cell r="BO252">
            <v>0</v>
          </cell>
          <cell r="BP252">
            <v>0</v>
          </cell>
          <cell r="BS252">
            <v>2151.66</v>
          </cell>
          <cell r="BT252">
            <v>2751.4139544211316</v>
          </cell>
          <cell r="BW252">
            <v>2052.5246000000002</v>
          </cell>
          <cell r="BX252">
            <v>5602.8793253666681</v>
          </cell>
        </row>
        <row r="253">
          <cell r="O253">
            <v>2166.1572000000001</v>
          </cell>
          <cell r="P253">
            <v>933.58426978532191</v>
          </cell>
          <cell r="S253">
            <v>2330.0177999999996</v>
          </cell>
          <cell r="T253">
            <v>2928.3490070665907</v>
          </cell>
          <cell r="W253">
            <v>1546.6841999999999</v>
          </cell>
          <cell r="X253">
            <v>1871.7756509732624</v>
          </cell>
          <cell r="AA253">
            <v>79.932000000000002</v>
          </cell>
          <cell r="AB253">
            <v>0</v>
          </cell>
          <cell r="AE253">
            <v>1837.1595</v>
          </cell>
          <cell r="AF253">
            <v>1824.9325436794018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427.84114657859254</v>
          </cell>
          <cell r="AQ253">
            <v>123.8946</v>
          </cell>
          <cell r="AR253">
            <v>101.9373101927811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0</v>
          </cell>
          <cell r="BC253">
            <v>611.47979999999995</v>
          </cell>
          <cell r="BD253">
            <v>-3949.5997115504547</v>
          </cell>
          <cell r="BG253">
            <v>4280.3585999999996</v>
          </cell>
          <cell r="BK253">
            <v>371.68379999999996</v>
          </cell>
          <cell r="BL253">
            <v>0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1986.2058984104065</v>
          </cell>
          <cell r="BW253">
            <v>1090.9245000000001</v>
          </cell>
          <cell r="BX253">
            <v>717.03515175823441</v>
          </cell>
        </row>
        <row r="254">
          <cell r="O254">
            <v>3055.81068</v>
          </cell>
          <cell r="P254">
            <v>2524.9445759060795</v>
          </cell>
          <cell r="S254">
            <v>4152.76836</v>
          </cell>
          <cell r="T254">
            <v>4535.0679451337774</v>
          </cell>
          <cell r="W254">
            <v>2507.3318399999998</v>
          </cell>
          <cell r="X254">
            <v>2906.4698299063261</v>
          </cell>
          <cell r="AA254">
            <v>130.59019999999998</v>
          </cell>
          <cell r="AB254">
            <v>0</v>
          </cell>
          <cell r="AE254">
            <v>2692.5966399999998</v>
          </cell>
          <cell r="AF254">
            <v>2676.5606724288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717.43591869400268</v>
          </cell>
          <cell r="AQ254">
            <v>208.94431999999998</v>
          </cell>
          <cell r="AR254">
            <v>171.11969111232193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42.532587917523166</v>
          </cell>
          <cell r="BG254">
            <v>7313.0511999999999</v>
          </cell>
          <cell r="BK254">
            <v>633.36246999999992</v>
          </cell>
          <cell r="BL254">
            <v>0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3492.5355583056121</v>
          </cell>
          <cell r="BW254">
            <v>1868.5692199999999</v>
          </cell>
          <cell r="BX254">
            <v>1513.7408759340503</v>
          </cell>
        </row>
        <row r="255">
          <cell r="O255">
            <v>2092.8526000000002</v>
          </cell>
          <cell r="P255">
            <v>1744.7389833246859</v>
          </cell>
          <cell r="S255">
            <v>3349.4681999999998</v>
          </cell>
          <cell r="T255">
            <v>3976.6565336531771</v>
          </cell>
          <cell r="W255">
            <v>1600.1507999999999</v>
          </cell>
          <cell r="X255">
            <v>1910.5613897311059</v>
          </cell>
          <cell r="AA255">
            <v>90.403999999999996</v>
          </cell>
          <cell r="AB255">
            <v>0</v>
          </cell>
          <cell r="AE255">
            <v>1831.98</v>
          </cell>
          <cell r="AF255">
            <v>1824.9325436794018</v>
          </cell>
          <cell r="AI255">
            <v>0</v>
          </cell>
          <cell r="AJ255">
            <v>0</v>
          </cell>
          <cell r="AM255">
            <v>2314.3424</v>
          </cell>
          <cell r="AN255">
            <v>458.792809224358</v>
          </cell>
          <cell r="AQ255">
            <v>144.6464</v>
          </cell>
          <cell r="AR255">
            <v>118.71180427513748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25.213659765225952</v>
          </cell>
          <cell r="BG255">
            <v>4597.0433999999996</v>
          </cell>
          <cell r="BK255">
            <v>655.42899999999997</v>
          </cell>
          <cell r="BL255">
            <v>0</v>
          </cell>
          <cell r="BO255">
            <v>0</v>
          </cell>
          <cell r="BP255">
            <v>0</v>
          </cell>
          <cell r="BS255">
            <v>1383.1812</v>
          </cell>
          <cell r="BT255">
            <v>6538.5453502708242</v>
          </cell>
          <cell r="BW255">
            <v>1317.74</v>
          </cell>
          <cell r="BX255">
            <v>730.00477982621271</v>
          </cell>
        </row>
        <row r="256">
          <cell r="O256">
            <v>2343.9312</v>
          </cell>
          <cell r="P256">
            <v>1947.1656551586411</v>
          </cell>
          <cell r="S256">
            <v>3606.0479999999998</v>
          </cell>
          <cell r="T256">
            <v>4268.9790661515399</v>
          </cell>
          <cell r="W256">
            <v>1933.2423999999999</v>
          </cell>
          <cell r="X256">
            <v>2220.5020295830027</v>
          </cell>
          <cell r="AA256">
            <v>105.1764</v>
          </cell>
          <cell r="AB256">
            <v>0</v>
          </cell>
          <cell r="AE256">
            <v>2184.4589999999998</v>
          </cell>
          <cell r="AF256">
            <v>2189.908464963798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1116.2511579717584</v>
          </cell>
          <cell r="AQ256">
            <v>150.25199999999998</v>
          </cell>
          <cell r="AR256">
            <v>120.10140733521435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26.436873217153231</v>
          </cell>
          <cell r="BG256">
            <v>4958.3159999999998</v>
          </cell>
          <cell r="BK256">
            <v>811.36079999999993</v>
          </cell>
          <cell r="BL256">
            <v>0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1850.9512057014886</v>
          </cell>
          <cell r="BW256">
            <v>1539.3539999999998</v>
          </cell>
          <cell r="BX256">
            <v>1636.0259405749894</v>
          </cell>
        </row>
        <row r="257">
          <cell r="O257">
            <v>2607.6852000000003</v>
          </cell>
          <cell r="P257">
            <v>2173.2296672491671</v>
          </cell>
          <cell r="S257">
            <v>4371.0317999999997</v>
          </cell>
          <cell r="T257">
            <v>3882.5263501442214</v>
          </cell>
          <cell r="W257">
            <v>1826.5284000000001</v>
          </cell>
          <cell r="X257">
            <v>2184.0876793418706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2189.908464963798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652.69704151270957</v>
          </cell>
          <cell r="AQ257">
            <v>172.31399999999999</v>
          </cell>
          <cell r="AR257">
            <v>142.19609599043642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0</v>
          </cell>
          <cell r="BC257">
            <v>729.46260000000007</v>
          </cell>
          <cell r="BD257">
            <v>-2883.1043850209699</v>
          </cell>
          <cell r="BG257">
            <v>5531.2794000000004</v>
          </cell>
          <cell r="BK257">
            <v>338.88420000000002</v>
          </cell>
          <cell r="BL257">
            <v>0</v>
          </cell>
          <cell r="BO257">
            <v>0</v>
          </cell>
          <cell r="BP257">
            <v>0</v>
          </cell>
          <cell r="BS257">
            <v>1774.8342</v>
          </cell>
          <cell r="BT257">
            <v>1193.2057822540128</v>
          </cell>
          <cell r="BW257">
            <v>1664.6375</v>
          </cell>
          <cell r="BX257">
            <v>1283.9931787298615</v>
          </cell>
        </row>
        <row r="258">
          <cell r="O258">
            <v>1971.00981</v>
          </cell>
          <cell r="P258">
            <v>1655.3627389610076</v>
          </cell>
          <cell r="S258">
            <v>3164.3422799999998</v>
          </cell>
          <cell r="T258">
            <v>2896.904985989524</v>
          </cell>
          <cell r="W258">
            <v>1877.1521999999998</v>
          </cell>
          <cell r="X258">
            <v>2172.8032766105935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1895.6434852785937</v>
          </cell>
          <cell r="AI258">
            <v>0</v>
          </cell>
          <cell r="AJ258">
            <v>0</v>
          </cell>
          <cell r="AM258">
            <v>2462.64491</v>
          </cell>
          <cell r="AN258">
            <v>533.54909349332399</v>
          </cell>
          <cell r="AQ258">
            <v>120.67407</v>
          </cell>
          <cell r="AR258">
            <v>98.72137168231751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1051.5420818742182</v>
          </cell>
          <cell r="BG258">
            <v>3343.11868</v>
          </cell>
          <cell r="BK258">
            <v>277.10341999999997</v>
          </cell>
          <cell r="BL258">
            <v>0</v>
          </cell>
          <cell r="BO258">
            <v>0</v>
          </cell>
          <cell r="BP258">
            <v>0</v>
          </cell>
          <cell r="BS258">
            <v>1389.98651</v>
          </cell>
          <cell r="BT258">
            <v>1741.635769128528</v>
          </cell>
          <cell r="BW258">
            <v>2023.0434700000001</v>
          </cell>
          <cell r="BX258">
            <v>1228.4090584385256</v>
          </cell>
        </row>
        <row r="259">
          <cell r="O259">
            <v>4364.0183999999999</v>
          </cell>
          <cell r="P259">
            <v>3635.7637376438347</v>
          </cell>
          <cell r="S259">
            <v>7294.5074999999997</v>
          </cell>
          <cell r="T259">
            <v>6546.7476408574939</v>
          </cell>
          <cell r="W259">
            <v>4300.5879000000004</v>
          </cell>
          <cell r="X259">
            <v>5098.2064338029177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4501.4932161082015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6107.0471515262525</v>
          </cell>
          <cell r="AQ259">
            <v>228.34979999999999</v>
          </cell>
          <cell r="AR259">
            <v>187.080274830919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1981.5103152621184</v>
          </cell>
          <cell r="BG259">
            <v>9806.3553000000011</v>
          </cell>
          <cell r="BK259">
            <v>558.1884</v>
          </cell>
          <cell r="BL259">
            <v>0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3653.7295071504859</v>
          </cell>
          <cell r="BW259">
            <v>5729.3249999999998</v>
          </cell>
          <cell r="BX259">
            <v>2188.161535468927</v>
          </cell>
        </row>
        <row r="260">
          <cell r="O260">
            <v>2020.56195</v>
          </cell>
          <cell r="P260">
            <v>1710.7608236875203</v>
          </cell>
          <cell r="S260">
            <v>3237.5440899999999</v>
          </cell>
          <cell r="T260">
            <v>3068.4248298104958</v>
          </cell>
          <cell r="W260">
            <v>1932.3075200000001</v>
          </cell>
          <cell r="X260">
            <v>2253.1343990366454</v>
          </cell>
          <cell r="AA260">
            <v>83.609459999999999</v>
          </cell>
          <cell r="AB260">
            <v>0</v>
          </cell>
          <cell r="AE260">
            <v>1438.9566900000002</v>
          </cell>
          <cell r="AF260">
            <v>1357.3112802570047</v>
          </cell>
          <cell r="AI260">
            <v>157.05427</v>
          </cell>
          <cell r="AJ260">
            <v>166.64648635916734</v>
          </cell>
          <cell r="AM260">
            <v>2642.9879299999998</v>
          </cell>
          <cell r="AN260">
            <v>3708.803067829755</v>
          </cell>
          <cell r="AQ260">
            <v>130.05916000000002</v>
          </cell>
          <cell r="AR260">
            <v>105.57012962126774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20.519032978528937</v>
          </cell>
          <cell r="BG260">
            <v>3646.3014500000004</v>
          </cell>
          <cell r="BK260">
            <v>213.66862</v>
          </cell>
          <cell r="BL260">
            <v>544.92289357041909</v>
          </cell>
          <cell r="BO260">
            <v>0</v>
          </cell>
          <cell r="BP260">
            <v>0</v>
          </cell>
          <cell r="BS260">
            <v>1449.23064</v>
          </cell>
          <cell r="BT260">
            <v>776.32488006899257</v>
          </cell>
          <cell r="BW260">
            <v>2135.0891299999998</v>
          </cell>
          <cell r="BX260">
            <v>1372.9277711959992</v>
          </cell>
        </row>
        <row r="261">
          <cell r="O261">
            <v>2005.0323999999998</v>
          </cell>
          <cell r="P261">
            <v>1672.2118365548367</v>
          </cell>
          <cell r="S261">
            <v>3423.4395999999997</v>
          </cell>
          <cell r="T261">
            <v>4538.2836926671762</v>
          </cell>
          <cell r="W261">
            <v>1497.2076</v>
          </cell>
          <cell r="X261">
            <v>1908.0226790906565</v>
          </cell>
          <cell r="AA261">
            <v>70.044799999999995</v>
          </cell>
          <cell r="AB261">
            <v>0</v>
          </cell>
          <cell r="AE261">
            <v>2166.6089999999999</v>
          </cell>
          <cell r="AF261">
            <v>2189.908464963798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638.96109531121135</v>
          </cell>
          <cell r="AQ261">
            <v>122.57839999999999</v>
          </cell>
          <cell r="AR261">
            <v>100.34919240983611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0</v>
          </cell>
          <cell r="BC261">
            <v>551.60279999999989</v>
          </cell>
          <cell r="BD261">
            <v>20.649922725320369</v>
          </cell>
          <cell r="BG261">
            <v>3462.8397999999997</v>
          </cell>
          <cell r="BK261">
            <v>665.42559999999992</v>
          </cell>
          <cell r="BL261">
            <v>0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3027.4817518681007</v>
          </cell>
          <cell r="BW261">
            <v>1799.6517999999999</v>
          </cell>
          <cell r="BX261">
            <v>616.98373523382963</v>
          </cell>
        </row>
        <row r="262">
          <cell r="O262">
            <v>1723.97</v>
          </cell>
          <cell r="P262">
            <v>1451.9950557490329</v>
          </cell>
          <cell r="S262">
            <v>3042.2999999999997</v>
          </cell>
          <cell r="T262">
            <v>2787.54225966478</v>
          </cell>
          <cell r="W262">
            <v>1865.944</v>
          </cell>
          <cell r="X262">
            <v>2194.5015278839919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2189.908464963798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576.71096021265578</v>
          </cell>
          <cell r="AQ262">
            <v>81.128</v>
          </cell>
          <cell r="AR262">
            <v>64.441849337450051</v>
          </cell>
          <cell r="AU262">
            <v>0</v>
          </cell>
          <cell r="AV262">
            <v>500.25708262202397</v>
          </cell>
          <cell r="AY262">
            <v>136.90350000000001</v>
          </cell>
          <cell r="AZ262">
            <v>0</v>
          </cell>
          <cell r="BC262">
            <v>542.54349999999999</v>
          </cell>
          <cell r="BD262">
            <v>1159.4310277069635</v>
          </cell>
          <cell r="BG262">
            <v>5506.5630000000001</v>
          </cell>
          <cell r="BK262">
            <v>268.73649999999998</v>
          </cell>
          <cell r="BL262">
            <v>0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1369.2221631765767</v>
          </cell>
          <cell r="BW262">
            <v>2372.9266000000002</v>
          </cell>
          <cell r="BX262">
            <v>943.07724094300067</v>
          </cell>
        </row>
        <row r="263">
          <cell r="O263">
            <v>1712.6122</v>
          </cell>
          <cell r="P263">
            <v>1444.3577705971452</v>
          </cell>
          <cell r="S263">
            <v>3004.6716999999994</v>
          </cell>
          <cell r="T263">
            <v>2772.5573400822777</v>
          </cell>
          <cell r="W263">
            <v>2178.7669999999998</v>
          </cell>
          <cell r="X263">
            <v>2400.4489647642986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1824.9325436794018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566.05771859889467</v>
          </cell>
          <cell r="AQ263">
            <v>81.070399999999992</v>
          </cell>
          <cell r="AR263">
            <v>64.604631410201918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0</v>
          </cell>
          <cell r="BC263">
            <v>552.2921</v>
          </cell>
          <cell r="BD263">
            <v>771.31669285299392</v>
          </cell>
          <cell r="BG263">
            <v>5350.6463999999996</v>
          </cell>
          <cell r="BK263">
            <v>268.54569999999995</v>
          </cell>
          <cell r="BL263">
            <v>0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1902.8297179734025</v>
          </cell>
          <cell r="BW263">
            <v>2316.8000000000002</v>
          </cell>
          <cell r="BX263">
            <v>1530.416112021451</v>
          </cell>
        </row>
        <row r="264">
          <cell r="O264">
            <v>1892.7413099999999</v>
          </cell>
          <cell r="P264">
            <v>2015.7140531094412</v>
          </cell>
          <cell r="S264">
            <v>3324.96162</v>
          </cell>
          <cell r="T264">
            <v>3893.2680620130568</v>
          </cell>
          <cell r="W264">
            <v>1809.84753</v>
          </cell>
          <cell r="X264">
            <v>2122.1415903818047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1824.9325436794018</v>
          </cell>
          <cell r="AI264">
            <v>0</v>
          </cell>
          <cell r="AJ264">
            <v>0</v>
          </cell>
          <cell r="AM264">
            <v>2795.36247</v>
          </cell>
          <cell r="AN264">
            <v>1102.0014413050151</v>
          </cell>
          <cell r="AQ264">
            <v>165.78755999999998</v>
          </cell>
          <cell r="AR264">
            <v>136.02228810923782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21.033000806617483</v>
          </cell>
          <cell r="BG264">
            <v>3854.56077</v>
          </cell>
          <cell r="BK264">
            <v>221.05008000000001</v>
          </cell>
          <cell r="BL264">
            <v>0</v>
          </cell>
          <cell r="BO264">
            <v>0</v>
          </cell>
          <cell r="BP264">
            <v>0</v>
          </cell>
          <cell r="BS264">
            <v>1446.03594</v>
          </cell>
          <cell r="BT264">
            <v>2328.9746402069782</v>
          </cell>
          <cell r="BW264">
            <v>2101.7773399999996</v>
          </cell>
          <cell r="BX264">
            <v>976.42771311780234</v>
          </cell>
        </row>
        <row r="265">
          <cell r="O265">
            <v>2025.6812000000002</v>
          </cell>
          <cell r="P265">
            <v>1699.4472837020039</v>
          </cell>
          <cell r="S265">
            <v>3615.9356000000002</v>
          </cell>
          <cell r="T265">
            <v>3345.6700602475485</v>
          </cell>
          <cell r="W265">
            <v>1836.3652000000002</v>
          </cell>
          <cell r="X265">
            <v>2268.8850500718404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2189.908464963798</v>
          </cell>
          <cell r="AI265">
            <v>0</v>
          </cell>
          <cell r="AJ265">
            <v>0</v>
          </cell>
          <cell r="AM265">
            <v>2806.6097</v>
          </cell>
          <cell r="AN265">
            <v>551.0417192716825</v>
          </cell>
          <cell r="AQ265">
            <v>137.25410000000002</v>
          </cell>
          <cell r="AR265">
            <v>109.5404240786302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20.198733937536655</v>
          </cell>
          <cell r="BG265">
            <v>3824.1832000000009</v>
          </cell>
          <cell r="BK265">
            <v>250.84370000000001</v>
          </cell>
          <cell r="BL265">
            <v>0</v>
          </cell>
          <cell r="BO265">
            <v>0</v>
          </cell>
          <cell r="BP265">
            <v>0</v>
          </cell>
          <cell r="BS265">
            <v>1363.0752</v>
          </cell>
          <cell r="BT265">
            <v>3396.1897498006297</v>
          </cell>
          <cell r="BW265">
            <v>1979.2929000000001</v>
          </cell>
          <cell r="BX265">
            <v>3153.4724245284624</v>
          </cell>
        </row>
        <row r="266">
          <cell r="O266">
            <v>1997.7704999999999</v>
          </cell>
          <cell r="P266">
            <v>1679.0984908706262</v>
          </cell>
          <cell r="S266">
            <v>4230.9684999999999</v>
          </cell>
          <cell r="T266">
            <v>3822.6737704897514</v>
          </cell>
          <cell r="W266">
            <v>1500.0095000000001</v>
          </cell>
          <cell r="X266">
            <v>1999.1812278042567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1075.9232884392939</v>
          </cell>
          <cell r="AI266">
            <v>159.13039999999998</v>
          </cell>
          <cell r="AJ266">
            <v>166.64648635916734</v>
          </cell>
          <cell r="AM266">
            <v>2139.027</v>
          </cell>
          <cell r="AN266">
            <v>4189.9760914876824</v>
          </cell>
          <cell r="AQ266">
            <v>161.43600000000001</v>
          </cell>
          <cell r="AR266">
            <v>130.30506409063585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20.396992404971964</v>
          </cell>
          <cell r="BG266">
            <v>2482.0785000000001</v>
          </cell>
          <cell r="BK266">
            <v>201.79499999999999</v>
          </cell>
          <cell r="BL266">
            <v>0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415.02809817530874</v>
          </cell>
          <cell r="BW266">
            <v>3194.8487999999998</v>
          </cell>
          <cell r="BX266">
            <v>600.30849914642874</v>
          </cell>
        </row>
        <row r="267">
          <cell r="O267">
            <v>870.85169999999994</v>
          </cell>
          <cell r="P267">
            <v>844.44587992380536</v>
          </cell>
          <cell r="S267">
            <v>1891.5506999999998</v>
          </cell>
          <cell r="T267">
            <v>1824.0025852472738</v>
          </cell>
          <cell r="W267">
            <v>801.3572999999999</v>
          </cell>
          <cell r="X267">
            <v>951.50945955328825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997.70849060077103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252.53896798163447</v>
          </cell>
          <cell r="AQ267">
            <v>65.150999999999996</v>
          </cell>
          <cell r="AR267">
            <v>52.844619227494306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8.6991251286901967</v>
          </cell>
          <cell r="BG267">
            <v>1617.9164999999998</v>
          </cell>
          <cell r="BK267">
            <v>73.837800000000001</v>
          </cell>
          <cell r="BL267">
            <v>0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1452.5983436135807</v>
          </cell>
          <cell r="BW267">
            <v>1005.0414</v>
          </cell>
          <cell r="BX267">
            <v>0</v>
          </cell>
        </row>
        <row r="268">
          <cell r="O268">
            <v>2050.3121000000001</v>
          </cell>
          <cell r="P268">
            <v>1898.7035477462284</v>
          </cell>
          <cell r="S268">
            <v>4159.0654000000004</v>
          </cell>
          <cell r="T268">
            <v>3977.8451752749115</v>
          </cell>
          <cell r="W268">
            <v>1543.8217000000002</v>
          </cell>
          <cell r="X268">
            <v>1747.7217207512326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1824.9325436794018</v>
          </cell>
          <cell r="AI268">
            <v>0</v>
          </cell>
          <cell r="AJ268">
            <v>0</v>
          </cell>
          <cell r="AM268">
            <v>2756.4766</v>
          </cell>
          <cell r="AN268">
            <v>562.47847948249444</v>
          </cell>
          <cell r="AQ268">
            <v>131.49270000000001</v>
          </cell>
          <cell r="AR268">
            <v>106.86047531991053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20.054993834520243</v>
          </cell>
          <cell r="BG268">
            <v>3662.3152000000005</v>
          </cell>
          <cell r="BK268">
            <v>287.33589999999998</v>
          </cell>
          <cell r="BL268">
            <v>0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3879.771596335253</v>
          </cell>
          <cell r="BW268">
            <v>2235.0190000000002</v>
          </cell>
          <cell r="BX268">
            <v>891.19872867108722</v>
          </cell>
        </row>
        <row r="269">
          <cell r="O269">
            <v>1918.84</v>
          </cell>
          <cell r="P269">
            <v>1600.5131266682754</v>
          </cell>
          <cell r="S269">
            <v>2043.8879999999999</v>
          </cell>
          <cell r="T269">
            <v>2194.9862167058836</v>
          </cell>
          <cell r="W269">
            <v>1246.1679999999999</v>
          </cell>
          <cell r="X269">
            <v>1438.9241535205906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1824.9325436794018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491.27552796454847</v>
          </cell>
          <cell r="AQ269">
            <v>159.54399999999998</v>
          </cell>
          <cell r="AR269">
            <v>130.08669789548091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19.048146748723198</v>
          </cell>
          <cell r="BG269">
            <v>3453.9120000000003</v>
          </cell>
          <cell r="BK269">
            <v>275.96800000000002</v>
          </cell>
          <cell r="BL269">
            <v>0</v>
          </cell>
          <cell r="BO269">
            <v>0</v>
          </cell>
          <cell r="BP269">
            <v>0</v>
          </cell>
          <cell r="BS269">
            <v>1358.28</v>
          </cell>
          <cell r="BT269">
            <v>1960.2666422744494</v>
          </cell>
          <cell r="BW269">
            <v>1970.6569999999999</v>
          </cell>
          <cell r="BX269">
            <v>787.44170412725998</v>
          </cell>
        </row>
        <row r="270">
          <cell r="O270">
            <v>7006.2718000000013</v>
          </cell>
          <cell r="P270">
            <v>5806.9668731769825</v>
          </cell>
          <cell r="S270">
            <v>9801.192500000001</v>
          </cell>
          <cell r="T270">
            <v>8853.0749012125598</v>
          </cell>
          <cell r="W270">
            <v>5374.8474999999999</v>
          </cell>
          <cell r="X270">
            <v>6319.0946149783185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4562.3313591985043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1425.2874499770496</v>
          </cell>
          <cell r="AQ270">
            <v>214.99390000000002</v>
          </cell>
          <cell r="AR270">
            <v>174.03785753848331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70.543248297173392</v>
          </cell>
          <cell r="BG270">
            <v>9586.1986000000015</v>
          </cell>
          <cell r="BK270">
            <v>733.50860000000011</v>
          </cell>
          <cell r="BL270">
            <v>0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4795.0567771325859</v>
          </cell>
          <cell r="BW270">
            <v>5623.9924000000001</v>
          </cell>
          <cell r="BX270">
            <v>4491.1969195399488</v>
          </cell>
        </row>
        <row r="271">
          <cell r="O271">
            <v>4505.2146999999995</v>
          </cell>
          <cell r="P271">
            <v>3768.7569775623724</v>
          </cell>
          <cell r="S271">
            <v>5580.2116999999989</v>
          </cell>
          <cell r="T271">
            <v>5259.6126478537581</v>
          </cell>
          <cell r="W271">
            <v>3391.1268999999993</v>
          </cell>
          <cell r="X271">
            <v>3887.9797049507447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3589.0269442685003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5207.9478229822716</v>
          </cell>
          <cell r="AQ271">
            <v>214.99939999999995</v>
          </cell>
          <cell r="AR271">
            <v>172.25122503267022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0</v>
          </cell>
          <cell r="BC271">
            <v>1377.9506999999996</v>
          </cell>
          <cell r="BD271">
            <v>1646.7464142998288</v>
          </cell>
          <cell r="BG271">
            <v>7466.3427999999994</v>
          </cell>
          <cell r="BK271">
            <v>547.27119999999991</v>
          </cell>
          <cell r="BL271">
            <v>0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2869.9934110426489</v>
          </cell>
          <cell r="BW271">
            <v>4349.4175999999998</v>
          </cell>
          <cell r="BX271">
            <v>1445.187127574736</v>
          </cell>
        </row>
        <row r="272">
          <cell r="O272">
            <v>1781.3400000000001</v>
          </cell>
          <cell r="P272">
            <v>1492.5110747801818</v>
          </cell>
          <cell r="S272">
            <v>2918.9685000000004</v>
          </cell>
          <cell r="T272">
            <v>3564.8957986169908</v>
          </cell>
          <cell r="W272">
            <v>1635.5940000000003</v>
          </cell>
          <cell r="X272">
            <v>1895.2661773412556</v>
          </cell>
          <cell r="AA272">
            <v>68.824500000000015</v>
          </cell>
          <cell r="AB272">
            <v>0</v>
          </cell>
          <cell r="AE272">
            <v>2207.8793000000001</v>
          </cell>
          <cell r="AF272">
            <v>2189.908464963798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511.12232715479911</v>
          </cell>
          <cell r="AQ272">
            <v>72.873000000000005</v>
          </cell>
          <cell r="AR272">
            <v>60.447733113343418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15.913855542635481</v>
          </cell>
          <cell r="BG272">
            <v>2696.3010000000004</v>
          </cell>
          <cell r="BK272">
            <v>611.32350000000008</v>
          </cell>
          <cell r="BL272">
            <v>0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0</v>
          </cell>
          <cell r="BW272">
            <v>1855.6790000000001</v>
          </cell>
          <cell r="BX272">
            <v>1458.1567556427144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534.2978473593414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12.388721606478287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8.8462157732265503</v>
          </cell>
          <cell r="BG273">
            <v>626.34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198.08142263114763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42.911912430851608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30.290545972884299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15.9093</v>
          </cell>
          <cell r="T8">
            <v>109.22119026830339</v>
          </cell>
          <cell r="W8">
            <v>126.953</v>
          </cell>
          <cell r="X8">
            <v>135.00644656721681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0</v>
          </cell>
          <cell r="BC8">
            <v>0</v>
          </cell>
          <cell r="BD8">
            <v>0</v>
          </cell>
          <cell r="BG8">
            <v>115.86469999999998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40.380025261490381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3.8096043029690887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0</v>
          </cell>
          <cell r="BC10">
            <v>0</v>
          </cell>
          <cell r="BD10">
            <v>0</v>
          </cell>
          <cell r="BG10">
            <v>7.3439999999999994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20.183811576324221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0</v>
          </cell>
          <cell r="BC11">
            <v>0</v>
          </cell>
          <cell r="BD11">
            <v>0</v>
          </cell>
          <cell r="BG11">
            <v>10.611599999999999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23.568000000000001</v>
          </cell>
          <cell r="T12">
            <v>77.845450851939503</v>
          </cell>
          <cell r="W12">
            <v>177.23136</v>
          </cell>
          <cell r="X12">
            <v>236.40392455520748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0</v>
          </cell>
          <cell r="BC12">
            <v>0</v>
          </cell>
          <cell r="BD12">
            <v>0</v>
          </cell>
          <cell r="BG12">
            <v>98.357120000000009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16.792000000000002</v>
          </cell>
          <cell r="T13">
            <v>77.836179770677703</v>
          </cell>
          <cell r="W13">
            <v>135.59540000000001</v>
          </cell>
          <cell r="X13">
            <v>153.33021142831223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11.995359884337748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548.38469808853415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176.00251490156307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70.660910171327515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0</v>
          </cell>
          <cell r="BC16">
            <v>0</v>
          </cell>
          <cell r="BD16">
            <v>0</v>
          </cell>
          <cell r="BG16">
            <v>28.273599999999998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40.37800317852701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0</v>
          </cell>
          <cell r="BC17">
            <v>0</v>
          </cell>
          <cell r="BD17">
            <v>0</v>
          </cell>
          <cell r="BG17">
            <v>24.053599999999999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40.39373049046425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0</v>
          </cell>
          <cell r="BC18">
            <v>0</v>
          </cell>
          <cell r="BD18">
            <v>0</v>
          </cell>
          <cell r="BG18">
            <v>29.651999999999997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10.095006315372595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0</v>
          </cell>
          <cell r="BC19">
            <v>0</v>
          </cell>
          <cell r="BD19">
            <v>0</v>
          </cell>
          <cell r="BG19">
            <v>31.125600000000002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88.391998251588078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0</v>
          </cell>
          <cell r="BC20">
            <v>0</v>
          </cell>
          <cell r="BD20">
            <v>0</v>
          </cell>
          <cell r="BG20">
            <v>70.683299999999988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78.849249525371576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38.929947052893127</v>
          </cell>
          <cell r="W22">
            <v>42.290400000000005</v>
          </cell>
          <cell r="X22">
            <v>42.265685027588454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774.74097986408094</v>
          </cell>
          <cell r="BC22">
            <v>0</v>
          </cell>
          <cell r="BD22">
            <v>0</v>
          </cell>
          <cell r="BG22">
            <v>35.557600000000001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8.9991000000000003</v>
          </cell>
          <cell r="T23">
            <v>30.487715262229557</v>
          </cell>
          <cell r="W23">
            <v>76.214600000000004</v>
          </cell>
          <cell r="X23">
            <v>82.651686667614968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0</v>
          </cell>
          <cell r="BC23">
            <v>0</v>
          </cell>
          <cell r="BD23">
            <v>0</v>
          </cell>
          <cell r="BG23">
            <v>45.439899999999994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8.9768000000000008</v>
          </cell>
          <cell r="T24">
            <v>30.241518333372067</v>
          </cell>
          <cell r="W24">
            <v>93.454899999999995</v>
          </cell>
          <cell r="X24">
            <v>111.09820531585792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0</v>
          </cell>
          <cell r="BC24">
            <v>0</v>
          </cell>
          <cell r="BD24">
            <v>0</v>
          </cell>
          <cell r="BG24">
            <v>66.043599999999998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11.326000000000002</v>
          </cell>
          <cell r="T25">
            <v>30.244732563611173</v>
          </cell>
          <cell r="W25">
            <v>93.196799999999996</v>
          </cell>
          <cell r="X25">
            <v>94.658190475839675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0</v>
          </cell>
          <cell r="BC25">
            <v>0</v>
          </cell>
          <cell r="BD25">
            <v>0</v>
          </cell>
          <cell r="BG25">
            <v>64.072800000000001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7.7958999999999996</v>
          </cell>
          <cell r="T26">
            <v>30.23990259844555</v>
          </cell>
          <cell r="W26">
            <v>67.806200000000004</v>
          </cell>
          <cell r="X26">
            <v>72.571508960640344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0</v>
          </cell>
          <cell r="BC26">
            <v>0</v>
          </cell>
          <cell r="BD26">
            <v>0</v>
          </cell>
          <cell r="BG26">
            <v>73.970399999999998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14.602499999999999</v>
          </cell>
          <cell r="T27">
            <v>30.249215547341144</v>
          </cell>
          <cell r="W27">
            <v>118.57229999999998</v>
          </cell>
          <cell r="X27">
            <v>116.74147938517825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0</v>
          </cell>
          <cell r="BC27">
            <v>0</v>
          </cell>
          <cell r="BD27">
            <v>0</v>
          </cell>
          <cell r="BG27">
            <v>72.623099999999994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5.6658000000000008</v>
          </cell>
          <cell r="T28">
            <v>30.236988145937328</v>
          </cell>
          <cell r="W28">
            <v>42.245000000000005</v>
          </cell>
          <cell r="X28">
            <v>50.446497739491122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0</v>
          </cell>
          <cell r="BC28">
            <v>0</v>
          </cell>
          <cell r="BD28">
            <v>0</v>
          </cell>
          <cell r="BG28">
            <v>40.753999999999998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2.3673999999999999</v>
          </cell>
          <cell r="T29">
            <v>30.232475198116507</v>
          </cell>
          <cell r="W29">
            <v>42.239400000000003</v>
          </cell>
          <cell r="X29">
            <v>25.87220056331596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0</v>
          </cell>
          <cell r="BC29">
            <v>0</v>
          </cell>
          <cell r="BD29">
            <v>0</v>
          </cell>
          <cell r="BG29">
            <v>51.708999999999996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3.2928000000000006</v>
          </cell>
          <cell r="T30">
            <v>30.233741351983042</v>
          </cell>
          <cell r="W30">
            <v>25.401600000000002</v>
          </cell>
          <cell r="X30">
            <v>30.28016594700572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0</v>
          </cell>
          <cell r="BC30">
            <v>0</v>
          </cell>
          <cell r="BD30">
            <v>0</v>
          </cell>
          <cell r="BG30">
            <v>32.692799999999998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10.045199999999999</v>
          </cell>
          <cell r="T31">
            <v>30.242980143174325</v>
          </cell>
          <cell r="W31">
            <v>110.2689</v>
          </cell>
          <cell r="X31">
            <v>90.302866651962717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0</v>
          </cell>
          <cell r="BC31">
            <v>0</v>
          </cell>
          <cell r="BD31">
            <v>0</v>
          </cell>
          <cell r="BG31">
            <v>78.078600000000009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1.1616</v>
          </cell>
          <cell r="T32">
            <v>131.58857591956641</v>
          </cell>
          <cell r="W32">
            <v>8.4699999999999989</v>
          </cell>
          <cell r="X32">
            <v>10.094017741479394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4.51</v>
          </cell>
          <cell r="T33">
            <v>103.7406990121391</v>
          </cell>
          <cell r="W33">
            <v>50.839999999999996</v>
          </cell>
          <cell r="X33">
            <v>44.186573972425933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96.842622483010118</v>
          </cell>
          <cell r="BC33">
            <v>0</v>
          </cell>
          <cell r="BD33">
            <v>0</v>
          </cell>
          <cell r="BG33">
            <v>52.582500000000003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5.6644000000000005</v>
          </cell>
          <cell r="T34">
            <v>103.74227848914745</v>
          </cell>
          <cell r="W34">
            <v>76.136200000000002</v>
          </cell>
          <cell r="X34">
            <v>58.061033087025088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12.710301690176591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96.842622483010118</v>
          </cell>
          <cell r="BC34">
            <v>0</v>
          </cell>
          <cell r="BD34">
            <v>0</v>
          </cell>
          <cell r="BG34">
            <v>58.726499999999994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132.6087270406195</v>
          </cell>
          <cell r="W36">
            <v>8.4624000000000006</v>
          </cell>
          <cell r="X36">
            <v>1.901297207681389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64.398896918533524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5.6735999999999995</v>
          </cell>
          <cell r="T38">
            <v>58.816919887194189</v>
          </cell>
          <cell r="W38">
            <v>33.726399999999998</v>
          </cell>
          <cell r="X38">
            <v>48.532573747082992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0</v>
          </cell>
          <cell r="BC38">
            <v>0</v>
          </cell>
          <cell r="BD38">
            <v>0</v>
          </cell>
          <cell r="BG38">
            <v>65.561599999999999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3.3640000000000003</v>
          </cell>
          <cell r="T39">
            <v>58.81375983859882</v>
          </cell>
          <cell r="W39">
            <v>25.288</v>
          </cell>
          <cell r="X39">
            <v>22.063629769417023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0</v>
          </cell>
          <cell r="BC39">
            <v>0</v>
          </cell>
          <cell r="BD39">
            <v>0</v>
          </cell>
          <cell r="BG39">
            <v>52.2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7.8077999999999994</v>
          </cell>
          <cell r="T40">
            <v>121.41995991389631</v>
          </cell>
          <cell r="W40">
            <v>59.259199999999993</v>
          </cell>
          <cell r="X40">
            <v>70.65120417310338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0</v>
          </cell>
          <cell r="BC40">
            <v>0</v>
          </cell>
          <cell r="BD40">
            <v>0</v>
          </cell>
          <cell r="BG40">
            <v>83.483399999999989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30.282053224438187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0</v>
          </cell>
          <cell r="BC41">
            <v>0</v>
          </cell>
          <cell r="BD41">
            <v>0</v>
          </cell>
          <cell r="BG41">
            <v>25.52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22.088681130574216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70.641880123883453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106.64896697212714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58.641330226606442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0</v>
          </cell>
          <cell r="BC45">
            <v>0</v>
          </cell>
          <cell r="BD45">
            <v>0</v>
          </cell>
          <cell r="BG45">
            <v>72.743000000000009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20.18327235420066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0</v>
          </cell>
          <cell r="BC46">
            <v>0</v>
          </cell>
          <cell r="BD46">
            <v>0</v>
          </cell>
          <cell r="BG46">
            <v>51.369399999999999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111.06185275769438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32.16600545381165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100.92584309334256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151.39941427695425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0</v>
          </cell>
          <cell r="BC50">
            <v>0</v>
          </cell>
          <cell r="BD50">
            <v>0</v>
          </cell>
          <cell r="BG50">
            <v>125.72850000000001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102.8273649769088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133.10591325754385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153.31264177411947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82.660718638184662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0</v>
          </cell>
          <cell r="BC54">
            <v>0</v>
          </cell>
          <cell r="BD54">
            <v>0</v>
          </cell>
          <cell r="BG54">
            <v>79.876400000000004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12.3194</v>
          </cell>
          <cell r="T55">
            <v>30.24609175666393</v>
          </cell>
          <cell r="W55">
            <v>118.62389999999999</v>
          </cell>
          <cell r="X55">
            <v>116.75307266083487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0</v>
          </cell>
          <cell r="BC55">
            <v>0</v>
          </cell>
          <cell r="BD55">
            <v>0</v>
          </cell>
          <cell r="BG55">
            <v>79.877399999999994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15.817500000000001</v>
          </cell>
          <cell r="T56">
            <v>30.250877938683097</v>
          </cell>
          <cell r="W56">
            <v>110.1675</v>
          </cell>
          <cell r="X56">
            <v>139.42616249968256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13.416</v>
          </cell>
          <cell r="T57">
            <v>30.247592150364</v>
          </cell>
          <cell r="W57">
            <v>101.824</v>
          </cell>
          <cell r="X57">
            <v>121.1695532605592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0</v>
          </cell>
          <cell r="BC57">
            <v>0</v>
          </cell>
          <cell r="BD57">
            <v>0</v>
          </cell>
          <cell r="BG57">
            <v>64.843999999999994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8.9868999999999986</v>
          </cell>
          <cell r="T58">
            <v>30.241532152427666</v>
          </cell>
          <cell r="W58">
            <v>76.243700000000004</v>
          </cell>
          <cell r="X58">
            <v>82.658224735863143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10.216799999999999</v>
          </cell>
          <cell r="T59">
            <v>30.243214930297185</v>
          </cell>
          <cell r="W59">
            <v>101.60039999999999</v>
          </cell>
          <cell r="X59">
            <v>88.355263744420341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0</v>
          </cell>
          <cell r="BC59">
            <v>0</v>
          </cell>
          <cell r="BD59">
            <v>0</v>
          </cell>
          <cell r="BG59">
            <v>77.382799999999989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25.997199999999999</v>
          </cell>
          <cell r="T60">
            <v>30.264806041682014</v>
          </cell>
          <cell r="W60">
            <v>177.94200000000001</v>
          </cell>
          <cell r="X60">
            <v>211.99054923477419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14.5755</v>
          </cell>
          <cell r="T61">
            <v>30.249178605311322</v>
          </cell>
          <cell r="W61">
            <v>109.96199999999999</v>
          </cell>
          <cell r="X61">
            <v>122.99796561120571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0</v>
          </cell>
          <cell r="BC61">
            <v>0</v>
          </cell>
          <cell r="BD61">
            <v>0</v>
          </cell>
          <cell r="BG61">
            <v>67.342500000000001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12.16944</v>
          </cell>
          <cell r="T62">
            <v>30.245886577893859</v>
          </cell>
          <cell r="W62">
            <v>84.932550000000006</v>
          </cell>
          <cell r="X62">
            <v>117.37445178595512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0</v>
          </cell>
          <cell r="BC62">
            <v>0</v>
          </cell>
          <cell r="BD62">
            <v>0</v>
          </cell>
          <cell r="BG62">
            <v>112.31379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12.392599999999998</v>
          </cell>
          <cell r="T63">
            <v>30.246191910611444</v>
          </cell>
          <cell r="W63">
            <v>101.73459999999999</v>
          </cell>
          <cell r="X63">
            <v>121.14946723645652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23.389499999999998</v>
          </cell>
          <cell r="T64">
            <v>30.26123812571295</v>
          </cell>
          <cell r="W64">
            <v>174.03799999999998</v>
          </cell>
          <cell r="X64">
            <v>194.73138858629903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19.013400000000001</v>
          </cell>
          <cell r="T65">
            <v>30.255250643612932</v>
          </cell>
          <cell r="W65">
            <v>161.26180000000002</v>
          </cell>
          <cell r="X65">
            <v>183.6698715496176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7.843</v>
          </cell>
          <cell r="T66">
            <v>34.30969504149958</v>
          </cell>
          <cell r="W66">
            <v>67.677500000000009</v>
          </cell>
          <cell r="X66">
            <v>80.733606171337712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0</v>
          </cell>
          <cell r="BC66">
            <v>0</v>
          </cell>
          <cell r="BD66">
            <v>0</v>
          </cell>
          <cell r="BG66">
            <v>53.635999999999996</v>
          </cell>
          <cell r="BK66">
            <v>6.9575000000000005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11.288400000000001</v>
          </cell>
          <cell r="T67">
            <v>30.244681118414093</v>
          </cell>
          <cell r="W67">
            <v>76.073999999999998</v>
          </cell>
          <cell r="X67">
            <v>99.002123232356368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0</v>
          </cell>
          <cell r="BC67">
            <v>0</v>
          </cell>
          <cell r="BD67">
            <v>0</v>
          </cell>
          <cell r="BG67">
            <v>64.622</v>
          </cell>
          <cell r="BK67">
            <v>10.1432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7.8650000000000011</v>
          </cell>
          <cell r="T68">
            <v>30.239997142677431</v>
          </cell>
          <cell r="W68">
            <v>67.796300000000002</v>
          </cell>
          <cell r="X68">
            <v>72.56928466938065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0</v>
          </cell>
          <cell r="BC68">
            <v>0</v>
          </cell>
          <cell r="BD68">
            <v>0</v>
          </cell>
          <cell r="BG68">
            <v>65.908699999999996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19.212599999999998</v>
          </cell>
          <cell r="T69">
            <v>30.255523193699609</v>
          </cell>
          <cell r="W69">
            <v>143.68860000000001</v>
          </cell>
          <cell r="X69">
            <v>163.33957129639225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177.39287241530633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46.369215458231338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50.465932203527856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15.800476303831987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131.22915065648453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24.416843713405019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60.555389024545455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51.814904419287707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0</v>
          </cell>
          <cell r="BC74">
            <v>0</v>
          </cell>
          <cell r="BD74">
            <v>0</v>
          </cell>
          <cell r="BG74">
            <v>99.878400000000013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365.88499999999999</v>
          </cell>
          <cell r="T75">
            <v>282.39255955657683</v>
          </cell>
          <cell r="W75">
            <v>508.69</v>
          </cell>
          <cell r="X75">
            <v>556.60507768988407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229.63687987347308</v>
          </cell>
          <cell r="AQ75">
            <v>49.010000000000005</v>
          </cell>
          <cell r="AR75">
            <v>38.981924431151754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774.74097986408094</v>
          </cell>
          <cell r="BC75">
            <v>142.80500000000001</v>
          </cell>
          <cell r="BD75">
            <v>4.0179024102479914</v>
          </cell>
          <cell r="BG75">
            <v>750.36</v>
          </cell>
          <cell r="BK75">
            <v>141.96</v>
          </cell>
          <cell r="BL75">
            <v>0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629.42811590191684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534.38879999999995</v>
          </cell>
          <cell r="T76">
            <v>631.36599963941319</v>
          </cell>
          <cell r="W76">
            <v>440.71719999999993</v>
          </cell>
          <cell r="X76">
            <v>500.37816372097984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108.16451254238987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0</v>
          </cell>
          <cell r="BC76">
            <v>410.77300000000002</v>
          </cell>
          <cell r="BD76">
            <v>11.557339216167488</v>
          </cell>
          <cell r="BG76">
            <v>831.52739999999994</v>
          </cell>
          <cell r="BK76">
            <v>159.70239999999998</v>
          </cell>
          <cell r="BL76">
            <v>0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263.77767862941596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144.69059999999999</v>
          </cell>
          <cell r="T77">
            <v>469.254786915816</v>
          </cell>
          <cell r="W77">
            <v>126.83129999999998</v>
          </cell>
          <cell r="X77">
            <v>110.40606452081431</v>
          </cell>
          <cell r="AA77">
            <v>0.60539999999999994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95.256841620351395</v>
          </cell>
          <cell r="AQ77">
            <v>2.4215999999999998</v>
          </cell>
          <cell r="AR77">
            <v>1.9880781459887393</v>
          </cell>
          <cell r="AU77">
            <v>0</v>
          </cell>
          <cell r="AV77">
            <v>0</v>
          </cell>
          <cell r="AY77">
            <v>82.031700000000001</v>
          </cell>
          <cell r="AZ77">
            <v>0</v>
          </cell>
          <cell r="BC77">
            <v>118.3557</v>
          </cell>
          <cell r="BD77">
            <v>3.3300070186379198</v>
          </cell>
          <cell r="BG77">
            <v>381.70469999999995</v>
          </cell>
          <cell r="BK77">
            <v>78.399299999999997</v>
          </cell>
          <cell r="BL77">
            <v>0</v>
          </cell>
          <cell r="BO77">
            <v>0</v>
          </cell>
          <cell r="BP77">
            <v>0</v>
          </cell>
          <cell r="BS77">
            <v>68.107500000000002</v>
          </cell>
          <cell r="BT77">
            <v>172.81985841237599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193.7784</v>
          </cell>
          <cell r="T78">
            <v>466.27090100723996</v>
          </cell>
          <cell r="W78">
            <v>211.46159999999998</v>
          </cell>
          <cell r="X78">
            <v>194.94855603228967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59.874200854665631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2.2285072532901671</v>
          </cell>
          <cell r="BG78">
            <v>384.6096</v>
          </cell>
          <cell r="BK78">
            <v>117.5196</v>
          </cell>
          <cell r="BL78">
            <v>0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45.478910108520004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34.932589999999998</v>
          </cell>
          <cell r="T79">
            <v>77.861000149076006</v>
          </cell>
          <cell r="W79">
            <v>294.43183000000005</v>
          </cell>
          <cell r="X79">
            <v>311.88212183594936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135.50994983566645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2.3613902208927078</v>
          </cell>
          <cell r="BG79">
            <v>618.35221000000001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294.70333750320958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203.84159556333867</v>
          </cell>
          <cell r="AA80">
            <v>8.2675999999999998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60.251522351086678</v>
          </cell>
          <cell r="AQ80">
            <v>24.427000000000003</v>
          </cell>
          <cell r="AR80">
            <v>19.490962215575877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0</v>
          </cell>
          <cell r="BC80">
            <v>50.733000000000004</v>
          </cell>
          <cell r="BD80">
            <v>1.427402702840316</v>
          </cell>
          <cell r="BG80">
            <v>354.37939999999998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206.95847491396358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56.915430544047304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0</v>
          </cell>
          <cell r="BC81">
            <v>42.503999999999998</v>
          </cell>
          <cell r="BD81">
            <v>1.1958749626776415</v>
          </cell>
          <cell r="BG81">
            <v>435.28649999999999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204.40560000000002</v>
          </cell>
          <cell r="T82">
            <v>408.71663083207545</v>
          </cell>
          <cell r="W82">
            <v>186.2448</v>
          </cell>
          <cell r="X82">
            <v>213.85598817123864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124.55122290187741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484.21311241505066</v>
          </cell>
          <cell r="BC82">
            <v>111.28320000000001</v>
          </cell>
          <cell r="BD82">
            <v>3.1310180841014619</v>
          </cell>
          <cell r="BG82">
            <v>440.88240000000002</v>
          </cell>
          <cell r="BK82">
            <v>128.67120000000003</v>
          </cell>
          <cell r="BL82">
            <v>0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94.596133025721599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602.69100000000003</v>
          </cell>
          <cell r="T83">
            <v>787.35024147033334</v>
          </cell>
          <cell r="W83">
            <v>262.43760000000003</v>
          </cell>
          <cell r="X83">
            <v>370.22189387822516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161.22655522184334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3.8779447494550379</v>
          </cell>
          <cell r="BG83">
            <v>555.89980000000003</v>
          </cell>
          <cell r="BK83">
            <v>181.5702</v>
          </cell>
          <cell r="BL83">
            <v>0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127.51260000000002</v>
          </cell>
          <cell r="T84">
            <v>555.58180452928787</v>
          </cell>
          <cell r="W84">
            <v>135.25740000000002</v>
          </cell>
          <cell r="X84">
            <v>157.14284491918019</v>
          </cell>
          <cell r="AA84">
            <v>9.1278000000000006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93.162368643540532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1.2762977227312315</v>
          </cell>
          <cell r="BG84">
            <v>301.2174</v>
          </cell>
          <cell r="BK84">
            <v>32.915399999999998</v>
          </cell>
          <cell r="BL84">
            <v>0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67.308786960609595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612.25779999999997</v>
          </cell>
          <cell r="T85">
            <v>422.87316350670005</v>
          </cell>
          <cell r="W85">
            <v>347.03130000000004</v>
          </cell>
          <cell r="X85">
            <v>389.22805827572915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174.66482448953937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774.74097986408094</v>
          </cell>
          <cell r="BC85">
            <v>152.10579999999999</v>
          </cell>
          <cell r="BD85">
            <v>4.2795858718721247</v>
          </cell>
          <cell r="BG85">
            <v>531.73119999999994</v>
          </cell>
          <cell r="BK85">
            <v>136.1283</v>
          </cell>
          <cell r="BL85">
            <v>0</v>
          </cell>
          <cell r="BO85">
            <v>0.6391</v>
          </cell>
          <cell r="BP85">
            <v>0</v>
          </cell>
          <cell r="BS85">
            <v>155.3013</v>
          </cell>
          <cell r="BT85">
            <v>18.191564043408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21.340299999999999</v>
          </cell>
          <cell r="T86">
            <v>30.258434362471853</v>
          </cell>
          <cell r="W86">
            <v>169.63729999999998</v>
          </cell>
          <cell r="X86">
            <v>210.12468341412853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102.76312725086258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0</v>
          </cell>
          <cell r="BC86">
            <v>128.04179999999999</v>
          </cell>
          <cell r="BD86">
            <v>3.6025311216868539</v>
          </cell>
          <cell r="BG86">
            <v>442.35910000000001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203.74551728616956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11.2805</v>
          </cell>
          <cell r="T87">
            <v>30.244670309449809</v>
          </cell>
          <cell r="W87">
            <v>76.297200000000004</v>
          </cell>
          <cell r="X87">
            <v>90.861257892774304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36.422725450215822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0</v>
          </cell>
          <cell r="BC87">
            <v>104.8061</v>
          </cell>
          <cell r="BD87">
            <v>2.9487810776841985</v>
          </cell>
          <cell r="BG87">
            <v>312.77749999999997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490.52130000000005</v>
          </cell>
          <cell r="T88">
            <v>1946.9774618846304</v>
          </cell>
          <cell r="W88">
            <v>152.31650000000002</v>
          </cell>
          <cell r="X88">
            <v>165.278052363011</v>
          </cell>
          <cell r="AA88">
            <v>21.137800000000002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182.79557304288335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6.9267900400312712</v>
          </cell>
          <cell r="BG88">
            <v>655.2718000000001</v>
          </cell>
          <cell r="BK88">
            <v>215.10820000000001</v>
          </cell>
          <cell r="BL88">
            <v>0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163.72407639067197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778.09879999999998</v>
          </cell>
          <cell r="T89">
            <v>1552.5192699043457</v>
          </cell>
          <cell r="W89">
            <v>380.9862</v>
          </cell>
          <cell r="X89">
            <v>421.42994446834609</v>
          </cell>
          <cell r="AA89">
            <v>24.189599999999999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309.92874878671461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14.547580893912897</v>
          </cell>
          <cell r="BG89">
            <v>1189.3219999999999</v>
          </cell>
          <cell r="BK89">
            <v>226.7775</v>
          </cell>
          <cell r="BL89">
            <v>0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285.60755548150559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523.5214400000001</v>
          </cell>
          <cell r="T90">
            <v>3101.4989602702531</v>
          </cell>
          <cell r="W90">
            <v>195.15888000000001</v>
          </cell>
          <cell r="X90">
            <v>248.62281897086805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138.12080251431917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1.3836220423277956</v>
          </cell>
          <cell r="BG90">
            <v>434.84806000000003</v>
          </cell>
          <cell r="BK90">
            <v>56.921340000000001</v>
          </cell>
          <cell r="BL90">
            <v>0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50.93637932154239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7.7376000000000005</v>
          </cell>
          <cell r="T91">
            <v>142.67506214264154</v>
          </cell>
          <cell r="W91">
            <v>59.519999999999996</v>
          </cell>
          <cell r="X91">
            <v>70.709799643863832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66.302613445357224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242.10655620752533</v>
          </cell>
          <cell r="BC91">
            <v>49.6</v>
          </cell>
          <cell r="BD91">
            <v>1.3955250834935777</v>
          </cell>
          <cell r="BG91">
            <v>260.10239999999999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342.79800000000006</v>
          </cell>
          <cell r="T92">
            <v>423.8280072038566</v>
          </cell>
          <cell r="W92">
            <v>169.18740000000003</v>
          </cell>
          <cell r="X92">
            <v>210.02360173354907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106.22384743002763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1.2652348101741813</v>
          </cell>
          <cell r="BG92">
            <v>327.68540000000002</v>
          </cell>
          <cell r="BK92">
            <v>81.460599999999999</v>
          </cell>
          <cell r="BL92">
            <v>0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156.44745077330879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471.77949999999993</v>
          </cell>
          <cell r="T93">
            <v>578.18476813691973</v>
          </cell>
          <cell r="W93">
            <v>194.89599999999999</v>
          </cell>
          <cell r="X93">
            <v>207.60869118890025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135.04487734590933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3.6644631743841547</v>
          </cell>
          <cell r="BG93">
            <v>498.48400000000004</v>
          </cell>
          <cell r="BK93">
            <v>104.00700000000001</v>
          </cell>
          <cell r="BL93">
            <v>0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74.585412577972789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916.68935999999997</v>
          </cell>
          <cell r="T94">
            <v>1032.4512402127009</v>
          </cell>
          <cell r="W94">
            <v>519.35968000000003</v>
          </cell>
          <cell r="X94">
            <v>932.06410929517688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476.40512000000001</v>
          </cell>
          <cell r="AN94">
            <v>237.93086298249202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21.47728</v>
          </cell>
          <cell r="AZ94">
            <v>0</v>
          </cell>
          <cell r="BC94">
            <v>46.859520000000003</v>
          </cell>
          <cell r="BD94">
            <v>1.3184200717836487</v>
          </cell>
          <cell r="BG94">
            <v>628.69856000000004</v>
          </cell>
          <cell r="BK94">
            <v>175.72319999999999</v>
          </cell>
          <cell r="BL94">
            <v>0</v>
          </cell>
          <cell r="BO94">
            <v>0.97624</v>
          </cell>
          <cell r="BP94">
            <v>0</v>
          </cell>
          <cell r="BS94">
            <v>205.0104</v>
          </cell>
          <cell r="BT94">
            <v>61.851317747587188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602.64080000000001</v>
          </cell>
          <cell r="T95">
            <v>872.56273754056588</v>
          </cell>
          <cell r="W95">
            <v>346.87639999999999</v>
          </cell>
          <cell r="X95">
            <v>381.00224298409739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202.95389715760234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3.7903023979412782</v>
          </cell>
          <cell r="BG95">
            <v>695.70519999999988</v>
          </cell>
          <cell r="BK95">
            <v>158.79519999999999</v>
          </cell>
          <cell r="BL95">
            <v>0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200.03339999999997</v>
          </cell>
          <cell r="T96">
            <v>220.08690959748651</v>
          </cell>
          <cell r="W96">
            <v>212.25540000000001</v>
          </cell>
          <cell r="X96">
            <v>178.7448777555112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130.07877341082974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3.7826045015129748</v>
          </cell>
          <cell r="BG96">
            <v>615.58139999999992</v>
          </cell>
          <cell r="BK96">
            <v>111.6276</v>
          </cell>
          <cell r="BL96">
            <v>0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663.86400000000003</v>
          </cell>
          <cell r="T97">
            <v>1097.1364755542729</v>
          </cell>
          <cell r="W97">
            <v>278.88960000000003</v>
          </cell>
          <cell r="X97">
            <v>275.62610557036538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752.1597055958041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3.8107288336391894</v>
          </cell>
          <cell r="BG97">
            <v>775.95360000000005</v>
          </cell>
          <cell r="BK97">
            <v>150.12</v>
          </cell>
          <cell r="BL97">
            <v>0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202.18439999999995</v>
          </cell>
          <cell r="T98">
            <v>187.63424361084151</v>
          </cell>
          <cell r="W98">
            <v>135.72239999999999</v>
          </cell>
          <cell r="X98">
            <v>202.50482324812438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111.9223901998443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0</v>
          </cell>
          <cell r="BC98">
            <v>124.87859999999998</v>
          </cell>
          <cell r="BD98">
            <v>3.5135326349105056</v>
          </cell>
          <cell r="BG98">
            <v>522.95100000000002</v>
          </cell>
          <cell r="BK98">
            <v>97.944000000000003</v>
          </cell>
          <cell r="BL98">
            <v>0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580.0145</v>
          </cell>
          <cell r="T99">
            <v>820.77579791849189</v>
          </cell>
          <cell r="W99">
            <v>339.67700000000002</v>
          </cell>
          <cell r="X99">
            <v>371.19369842186728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201.36459221168832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3.7867404327080068</v>
          </cell>
          <cell r="BG99">
            <v>809.45669999999996</v>
          </cell>
          <cell r="BK99">
            <v>144.8434</v>
          </cell>
          <cell r="BL99">
            <v>0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649.30770000000007</v>
          </cell>
          <cell r="T100">
            <v>869.56850759905592</v>
          </cell>
          <cell r="W100">
            <v>348.39270000000005</v>
          </cell>
          <cell r="X100">
            <v>389.53393202531981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203.94382383538337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3.7816675864871621</v>
          </cell>
          <cell r="BG100">
            <v>811.13310000000013</v>
          </cell>
          <cell r="BK100">
            <v>138.42089999999999</v>
          </cell>
          <cell r="BL100">
            <v>0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802.84040000000005</v>
          </cell>
          <cell r="T101">
            <v>881.17698209792161</v>
          </cell>
          <cell r="W101">
            <v>288.2158</v>
          </cell>
          <cell r="X101">
            <v>335.05856878686598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197.12539031652813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3.7891375846659425</v>
          </cell>
          <cell r="BG101">
            <v>808.69580000000008</v>
          </cell>
          <cell r="BK101">
            <v>121.0116</v>
          </cell>
          <cell r="BL101">
            <v>0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622.81730000000005</v>
          </cell>
          <cell r="T102">
            <v>921.92233614549059</v>
          </cell>
          <cell r="W102">
            <v>330.93170000000003</v>
          </cell>
          <cell r="X102">
            <v>774.64083908803514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189.23857551897947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3.7820136541993987</v>
          </cell>
          <cell r="BG102">
            <v>783.48239999999998</v>
          </cell>
          <cell r="BK102">
            <v>132.50069999999999</v>
          </cell>
          <cell r="BL102">
            <v>0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773.07899999999995</v>
          </cell>
          <cell r="T103">
            <v>921.3097976588183</v>
          </cell>
          <cell r="W103">
            <v>305.54400000000004</v>
          </cell>
          <cell r="X103">
            <v>322.56977146001753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191.69007654908435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3.7795658581860132</v>
          </cell>
          <cell r="BG103">
            <v>789.54150000000004</v>
          </cell>
          <cell r="BK103">
            <v>129.066</v>
          </cell>
          <cell r="BL103">
            <v>0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885.73119999999994</v>
          </cell>
          <cell r="T104">
            <v>991.27619986179786</v>
          </cell>
          <cell r="W104">
            <v>296.10200000000003</v>
          </cell>
          <cell r="X104">
            <v>320.44838175556879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203.34865005680098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3.7851732805477121</v>
          </cell>
          <cell r="BG104">
            <v>813.63680000000011</v>
          </cell>
          <cell r="BK104">
            <v>105.56680000000001</v>
          </cell>
          <cell r="BL104">
            <v>0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155.0556</v>
          </cell>
          <cell r="T105">
            <v>191.7923887503745</v>
          </cell>
          <cell r="W105">
            <v>177.55799999999999</v>
          </cell>
          <cell r="X105">
            <v>170.94920870963716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112.5000103490471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3.6305372843503521</v>
          </cell>
          <cell r="BG105">
            <v>510.87479999999999</v>
          </cell>
          <cell r="BK105">
            <v>94.932000000000002</v>
          </cell>
          <cell r="BL105">
            <v>0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1089.1585</v>
          </cell>
          <cell r="T106">
            <v>1248.8260842648165</v>
          </cell>
          <cell r="W106">
            <v>337.49889999999999</v>
          </cell>
          <cell r="X106">
            <v>394.86350575116563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290.28003997981961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4.813624623027029</v>
          </cell>
          <cell r="BG106">
            <v>972.29600000000005</v>
          </cell>
          <cell r="BK106">
            <v>247.74850000000001</v>
          </cell>
          <cell r="BL106">
            <v>0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0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1423.7003999999999</v>
          </cell>
          <cell r="T107">
            <v>1468.1510695689453</v>
          </cell>
          <cell r="W107">
            <v>267.35279999999995</v>
          </cell>
          <cell r="X107">
            <v>436.44045964666765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326.31141752181895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6.9435025783295616</v>
          </cell>
          <cell r="BG107">
            <v>1037.6279999999999</v>
          </cell>
          <cell r="BK107">
            <v>256.1352</v>
          </cell>
          <cell r="BL107">
            <v>0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167.36238919935357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1280.0927999999999</v>
          </cell>
          <cell r="T108">
            <v>1366.9520864642732</v>
          </cell>
          <cell r="W108">
            <v>407.47139999999996</v>
          </cell>
          <cell r="X108">
            <v>451.53970408693965</v>
          </cell>
          <cell r="AA108">
            <v>23.2575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292.5232422262394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6.8577284297501553</v>
          </cell>
          <cell r="BG108">
            <v>1001.9331</v>
          </cell>
          <cell r="BK108">
            <v>212.10839999999999</v>
          </cell>
          <cell r="BL108">
            <v>0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227.3945505426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279.06560000000002</v>
          </cell>
          <cell r="T109">
            <v>2753.4359695412163</v>
          </cell>
          <cell r="W109">
            <v>237.4436</v>
          </cell>
          <cell r="X109">
            <v>352.11289275888095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671.75740447223427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446.61295961759419</v>
          </cell>
          <cell r="BC109">
            <v>45.982400000000005</v>
          </cell>
          <cell r="BD109">
            <v>1.293741786274901</v>
          </cell>
          <cell r="BG109">
            <v>366.67000000000007</v>
          </cell>
          <cell r="BK109">
            <v>107.42440000000002</v>
          </cell>
          <cell r="BL109">
            <v>0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78.223725386654394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249.571</v>
          </cell>
          <cell r="T110">
            <v>2476.3762391665482</v>
          </cell>
          <cell r="W110">
            <v>152.71199999999999</v>
          </cell>
          <cell r="X110">
            <v>177.44649861246617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100.5567609313738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0</v>
          </cell>
          <cell r="BC110">
            <v>46.308500000000002</v>
          </cell>
          <cell r="BD110">
            <v>1.3029168009871441</v>
          </cell>
          <cell r="BG110">
            <v>315.322</v>
          </cell>
          <cell r="BK110">
            <v>115.94800000000001</v>
          </cell>
          <cell r="BL110">
            <v>0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196.46889166880641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568.79280000000006</v>
          </cell>
          <cell r="T111">
            <v>355.70919396798047</v>
          </cell>
          <cell r="W111">
            <v>271.38479999999998</v>
          </cell>
          <cell r="X111">
            <v>331.27704896949916</v>
          </cell>
          <cell r="AA111">
            <v>37.7956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98.173242630257363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0</v>
          </cell>
          <cell r="BC111">
            <v>151.80199999999999</v>
          </cell>
          <cell r="BD111">
            <v>4.271038280735727</v>
          </cell>
          <cell r="BG111">
            <v>585.52199999999993</v>
          </cell>
          <cell r="BK111">
            <v>143.1276</v>
          </cell>
          <cell r="BL111">
            <v>0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78.223725386654394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240.43639999999999</v>
          </cell>
          <cell r="T112">
            <v>199.27332670859397</v>
          </cell>
          <cell r="W112">
            <v>152.97056000000001</v>
          </cell>
          <cell r="X112">
            <v>494.05704187470303</v>
          </cell>
          <cell r="AA112">
            <v>22.718399999999999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58.21205354097858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0</v>
          </cell>
          <cell r="BC112">
            <v>52.630960000000002</v>
          </cell>
          <cell r="BD112">
            <v>1.4808029203295796</v>
          </cell>
          <cell r="BG112">
            <v>372.58175999999997</v>
          </cell>
          <cell r="BK112">
            <v>92.009519999999995</v>
          </cell>
          <cell r="BL112">
            <v>0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50.93637932154239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499.80608000000007</v>
          </cell>
          <cell r="T113">
            <v>318.82696971144782</v>
          </cell>
          <cell r="W113">
            <v>127.58604000000001</v>
          </cell>
          <cell r="X113">
            <v>135.14867538934186</v>
          </cell>
          <cell r="AA113">
            <v>22.581600000000002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57.979611450999748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0</v>
          </cell>
          <cell r="BC113">
            <v>53.44312</v>
          </cell>
          <cell r="BD113">
            <v>1.5036535181483326</v>
          </cell>
          <cell r="BG113">
            <v>324.04595999999998</v>
          </cell>
          <cell r="BK113">
            <v>90.702759999999998</v>
          </cell>
          <cell r="BL113">
            <v>0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78.223725386654394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466.22179999999997</v>
          </cell>
          <cell r="T114">
            <v>322.80796323566926</v>
          </cell>
          <cell r="W114">
            <v>296.33823999999998</v>
          </cell>
          <cell r="X114">
            <v>295.92842019537784</v>
          </cell>
          <cell r="AA114">
            <v>38.319599999999994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101.59399175158603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0</v>
          </cell>
          <cell r="BC114">
            <v>151.36241999999999</v>
          </cell>
          <cell r="BD114">
            <v>4.2586704396832653</v>
          </cell>
          <cell r="BG114">
            <v>594.59245999999996</v>
          </cell>
          <cell r="BK114">
            <v>148.16911999999999</v>
          </cell>
          <cell r="BL114">
            <v>0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109.14938426044799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514.28520000000003</v>
          </cell>
          <cell r="T115">
            <v>318.00436495813329</v>
          </cell>
          <cell r="W115">
            <v>507.6918</v>
          </cell>
          <cell r="X115">
            <v>876.82183122705396</v>
          </cell>
          <cell r="AA115">
            <v>24.908400000000004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108.95209978695671</v>
          </cell>
          <cell r="AQ115">
            <v>31.501799999999999</v>
          </cell>
          <cell r="AR115">
            <v>25.338250880248644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0</v>
          </cell>
          <cell r="BC115">
            <v>149.4504</v>
          </cell>
          <cell r="BD115">
            <v>4.2048746358497695</v>
          </cell>
          <cell r="BG115">
            <v>629.30340000000001</v>
          </cell>
          <cell r="BK115">
            <v>98.90100000000001</v>
          </cell>
          <cell r="BL115">
            <v>0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203.74551728616956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393.76787999999993</v>
          </cell>
          <cell r="T116">
            <v>304.82409077342709</v>
          </cell>
          <cell r="W116">
            <v>532.00554</v>
          </cell>
          <cell r="X116">
            <v>586.41655626060708</v>
          </cell>
          <cell r="AA116">
            <v>43.98471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768.34308690453145</v>
          </cell>
          <cell r="AQ116">
            <v>107.51817999999999</v>
          </cell>
          <cell r="AR116">
            <v>85.565324126378101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1.7875514319836028</v>
          </cell>
          <cell r="BG116">
            <v>599.02985999999999</v>
          </cell>
          <cell r="BK116">
            <v>138.93583000000001</v>
          </cell>
          <cell r="BL116">
            <v>0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78.223725386654394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590.79055999999991</v>
          </cell>
          <cell r="T117">
            <v>408.67232892179214</v>
          </cell>
          <cell r="W117">
            <v>694.10367999999994</v>
          </cell>
          <cell r="X117">
            <v>819.42041122217347</v>
          </cell>
          <cell r="AA117">
            <v>55.167200000000001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281.93076430398332</v>
          </cell>
          <cell r="AQ117">
            <v>110.3344</v>
          </cell>
          <cell r="AR117">
            <v>87.70932997009146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1.9754782980306023</v>
          </cell>
          <cell r="BG117">
            <v>802.43200000000002</v>
          </cell>
          <cell r="BK117">
            <v>176.53503999999998</v>
          </cell>
          <cell r="BL117">
            <v>0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78.223725386654394</v>
          </cell>
          <cell r="BX117">
            <v>0</v>
          </cell>
        </row>
        <row r="118">
          <cell r="O118">
            <v>1700.2080000000001</v>
          </cell>
          <cell r="P118">
            <v>1004.5748257981149</v>
          </cell>
          <cell r="S118">
            <v>2654.2136000000005</v>
          </cell>
          <cell r="T118">
            <v>2097.6740390156465</v>
          </cell>
          <cell r="W118">
            <v>1572.6924000000001</v>
          </cell>
          <cell r="X118">
            <v>1696.6721880361245</v>
          </cell>
          <cell r="AA118">
            <v>28.3368</v>
          </cell>
          <cell r="AB118">
            <v>149.84149831843453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1965.0797171183692</v>
          </cell>
          <cell r="AQ118">
            <v>160.57520000000002</v>
          </cell>
          <cell r="AR118">
            <v>136.43673550903114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46.374682795340533</v>
          </cell>
          <cell r="BG118">
            <v>5350.9324000000006</v>
          </cell>
          <cell r="BK118">
            <v>368.3784</v>
          </cell>
          <cell r="BL118">
            <v>0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1831.8904991711854</v>
          </cell>
        </row>
        <row r="119">
          <cell r="O119">
            <v>214.2612</v>
          </cell>
          <cell r="P119">
            <v>219.42446663002158</v>
          </cell>
          <cell r="S119">
            <v>224.76420000000002</v>
          </cell>
          <cell r="T119">
            <v>421.5880504891316</v>
          </cell>
          <cell r="W119">
            <v>558.0594000000001</v>
          </cell>
          <cell r="X119">
            <v>649.60732128853749</v>
          </cell>
          <cell r="AA119">
            <v>9.1026000000000007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382.30920000000003</v>
          </cell>
          <cell r="AN119">
            <v>119.95133829995586</v>
          </cell>
          <cell r="AQ119">
            <v>49.01400000000001</v>
          </cell>
          <cell r="AR119">
            <v>38.981924431151754</v>
          </cell>
          <cell r="AU119">
            <v>1.4004000000000001</v>
          </cell>
          <cell r="AV119">
            <v>0</v>
          </cell>
          <cell r="AY119">
            <v>163.84680000000003</v>
          </cell>
          <cell r="AZ119">
            <v>0</v>
          </cell>
          <cell r="BC119">
            <v>69.319800000000001</v>
          </cell>
          <cell r="BD119">
            <v>1.9503532194104456</v>
          </cell>
          <cell r="BG119">
            <v>581.86620000000005</v>
          </cell>
          <cell r="BK119">
            <v>92.426400000000015</v>
          </cell>
          <cell r="BL119">
            <v>0</v>
          </cell>
          <cell r="BO119">
            <v>0.70020000000000004</v>
          </cell>
          <cell r="BP119">
            <v>0</v>
          </cell>
          <cell r="BS119">
            <v>207.25919999999999</v>
          </cell>
          <cell r="BT119">
            <v>349.27802963343356</v>
          </cell>
          <cell r="BX119">
            <v>0</v>
          </cell>
        </row>
        <row r="120">
          <cell r="O120">
            <v>627.85008000000016</v>
          </cell>
          <cell r="P120">
            <v>615.263810011332</v>
          </cell>
          <cell r="S120">
            <v>646.63192000000004</v>
          </cell>
          <cell r="T120">
            <v>1849.3124640435226</v>
          </cell>
          <cell r="W120">
            <v>484.30316000000005</v>
          </cell>
          <cell r="X120">
            <v>542.9349298379027</v>
          </cell>
          <cell r="AA120">
            <v>34.880560000000003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387.56077099464153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2897.2008263360676</v>
          </cell>
          <cell r="BG120">
            <v>1497.1809600000004</v>
          </cell>
          <cell r="BK120">
            <v>253.55484000000004</v>
          </cell>
          <cell r="BL120">
            <v>0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583.9492057933968</v>
          </cell>
          <cell r="BX120">
            <v>0</v>
          </cell>
        </row>
        <row r="121">
          <cell r="O121">
            <v>366.74183999999991</v>
          </cell>
          <cell r="P121">
            <v>315.66885693910086</v>
          </cell>
          <cell r="S121">
            <v>605.55047999999988</v>
          </cell>
          <cell r="T121">
            <v>1777.9276745120803</v>
          </cell>
          <cell r="W121">
            <v>229.21364999999997</v>
          </cell>
          <cell r="X121">
            <v>264.46511754995504</v>
          </cell>
          <cell r="AA121">
            <v>31.983299999999996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840.31405450988359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0</v>
          </cell>
          <cell r="BC121">
            <v>542.64999</v>
          </cell>
          <cell r="BD121">
            <v>15.267775657309254</v>
          </cell>
          <cell r="BG121">
            <v>1255.8775799999999</v>
          </cell>
          <cell r="BK121">
            <v>205.75922999999997</v>
          </cell>
          <cell r="BL121">
            <v>0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589.40667500641916</v>
          </cell>
          <cell r="BX121">
            <v>0</v>
          </cell>
        </row>
        <row r="122">
          <cell r="O122">
            <v>524.88800000000003</v>
          </cell>
          <cell r="P122">
            <v>452.77389930327877</v>
          </cell>
          <cell r="S122">
            <v>663.60839999999996</v>
          </cell>
          <cell r="T122">
            <v>1971.687940245281</v>
          </cell>
          <cell r="W122">
            <v>305.5598</v>
          </cell>
          <cell r="X122">
            <v>338.9553473331444</v>
          </cell>
          <cell r="AA122">
            <v>22.495200000000001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242.43803082288557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0</v>
          </cell>
          <cell r="BC122">
            <v>251.19640000000001</v>
          </cell>
          <cell r="BD122">
            <v>7.0675580057114145</v>
          </cell>
          <cell r="BG122">
            <v>810.7645</v>
          </cell>
          <cell r="BK122">
            <v>231.51309999999998</v>
          </cell>
          <cell r="BL122">
            <v>0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352.91634244211514</v>
          </cell>
          <cell r="BX122">
            <v>0</v>
          </cell>
        </row>
        <row r="123">
          <cell r="O123">
            <v>520.37959999999998</v>
          </cell>
          <cell r="P123">
            <v>448.27199724372747</v>
          </cell>
          <cell r="S123">
            <v>1020.3075999999999</v>
          </cell>
          <cell r="T123">
            <v>1649.9161654042812</v>
          </cell>
          <cell r="W123">
            <v>365.85639999999995</v>
          </cell>
          <cell r="X123">
            <v>401.64861727208421</v>
          </cell>
          <cell r="AA123">
            <v>30.677399999999995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293.36476944124638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8.5353634105657772</v>
          </cell>
          <cell r="BG123">
            <v>1153.2429999999997</v>
          </cell>
          <cell r="BK123">
            <v>193.154</v>
          </cell>
          <cell r="BL123">
            <v>0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240.12864537298557</v>
          </cell>
          <cell r="BX123">
            <v>0</v>
          </cell>
        </row>
        <row r="124">
          <cell r="O124">
            <v>428.80669999999998</v>
          </cell>
          <cell r="P124">
            <v>506.79351018061288</v>
          </cell>
          <cell r="S124">
            <v>592.46640000000002</v>
          </cell>
          <cell r="T124">
            <v>2439.7137774488929</v>
          </cell>
          <cell r="W124">
            <v>304.46190000000001</v>
          </cell>
          <cell r="X124">
            <v>330.51766268212964</v>
          </cell>
          <cell r="AA124">
            <v>21.943200000000001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264.59314809389321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7.1770982840897526</v>
          </cell>
          <cell r="BG124">
            <v>912.4713999999999</v>
          </cell>
          <cell r="BK124">
            <v>199.31739999999999</v>
          </cell>
          <cell r="BL124">
            <v>0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72.766256173632001</v>
          </cell>
          <cell r="BX124">
            <v>0</v>
          </cell>
        </row>
        <row r="125">
          <cell r="O125">
            <v>771.86400000000003</v>
          </cell>
          <cell r="P125">
            <v>665.63276206568003</v>
          </cell>
          <cell r="S125">
            <v>1403.5504000000001</v>
          </cell>
          <cell r="T125">
            <v>2216.3590809957068</v>
          </cell>
          <cell r="W125">
            <v>542.96640000000002</v>
          </cell>
          <cell r="X125">
            <v>621.64324916776354</v>
          </cell>
          <cell r="AA125">
            <v>3.5488000000000004</v>
          </cell>
          <cell r="AB125">
            <v>16.050050419520176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452.0789871080292</v>
          </cell>
          <cell r="AQ125">
            <v>19.5184</v>
          </cell>
          <cell r="AR125">
            <v>15.748697470185308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16.724467786906988</v>
          </cell>
          <cell r="BG125">
            <v>1627.1248000000001</v>
          </cell>
          <cell r="BK125">
            <v>209.3792</v>
          </cell>
          <cell r="BL125">
            <v>0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41.840597299838393</v>
          </cell>
          <cell r="BX125">
            <v>0</v>
          </cell>
        </row>
        <row r="126">
          <cell r="O126">
            <v>649.47471999999993</v>
          </cell>
          <cell r="P126">
            <v>667.3872433268441</v>
          </cell>
          <cell r="S126">
            <v>1366.3477600000001</v>
          </cell>
          <cell r="T126">
            <v>2439.8030229619399</v>
          </cell>
          <cell r="W126">
            <v>340.05516</v>
          </cell>
          <cell r="X126">
            <v>412.23372683983706</v>
          </cell>
          <cell r="AA126">
            <v>35.230939999999997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388.4259110146038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2892.7127540811275</v>
          </cell>
          <cell r="BG126">
            <v>1306.60834</v>
          </cell>
          <cell r="BK126">
            <v>271.12505999999996</v>
          </cell>
          <cell r="BL126">
            <v>0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278.33092986414238</v>
          </cell>
          <cell r="BX126">
            <v>0</v>
          </cell>
        </row>
        <row r="127">
          <cell r="O127">
            <v>178.18799999999999</v>
          </cell>
          <cell r="P127">
            <v>136.00539284719113</v>
          </cell>
          <cell r="S127">
            <v>437.56649999999996</v>
          </cell>
          <cell r="T127">
            <v>310.2782238115015</v>
          </cell>
          <cell r="W127">
            <v>390.86400000000003</v>
          </cell>
          <cell r="X127">
            <v>423.64924792339843</v>
          </cell>
          <cell r="AA127">
            <v>26.584499999999998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197.58666118601462</v>
          </cell>
          <cell r="AQ127">
            <v>63.227999999999994</v>
          </cell>
          <cell r="AR127">
            <v>50.676501760497288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1065.2688473131113</v>
          </cell>
          <cell r="BC127">
            <v>71.850000000000009</v>
          </cell>
          <cell r="BD127">
            <v>2.0215418800204348</v>
          </cell>
          <cell r="BG127">
            <v>564.02250000000004</v>
          </cell>
          <cell r="BK127">
            <v>123.58199999999999</v>
          </cell>
          <cell r="BL127">
            <v>0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78.223725386654394</v>
          </cell>
          <cell r="BX127">
            <v>0</v>
          </cell>
        </row>
        <row r="128">
          <cell r="O128">
            <v>407.22390000000001</v>
          </cell>
          <cell r="P128">
            <v>405.23779636507339</v>
          </cell>
          <cell r="S128">
            <v>367.3451</v>
          </cell>
          <cell r="T128">
            <v>537.80282343184217</v>
          </cell>
          <cell r="W128">
            <v>532.22859999999991</v>
          </cell>
          <cell r="X128">
            <v>611.0397114546945</v>
          </cell>
          <cell r="AA128">
            <v>8.4358999999999984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199.2321507077819</v>
          </cell>
          <cell r="AQ128">
            <v>45.247099999999996</v>
          </cell>
          <cell r="AR128">
            <v>35.4735512323481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2.3950671109872168</v>
          </cell>
          <cell r="BG128">
            <v>690.9769</v>
          </cell>
          <cell r="BK128">
            <v>121.17019999999999</v>
          </cell>
          <cell r="BL128">
            <v>0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402.03356535931675</v>
          </cell>
          <cell r="BX128">
            <v>0</v>
          </cell>
        </row>
        <row r="129">
          <cell r="O129">
            <v>615.15916000000004</v>
          </cell>
          <cell r="P129">
            <v>1093.8405294528686</v>
          </cell>
          <cell r="S129">
            <v>2480.9724799999999</v>
          </cell>
          <cell r="T129">
            <v>2579.5887328033823</v>
          </cell>
          <cell r="W129">
            <v>940.5326</v>
          </cell>
          <cell r="X129">
            <v>1071.3713587976076</v>
          </cell>
          <cell r="AA129">
            <v>25.419800000000002</v>
          </cell>
          <cell r="AB129">
            <v>117.74139747939415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680.54915569777779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0</v>
          </cell>
          <cell r="BC129">
            <v>617.70114000000001</v>
          </cell>
          <cell r="BD129">
            <v>17.379383769608427</v>
          </cell>
          <cell r="BG129">
            <v>1901.40104</v>
          </cell>
          <cell r="BK129">
            <v>327.91541999999998</v>
          </cell>
          <cell r="BL129">
            <v>0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163.72407639067197</v>
          </cell>
          <cell r="BX129">
            <v>0</v>
          </cell>
        </row>
        <row r="130">
          <cell r="O130">
            <v>603.54110000000003</v>
          </cell>
          <cell r="P130">
            <v>1088.1142854797115</v>
          </cell>
          <cell r="S130">
            <v>2694.1047400000002</v>
          </cell>
          <cell r="T130">
            <v>3226.96740340833</v>
          </cell>
          <cell r="W130">
            <v>1032.4405200000001</v>
          </cell>
          <cell r="X130">
            <v>1404.2708640536841</v>
          </cell>
          <cell r="AA130">
            <v>35.955640000000002</v>
          </cell>
          <cell r="AB130">
            <v>176.59978789821739</v>
          </cell>
          <cell r="AF130">
            <v>0</v>
          </cell>
          <cell r="AI130">
            <v>0</v>
          </cell>
          <cell r="AJ130">
            <v>0</v>
          </cell>
          <cell r="AM130">
            <v>1517.84166</v>
          </cell>
          <cell r="AN130">
            <v>690.17586069986589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508.51548000000008</v>
          </cell>
          <cell r="AZ130">
            <v>3098.9639194563238</v>
          </cell>
          <cell r="BC130">
            <v>585.56328000000008</v>
          </cell>
          <cell r="BD130">
            <v>16.475166234128494</v>
          </cell>
          <cell r="BG130">
            <v>1879.9663200000002</v>
          </cell>
          <cell r="BK130">
            <v>308.19120000000004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670.31586000000004</v>
          </cell>
          <cell r="BT130">
            <v>494.81054198069751</v>
          </cell>
          <cell r="BX130">
            <v>0</v>
          </cell>
        </row>
        <row r="131">
          <cell r="O131">
            <v>267.34050000000002</v>
          </cell>
          <cell r="P131">
            <v>322.02419440001296</v>
          </cell>
          <cell r="S131">
            <v>500.62949999999995</v>
          </cell>
          <cell r="T131">
            <v>663.28538419682877</v>
          </cell>
          <cell r="W131">
            <v>254.29949999999999</v>
          </cell>
          <cell r="X131">
            <v>294.6743420863296</v>
          </cell>
          <cell r="AA131">
            <v>6.5204999999999993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219.50296776953979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2.283034019657316</v>
          </cell>
          <cell r="BG131">
            <v>708.56100000000004</v>
          </cell>
          <cell r="BK131">
            <v>103.6035</v>
          </cell>
          <cell r="BL131">
            <v>0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218.29876852089598</v>
          </cell>
          <cell r="BX131">
            <v>0</v>
          </cell>
        </row>
        <row r="132">
          <cell r="O132">
            <v>290.59860000000003</v>
          </cell>
          <cell r="P132">
            <v>184.5384989513596</v>
          </cell>
          <cell r="S132">
            <v>876.72120000000018</v>
          </cell>
          <cell r="T132">
            <v>910.72092081494088</v>
          </cell>
          <cell r="W132">
            <v>600.89880000000005</v>
          </cell>
          <cell r="X132">
            <v>1072.8353130673347</v>
          </cell>
          <cell r="AA132">
            <v>14.776200000000001</v>
          </cell>
          <cell r="AB132">
            <v>85.616679998606102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385.74350071256487</v>
          </cell>
          <cell r="AQ132">
            <v>83.731800000000007</v>
          </cell>
          <cell r="AR132">
            <v>77.963848862303507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5.4969676767639291</v>
          </cell>
          <cell r="BG132">
            <v>1364.3358000000001</v>
          </cell>
          <cell r="BK132">
            <v>185.52340000000004</v>
          </cell>
          <cell r="BL132">
            <v>0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221.93708132957758</v>
          </cell>
          <cell r="BX132">
            <v>0</v>
          </cell>
        </row>
        <row r="133">
          <cell r="O133">
            <v>1440.5382000000002</v>
          </cell>
          <cell r="P133">
            <v>1323.1010520144935</v>
          </cell>
          <cell r="S133">
            <v>2341.9276000000004</v>
          </cell>
          <cell r="T133">
            <v>2893.7567005532901</v>
          </cell>
          <cell r="W133">
            <v>2004.9596000000001</v>
          </cell>
          <cell r="X133">
            <v>2362.4468092945986</v>
          </cell>
          <cell r="AA133">
            <v>96.87830000000001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1698.3583962611083</v>
          </cell>
          <cell r="AQ133">
            <v>223.24130000000002</v>
          </cell>
          <cell r="AR133">
            <v>179.39481623216037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0</v>
          </cell>
          <cell r="BC133">
            <v>1389.9930000000002</v>
          </cell>
          <cell r="BD133">
            <v>39.10826809234856</v>
          </cell>
          <cell r="BG133">
            <v>4220.5242000000007</v>
          </cell>
          <cell r="BK133">
            <v>522.30040000000008</v>
          </cell>
          <cell r="BL133">
            <v>0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744.03496937538705</v>
          </cell>
          <cell r="BX133">
            <v>0</v>
          </cell>
        </row>
        <row r="134">
          <cell r="O134">
            <v>1337.9849999999999</v>
          </cell>
          <cell r="P134">
            <v>1402.9289692477496</v>
          </cell>
          <cell r="S134">
            <v>1870.4759999999999</v>
          </cell>
          <cell r="T134">
            <v>2493.5172359000499</v>
          </cell>
          <cell r="W134">
            <v>1210.944</v>
          </cell>
          <cell r="X134">
            <v>1471.432521060148</v>
          </cell>
          <cell r="AA134">
            <v>100.011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1312.811036473503</v>
          </cell>
          <cell r="AQ134">
            <v>102.714</v>
          </cell>
          <cell r="AR134">
            <v>82.836589416197484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0</v>
          </cell>
          <cell r="BC134">
            <v>302.73599999999999</v>
          </cell>
          <cell r="BD134">
            <v>8.5176548725103167</v>
          </cell>
          <cell r="BG134">
            <v>1900.2089999999998</v>
          </cell>
          <cell r="BK134">
            <v>456.80700000000002</v>
          </cell>
          <cell r="BL134">
            <v>0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769.50315903615831</v>
          </cell>
          <cell r="BX134">
            <v>0</v>
          </cell>
        </row>
        <row r="135">
          <cell r="O135">
            <v>778.96199999999988</v>
          </cell>
          <cell r="P135">
            <v>755.46017348514533</v>
          </cell>
          <cell r="S135">
            <v>1254.5388</v>
          </cell>
          <cell r="T135">
            <v>1383.8665408828067</v>
          </cell>
          <cell r="W135">
            <v>1243.606</v>
          </cell>
          <cell r="X135">
            <v>1405.0517678364035</v>
          </cell>
          <cell r="AA135">
            <v>54.663999999999994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1870.9429182821113</v>
          </cell>
          <cell r="AQ135">
            <v>109.32799999999999</v>
          </cell>
          <cell r="AR135">
            <v>87.572893234582438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0</v>
          </cell>
          <cell r="BC135">
            <v>628.63599999999997</v>
          </cell>
          <cell r="BD135">
            <v>17.687042467481223</v>
          </cell>
          <cell r="BG135">
            <v>2796.0635999999995</v>
          </cell>
          <cell r="BK135">
            <v>336.18359999999996</v>
          </cell>
          <cell r="BL135">
            <v>0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460.24657029822237</v>
          </cell>
          <cell r="BX135">
            <v>0</v>
          </cell>
        </row>
        <row r="136">
          <cell r="O136">
            <v>775.3350999999999</v>
          </cell>
          <cell r="P136">
            <v>675.08669833755096</v>
          </cell>
          <cell r="S136">
            <v>643.82949999999994</v>
          </cell>
          <cell r="T136">
            <v>851.93506409415318</v>
          </cell>
          <cell r="W136">
            <v>1468.4792</v>
          </cell>
          <cell r="X136">
            <v>1615.0931739025241</v>
          </cell>
          <cell r="AA136">
            <v>60.273399999999995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2436.5325858524334</v>
          </cell>
          <cell r="AQ136">
            <v>142.46439999999998</v>
          </cell>
          <cell r="AR136">
            <v>113.39841817022044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18.191603564805959</v>
          </cell>
          <cell r="BG136">
            <v>3660.2392</v>
          </cell>
          <cell r="BK136">
            <v>345.2022</v>
          </cell>
          <cell r="BL136">
            <v>0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603.95992624114558</v>
          </cell>
          <cell r="BX136">
            <v>0</v>
          </cell>
        </row>
        <row r="137">
          <cell r="O137">
            <v>1152.95982</v>
          </cell>
          <cell r="P137">
            <v>1072.3374110278687</v>
          </cell>
          <cell r="S137">
            <v>2596.3598999999995</v>
          </cell>
          <cell r="T137">
            <v>3308.6395648112411</v>
          </cell>
          <cell r="W137">
            <v>1716.2378999999999</v>
          </cell>
          <cell r="X137">
            <v>2145.837332876567</v>
          </cell>
          <cell r="AA137">
            <v>92.412809999999993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1243.9835231253114</v>
          </cell>
          <cell r="AQ137">
            <v>206.82866999999999</v>
          </cell>
          <cell r="AR137">
            <v>164.89354034377195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36.896495323114046</v>
          </cell>
          <cell r="BG137">
            <v>5707.5911699999997</v>
          </cell>
          <cell r="BK137">
            <v>576.47991000000002</v>
          </cell>
          <cell r="BL137">
            <v>0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312.89490154661758</v>
          </cell>
          <cell r="BX137">
            <v>0</v>
          </cell>
        </row>
        <row r="138">
          <cell r="O138">
            <v>441.90720000000005</v>
          </cell>
          <cell r="P138">
            <v>433.57329005441306</v>
          </cell>
          <cell r="S138">
            <v>1528.9343999999999</v>
          </cell>
          <cell r="T138">
            <v>1582.6726925454927</v>
          </cell>
          <cell r="W138">
            <v>1499.904</v>
          </cell>
          <cell r="X138">
            <v>1794.1648415862851</v>
          </cell>
          <cell r="AA138">
            <v>74.188800000000001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987.71875679926688</v>
          </cell>
          <cell r="AQ138">
            <v>145.15199999999999</v>
          </cell>
          <cell r="AR138">
            <v>115.99071614489205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9.529185473352273</v>
          </cell>
          <cell r="BG138">
            <v>2903.04</v>
          </cell>
          <cell r="BK138">
            <v>393.52319999999997</v>
          </cell>
          <cell r="BL138">
            <v>0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780.41809746220315</v>
          </cell>
          <cell r="BX138">
            <v>0</v>
          </cell>
        </row>
        <row r="139">
          <cell r="O139">
            <v>1154.6808000000001</v>
          </cell>
          <cell r="P139">
            <v>1074.1660365106502</v>
          </cell>
          <cell r="S139">
            <v>2700.1766399999997</v>
          </cell>
          <cell r="T139">
            <v>2637.3123621321856</v>
          </cell>
          <cell r="W139">
            <v>1878.5768399999999</v>
          </cell>
          <cell r="X139">
            <v>2141.3559128760689</v>
          </cell>
          <cell r="AA139">
            <v>88.821600000000004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1832.3541901726112</v>
          </cell>
          <cell r="AQ139">
            <v>182.08428000000001</v>
          </cell>
          <cell r="AR139">
            <v>144.05770173532133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0</v>
          </cell>
          <cell r="BC139">
            <v>1314.5596799999998</v>
          </cell>
          <cell r="BD139">
            <v>36.98590740300989</v>
          </cell>
          <cell r="BG139">
            <v>5875.5488399999995</v>
          </cell>
          <cell r="BK139">
            <v>492.95988</v>
          </cell>
          <cell r="BL139">
            <v>0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396.57609614629439</v>
          </cell>
          <cell r="BX139">
            <v>0</v>
          </cell>
        </row>
        <row r="140">
          <cell r="O140">
            <v>1026.2657999999999</v>
          </cell>
          <cell r="P140">
            <v>940.55739915546849</v>
          </cell>
          <cell r="S140">
            <v>2939.1693999999998</v>
          </cell>
          <cell r="T140">
            <v>3408.992004961779</v>
          </cell>
          <cell r="W140">
            <v>1954.7920000000001</v>
          </cell>
          <cell r="X140">
            <v>2289.5358293387667</v>
          </cell>
          <cell r="AA140">
            <v>87.267499999999998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2101.4013999999997</v>
          </cell>
          <cell r="AN140">
            <v>1559.2180904214208</v>
          </cell>
          <cell r="AQ140">
            <v>195.47919999999999</v>
          </cell>
          <cell r="AR140">
            <v>154.87518576496592</v>
          </cell>
          <cell r="AU140">
            <v>3.4906999999999999</v>
          </cell>
          <cell r="AV140">
            <v>0</v>
          </cell>
          <cell r="AY140">
            <v>191.98849999999999</v>
          </cell>
          <cell r="AZ140">
            <v>0</v>
          </cell>
          <cell r="BC140">
            <v>310.67229999999995</v>
          </cell>
          <cell r="BD140">
            <v>8.7409473265451965</v>
          </cell>
          <cell r="BG140">
            <v>2960.1135999999997</v>
          </cell>
          <cell r="BK140">
            <v>390.95839999999998</v>
          </cell>
          <cell r="BL140">
            <v>0</v>
          </cell>
          <cell r="BO140">
            <v>0</v>
          </cell>
          <cell r="BP140">
            <v>0</v>
          </cell>
          <cell r="BS140">
            <v>855.22149999999999</v>
          </cell>
          <cell r="BT140">
            <v>1946.4973526446561</v>
          </cell>
          <cell r="BX140">
            <v>0</v>
          </cell>
        </row>
        <row r="141">
          <cell r="O141">
            <v>721.89360000000011</v>
          </cell>
          <cell r="P141">
            <v>650.58608674148536</v>
          </cell>
          <cell r="S141">
            <v>2680.7160000000003</v>
          </cell>
          <cell r="T141">
            <v>3444.6711994698776</v>
          </cell>
          <cell r="W141">
            <v>2845.3584000000005</v>
          </cell>
          <cell r="X141">
            <v>3161.2876890077077</v>
          </cell>
          <cell r="AA141">
            <v>63.324000000000005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2895.5087648128751</v>
          </cell>
          <cell r="AQ141">
            <v>54.880800000000001</v>
          </cell>
          <cell r="AR141">
            <v>45.452923886722942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16.272475219138688</v>
          </cell>
          <cell r="BG141">
            <v>3440.6040000000003</v>
          </cell>
          <cell r="BK141">
            <v>561.47280000000012</v>
          </cell>
          <cell r="BL141">
            <v>0</v>
          </cell>
          <cell r="BO141">
            <v>0</v>
          </cell>
          <cell r="BP141">
            <v>0</v>
          </cell>
          <cell r="BS141">
            <v>1194.7128</v>
          </cell>
          <cell r="BT141">
            <v>547.5660777065807</v>
          </cell>
          <cell r="BX141">
            <v>0</v>
          </cell>
        </row>
        <row r="142">
          <cell r="O142">
            <v>1169.7635100000002</v>
          </cell>
          <cell r="P142">
            <v>1064.1428867003328</v>
          </cell>
          <cell r="S142">
            <v>2424.0346500000005</v>
          </cell>
          <cell r="T142">
            <v>3718.4088349762969</v>
          </cell>
          <cell r="W142">
            <v>1725.7347600000003</v>
          </cell>
          <cell r="X142">
            <v>2074.2519313263961</v>
          </cell>
          <cell r="AA142">
            <v>93.403170000000017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2923.4276110093138</v>
          </cell>
          <cell r="AQ142">
            <v>204.59742000000003</v>
          </cell>
          <cell r="AR142">
            <v>164.79608553269406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0</v>
          </cell>
          <cell r="BC142">
            <v>1307.64438</v>
          </cell>
          <cell r="BD142">
            <v>36.791341382649343</v>
          </cell>
          <cell r="BG142">
            <v>5911.0863300000001</v>
          </cell>
          <cell r="BK142">
            <v>676.06104000000005</v>
          </cell>
          <cell r="BL142">
            <v>0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947.78048666155678</v>
          </cell>
          <cell r="BX142">
            <v>0</v>
          </cell>
        </row>
        <row r="143">
          <cell r="O143">
            <v>1173.7862000000002</v>
          </cell>
          <cell r="P143">
            <v>1090.5176562401227</v>
          </cell>
          <cell r="S143">
            <v>2266.9306000000001</v>
          </cell>
          <cell r="T143">
            <v>3862.1190487737067</v>
          </cell>
          <cell r="W143">
            <v>1680.0375000000001</v>
          </cell>
          <cell r="X143">
            <v>2063.9848590021511</v>
          </cell>
          <cell r="AA143">
            <v>89.602000000000004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1292.3761058621581</v>
          </cell>
          <cell r="AQ143">
            <v>183.68410000000003</v>
          </cell>
          <cell r="AR143">
            <v>148.22876764945457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0</v>
          </cell>
          <cell r="BC143">
            <v>1308.1892</v>
          </cell>
          <cell r="BD143">
            <v>36.806670212810417</v>
          </cell>
          <cell r="BG143">
            <v>5949.5728000000008</v>
          </cell>
          <cell r="BK143">
            <v>600.3334000000001</v>
          </cell>
          <cell r="BL143">
            <v>0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829.53532037940477</v>
          </cell>
          <cell r="BX143">
            <v>0</v>
          </cell>
        </row>
        <row r="144">
          <cell r="O144">
            <v>750.09150000000011</v>
          </cell>
          <cell r="P144">
            <v>705.17624012190697</v>
          </cell>
          <cell r="S144">
            <v>1513.6254999999999</v>
          </cell>
          <cell r="T144">
            <v>2017.1237430177862</v>
          </cell>
          <cell r="W144">
            <v>1142.6125</v>
          </cell>
          <cell r="X144">
            <v>1157.7289041193487</v>
          </cell>
          <cell r="AA144">
            <v>29.573499999999999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1276.9365094193533</v>
          </cell>
          <cell r="AQ144">
            <v>64.524000000000001</v>
          </cell>
          <cell r="AR144">
            <v>58.47288664672763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18.229848267346139</v>
          </cell>
          <cell r="BG144">
            <v>2349.7489999999998</v>
          </cell>
          <cell r="BK144">
            <v>322.62</v>
          </cell>
          <cell r="BL144">
            <v>0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771.3223154404991</v>
          </cell>
          <cell r="BX144">
            <v>0</v>
          </cell>
        </row>
        <row r="145">
          <cell r="O145">
            <v>769.03560000000004</v>
          </cell>
          <cell r="P145">
            <v>663.81187412697727</v>
          </cell>
          <cell r="S145">
            <v>2271.2736</v>
          </cell>
          <cell r="T145">
            <v>2114.492254872087</v>
          </cell>
          <cell r="W145">
            <v>1132.8804</v>
          </cell>
          <cell r="X145">
            <v>1229.2614529143746</v>
          </cell>
          <cell r="AA145">
            <v>49.615199999999994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742.6223367378243</v>
          </cell>
          <cell r="AQ145">
            <v>121.2816</v>
          </cell>
          <cell r="AR145">
            <v>97.454811077879398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0</v>
          </cell>
          <cell r="BC145">
            <v>628.45920000000001</v>
          </cell>
          <cell r="BD145">
            <v>17.682068095812642</v>
          </cell>
          <cell r="BG145">
            <v>3062.3604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456.60825748954073</v>
          </cell>
          <cell r="BX145">
            <v>0</v>
          </cell>
        </row>
        <row r="146">
          <cell r="O146">
            <v>753.57850000000008</v>
          </cell>
          <cell r="P146">
            <v>710.0626994887607</v>
          </cell>
          <cell r="S146">
            <v>1713.915</v>
          </cell>
          <cell r="T146">
            <v>1781.4777967004104</v>
          </cell>
          <cell r="W146">
            <v>1153.492</v>
          </cell>
          <cell r="X146">
            <v>1176.5552914023699</v>
          </cell>
          <cell r="AA146">
            <v>54.410000000000004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733.7675963145283</v>
          </cell>
          <cell r="AQ146">
            <v>122.4225</v>
          </cell>
          <cell r="AR146">
            <v>97.454811077879398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0</v>
          </cell>
          <cell r="BC146">
            <v>609.39200000000005</v>
          </cell>
          <cell r="BD146">
            <v>17.145601243554804</v>
          </cell>
          <cell r="BG146">
            <v>3000.7114999999999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771.3223154404991</v>
          </cell>
          <cell r="BX146">
            <v>0</v>
          </cell>
        </row>
        <row r="147">
          <cell r="O147">
            <v>781.31149999999991</v>
          </cell>
          <cell r="P147">
            <v>732.62369620596121</v>
          </cell>
          <cell r="S147">
            <v>1354.4535000000001</v>
          </cell>
          <cell r="T147">
            <v>1622.5871643035123</v>
          </cell>
          <cell r="W147">
            <v>1211.1680000000001</v>
          </cell>
          <cell r="X147">
            <v>1287.8058536999968</v>
          </cell>
          <cell r="AA147">
            <v>56.773500000000006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1595.0649999999998</v>
          </cell>
          <cell r="AN147">
            <v>731.73035171251627</v>
          </cell>
          <cell r="AQ147">
            <v>121.6575</v>
          </cell>
          <cell r="AR147">
            <v>97.454811077879398</v>
          </cell>
          <cell r="AU147">
            <v>2.7035</v>
          </cell>
          <cell r="AV147">
            <v>0</v>
          </cell>
          <cell r="AY147">
            <v>900.26550000000009</v>
          </cell>
          <cell r="AZ147">
            <v>0</v>
          </cell>
          <cell r="BC147">
            <v>608.28750000000002</v>
          </cell>
          <cell r="BD147">
            <v>17.11452548841935</v>
          </cell>
          <cell r="BG147">
            <v>3008.9955</v>
          </cell>
          <cell r="BK147">
            <v>378.49</v>
          </cell>
          <cell r="BL147">
            <v>0</v>
          </cell>
          <cell r="BO147">
            <v>0</v>
          </cell>
          <cell r="BP147">
            <v>0</v>
          </cell>
          <cell r="BS147">
            <v>824.5675</v>
          </cell>
          <cell r="BT147">
            <v>300.16080671623195</v>
          </cell>
          <cell r="BX147">
            <v>0</v>
          </cell>
        </row>
        <row r="148">
          <cell r="O148">
            <v>751.62360000000001</v>
          </cell>
          <cell r="P148">
            <v>647.58904104052272</v>
          </cell>
          <cell r="S148">
            <v>2323.7007999999996</v>
          </cell>
          <cell r="T148">
            <v>2383.5073855449073</v>
          </cell>
          <cell r="W148">
            <v>1230.6804</v>
          </cell>
          <cell r="X148">
            <v>1275.8077934407668</v>
          </cell>
          <cell r="AA148">
            <v>60.570399999999992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741.71996273151024</v>
          </cell>
          <cell r="AQ148">
            <v>121.14079999999998</v>
          </cell>
          <cell r="AR148">
            <v>97.454811077879398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17.661540372003831</v>
          </cell>
          <cell r="BG148">
            <v>2392.5308</v>
          </cell>
          <cell r="BK148">
            <v>432.25239999999997</v>
          </cell>
          <cell r="BL148">
            <v>0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765.86484622747685</v>
          </cell>
          <cell r="BX148">
            <v>0</v>
          </cell>
        </row>
        <row r="149">
          <cell r="O149">
            <v>754.04720000000009</v>
          </cell>
          <cell r="P149">
            <v>710.06511407945459</v>
          </cell>
          <cell r="S149">
            <v>1958.3527999999999</v>
          </cell>
          <cell r="T149">
            <v>2082.415888049044</v>
          </cell>
          <cell r="W149">
            <v>1166.3320000000001</v>
          </cell>
          <cell r="X149">
            <v>1256.220090442625</v>
          </cell>
          <cell r="AA149">
            <v>59.672799999999995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725.47560657758038</v>
          </cell>
          <cell r="AQ149">
            <v>122.05799999999999</v>
          </cell>
          <cell r="AR149">
            <v>97.454811077879398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0</v>
          </cell>
          <cell r="BC149">
            <v>626.56440000000009</v>
          </cell>
          <cell r="BD149">
            <v>17.628756786776279</v>
          </cell>
          <cell r="BG149">
            <v>2723.2496000000001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458.42741389388158</v>
          </cell>
          <cell r="BX149">
            <v>0</v>
          </cell>
        </row>
        <row r="150">
          <cell r="O150">
            <v>1154.328</v>
          </cell>
          <cell r="P150">
            <v>1075.2216796820949</v>
          </cell>
          <cell r="S150">
            <v>3895.8569999999995</v>
          </cell>
          <cell r="T150">
            <v>4021.0781548037744</v>
          </cell>
          <cell r="W150">
            <v>1408.5549999999998</v>
          </cell>
          <cell r="X150">
            <v>2057.015458144037</v>
          </cell>
          <cell r="AA150">
            <v>41.225999999999999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1454.8082025782369</v>
          </cell>
          <cell r="AQ150">
            <v>34.355000000000004</v>
          </cell>
          <cell r="AR150">
            <v>29.236443323363815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24.261611542538077</v>
          </cell>
          <cell r="BG150">
            <v>2652.2060000000001</v>
          </cell>
          <cell r="BK150">
            <v>683.66450000000009</v>
          </cell>
          <cell r="BL150">
            <v>0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574.85342377169275</v>
          </cell>
          <cell r="BX150">
            <v>0</v>
          </cell>
        </row>
        <row r="151">
          <cell r="O151">
            <v>1243.1573999999998</v>
          </cell>
          <cell r="P151">
            <v>1110.4157618603085</v>
          </cell>
          <cell r="S151">
            <v>2442.7646999999997</v>
          </cell>
          <cell r="T151">
            <v>2393.3659897176276</v>
          </cell>
          <cell r="W151">
            <v>1646.9855999999997</v>
          </cell>
          <cell r="X151">
            <v>1852.6112994323112</v>
          </cell>
          <cell r="AA151">
            <v>95.018399999999986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1123.5739344370857</v>
          </cell>
          <cell r="AQ151">
            <v>134.60939999999999</v>
          </cell>
          <cell r="AR151">
            <v>107.20029218566734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31.189647989045127</v>
          </cell>
          <cell r="BG151">
            <v>4259.9915999999994</v>
          </cell>
          <cell r="BK151">
            <v>617.61959999999988</v>
          </cell>
          <cell r="BL151">
            <v>0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976.88698913100961</v>
          </cell>
          <cell r="BX151">
            <v>0</v>
          </cell>
        </row>
        <row r="152">
          <cell r="O152">
            <v>209.81331</v>
          </cell>
          <cell r="P152">
            <v>181.29193485045948</v>
          </cell>
          <cell r="S152">
            <v>2627.6619300000002</v>
          </cell>
          <cell r="T152">
            <v>2797.2079739180308</v>
          </cell>
          <cell r="W152">
            <v>1825.04276</v>
          </cell>
          <cell r="X152">
            <v>2461.8487080265704</v>
          </cell>
          <cell r="AA152">
            <v>63.277029999999996</v>
          </cell>
          <cell r="AB152">
            <v>128.42501999790915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610.2329886486383</v>
          </cell>
          <cell r="AQ152">
            <v>146.53627999999998</v>
          </cell>
          <cell r="AR152">
            <v>116.94577329345526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3.5606726844345009</v>
          </cell>
          <cell r="BG152">
            <v>2544.4026800000001</v>
          </cell>
          <cell r="BK152">
            <v>422.95699000000002</v>
          </cell>
          <cell r="BL152">
            <v>0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840.45025880544949</v>
          </cell>
          <cell r="BX152">
            <v>0</v>
          </cell>
        </row>
        <row r="153">
          <cell r="O153">
            <v>1195.752</v>
          </cell>
          <cell r="P153">
            <v>1091.1783955909857</v>
          </cell>
          <cell r="S153">
            <v>2660.5482000000002</v>
          </cell>
          <cell r="T153">
            <v>3914.5243998184583</v>
          </cell>
          <cell r="W153">
            <v>2481.1854000000003</v>
          </cell>
          <cell r="X153">
            <v>2752.6540083574528</v>
          </cell>
          <cell r="AA153">
            <v>134.52209999999999</v>
          </cell>
          <cell r="AB153">
            <v>294.34118537761157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917.61039363051611</v>
          </cell>
          <cell r="AQ153">
            <v>219.22119999999998</v>
          </cell>
          <cell r="AR153">
            <v>175.41865994018292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0</v>
          </cell>
          <cell r="BC153">
            <v>1589.3537000000001</v>
          </cell>
          <cell r="BD153">
            <v>44.717398284139648</v>
          </cell>
          <cell r="BG153">
            <v>5545.2999</v>
          </cell>
          <cell r="BK153">
            <v>592.89369999999997</v>
          </cell>
          <cell r="BL153">
            <v>0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1866.4544708536605</v>
          </cell>
          <cell r="BX153">
            <v>0</v>
          </cell>
        </row>
        <row r="154">
          <cell r="O154">
            <v>1082.4625000000001</v>
          </cell>
          <cell r="P154">
            <v>1021.3948874247393</v>
          </cell>
          <cell r="S154">
            <v>2208.2235000000001</v>
          </cell>
          <cell r="T154">
            <v>3062.5228454662019</v>
          </cell>
          <cell r="W154">
            <v>1658.3325500000001</v>
          </cell>
          <cell r="X154">
            <v>1907.7814722687192</v>
          </cell>
          <cell r="AA154">
            <v>86.597000000000008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1673.635996863467</v>
          </cell>
          <cell r="AQ154">
            <v>181.85370000000003</v>
          </cell>
          <cell r="AR154">
            <v>146.12374373017235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26.92285396151193</v>
          </cell>
          <cell r="BG154">
            <v>5801.9990000000007</v>
          </cell>
          <cell r="BK154">
            <v>515.25215000000003</v>
          </cell>
          <cell r="BL154">
            <v>0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1149.7068475433855</v>
          </cell>
          <cell r="BX154">
            <v>0</v>
          </cell>
        </row>
        <row r="155">
          <cell r="O155">
            <v>886.71168</v>
          </cell>
          <cell r="P155">
            <v>764.82952966681057</v>
          </cell>
          <cell r="S155">
            <v>1604.0860600000001</v>
          </cell>
          <cell r="T155">
            <v>1707.1360647452016</v>
          </cell>
          <cell r="W155">
            <v>988.31406000000004</v>
          </cell>
          <cell r="X155">
            <v>1180.3988565658701</v>
          </cell>
          <cell r="AA155">
            <v>67.734920000000002</v>
          </cell>
          <cell r="AB155">
            <v>128.42501999790915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785.56574996434711</v>
          </cell>
          <cell r="AQ155">
            <v>144.70642000000001</v>
          </cell>
          <cell r="AR155">
            <v>117.06271906674871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3195.8065419393338</v>
          </cell>
          <cell r="BC155">
            <v>431.04040000000003</v>
          </cell>
          <cell r="BD155">
            <v>12.127574399175508</v>
          </cell>
          <cell r="BG155">
            <v>2610.8732800000002</v>
          </cell>
          <cell r="BK155">
            <v>424.88268000000005</v>
          </cell>
          <cell r="BL155">
            <v>0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776.77978465352157</v>
          </cell>
          <cell r="BX155">
            <v>0</v>
          </cell>
        </row>
        <row r="156">
          <cell r="O156">
            <v>1150.1828</v>
          </cell>
          <cell r="P156">
            <v>1072.323104719678</v>
          </cell>
          <cell r="S156">
            <v>2141.10952</v>
          </cell>
          <cell r="T156">
            <v>3228.1360975774633</v>
          </cell>
          <cell r="W156">
            <v>1880.1064999999999</v>
          </cell>
          <cell r="X156">
            <v>2231.8007335578463</v>
          </cell>
          <cell r="AA156">
            <v>84.051819999999992</v>
          </cell>
          <cell r="AB156">
            <v>171.25797663895992</v>
          </cell>
          <cell r="AF156">
            <v>0</v>
          </cell>
          <cell r="AI156">
            <v>0</v>
          </cell>
          <cell r="AJ156">
            <v>0</v>
          </cell>
          <cell r="AM156">
            <v>2614.4539799999998</v>
          </cell>
          <cell r="AN156">
            <v>1256.2127823420333</v>
          </cell>
          <cell r="AQ156">
            <v>190.22253999999998</v>
          </cell>
          <cell r="AR156">
            <v>151.11343005735978</v>
          </cell>
          <cell r="AU156">
            <v>4.4237799999999998</v>
          </cell>
          <cell r="AV156">
            <v>0</v>
          </cell>
          <cell r="AY156">
            <v>172.52741999999998</v>
          </cell>
          <cell r="AZ156">
            <v>0</v>
          </cell>
          <cell r="BC156">
            <v>959.96025999999995</v>
          </cell>
          <cell r="BD156">
            <v>27.009044798125334</v>
          </cell>
          <cell r="BG156">
            <v>6454.2950199999996</v>
          </cell>
          <cell r="BK156">
            <v>504.31092000000001</v>
          </cell>
          <cell r="BL156">
            <v>0</v>
          </cell>
          <cell r="BO156">
            <v>0</v>
          </cell>
          <cell r="BP156">
            <v>0</v>
          </cell>
          <cell r="BS156">
            <v>1397.9144799999999</v>
          </cell>
          <cell r="BT156">
            <v>856.82266644451681</v>
          </cell>
          <cell r="BX156">
            <v>0</v>
          </cell>
        </row>
        <row r="157">
          <cell r="O157">
            <v>805.97244000000001</v>
          </cell>
          <cell r="P157">
            <v>753.36254972700556</v>
          </cell>
          <cell r="S157">
            <v>1221.0886800000001</v>
          </cell>
          <cell r="T157">
            <v>1691.256526227407</v>
          </cell>
          <cell r="W157">
            <v>911.09928000000002</v>
          </cell>
          <cell r="X157">
            <v>1007.4213106039708</v>
          </cell>
          <cell r="AA157">
            <v>43.128959999999999</v>
          </cell>
          <cell r="AB157">
            <v>53.516579159565737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671.96851284562047</v>
          </cell>
          <cell r="AQ157">
            <v>56.606760000000001</v>
          </cell>
          <cell r="AR157">
            <v>50.169736742892304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12.892997399002645</v>
          </cell>
          <cell r="BG157">
            <v>3153.8051999999998</v>
          </cell>
          <cell r="BK157">
            <v>471.72299999999996</v>
          </cell>
          <cell r="BL157">
            <v>0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365.65043727250077</v>
          </cell>
          <cell r="BX157">
            <v>0</v>
          </cell>
        </row>
        <row r="158">
          <cell r="O158">
            <v>561.02855999999997</v>
          </cell>
          <cell r="P158">
            <v>488.81589405587658</v>
          </cell>
          <cell r="S158">
            <v>1677.5853999999999</v>
          </cell>
          <cell r="T158">
            <v>2411.1012661011841</v>
          </cell>
          <cell r="W158">
            <v>907.5462</v>
          </cell>
          <cell r="X158">
            <v>1100.1988710016858</v>
          </cell>
          <cell r="AA158">
            <v>2.75014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731.94034566553978</v>
          </cell>
          <cell r="AQ158">
            <v>16.50084</v>
          </cell>
          <cell r="AR158">
            <v>12.318288120243956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0</v>
          </cell>
          <cell r="BC158">
            <v>541.77757999999994</v>
          </cell>
          <cell r="BD158">
            <v>15.243229890412266</v>
          </cell>
          <cell r="BG158">
            <v>3668.68676</v>
          </cell>
          <cell r="BK158">
            <v>398.77029999999996</v>
          </cell>
          <cell r="BL158">
            <v>0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352.91634244211514</v>
          </cell>
          <cell r="BX158">
            <v>0</v>
          </cell>
        </row>
        <row r="159">
          <cell r="O159">
            <v>1121.9800399999999</v>
          </cell>
          <cell r="P159">
            <v>968.64598190574884</v>
          </cell>
          <cell r="S159">
            <v>2007.0479600000001</v>
          </cell>
          <cell r="T159">
            <v>2501.3635863518575</v>
          </cell>
          <cell r="W159">
            <v>1658.3848399999999</v>
          </cell>
          <cell r="X159">
            <v>1814.2173687801931</v>
          </cell>
          <cell r="AA159">
            <v>93.870840000000001</v>
          </cell>
          <cell r="AB159">
            <v>181.9662157992226</v>
          </cell>
          <cell r="AF159">
            <v>0</v>
          </cell>
          <cell r="AI159">
            <v>0</v>
          </cell>
          <cell r="AJ159">
            <v>0</v>
          </cell>
          <cell r="AM159">
            <v>2516.6325199999997</v>
          </cell>
          <cell r="AN159">
            <v>1162.44591484796</v>
          </cell>
          <cell r="AQ159">
            <v>201.15179999999998</v>
          </cell>
          <cell r="AR159">
            <v>160.2352003742493</v>
          </cell>
          <cell r="AU159">
            <v>4.47004</v>
          </cell>
          <cell r="AV159">
            <v>0</v>
          </cell>
          <cell r="AY159">
            <v>616.86552000000006</v>
          </cell>
          <cell r="AZ159">
            <v>0</v>
          </cell>
          <cell r="BC159">
            <v>1336.54196</v>
          </cell>
          <cell r="BD159">
            <v>37.604391740356249</v>
          </cell>
          <cell r="BG159">
            <v>5940.6831599999996</v>
          </cell>
          <cell r="BK159">
            <v>840.36752000000001</v>
          </cell>
          <cell r="BL159">
            <v>0</v>
          </cell>
          <cell r="BO159">
            <v>0</v>
          </cell>
          <cell r="BP159">
            <v>0</v>
          </cell>
          <cell r="BS159">
            <v>1408.0626</v>
          </cell>
          <cell r="BT159">
            <v>332.90562199436636</v>
          </cell>
          <cell r="BX159">
            <v>0</v>
          </cell>
        </row>
        <row r="160">
          <cell r="O160">
            <v>788.89</v>
          </cell>
          <cell r="P160">
            <v>974.93923356531297</v>
          </cell>
          <cell r="S160">
            <v>1366.3574799999999</v>
          </cell>
          <cell r="T160">
            <v>2872.1884479779987</v>
          </cell>
          <cell r="W160">
            <v>1126.5349199999998</v>
          </cell>
          <cell r="X160">
            <v>1305.0296023771782</v>
          </cell>
          <cell r="AA160">
            <v>69.422319999999999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1463.5302925023254</v>
          </cell>
          <cell r="AQ160">
            <v>160.93356</v>
          </cell>
          <cell r="AR160">
            <v>127.12005556998589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19.976294451724264</v>
          </cell>
          <cell r="BG160">
            <v>4768.05116</v>
          </cell>
          <cell r="BK160">
            <v>511.20071999999999</v>
          </cell>
          <cell r="BL160">
            <v>0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625.78980309323515</v>
          </cell>
          <cell r="BX160">
            <v>0</v>
          </cell>
        </row>
        <row r="161">
          <cell r="O161">
            <v>876.86387999999999</v>
          </cell>
          <cell r="P161">
            <v>758.49380380930177</v>
          </cell>
          <cell r="S161">
            <v>1523.6863099999998</v>
          </cell>
          <cell r="T161">
            <v>1798.3669670071358</v>
          </cell>
          <cell r="W161">
            <v>1017.59512</v>
          </cell>
          <cell r="X161">
            <v>1129.6405136502569</v>
          </cell>
          <cell r="AA161">
            <v>56.833770000000001</v>
          </cell>
          <cell r="AB161">
            <v>123.08320873865166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791.8330982107201</v>
          </cell>
          <cell r="AQ161">
            <v>140.73123999999999</v>
          </cell>
          <cell r="AR161">
            <v>111.87812311740552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2421.0655620752532</v>
          </cell>
          <cell r="BC161">
            <v>530.44852000000003</v>
          </cell>
          <cell r="BD161">
            <v>14.924480144396064</v>
          </cell>
          <cell r="BG161">
            <v>2760.4973999999997</v>
          </cell>
          <cell r="BK161">
            <v>470.90837999999997</v>
          </cell>
          <cell r="BL161">
            <v>0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525.73620085449113</v>
          </cell>
          <cell r="BX161">
            <v>0</v>
          </cell>
        </row>
        <row r="162">
          <cell r="O162">
            <v>549.01215999999999</v>
          </cell>
          <cell r="P162">
            <v>406.10574870062533</v>
          </cell>
          <cell r="S162">
            <v>1797.2379199999998</v>
          </cell>
          <cell r="T162">
            <v>2616.076340010603</v>
          </cell>
          <cell r="W162">
            <v>1017.74424</v>
          </cell>
          <cell r="X162">
            <v>1133.1487261409368</v>
          </cell>
          <cell r="AA162">
            <v>2.58968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685.47226737461631</v>
          </cell>
          <cell r="AQ162">
            <v>12.948399999999999</v>
          </cell>
          <cell r="AR162">
            <v>12.474215817968563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0</v>
          </cell>
          <cell r="BC162">
            <v>442.83528000000001</v>
          </cell>
          <cell r="BD162">
            <v>12.45943026403028</v>
          </cell>
          <cell r="BG162">
            <v>3063.5914400000001</v>
          </cell>
          <cell r="BK162">
            <v>321.12031999999999</v>
          </cell>
          <cell r="BL162">
            <v>0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389.29947052893118</v>
          </cell>
          <cell r="BX162">
            <v>0</v>
          </cell>
        </row>
        <row r="163">
          <cell r="O163">
            <v>765.62529999999992</v>
          </cell>
          <cell r="P163">
            <v>714.5865360896837</v>
          </cell>
          <cell r="S163">
            <v>936.44209999999987</v>
          </cell>
          <cell r="T163">
            <v>1502.0819486401501</v>
          </cell>
          <cell r="W163">
            <v>1153.0133999999998</v>
          </cell>
          <cell r="X163">
            <v>1319.1696912968796</v>
          </cell>
          <cell r="AA163">
            <v>27.452699999999997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819.51430334826421</v>
          </cell>
          <cell r="AQ163">
            <v>143.36409999999998</v>
          </cell>
          <cell r="AR163">
            <v>124.05997450214045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0</v>
          </cell>
          <cell r="BC163">
            <v>503.29949999999997</v>
          </cell>
          <cell r="BD163">
            <v>14.160626547576125</v>
          </cell>
          <cell r="BG163">
            <v>2687.3143</v>
          </cell>
          <cell r="BK163">
            <v>268.42639999999994</v>
          </cell>
          <cell r="BL163">
            <v>0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503.90632400240156</v>
          </cell>
          <cell r="BX163">
            <v>0</v>
          </cell>
        </row>
        <row r="164">
          <cell r="O164">
            <v>767.94983999999988</v>
          </cell>
          <cell r="P164">
            <v>888.08746510762819</v>
          </cell>
          <cell r="S164">
            <v>1139.0180399999999</v>
          </cell>
          <cell r="T164">
            <v>2049.4507649847019</v>
          </cell>
          <cell r="W164">
            <v>1368.11232</v>
          </cell>
          <cell r="X164">
            <v>1637.8006603746355</v>
          </cell>
          <cell r="AA164">
            <v>29.040119999999995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879.94788724472573</v>
          </cell>
          <cell r="AQ164">
            <v>154.88064</v>
          </cell>
          <cell r="AR164">
            <v>124.05997450214045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0</v>
          </cell>
          <cell r="BC164">
            <v>545.30892000000006</v>
          </cell>
          <cell r="BD164">
            <v>15.342586211951467</v>
          </cell>
          <cell r="BG164">
            <v>2994.3590399999998</v>
          </cell>
          <cell r="BK164">
            <v>345.25475999999998</v>
          </cell>
          <cell r="BL164">
            <v>0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476.61897793728951</v>
          </cell>
          <cell r="BX164">
            <v>0</v>
          </cell>
        </row>
        <row r="165">
          <cell r="O165">
            <v>778.45383000000004</v>
          </cell>
          <cell r="P165">
            <v>389.23973168971742</v>
          </cell>
          <cell r="S165">
            <v>1452.4398299999998</v>
          </cell>
          <cell r="T165">
            <v>1872.5180899629534</v>
          </cell>
          <cell r="W165">
            <v>1054.78809</v>
          </cell>
          <cell r="X165">
            <v>1198.8086768962548</v>
          </cell>
          <cell r="AA165">
            <v>77.508389999999991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1435.2195941767313</v>
          </cell>
          <cell r="AQ165">
            <v>165.12656999999999</v>
          </cell>
          <cell r="AR165">
            <v>130.39453722220264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0</v>
          </cell>
          <cell r="BC165">
            <v>643.65662999999995</v>
          </cell>
          <cell r="BD165">
            <v>18.109656700039206</v>
          </cell>
          <cell r="BG165">
            <v>2948.6887499999998</v>
          </cell>
          <cell r="BK165">
            <v>569.51817000000005</v>
          </cell>
          <cell r="BL165">
            <v>0</v>
          </cell>
          <cell r="BO165">
            <v>0</v>
          </cell>
          <cell r="BP165">
            <v>0</v>
          </cell>
          <cell r="BS165">
            <v>872.81187</v>
          </cell>
          <cell r="BT165">
            <v>765.86484622747685</v>
          </cell>
          <cell r="BX165">
            <v>0</v>
          </cell>
        </row>
        <row r="166">
          <cell r="O166">
            <v>774.20526999999993</v>
          </cell>
          <cell r="P166">
            <v>387.39808493288797</v>
          </cell>
          <cell r="S166">
            <v>1725.0963899999999</v>
          </cell>
          <cell r="T166">
            <v>1667.116055051265</v>
          </cell>
          <cell r="W166">
            <v>1281.7755299999999</v>
          </cell>
          <cell r="X166">
            <v>1548.5723226553403</v>
          </cell>
          <cell r="AA166">
            <v>25.699759999999998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859.67242377498633</v>
          </cell>
          <cell r="AQ166">
            <v>131.71126999999998</v>
          </cell>
          <cell r="AR166">
            <v>104.56901228656459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0</v>
          </cell>
          <cell r="BC166">
            <v>546.11990000000003</v>
          </cell>
          <cell r="BD166">
            <v>15.365403609778314</v>
          </cell>
          <cell r="BG166">
            <v>2968.3222799999999</v>
          </cell>
          <cell r="BK166">
            <v>449.74580000000003</v>
          </cell>
          <cell r="BL166">
            <v>0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X166">
            <v>0</v>
          </cell>
        </row>
        <row r="167">
          <cell r="O167">
            <v>1151.1656400000002</v>
          </cell>
          <cell r="P167">
            <v>551.47316026437625</v>
          </cell>
          <cell r="S167">
            <v>1889.4131700000003</v>
          </cell>
          <cell r="T167">
            <v>1721.9888811345743</v>
          </cell>
          <cell r="W167">
            <v>1793.4827</v>
          </cell>
          <cell r="X167">
            <v>2081.2822466933994</v>
          </cell>
          <cell r="AA167">
            <v>91.75958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1701.2310888477241</v>
          </cell>
          <cell r="AQ167">
            <v>196.03183000000001</v>
          </cell>
          <cell r="AR167">
            <v>157.83781202173347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23.822138466632726</v>
          </cell>
          <cell r="BG167">
            <v>4220.9406800000006</v>
          </cell>
          <cell r="BK167">
            <v>704.8804100000001</v>
          </cell>
          <cell r="BL167">
            <v>0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1679.0813612065581</v>
          </cell>
          <cell r="BX167">
            <v>0</v>
          </cell>
        </row>
        <row r="168">
          <cell r="O168">
            <v>1094.1284900000001</v>
          </cell>
          <cell r="P168">
            <v>974.02781201427547</v>
          </cell>
          <cell r="S168">
            <v>2081.9449</v>
          </cell>
          <cell r="T168">
            <v>3129.3783142656507</v>
          </cell>
          <cell r="W168">
            <v>1771.8680000000002</v>
          </cell>
          <cell r="X168">
            <v>2027.2798668633898</v>
          </cell>
          <cell r="AA168">
            <v>31.00769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1143.6456849226947</v>
          </cell>
          <cell r="AQ168">
            <v>159.46812</v>
          </cell>
          <cell r="AR168">
            <v>127.2759832677105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0</v>
          </cell>
          <cell r="BC168">
            <v>854.92631000000006</v>
          </cell>
          <cell r="BD168">
            <v>24.053853027088834</v>
          </cell>
          <cell r="BG168">
            <v>3875.9612500000003</v>
          </cell>
          <cell r="BK168">
            <v>535.99006999999995</v>
          </cell>
          <cell r="BL168">
            <v>0</v>
          </cell>
          <cell r="BO168">
            <v>0</v>
          </cell>
          <cell r="BP168">
            <v>0</v>
          </cell>
          <cell r="BS168">
            <v>1359.90869</v>
          </cell>
          <cell r="BT168">
            <v>1146.0685347347041</v>
          </cell>
          <cell r="BX168">
            <v>0</v>
          </cell>
        </row>
        <row r="169">
          <cell r="O169">
            <v>1123.0164000000002</v>
          </cell>
          <cell r="P169">
            <v>1026.8587361646171</v>
          </cell>
          <cell r="S169">
            <v>1761.8337000000001</v>
          </cell>
          <cell r="T169">
            <v>2780.8793572524473</v>
          </cell>
          <cell r="W169">
            <v>1477.0107</v>
          </cell>
          <cell r="X169">
            <v>1666.9838044306885</v>
          </cell>
          <cell r="AA169">
            <v>97.653599999999997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1125.973478997169</v>
          </cell>
          <cell r="AQ169">
            <v>219.72059999999999</v>
          </cell>
          <cell r="AR169">
            <v>178.92703313898656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0</v>
          </cell>
          <cell r="BC169">
            <v>447.57900000000001</v>
          </cell>
          <cell r="BD169">
            <v>12.592897607761531</v>
          </cell>
          <cell r="BG169">
            <v>3625.3899000000001</v>
          </cell>
          <cell r="BK169">
            <v>512.68140000000005</v>
          </cell>
          <cell r="BL169">
            <v>0</v>
          </cell>
          <cell r="BO169">
            <v>0</v>
          </cell>
          <cell r="BP169">
            <v>0</v>
          </cell>
          <cell r="BS169">
            <v>1049.7762</v>
          </cell>
          <cell r="BT169">
            <v>1120.6003450739329</v>
          </cell>
          <cell r="BX169">
            <v>0</v>
          </cell>
        </row>
        <row r="170">
          <cell r="O170">
            <v>1127.4502200000002</v>
          </cell>
          <cell r="P170">
            <v>1041.6051852585681</v>
          </cell>
          <cell r="S170">
            <v>2123.8817600000002</v>
          </cell>
          <cell r="T170">
            <v>3445.2336518661127</v>
          </cell>
          <cell r="W170">
            <v>1279.15606</v>
          </cell>
          <cell r="X170">
            <v>1474.2646739416762</v>
          </cell>
          <cell r="AA170">
            <v>79.300780000000003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1040.4413796913861</v>
          </cell>
          <cell r="AQ170">
            <v>186.18444</v>
          </cell>
          <cell r="AR170">
            <v>149.59313500454488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21.050641125386981</v>
          </cell>
          <cell r="BG170">
            <v>3671.9708999999998</v>
          </cell>
          <cell r="BK170">
            <v>506.83542</v>
          </cell>
          <cell r="BL170">
            <v>0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967.79120710930556</v>
          </cell>
          <cell r="BX170">
            <v>0</v>
          </cell>
        </row>
        <row r="171">
          <cell r="O171">
            <v>1596.7069000000001</v>
          </cell>
          <cell r="P171">
            <v>1475.6436152950666</v>
          </cell>
          <cell r="S171">
            <v>2630.5459000000001</v>
          </cell>
          <cell r="T171">
            <v>3852.3782575304003</v>
          </cell>
          <cell r="W171">
            <v>2395.0603499999997</v>
          </cell>
          <cell r="X171">
            <v>2843.2616643284223</v>
          </cell>
          <cell r="AA171">
            <v>114.87100000000001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2078.9423468129553</v>
          </cell>
          <cell r="AQ171">
            <v>258.45974999999999</v>
          </cell>
          <cell r="AR171">
            <v>210.11257268390796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0</v>
          </cell>
          <cell r="BC171">
            <v>1545.0149500000002</v>
          </cell>
          <cell r="BD171">
            <v>43.46990155438661</v>
          </cell>
          <cell r="BG171">
            <v>5123.2466000000004</v>
          </cell>
          <cell r="BK171">
            <v>758.1486000000001</v>
          </cell>
          <cell r="BL171">
            <v>0</v>
          </cell>
          <cell r="BO171">
            <v>0</v>
          </cell>
          <cell r="BP171">
            <v>0</v>
          </cell>
          <cell r="BS171">
            <v>1803.4747</v>
          </cell>
          <cell r="BT171">
            <v>1169.7175679911343</v>
          </cell>
          <cell r="BX171">
            <v>0</v>
          </cell>
        </row>
        <row r="172">
          <cell r="O172">
            <v>637.47402</v>
          </cell>
          <cell r="P172">
            <v>553.35000843687385</v>
          </cell>
          <cell r="S172">
            <v>1775.6250600000001</v>
          </cell>
          <cell r="T172">
            <v>2421.4793693444931</v>
          </cell>
          <cell r="W172">
            <v>1146.35886</v>
          </cell>
          <cell r="X172">
            <v>1334.0566026284716</v>
          </cell>
          <cell r="AA172">
            <v>5.4718800000000005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735.05115341998317</v>
          </cell>
          <cell r="AQ172">
            <v>21.887520000000002</v>
          </cell>
          <cell r="AR172">
            <v>18.24354063377902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0</v>
          </cell>
          <cell r="BC172">
            <v>547.18799999999999</v>
          </cell>
          <cell r="BD172">
            <v>15.395455229570237</v>
          </cell>
          <cell r="BG172">
            <v>2257.1504999999997</v>
          </cell>
          <cell r="BK172">
            <v>410.39100000000002</v>
          </cell>
          <cell r="BL172">
            <v>0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171.00070200803518</v>
          </cell>
          <cell r="BX172">
            <v>0</v>
          </cell>
        </row>
        <row r="173">
          <cell r="O173">
            <v>509.03999999999996</v>
          </cell>
          <cell r="P173">
            <v>452.69225553686545</v>
          </cell>
          <cell r="S173">
            <v>1563.1769999999999</v>
          </cell>
          <cell r="T173">
            <v>1393.7457795626633</v>
          </cell>
          <cell r="W173">
            <v>1465.6109999999999</v>
          </cell>
          <cell r="X173">
            <v>1664.4225667465316</v>
          </cell>
          <cell r="AA173">
            <v>42.42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539.91355225424525</v>
          </cell>
          <cell r="AQ173">
            <v>74.235000000000014</v>
          </cell>
          <cell r="AR173">
            <v>58.47288664672763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0</v>
          </cell>
          <cell r="BC173">
            <v>101.80800000000001</v>
          </cell>
          <cell r="BD173">
            <v>2.8644277762160115</v>
          </cell>
          <cell r="BG173">
            <v>1476.2159999999999</v>
          </cell>
          <cell r="BK173">
            <v>294.81900000000002</v>
          </cell>
          <cell r="BL173">
            <v>0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176.45817122105757</v>
          </cell>
          <cell r="BX173">
            <v>0</v>
          </cell>
        </row>
        <row r="174">
          <cell r="O174">
            <v>315.58799999999997</v>
          </cell>
          <cell r="P174">
            <v>361.44260897035366</v>
          </cell>
          <cell r="S174">
            <v>1319.5740000000001</v>
          </cell>
          <cell r="T174">
            <v>1906.8096858796571</v>
          </cell>
          <cell r="W174">
            <v>731.74799999999993</v>
          </cell>
          <cell r="X174">
            <v>1115.5551551436356</v>
          </cell>
          <cell r="AA174">
            <v>36.414000000000001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433.72931732903385</v>
          </cell>
          <cell r="AQ174">
            <v>86.7</v>
          </cell>
          <cell r="AR174">
            <v>72.116560197630747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0</v>
          </cell>
          <cell r="BC174">
            <v>192.47399999999999</v>
          </cell>
          <cell r="BD174">
            <v>5.415368849200461</v>
          </cell>
          <cell r="BG174">
            <v>1095.8879999999999</v>
          </cell>
          <cell r="BK174">
            <v>192.47399999999999</v>
          </cell>
          <cell r="BL174">
            <v>0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443.87416265915516</v>
          </cell>
          <cell r="BX174">
            <v>0</v>
          </cell>
        </row>
        <row r="175">
          <cell r="O175">
            <v>482.04570000000001</v>
          </cell>
          <cell r="P175">
            <v>415.78350513444684</v>
          </cell>
          <cell r="S175">
            <v>1048.1866</v>
          </cell>
          <cell r="T175">
            <v>1081.0679529374877</v>
          </cell>
          <cell r="W175">
            <v>439.99809999999997</v>
          </cell>
          <cell r="X175">
            <v>557.55369027172117</v>
          </cell>
          <cell r="AA175">
            <v>28.532299999999999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1000.6364602149006</v>
          </cell>
          <cell r="AQ175">
            <v>66.074799999999996</v>
          </cell>
          <cell r="AR175">
            <v>52.62559798205487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5.9151694053129598</v>
          </cell>
          <cell r="BG175">
            <v>1407.0929000000001</v>
          </cell>
          <cell r="BK175">
            <v>192.2176</v>
          </cell>
          <cell r="BL175">
            <v>0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103.6919150474256</v>
          </cell>
          <cell r="BX175">
            <v>0</v>
          </cell>
        </row>
        <row r="176">
          <cell r="O176">
            <v>1311.8567599999999</v>
          </cell>
          <cell r="P176">
            <v>1137.8130026618587</v>
          </cell>
          <cell r="S176">
            <v>2912.1846399999999</v>
          </cell>
          <cell r="T176">
            <v>3796.623703685751</v>
          </cell>
          <cell r="W176">
            <v>1329.02766</v>
          </cell>
          <cell r="X176">
            <v>1404.3872200626181</v>
          </cell>
          <cell r="AA176">
            <v>78.986139999999992</v>
          </cell>
          <cell r="AB176">
            <v>165.89154873795474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931.64641038952675</v>
          </cell>
          <cell r="AQ176">
            <v>185.44571999999999</v>
          </cell>
          <cell r="AR176">
            <v>148.79400555370626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0</v>
          </cell>
          <cell r="BC176">
            <v>985.60965999999985</v>
          </cell>
          <cell r="BD176">
            <v>27.730705706926948</v>
          </cell>
          <cell r="BG176">
            <v>3159.4456</v>
          </cell>
          <cell r="BK176">
            <v>405.23323999999997</v>
          </cell>
          <cell r="BL176">
            <v>0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749.49243858840953</v>
          </cell>
          <cell r="BX176">
            <v>0</v>
          </cell>
        </row>
        <row r="177">
          <cell r="O177">
            <v>1293.3299200000001</v>
          </cell>
          <cell r="P177">
            <v>1181.7963035619377</v>
          </cell>
          <cell r="S177">
            <v>2248.8243200000002</v>
          </cell>
          <cell r="T177">
            <v>3140.3911485091903</v>
          </cell>
          <cell r="W177">
            <v>1112.46848</v>
          </cell>
          <cell r="X177">
            <v>1314.7765296953539</v>
          </cell>
          <cell r="AA177">
            <v>122.84927999999999</v>
          </cell>
          <cell r="AB177">
            <v>369.249626215955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2584.2468354526131</v>
          </cell>
          <cell r="AQ177">
            <v>187.68639999999999</v>
          </cell>
          <cell r="AR177">
            <v>148.79400555370626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3631.5983431128793</v>
          </cell>
          <cell r="BC177">
            <v>986.2067199999999</v>
          </cell>
          <cell r="BD177">
            <v>27.747504340119502</v>
          </cell>
          <cell r="BG177">
            <v>3241.8559999999998</v>
          </cell>
          <cell r="BK177">
            <v>481.15967999999998</v>
          </cell>
          <cell r="BL177">
            <v>0</v>
          </cell>
          <cell r="BO177">
            <v>0</v>
          </cell>
          <cell r="BP177">
            <v>0</v>
          </cell>
          <cell r="BS177">
            <v>931.6070400000001</v>
          </cell>
          <cell r="BT177">
            <v>363.83128086816004</v>
          </cell>
          <cell r="BX177">
            <v>0</v>
          </cell>
        </row>
        <row r="178">
          <cell r="O178">
            <v>656.98235999999997</v>
          </cell>
          <cell r="P178">
            <v>654.88067796695827</v>
          </cell>
          <cell r="S178">
            <v>2275.4023199999997</v>
          </cell>
          <cell r="T178">
            <v>2526.1516188092037</v>
          </cell>
          <cell r="W178">
            <v>1220.49162</v>
          </cell>
          <cell r="X178">
            <v>1330.8557112585679</v>
          </cell>
          <cell r="AA178">
            <v>53.413199999999996</v>
          </cell>
          <cell r="AB178">
            <v>101.66673041812626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1271.3437653649396</v>
          </cell>
          <cell r="AQ178">
            <v>112.16772</v>
          </cell>
          <cell r="AR178">
            <v>93.556618634764206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0</v>
          </cell>
          <cell r="BC178">
            <v>662.32367999999997</v>
          </cell>
          <cell r="BD178">
            <v>18.634865097414789</v>
          </cell>
          <cell r="BG178">
            <v>2491.7257800000002</v>
          </cell>
          <cell r="BK178">
            <v>526.12001999999995</v>
          </cell>
          <cell r="BL178">
            <v>0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751.31159499275032</v>
          </cell>
          <cell r="BX178">
            <v>0</v>
          </cell>
        </row>
        <row r="179">
          <cell r="O179">
            <v>1171.7202300000001</v>
          </cell>
          <cell r="P179">
            <v>1091.4044287003001</v>
          </cell>
          <cell r="S179">
            <v>3096.37095</v>
          </cell>
          <cell r="T179">
            <v>3974.2091195614835</v>
          </cell>
          <cell r="W179">
            <v>1764.2631600000002</v>
          </cell>
          <cell r="X179">
            <v>2054.8605858730502</v>
          </cell>
          <cell r="AA179">
            <v>133.65629999999999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1167.474046998555</v>
          </cell>
          <cell r="AQ179">
            <v>204.93966</v>
          </cell>
          <cell r="AR179">
            <v>165.36132343694572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36.852884038831405</v>
          </cell>
          <cell r="BG179">
            <v>3858.2118599999999</v>
          </cell>
          <cell r="BK179">
            <v>485.61788999999999</v>
          </cell>
          <cell r="BL179">
            <v>0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958.69542508760151</v>
          </cell>
          <cell r="BX179">
            <v>0</v>
          </cell>
        </row>
        <row r="180">
          <cell r="O180">
            <v>425.33199999999999</v>
          </cell>
          <cell r="P180">
            <v>369.80753028141481</v>
          </cell>
          <cell r="S180">
            <v>1289.17</v>
          </cell>
          <cell r="T180">
            <v>1618.569268011604</v>
          </cell>
          <cell r="W180">
            <v>856.31000000000006</v>
          </cell>
          <cell r="X180">
            <v>1027.0478023953381</v>
          </cell>
          <cell r="AA180">
            <v>41.403999999999996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1037.6905298801744</v>
          </cell>
          <cell r="AQ180">
            <v>73.397999999999996</v>
          </cell>
          <cell r="AR180">
            <v>59.252525135350666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6.7247990384301204</v>
          </cell>
          <cell r="BG180">
            <v>1573.3519999999999</v>
          </cell>
          <cell r="BK180">
            <v>207.02</v>
          </cell>
          <cell r="BL180">
            <v>0</v>
          </cell>
          <cell r="BO180">
            <v>0</v>
          </cell>
          <cell r="BP180">
            <v>0</v>
          </cell>
          <cell r="BS180">
            <v>577.774</v>
          </cell>
          <cell r="BT180">
            <v>420.22512940272475</v>
          </cell>
          <cell r="BX180">
            <v>0</v>
          </cell>
        </row>
        <row r="181">
          <cell r="O181">
            <v>786.49479999999994</v>
          </cell>
          <cell r="P181">
            <v>1001.1436061450556</v>
          </cell>
          <cell r="S181">
            <v>1222.2184</v>
          </cell>
          <cell r="T181">
            <v>2458.315387745045</v>
          </cell>
          <cell r="W181">
            <v>956.39959999999996</v>
          </cell>
          <cell r="X181">
            <v>1152.1301168584062</v>
          </cell>
          <cell r="AA181">
            <v>57.548400000000008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727.65239178918296</v>
          </cell>
          <cell r="AQ181">
            <v>128.7988</v>
          </cell>
          <cell r="AR181">
            <v>102.61991606500699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0</v>
          </cell>
          <cell r="BC181">
            <v>638.5132000000001</v>
          </cell>
          <cell r="BD181">
            <v>17.964943281083702</v>
          </cell>
          <cell r="BG181">
            <v>2406.0711999999999</v>
          </cell>
          <cell r="BK181">
            <v>419.28120000000001</v>
          </cell>
          <cell r="BL181">
            <v>0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785.87556667522563</v>
          </cell>
          <cell r="BX181">
            <v>0</v>
          </cell>
        </row>
        <row r="182">
          <cell r="O182">
            <v>1597.9975000000002</v>
          </cell>
          <cell r="P182">
            <v>1432.6485578504337</v>
          </cell>
          <cell r="S182">
            <v>3015.8571000000002</v>
          </cell>
          <cell r="T182">
            <v>4797.2147856424535</v>
          </cell>
          <cell r="W182">
            <v>2051.2476999999999</v>
          </cell>
          <cell r="X182">
            <v>2491.4093850175927</v>
          </cell>
          <cell r="AA182">
            <v>116.21800000000002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2044.941263117232</v>
          </cell>
          <cell r="AQ182">
            <v>238.24690000000004</v>
          </cell>
          <cell r="AR182">
            <v>191.45972184360181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60.982918386329963</v>
          </cell>
          <cell r="BG182">
            <v>5223.9991000000009</v>
          </cell>
          <cell r="BK182">
            <v>610.14449999999999</v>
          </cell>
          <cell r="BL182">
            <v>0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1902.8375989404765</v>
          </cell>
          <cell r="BX182">
            <v>0</v>
          </cell>
        </row>
        <row r="183">
          <cell r="O183">
            <v>1345.9186000000002</v>
          </cell>
          <cell r="P183">
            <v>1148.5050508779373</v>
          </cell>
          <cell r="S183">
            <v>2376.7392000000004</v>
          </cell>
          <cell r="T183">
            <v>2265.2255908029842</v>
          </cell>
          <cell r="W183">
            <v>2151.6692000000003</v>
          </cell>
          <cell r="X183">
            <v>2539.3724436104358</v>
          </cell>
          <cell r="AA183">
            <v>139.54340000000002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1248.5915243456529</v>
          </cell>
          <cell r="AQ183">
            <v>175.55460000000002</v>
          </cell>
          <cell r="AR183">
            <v>141.19253028963163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2895.9658474648741</v>
          </cell>
          <cell r="BG183">
            <v>3875.7054000000003</v>
          </cell>
          <cell r="BK183">
            <v>571.67780000000005</v>
          </cell>
          <cell r="BL183">
            <v>0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2026.5402344356512</v>
          </cell>
          <cell r="BX183">
            <v>0</v>
          </cell>
        </row>
        <row r="184">
          <cell r="O184">
            <v>1167.6886</v>
          </cell>
          <cell r="P184">
            <v>1288.5466469340145</v>
          </cell>
          <cell r="S184">
            <v>2991.07926</v>
          </cell>
          <cell r="T184">
            <v>3157.2670557535707</v>
          </cell>
          <cell r="W184">
            <v>1805.4262200000001</v>
          </cell>
          <cell r="X184">
            <v>2071.8860806802272</v>
          </cell>
          <cell r="AA184">
            <v>89.822199999999995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1138.3840374764659</v>
          </cell>
          <cell r="AQ184">
            <v>184.13550999999998</v>
          </cell>
          <cell r="AR184">
            <v>148.26774957388571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0</v>
          </cell>
          <cell r="BC184">
            <v>1306.9130099999998</v>
          </cell>
          <cell r="BD184">
            <v>36.770763858852668</v>
          </cell>
          <cell r="BG184">
            <v>3750.0768499999995</v>
          </cell>
          <cell r="BK184">
            <v>673.66649999999993</v>
          </cell>
          <cell r="BL184">
            <v>0</v>
          </cell>
          <cell r="BO184">
            <v>0</v>
          </cell>
          <cell r="BP184">
            <v>0</v>
          </cell>
          <cell r="BS184">
            <v>1414.69965</v>
          </cell>
          <cell r="BT184">
            <v>634.88558511493909</v>
          </cell>
          <cell r="BX184">
            <v>0</v>
          </cell>
        </row>
        <row r="185">
          <cell r="O185">
            <v>963.03469999999993</v>
          </cell>
          <cell r="P185">
            <v>907.87975726254513</v>
          </cell>
          <cell r="S185">
            <v>2152.6658000000002</v>
          </cell>
          <cell r="T185">
            <v>2123.8753731059305</v>
          </cell>
          <cell r="W185">
            <v>1272.9386000000002</v>
          </cell>
          <cell r="X185">
            <v>1505.631812603151</v>
          </cell>
          <cell r="AA185">
            <v>69.978300000000004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1896.0787</v>
          </cell>
          <cell r="AN185">
            <v>1467.9970401683345</v>
          </cell>
          <cell r="AQ185">
            <v>119.9628</v>
          </cell>
          <cell r="AR185">
            <v>96.655681627040764</v>
          </cell>
          <cell r="AU185">
            <v>3.3323</v>
          </cell>
          <cell r="AV185">
            <v>0</v>
          </cell>
          <cell r="AY185">
            <v>153.28579999999999</v>
          </cell>
          <cell r="AZ185">
            <v>3610.1214235755533</v>
          </cell>
          <cell r="BC185">
            <v>329.89770000000004</v>
          </cell>
          <cell r="BD185">
            <v>9.2818652285653087</v>
          </cell>
          <cell r="BG185">
            <v>2549.2095000000004</v>
          </cell>
          <cell r="BK185">
            <v>396.5437</v>
          </cell>
          <cell r="BL185">
            <v>0</v>
          </cell>
          <cell r="BO185">
            <v>0</v>
          </cell>
          <cell r="BP185">
            <v>0</v>
          </cell>
          <cell r="BS185">
            <v>919.71480000000008</v>
          </cell>
          <cell r="BT185">
            <v>1053.2915581133232</v>
          </cell>
          <cell r="BX185">
            <v>0</v>
          </cell>
        </row>
        <row r="186">
          <cell r="O186">
            <v>1163.2669000000001</v>
          </cell>
          <cell r="P186">
            <v>1363.6282155165998</v>
          </cell>
          <cell r="S186">
            <v>2446.4124500000003</v>
          </cell>
          <cell r="T186">
            <v>2701.9122868111185</v>
          </cell>
          <cell r="W186">
            <v>1882.5387999999998</v>
          </cell>
          <cell r="X186">
            <v>2105.5934438164513</v>
          </cell>
          <cell r="AA186">
            <v>84.359049999999996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1816.1529080511009</v>
          </cell>
          <cell r="AQ186">
            <v>190.91784999999999</v>
          </cell>
          <cell r="AR186">
            <v>152.1659420170009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36.726655418759059</v>
          </cell>
          <cell r="BG186">
            <v>4413.3103000000001</v>
          </cell>
          <cell r="BK186">
            <v>577.19349999999997</v>
          </cell>
          <cell r="BL186">
            <v>0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634.88558511493909</v>
          </cell>
          <cell r="BX186">
            <v>0</v>
          </cell>
        </row>
        <row r="187">
          <cell r="O187">
            <v>950.34239999999988</v>
          </cell>
          <cell r="P187">
            <v>1186.5444032484663</v>
          </cell>
          <cell r="S187">
            <v>2010.9923999999996</v>
          </cell>
          <cell r="T187">
            <v>2622.8483225593131</v>
          </cell>
          <cell r="W187">
            <v>1134.1884</v>
          </cell>
          <cell r="X187">
            <v>1310.6377287080493</v>
          </cell>
          <cell r="AA187">
            <v>62.224799999999988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2451.3960202074691</v>
          </cell>
          <cell r="AQ187">
            <v>138.5916</v>
          </cell>
          <cell r="AR187">
            <v>111.23492136429155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1786.4518384703767</v>
          </cell>
          <cell r="BC187">
            <v>698.61479999999995</v>
          </cell>
          <cell r="BD187">
            <v>19.65593703830341</v>
          </cell>
          <cell r="BG187">
            <v>2814.2579999999998</v>
          </cell>
          <cell r="BK187">
            <v>576.9935999999999</v>
          </cell>
          <cell r="BL187">
            <v>0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343.8205604204112</v>
          </cell>
          <cell r="BX187">
            <v>0</v>
          </cell>
        </row>
        <row r="188">
          <cell r="O188">
            <v>771.96152000000006</v>
          </cell>
          <cell r="P188">
            <v>735.99396300049432</v>
          </cell>
          <cell r="S188">
            <v>1916.0195999999999</v>
          </cell>
          <cell r="T188">
            <v>1938.9144914876356</v>
          </cell>
          <cell r="W188">
            <v>1069.0834</v>
          </cell>
          <cell r="X188">
            <v>1190.3547664994392</v>
          </cell>
          <cell r="AA188">
            <v>55.536800000000007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810.13301336494646</v>
          </cell>
          <cell r="AQ188">
            <v>111.07360000000001</v>
          </cell>
          <cell r="AR188">
            <v>88.488968458714496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17.735060910011402</v>
          </cell>
          <cell r="BG188">
            <v>2785.1705199999997</v>
          </cell>
          <cell r="BK188">
            <v>424.85651999999999</v>
          </cell>
          <cell r="BL188">
            <v>0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529.37451366317282</v>
          </cell>
          <cell r="BX188">
            <v>0</v>
          </cell>
        </row>
        <row r="189">
          <cell r="O189">
            <v>462.15074999999996</v>
          </cell>
          <cell r="P189">
            <v>412.3443171922147</v>
          </cell>
          <cell r="S189">
            <v>832.78650000000005</v>
          </cell>
          <cell r="T189">
            <v>1134.2646953151714</v>
          </cell>
          <cell r="W189">
            <v>643.65549999999996</v>
          </cell>
          <cell r="X189">
            <v>660.64768779590918</v>
          </cell>
          <cell r="AA189">
            <v>27.454499999999999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428.33318700613825</v>
          </cell>
          <cell r="AQ189">
            <v>48.808</v>
          </cell>
          <cell r="AR189">
            <v>38.981924431151754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5.9650186304476325</v>
          </cell>
          <cell r="BG189">
            <v>1462.7147499999999</v>
          </cell>
          <cell r="BK189">
            <v>286.74700000000001</v>
          </cell>
          <cell r="BL189">
            <v>0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76.404568982313606</v>
          </cell>
          <cell r="BX189">
            <v>0</v>
          </cell>
        </row>
        <row r="190">
          <cell r="O190">
            <v>435.32040000000001</v>
          </cell>
          <cell r="P190">
            <v>434.08565889600482</v>
          </cell>
          <cell r="S190">
            <v>1627.0992000000001</v>
          </cell>
          <cell r="T190">
            <v>2117.4406997589899</v>
          </cell>
          <cell r="W190">
            <v>981.25500000000011</v>
          </cell>
          <cell r="X190">
            <v>1154.2398170231686</v>
          </cell>
          <cell r="AA190">
            <v>23.193300000000001</v>
          </cell>
          <cell r="AB190">
            <v>48.174767900308261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1096.3239619136768</v>
          </cell>
          <cell r="AQ190">
            <v>51.738900000000008</v>
          </cell>
          <cell r="AR190">
            <v>41.847095876841401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5.1200633618752214</v>
          </cell>
          <cell r="BG190">
            <v>1552.1670000000001</v>
          </cell>
          <cell r="BK190">
            <v>260.47860000000003</v>
          </cell>
          <cell r="BL190">
            <v>0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916.85482778776316</v>
          </cell>
          <cell r="BX190">
            <v>0</v>
          </cell>
        </row>
        <row r="191">
          <cell r="O191">
            <v>444.10212000000001</v>
          </cell>
          <cell r="P191">
            <v>517.95764953437197</v>
          </cell>
          <cell r="S191">
            <v>802.00260000000003</v>
          </cell>
          <cell r="T191">
            <v>1331.9145006864696</v>
          </cell>
          <cell r="W191">
            <v>541.21536000000003</v>
          </cell>
          <cell r="X191">
            <v>580.29476772104545</v>
          </cell>
          <cell r="AA191">
            <v>16.3674</v>
          </cell>
          <cell r="AB191">
            <v>53.516579159565737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321.09467477805299</v>
          </cell>
          <cell r="AQ191">
            <v>60.013800000000003</v>
          </cell>
          <cell r="AR191">
            <v>47.850312239238775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5.4646759015859612</v>
          </cell>
          <cell r="BG191">
            <v>998.41140000000007</v>
          </cell>
          <cell r="BK191">
            <v>224.77896000000001</v>
          </cell>
          <cell r="BL191">
            <v>0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372.92706288986403</v>
          </cell>
          <cell r="BX191">
            <v>0</v>
          </cell>
        </row>
        <row r="192">
          <cell r="O192">
            <v>765.22280000000001</v>
          </cell>
          <cell r="P192">
            <v>720.88635657479267</v>
          </cell>
          <cell r="S192">
            <v>1428.5994000000001</v>
          </cell>
          <cell r="T192">
            <v>2718.6253242707221</v>
          </cell>
          <cell r="W192">
            <v>1189.1232</v>
          </cell>
          <cell r="X192">
            <v>1664.1057435620123</v>
          </cell>
          <cell r="AA192">
            <v>57.804600000000001</v>
          </cell>
          <cell r="AB192">
            <v>107.03315831913147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807.46977845168885</v>
          </cell>
          <cell r="AQ192">
            <v>121.11439999999999</v>
          </cell>
          <cell r="AR192">
            <v>96.83110028698097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14.095174733025095</v>
          </cell>
          <cell r="BG192">
            <v>2793.8889999999997</v>
          </cell>
          <cell r="BK192">
            <v>335.81719999999996</v>
          </cell>
          <cell r="BL192">
            <v>0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489.35307276767514</v>
          </cell>
          <cell r="BX192">
            <v>0</v>
          </cell>
        </row>
        <row r="193">
          <cell r="O193">
            <v>1114.3995</v>
          </cell>
          <cell r="P193">
            <v>962.34668030554201</v>
          </cell>
          <cell r="S193">
            <v>2372.0150000000003</v>
          </cell>
          <cell r="T193">
            <v>3251.1072935976081</v>
          </cell>
          <cell r="W193">
            <v>1687.2635</v>
          </cell>
          <cell r="X193">
            <v>2017.2900191978038</v>
          </cell>
          <cell r="AA193">
            <v>93.985500000000002</v>
          </cell>
          <cell r="AB193">
            <v>187.28341041673238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1721.1124792008125</v>
          </cell>
          <cell r="AQ193">
            <v>214.82400000000001</v>
          </cell>
          <cell r="AR193">
            <v>169.68831704880358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27.450738053150413</v>
          </cell>
          <cell r="BG193">
            <v>4426.2695000000003</v>
          </cell>
          <cell r="BK193">
            <v>541.53549999999996</v>
          </cell>
          <cell r="BL193">
            <v>0</v>
          </cell>
          <cell r="BO193">
            <v>0</v>
          </cell>
          <cell r="BP193">
            <v>0</v>
          </cell>
          <cell r="BS193">
            <v>1405.307</v>
          </cell>
          <cell r="BT193">
            <v>793.15219229258878</v>
          </cell>
          <cell r="BX193">
            <v>0</v>
          </cell>
        </row>
        <row r="194">
          <cell r="O194">
            <v>1078.1976</v>
          </cell>
          <cell r="P194">
            <v>1022.5886026351225</v>
          </cell>
          <cell r="S194">
            <v>2398.9896600000002</v>
          </cell>
          <cell r="T194">
            <v>2278.1397676451734</v>
          </cell>
          <cell r="W194">
            <v>1850.9058799999998</v>
          </cell>
          <cell r="X194">
            <v>2045.8655027209065</v>
          </cell>
          <cell r="AA194">
            <v>94.342290000000006</v>
          </cell>
          <cell r="AB194">
            <v>171.25797663895995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1181.5953834989489</v>
          </cell>
          <cell r="AQ194">
            <v>188.68458000000001</v>
          </cell>
          <cell r="AR194">
            <v>152.02950528149185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0</v>
          </cell>
          <cell r="BC194">
            <v>1010.81025</v>
          </cell>
          <cell r="BD194">
            <v>2907.7491618084041</v>
          </cell>
          <cell r="BG194">
            <v>4097.1508800000001</v>
          </cell>
          <cell r="BK194">
            <v>408.81658999999996</v>
          </cell>
          <cell r="BL194">
            <v>0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633.06642871059842</v>
          </cell>
          <cell r="BX194">
            <v>0</v>
          </cell>
        </row>
        <row r="195">
          <cell r="O195">
            <v>759.81377000000009</v>
          </cell>
          <cell r="P195">
            <v>713.68271138873524</v>
          </cell>
          <cell r="S195">
            <v>1675.97911</v>
          </cell>
          <cell r="T195">
            <v>2074.9092746417796</v>
          </cell>
          <cell r="W195">
            <v>907.93631000000016</v>
          </cell>
          <cell r="X195">
            <v>1055.8567455030093</v>
          </cell>
          <cell r="AA195">
            <v>57.603210000000011</v>
          </cell>
          <cell r="AB195">
            <v>107.03315831913147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1183.6339711258506</v>
          </cell>
          <cell r="AQ195">
            <v>120.69244</v>
          </cell>
          <cell r="AR195">
            <v>96.636190664825193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0</v>
          </cell>
          <cell r="BC195">
            <v>617.17725000000007</v>
          </cell>
          <cell r="BD195">
            <v>17.364643817269894</v>
          </cell>
          <cell r="BG195">
            <v>2397.3907400000003</v>
          </cell>
          <cell r="BK195">
            <v>307.21712000000002</v>
          </cell>
          <cell r="BL195">
            <v>0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522.09788804580955</v>
          </cell>
          <cell r="BX195">
            <v>0</v>
          </cell>
        </row>
        <row r="196">
          <cell r="O196">
            <v>1159.1243999999999</v>
          </cell>
          <cell r="P196">
            <v>999.32202895258979</v>
          </cell>
          <cell r="S196">
            <v>1672.45092</v>
          </cell>
          <cell r="T196">
            <v>2034.1354214918815</v>
          </cell>
          <cell r="W196">
            <v>1684.8701099999996</v>
          </cell>
          <cell r="X196">
            <v>1943.0331652081802</v>
          </cell>
          <cell r="AA196">
            <v>78.654869999999988</v>
          </cell>
          <cell r="AB196">
            <v>101.66673041812626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1121.5846855902546</v>
          </cell>
          <cell r="AQ196">
            <v>111.77270999999999</v>
          </cell>
          <cell r="AR196">
            <v>89.658426191649028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0</v>
          </cell>
          <cell r="BC196">
            <v>558.86355000000003</v>
          </cell>
          <cell r="BD196">
            <v>15.723953674904582</v>
          </cell>
          <cell r="BG196">
            <v>3746.4556499999999</v>
          </cell>
          <cell r="BK196">
            <v>455.37029999999993</v>
          </cell>
          <cell r="BL196">
            <v>0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925.9506098094671</v>
          </cell>
          <cell r="BX196">
            <v>0</v>
          </cell>
        </row>
        <row r="197">
          <cell r="O197">
            <v>767.8325000000001</v>
          </cell>
          <cell r="P197">
            <v>722.68137377424773</v>
          </cell>
          <cell r="S197">
            <v>1333.46</v>
          </cell>
          <cell r="T197">
            <v>1626.7904955746453</v>
          </cell>
          <cell r="W197">
            <v>1120.325</v>
          </cell>
          <cell r="X197">
            <v>1169.1034663306209</v>
          </cell>
          <cell r="AA197">
            <v>57.3825</v>
          </cell>
          <cell r="AB197">
            <v>107.03315831913147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784.56087143269406</v>
          </cell>
          <cell r="AQ197">
            <v>120.22999999999999</v>
          </cell>
          <cell r="AR197">
            <v>96.636190664825193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13.992249131000174</v>
          </cell>
          <cell r="BG197">
            <v>2778.9524999999999</v>
          </cell>
          <cell r="BK197">
            <v>327.9</v>
          </cell>
          <cell r="BL197">
            <v>0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429.3209114244288</v>
          </cell>
          <cell r="BX197">
            <v>0</v>
          </cell>
        </row>
        <row r="198">
          <cell r="O198">
            <v>1137.0705500000001</v>
          </cell>
          <cell r="P198">
            <v>1040.169407316693</v>
          </cell>
          <cell r="S198">
            <v>2076.3897000000002</v>
          </cell>
          <cell r="T198">
            <v>2565.8211078493332</v>
          </cell>
          <cell r="W198">
            <v>1743.8078000000003</v>
          </cell>
          <cell r="X198">
            <v>1841.6008608990148</v>
          </cell>
          <cell r="AA198">
            <v>89.887000000000015</v>
          </cell>
          <cell r="AB198">
            <v>176.59978789821739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1287.3950645668165</v>
          </cell>
          <cell r="AQ198">
            <v>193.25704999999999</v>
          </cell>
          <cell r="AR198">
            <v>155.92769772460701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27.439904445622208</v>
          </cell>
          <cell r="BG198">
            <v>4462.8895500000008</v>
          </cell>
          <cell r="BK198">
            <v>534.82765000000006</v>
          </cell>
          <cell r="BL198">
            <v>0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1304.3351419123537</v>
          </cell>
          <cell r="BX198">
            <v>0</v>
          </cell>
        </row>
        <row r="199">
          <cell r="O199">
            <v>1134.5113200000001</v>
          </cell>
          <cell r="P199">
            <v>1038.3499060547067</v>
          </cell>
          <cell r="S199">
            <v>2519.1511199999995</v>
          </cell>
          <cell r="T199">
            <v>3034.6489384788438</v>
          </cell>
          <cell r="W199">
            <v>1746.4327800000001</v>
          </cell>
          <cell r="X199">
            <v>1965.0558255592446</v>
          </cell>
          <cell r="AA199">
            <v>138.46397999999999</v>
          </cell>
          <cell r="AB199">
            <v>406.71615495600054</v>
          </cell>
          <cell r="AF199">
            <v>0</v>
          </cell>
          <cell r="AI199">
            <v>0</v>
          </cell>
          <cell r="AJ199">
            <v>0</v>
          </cell>
          <cell r="AM199">
            <v>2648.6819399999999</v>
          </cell>
          <cell r="AN199">
            <v>1824.4974183263823</v>
          </cell>
          <cell r="AQ199">
            <v>187.59636</v>
          </cell>
          <cell r="AR199">
            <v>151.09393909514421</v>
          </cell>
          <cell r="AU199">
            <v>4.4665800000000004</v>
          </cell>
          <cell r="AV199">
            <v>0</v>
          </cell>
          <cell r="AY199">
            <v>174.19662</v>
          </cell>
          <cell r="AZ199">
            <v>0</v>
          </cell>
          <cell r="BC199">
            <v>978.18101999999999</v>
          </cell>
          <cell r="BD199">
            <v>27.521696564663969</v>
          </cell>
          <cell r="BG199">
            <v>4430.8473599999998</v>
          </cell>
          <cell r="BK199">
            <v>527.05643999999995</v>
          </cell>
          <cell r="BL199">
            <v>0</v>
          </cell>
          <cell r="BO199">
            <v>0</v>
          </cell>
          <cell r="BP199">
            <v>0</v>
          </cell>
          <cell r="BS199">
            <v>1433.7721799999999</v>
          </cell>
          <cell r="BT199">
            <v>1098.7704682218432</v>
          </cell>
          <cell r="BX199">
            <v>0</v>
          </cell>
        </row>
        <row r="200">
          <cell r="O200">
            <v>1036.1439</v>
          </cell>
          <cell r="P200">
            <v>954.48038508225682</v>
          </cell>
          <cell r="S200">
            <v>1580.0202000000002</v>
          </cell>
          <cell r="T200">
            <v>2268.8716952727286</v>
          </cell>
          <cell r="W200">
            <v>1202.8797</v>
          </cell>
          <cell r="X200">
            <v>1449.7639325053296</v>
          </cell>
          <cell r="AA200">
            <v>7.9398</v>
          </cell>
          <cell r="AB200">
            <v>42.808339999303051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896.76384909942158</v>
          </cell>
          <cell r="AQ200">
            <v>27.789300000000001</v>
          </cell>
          <cell r="AR200">
            <v>23.58406428084681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0</v>
          </cell>
          <cell r="BC200">
            <v>361.26089999999999</v>
          </cell>
          <cell r="BD200">
            <v>10.16428725071502</v>
          </cell>
          <cell r="BG200">
            <v>2370.0302999999999</v>
          </cell>
          <cell r="BK200">
            <v>555.78600000000006</v>
          </cell>
          <cell r="BL200">
            <v>0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560.30017253696644</v>
          </cell>
          <cell r="BX200">
            <v>0</v>
          </cell>
        </row>
        <row r="201">
          <cell r="O201">
            <v>844.35</v>
          </cell>
          <cell r="P201">
            <v>787.63283962822175</v>
          </cell>
          <cell r="S201">
            <v>1301.598</v>
          </cell>
          <cell r="T201">
            <v>1354.5609573229472</v>
          </cell>
          <cell r="W201">
            <v>1122.336</v>
          </cell>
          <cell r="X201">
            <v>1421.4073668582614</v>
          </cell>
          <cell r="AA201">
            <v>54.558000000000007</v>
          </cell>
          <cell r="AB201">
            <v>107.03315831913147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751.89971260348727</v>
          </cell>
          <cell r="AQ201">
            <v>122.10599999999999</v>
          </cell>
          <cell r="AR201">
            <v>97.454811077879398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14.399961912953913</v>
          </cell>
          <cell r="BG201">
            <v>2714.91</v>
          </cell>
          <cell r="BK201">
            <v>342.93600000000004</v>
          </cell>
          <cell r="BL201">
            <v>0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756.76906420577279</v>
          </cell>
          <cell r="BX201">
            <v>0</v>
          </cell>
        </row>
        <row r="202">
          <cell r="O202">
            <v>820.75290000000007</v>
          </cell>
          <cell r="P202">
            <v>768.68103953626724</v>
          </cell>
          <cell r="S202">
            <v>1534.9774</v>
          </cell>
          <cell r="T202">
            <v>1741.0700407113236</v>
          </cell>
          <cell r="W202">
            <v>900.64919999999995</v>
          </cell>
          <cell r="X202">
            <v>1005.0734296335551</v>
          </cell>
          <cell r="AA202">
            <v>50.8431</v>
          </cell>
          <cell r="AB202">
            <v>107.03315831913147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693.52306248129548</v>
          </cell>
          <cell r="AQ202">
            <v>123.47609999999999</v>
          </cell>
          <cell r="AR202">
            <v>97.454811077879398</v>
          </cell>
          <cell r="AU202">
            <v>2.4211</v>
          </cell>
          <cell r="AV202">
            <v>0</v>
          </cell>
          <cell r="AY202">
            <v>154.9504</v>
          </cell>
          <cell r="AZ202">
            <v>0</v>
          </cell>
          <cell r="BC202">
            <v>498.74659999999994</v>
          </cell>
          <cell r="BD202">
            <v>14.032528036434231</v>
          </cell>
          <cell r="BG202">
            <v>2421.1</v>
          </cell>
          <cell r="BK202">
            <v>370.42829999999998</v>
          </cell>
          <cell r="BL202">
            <v>0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771.3223154404991</v>
          </cell>
          <cell r="BX202">
            <v>0</v>
          </cell>
        </row>
        <row r="203">
          <cell r="O203">
            <v>394.44640000000004</v>
          </cell>
          <cell r="P203">
            <v>342.55145010841528</v>
          </cell>
          <cell r="S203">
            <v>1093.2286000000001</v>
          </cell>
          <cell r="T203">
            <v>1157.9304896003121</v>
          </cell>
          <cell r="W203">
            <v>578.0680000000001</v>
          </cell>
          <cell r="X203">
            <v>747.67862298804425</v>
          </cell>
          <cell r="AA203">
            <v>34.004000000000005</v>
          </cell>
          <cell r="AB203">
            <v>64.224818319828429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498.64804483061874</v>
          </cell>
          <cell r="AQ203">
            <v>69.708200000000005</v>
          </cell>
          <cell r="AR203">
            <v>55.939061558702761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5.6446626238060897</v>
          </cell>
          <cell r="BG203">
            <v>1509.7776000000001</v>
          </cell>
          <cell r="BK203">
            <v>188.72220000000002</v>
          </cell>
          <cell r="BL203">
            <v>0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136.43673032556001</v>
          </cell>
          <cell r="BX203">
            <v>0</v>
          </cell>
        </row>
        <row r="204">
          <cell r="O204">
            <v>1149.4325000000001</v>
          </cell>
          <cell r="P204">
            <v>999.46036254095657</v>
          </cell>
          <cell r="S204">
            <v>2343.59</v>
          </cell>
          <cell r="T204">
            <v>3738.2317723618485</v>
          </cell>
          <cell r="W204">
            <v>1744.2750000000001</v>
          </cell>
          <cell r="X204">
            <v>2041.764850224899</v>
          </cell>
          <cell r="AA204">
            <v>93.922499999999999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1157.9736348347433</v>
          </cell>
          <cell r="AQ204">
            <v>183.3725</v>
          </cell>
          <cell r="AR204">
            <v>148.24825861167011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27.432337379670479</v>
          </cell>
          <cell r="BG204">
            <v>3859.7674999999999</v>
          </cell>
          <cell r="BK204">
            <v>652.98500000000001</v>
          </cell>
          <cell r="BL204">
            <v>0</v>
          </cell>
          <cell r="BO204">
            <v>0</v>
          </cell>
          <cell r="BP204">
            <v>0</v>
          </cell>
          <cell r="BS204">
            <v>1404.365</v>
          </cell>
          <cell r="BT204">
            <v>1253.3987625908112</v>
          </cell>
          <cell r="BX204">
            <v>0</v>
          </cell>
        </row>
        <row r="205">
          <cell r="O205">
            <v>1095.9134999999999</v>
          </cell>
          <cell r="P205">
            <v>1022.3615982919157</v>
          </cell>
          <cell r="S205">
            <v>2832.1842999999999</v>
          </cell>
          <cell r="T205">
            <v>4027.1085559644671</v>
          </cell>
          <cell r="W205">
            <v>1770.6523999999997</v>
          </cell>
          <cell r="X205">
            <v>2092.5348548343932</v>
          </cell>
          <cell r="AA205">
            <v>85.953999999999994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1123.6352056752562</v>
          </cell>
          <cell r="AQ205">
            <v>206.28960000000001</v>
          </cell>
          <cell r="AR205">
            <v>164.26982955287349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25.87651823356239</v>
          </cell>
          <cell r="BG205">
            <v>3756.1897999999997</v>
          </cell>
          <cell r="BK205">
            <v>580.18950000000007</v>
          </cell>
          <cell r="BL205">
            <v>0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860.46097925319827</v>
          </cell>
          <cell r="BX205">
            <v>0</v>
          </cell>
        </row>
        <row r="206">
          <cell r="O206">
            <v>1119.5503000000001</v>
          </cell>
          <cell r="P206">
            <v>1022.328873381697</v>
          </cell>
          <cell r="S206">
            <v>1965.2786999999998</v>
          </cell>
          <cell r="T206">
            <v>3221.0883941421644</v>
          </cell>
          <cell r="W206">
            <v>1324.0501999999999</v>
          </cell>
          <cell r="X206">
            <v>1505.0357696205901</v>
          </cell>
          <cell r="AA206">
            <v>79.720299999999995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1010.4382569602436</v>
          </cell>
          <cell r="AQ206">
            <v>176.77109999999999</v>
          </cell>
          <cell r="AR206">
            <v>141.54336760951205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12.385135997397791</v>
          </cell>
          <cell r="BG206">
            <v>3105.6255999999998</v>
          </cell>
          <cell r="BK206">
            <v>662.02509999999995</v>
          </cell>
          <cell r="BL206">
            <v>0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744.03496937538705</v>
          </cell>
          <cell r="BX206">
            <v>0</v>
          </cell>
        </row>
        <row r="207">
          <cell r="O207">
            <v>1164.55045</v>
          </cell>
          <cell r="P207">
            <v>1018.1802176764419</v>
          </cell>
          <cell r="S207">
            <v>1577.6362699999997</v>
          </cell>
          <cell r="T207">
            <v>1638.8721649215145</v>
          </cell>
          <cell r="W207">
            <v>1625.9760999999999</v>
          </cell>
          <cell r="X207">
            <v>1806.9359064448661</v>
          </cell>
          <cell r="AA207">
            <v>87.890599999999992</v>
          </cell>
          <cell r="AB207">
            <v>165.89154873795474</v>
          </cell>
          <cell r="AF207">
            <v>0</v>
          </cell>
          <cell r="AI207">
            <v>0</v>
          </cell>
          <cell r="AJ207">
            <v>0</v>
          </cell>
          <cell r="AM207">
            <v>2456.5422699999999</v>
          </cell>
          <cell r="AN207">
            <v>1136.5755656483182</v>
          </cell>
          <cell r="AQ207">
            <v>180.17572999999999</v>
          </cell>
          <cell r="AR207">
            <v>146.12374373017235</v>
          </cell>
          <cell r="AU207">
            <v>4.3945299999999996</v>
          </cell>
          <cell r="AV207">
            <v>0</v>
          </cell>
          <cell r="AY207">
            <v>610.83967000000007</v>
          </cell>
          <cell r="AZ207">
            <v>0</v>
          </cell>
          <cell r="BC207">
            <v>958.00753999999995</v>
          </cell>
          <cell r="BD207">
            <v>26.954103875926958</v>
          </cell>
          <cell r="BG207">
            <v>3788.0848599999999</v>
          </cell>
          <cell r="BK207">
            <v>487.79282999999998</v>
          </cell>
          <cell r="BL207">
            <v>0</v>
          </cell>
          <cell r="BO207">
            <v>0</v>
          </cell>
          <cell r="BP207">
            <v>0</v>
          </cell>
          <cell r="BS207">
            <v>1375.4878899999999</v>
          </cell>
          <cell r="BT207">
            <v>1169.7175679911343</v>
          </cell>
          <cell r="BX207">
            <v>0</v>
          </cell>
        </row>
        <row r="208">
          <cell r="O208">
            <v>1101.1944000000001</v>
          </cell>
          <cell r="P208">
            <v>1005.0836991647141</v>
          </cell>
          <cell r="S208">
            <v>2197.9485</v>
          </cell>
          <cell r="T208">
            <v>3169.0027702836469</v>
          </cell>
          <cell r="W208">
            <v>1793.8812000000003</v>
          </cell>
          <cell r="X208">
            <v>2073.180767036426</v>
          </cell>
          <cell r="AA208">
            <v>26.6418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2504.3291999999997</v>
          </cell>
          <cell r="AN208">
            <v>1702.4874663578883</v>
          </cell>
          <cell r="AQ208">
            <v>150.97020000000001</v>
          </cell>
          <cell r="AR208">
            <v>120.84396573657044</v>
          </cell>
          <cell r="AU208">
            <v>4.4403000000000006</v>
          </cell>
          <cell r="AV208">
            <v>0</v>
          </cell>
          <cell r="AY208">
            <v>825.89580000000001</v>
          </cell>
          <cell r="AZ208">
            <v>0</v>
          </cell>
          <cell r="BC208">
            <v>999.06750000000011</v>
          </cell>
          <cell r="BD208">
            <v>28.109349926476213</v>
          </cell>
          <cell r="BG208">
            <v>4005.1506000000004</v>
          </cell>
          <cell r="BK208">
            <v>515.0748000000001</v>
          </cell>
          <cell r="BL208">
            <v>0</v>
          </cell>
          <cell r="BO208">
            <v>0</v>
          </cell>
          <cell r="BP208">
            <v>0</v>
          </cell>
          <cell r="BS208">
            <v>1376.4929999999999</v>
          </cell>
          <cell r="BT208">
            <v>633.06642871059842</v>
          </cell>
          <cell r="BX208">
            <v>0</v>
          </cell>
        </row>
        <row r="209">
          <cell r="O209">
            <v>1145.51116</v>
          </cell>
          <cell r="P209">
            <v>1065.9672718340219</v>
          </cell>
          <cell r="S209">
            <v>1617.7066</v>
          </cell>
          <cell r="T209">
            <v>2250.031299324155</v>
          </cell>
          <cell r="W209">
            <v>2037.4358800000002</v>
          </cell>
          <cell r="X209">
            <v>2361.5524332421123</v>
          </cell>
          <cell r="AA209">
            <v>91.815780000000018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1267.353014916815</v>
          </cell>
          <cell r="AQ209">
            <v>201.12028000000001</v>
          </cell>
          <cell r="AR209">
            <v>161.77498638927977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28.293185034198761</v>
          </cell>
          <cell r="BG209">
            <v>4367.80782</v>
          </cell>
          <cell r="BK209">
            <v>511.54506000000009</v>
          </cell>
          <cell r="BL209">
            <v>0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338.36309120738872</v>
          </cell>
          <cell r="BX209">
            <v>0</v>
          </cell>
        </row>
        <row r="210">
          <cell r="O210">
            <v>750.59985000000006</v>
          </cell>
          <cell r="P210">
            <v>647.58376701188411</v>
          </cell>
          <cell r="S210">
            <v>1578.1842999999997</v>
          </cell>
          <cell r="T210">
            <v>1774.0595419184208</v>
          </cell>
          <cell r="W210">
            <v>1105.2789</v>
          </cell>
          <cell r="X210">
            <v>1620.2810471641696</v>
          </cell>
          <cell r="AA210">
            <v>54.988999999999997</v>
          </cell>
          <cell r="AB210">
            <v>107.03315831913147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817.68041430245648</v>
          </cell>
          <cell r="AQ210">
            <v>120.97579999999998</v>
          </cell>
          <cell r="AR210">
            <v>96.636190664825193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2905.2786744903037</v>
          </cell>
          <cell r="BC210">
            <v>508.64824999999996</v>
          </cell>
          <cell r="BD210">
            <v>14.311116765123227</v>
          </cell>
          <cell r="BG210">
            <v>2752.1994499999996</v>
          </cell>
          <cell r="BK210">
            <v>390.42189999999994</v>
          </cell>
          <cell r="BL210">
            <v>0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498.44885478937914</v>
          </cell>
          <cell r="BX210">
            <v>0</v>
          </cell>
        </row>
        <row r="211">
          <cell r="O211">
            <v>755.64014000000009</v>
          </cell>
          <cell r="P211">
            <v>711.85489326048855</v>
          </cell>
          <cell r="S211">
            <v>1580.9887799999999</v>
          </cell>
          <cell r="T211">
            <v>1630.0486462984409</v>
          </cell>
          <cell r="W211">
            <v>1053.99252</v>
          </cell>
          <cell r="X211">
            <v>1105.0540797120275</v>
          </cell>
          <cell r="AA211">
            <v>52.978459999999998</v>
          </cell>
          <cell r="AB211">
            <v>107.03315831913147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819.31876965885579</v>
          </cell>
          <cell r="AQ211">
            <v>119.89861999999999</v>
          </cell>
          <cell r="AR211">
            <v>96.636190664825193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14.042832976294724</v>
          </cell>
          <cell r="BG211">
            <v>2757.6682599999999</v>
          </cell>
          <cell r="BK211">
            <v>348.54250000000002</v>
          </cell>
          <cell r="BL211">
            <v>0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625.78980309323515</v>
          </cell>
          <cell r="BX211">
            <v>0</v>
          </cell>
        </row>
        <row r="212">
          <cell r="O212">
            <v>944.90970000000004</v>
          </cell>
          <cell r="P212">
            <v>819.57172702948424</v>
          </cell>
          <cell r="S212">
            <v>2309.3739</v>
          </cell>
          <cell r="T212">
            <v>2101.9069694024324</v>
          </cell>
          <cell r="W212">
            <v>919.37160000000006</v>
          </cell>
          <cell r="X212">
            <v>1127.4287922012293</v>
          </cell>
          <cell r="AA212">
            <v>142.28370000000001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352.55883979793452</v>
          </cell>
          <cell r="AQ212">
            <v>182.41500000000002</v>
          </cell>
          <cell r="AR212">
            <v>145.63646967478297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6.2614706429170717</v>
          </cell>
          <cell r="BG212">
            <v>2313.0222000000003</v>
          </cell>
          <cell r="BK212">
            <v>259.02929999999998</v>
          </cell>
          <cell r="BL212">
            <v>0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2248.4773157652289</v>
          </cell>
          <cell r="BX212">
            <v>0</v>
          </cell>
        </row>
        <row r="213">
          <cell r="O213">
            <v>832.7088</v>
          </cell>
          <cell r="P213">
            <v>720.63060425558433</v>
          </cell>
          <cell r="S213">
            <v>2357.5391999999997</v>
          </cell>
          <cell r="T213">
            <v>3055.2347006848413</v>
          </cell>
          <cell r="W213">
            <v>932.74199999999985</v>
          </cell>
          <cell r="X213">
            <v>963.13782988739251</v>
          </cell>
          <cell r="AA213">
            <v>64.886399999999995</v>
          </cell>
          <cell r="AB213">
            <v>192.64983831773762</v>
          </cell>
          <cell r="AE213">
            <v>923.26019999999994</v>
          </cell>
          <cell r="AF213">
            <v>895.8955472148939</v>
          </cell>
          <cell r="AI213">
            <v>0</v>
          </cell>
          <cell r="AJ213">
            <v>0</v>
          </cell>
          <cell r="AM213">
            <v>1462.6476</v>
          </cell>
          <cell r="AN213">
            <v>707.75810999169403</v>
          </cell>
          <cell r="AQ213">
            <v>97.329599999999985</v>
          </cell>
          <cell r="AR213">
            <v>78.451122917692899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5.7050528463708199</v>
          </cell>
          <cell r="BG213">
            <v>2563.0128</v>
          </cell>
          <cell r="BK213">
            <v>548.83080000000007</v>
          </cell>
          <cell r="BL213">
            <v>0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925.9506098094671</v>
          </cell>
          <cell r="BW213">
            <v>773.28899999999999</v>
          </cell>
          <cell r="BX213">
            <v>867.73760487056154</v>
          </cell>
        </row>
        <row r="214">
          <cell r="O214">
            <v>1793.1736000000001</v>
          </cell>
          <cell r="P214">
            <v>1612.83620195392</v>
          </cell>
          <cell r="S214">
            <v>3620.3948000000005</v>
          </cell>
          <cell r="T214">
            <v>4376.0237402973089</v>
          </cell>
          <cell r="W214">
            <v>2156.348</v>
          </cell>
          <cell r="X214">
            <v>2417.5584621842199</v>
          </cell>
          <cell r="AA214">
            <v>130.51580000000001</v>
          </cell>
          <cell r="AB214">
            <v>385.29967663547524</v>
          </cell>
          <cell r="AE214">
            <v>1842.5715</v>
          </cell>
          <cell r="AF214">
            <v>1791.7910944297878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3081.7910303274634</v>
          </cell>
          <cell r="AQ214">
            <v>198.61100000000002</v>
          </cell>
          <cell r="AR214">
            <v>156.31751696891854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4261.0753892524453</v>
          </cell>
          <cell r="BC214">
            <v>459.64260000000002</v>
          </cell>
          <cell r="BD214">
            <v>2892.2417367925736</v>
          </cell>
          <cell r="BG214">
            <v>4868.8068000000003</v>
          </cell>
          <cell r="BK214">
            <v>680.952</v>
          </cell>
          <cell r="BL214">
            <v>0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1753.6667737845312</v>
          </cell>
          <cell r="BW214">
            <v>1678.6770000000001</v>
          </cell>
          <cell r="BX214">
            <v>2361.265012834358</v>
          </cell>
        </row>
        <row r="215">
          <cell r="O215">
            <v>2785.7045700000003</v>
          </cell>
          <cell r="P215">
            <v>2506.0193632330015</v>
          </cell>
          <cell r="S215">
            <v>4035.1281300000005</v>
          </cell>
          <cell r="T215">
            <v>4031.4683355938605</v>
          </cell>
          <cell r="W215">
            <v>2543.4693900000002</v>
          </cell>
          <cell r="X215">
            <v>2905.0672096365265</v>
          </cell>
          <cell r="AA215">
            <v>70.120710000000003</v>
          </cell>
          <cell r="AB215">
            <v>0</v>
          </cell>
          <cell r="AE215">
            <v>4099.52322</v>
          </cell>
          <cell r="AF215">
            <v>3941.9300125660793</v>
          </cell>
          <cell r="AI215">
            <v>0</v>
          </cell>
          <cell r="AJ215">
            <v>0</v>
          </cell>
          <cell r="AM215">
            <v>3659.0261399999999</v>
          </cell>
          <cell r="AN215">
            <v>2269.4342442955758</v>
          </cell>
          <cell r="AQ215">
            <v>108.36837000000001</v>
          </cell>
          <cell r="AR215">
            <v>83.616227904820533</v>
          </cell>
          <cell r="AU215">
            <v>0</v>
          </cell>
          <cell r="AV215">
            <v>0</v>
          </cell>
          <cell r="AY215">
            <v>350.60355000000004</v>
          </cell>
          <cell r="AZ215">
            <v>0</v>
          </cell>
          <cell r="BC215">
            <v>777.70242000000007</v>
          </cell>
          <cell r="BD215">
            <v>21.881113600880191</v>
          </cell>
          <cell r="BG215">
            <v>5182.5579299999999</v>
          </cell>
          <cell r="BK215">
            <v>395.22582000000006</v>
          </cell>
          <cell r="BL215">
            <v>0</v>
          </cell>
          <cell r="BO215">
            <v>0</v>
          </cell>
          <cell r="BP215">
            <v>0</v>
          </cell>
          <cell r="BS215">
            <v>1906.0083900000002</v>
          </cell>
          <cell r="BT215">
            <v>3139.8639538922203</v>
          </cell>
          <cell r="BW215">
            <v>1845.3532500000001</v>
          </cell>
          <cell r="BX215">
            <v>0</v>
          </cell>
        </row>
        <row r="216">
          <cell r="O216">
            <v>4061.1479999999997</v>
          </cell>
          <cell r="P216">
            <v>3622.6184327667897</v>
          </cell>
          <cell r="S216">
            <v>5466.93</v>
          </cell>
          <cell r="T216">
            <v>5623.0496485187123</v>
          </cell>
          <cell r="W216">
            <v>3101.6460000000002</v>
          </cell>
          <cell r="X216">
            <v>3960.3629410992571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2796.5891403931118</v>
          </cell>
          <cell r="AI216">
            <v>329.76640000000003</v>
          </cell>
          <cell r="AJ216">
            <v>327.24024919227645</v>
          </cell>
          <cell r="AM216">
            <v>6125.1930000000002</v>
          </cell>
          <cell r="AN216">
            <v>2960.785101691527</v>
          </cell>
          <cell r="AQ216">
            <v>245.45399999999998</v>
          </cell>
          <cell r="AR216">
            <v>192.68765246318316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45.516766868911041</v>
          </cell>
          <cell r="BG216">
            <v>8512.7909999999993</v>
          </cell>
          <cell r="BK216">
            <v>702.89099999999996</v>
          </cell>
          <cell r="BL216">
            <v>0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1959.2314474750417</v>
          </cell>
          <cell r="BW216">
            <v>3194.6120000000001</v>
          </cell>
          <cell r="BX216">
            <v>1813.6989351277775</v>
          </cell>
        </row>
        <row r="217">
          <cell r="O217">
            <v>1537.008</v>
          </cell>
          <cell r="P217">
            <v>1392.0958378182181</v>
          </cell>
          <cell r="S217">
            <v>3150.8663999999999</v>
          </cell>
          <cell r="T217">
            <v>3051.1779732802638</v>
          </cell>
          <cell r="W217">
            <v>2410.3079999999995</v>
          </cell>
          <cell r="X217">
            <v>2764.7773136128299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893.85549324716874</v>
          </cell>
          <cell r="AI217">
            <v>80.555799999999991</v>
          </cell>
          <cell r="AJ217">
            <v>81.810062298069113</v>
          </cell>
          <cell r="AM217">
            <v>2088.9335999999998</v>
          </cell>
          <cell r="AN217">
            <v>1513.963763645113</v>
          </cell>
          <cell r="AQ217">
            <v>118.7688</v>
          </cell>
          <cell r="AR217">
            <v>94.979458876501269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0</v>
          </cell>
          <cell r="BC217">
            <v>230.55119999999999</v>
          </cell>
          <cell r="BD217">
            <v>6.4866931981763019</v>
          </cell>
          <cell r="BG217">
            <v>2284.5527999999999</v>
          </cell>
          <cell r="BK217">
            <v>279.45600000000002</v>
          </cell>
          <cell r="BL217">
            <v>0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1693.6346124412846</v>
          </cell>
          <cell r="BW217">
            <v>879.91719999999987</v>
          </cell>
          <cell r="BX217">
            <v>687.6411208408224</v>
          </cell>
        </row>
        <row r="218">
          <cell r="O218">
            <v>1750.5192099999997</v>
          </cell>
          <cell r="P218">
            <v>1550.9576498366805</v>
          </cell>
          <cell r="S218">
            <v>3324.6961900000001</v>
          </cell>
          <cell r="T218">
            <v>3030.6256815905913</v>
          </cell>
          <cell r="W218">
            <v>1883.85114</v>
          </cell>
          <cell r="X218">
            <v>2040.3601909905458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2627.95334171072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1732.932794442323</v>
          </cell>
          <cell r="AQ218">
            <v>124.72987000000001</v>
          </cell>
          <cell r="AR218">
            <v>100.39794637243135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12.585248104541767</v>
          </cell>
          <cell r="BG218">
            <v>3440.8240000000001</v>
          </cell>
          <cell r="BK218">
            <v>180.64326</v>
          </cell>
          <cell r="BL218">
            <v>0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2504.9783687772815</v>
          </cell>
          <cell r="BW218">
            <v>1214.81691</v>
          </cell>
          <cell r="BX218">
            <v>0</v>
          </cell>
        </row>
        <row r="219">
          <cell r="O219">
            <v>2350.0744</v>
          </cell>
          <cell r="P219">
            <v>2078.3675499460705</v>
          </cell>
          <cell r="S219">
            <v>2575.424</v>
          </cell>
          <cell r="T219">
            <v>2560.8254639585343</v>
          </cell>
          <cell r="W219">
            <v>1790.7245</v>
          </cell>
          <cell r="X219">
            <v>1986.6728287601516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1959.1794715777748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1119.6579470368572</v>
          </cell>
          <cell r="AQ219">
            <v>120.723</v>
          </cell>
          <cell r="AR219">
            <v>94.628621556620871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0</v>
          </cell>
          <cell r="BC219">
            <v>462.7715</v>
          </cell>
          <cell r="BD219">
            <v>13.020347503547343</v>
          </cell>
          <cell r="BG219">
            <v>3122.7015999999999</v>
          </cell>
          <cell r="BK219">
            <v>241.446</v>
          </cell>
          <cell r="BL219">
            <v>0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2414.0205485602419</v>
          </cell>
          <cell r="BW219">
            <v>1061.115</v>
          </cell>
          <cell r="BX219">
            <v>0</v>
          </cell>
        </row>
        <row r="220">
          <cell r="O220">
            <v>3307.5663599999998</v>
          </cell>
          <cell r="P220">
            <v>2947.5137461633508</v>
          </cell>
          <cell r="S220">
            <v>5371.6867199999997</v>
          </cell>
          <cell r="T220">
            <v>5189.8184000601304</v>
          </cell>
          <cell r="W220">
            <v>2777.0293999999999</v>
          </cell>
          <cell r="X220">
            <v>3220.4826576820592</v>
          </cell>
          <cell r="AA220">
            <v>140.92388</v>
          </cell>
          <cell r="AB220">
            <v>374.61605411696019</v>
          </cell>
          <cell r="AE220">
            <v>3731.28784</v>
          </cell>
          <cell r="AF220">
            <v>3575.421972988675</v>
          </cell>
          <cell r="AI220">
            <v>337.07011999999997</v>
          </cell>
          <cell r="AJ220">
            <v>327.24024919227645</v>
          </cell>
          <cell r="AM220">
            <v>4716.805159999999</v>
          </cell>
          <cell r="AN220">
            <v>3883.3159663009183</v>
          </cell>
          <cell r="AQ220">
            <v>165.7928</v>
          </cell>
          <cell r="AR220">
            <v>131.56399495513716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32.885977378862293</v>
          </cell>
          <cell r="BG220">
            <v>6664.8705600000003</v>
          </cell>
          <cell r="BK220">
            <v>455.93019999999996</v>
          </cell>
          <cell r="BL220">
            <v>0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1391.654649320712</v>
          </cell>
          <cell r="BW220">
            <v>2524.1064799999999</v>
          </cell>
          <cell r="BX220">
            <v>1720.9219585063965</v>
          </cell>
        </row>
        <row r="221">
          <cell r="O221">
            <v>2255.3784000000005</v>
          </cell>
          <cell r="P221">
            <v>1036.05768440612</v>
          </cell>
          <cell r="S221">
            <v>2728.0966000000003</v>
          </cell>
          <cell r="T221">
            <v>1478.2137341873968</v>
          </cell>
          <cell r="W221">
            <v>1344.1144000000002</v>
          </cell>
          <cell r="X221">
            <v>1851.0830666826291</v>
          </cell>
          <cell r="AA221">
            <v>108.21260000000001</v>
          </cell>
          <cell r="AB221">
            <v>305.02480789612656</v>
          </cell>
          <cell r="AE221">
            <v>1098.8446000000001</v>
          </cell>
          <cell r="AF221">
            <v>1056.3841240007027</v>
          </cell>
          <cell r="AI221">
            <v>162.04160000000002</v>
          </cell>
          <cell r="AJ221">
            <v>163.62012459613823</v>
          </cell>
          <cell r="AM221">
            <v>2078.8210000000004</v>
          </cell>
          <cell r="AN221">
            <v>652.24002204512101</v>
          </cell>
          <cell r="AQ221">
            <v>182.25280000000001</v>
          </cell>
          <cell r="AR221">
            <v>142.57638860693754</v>
          </cell>
          <cell r="AU221">
            <v>5.6954000000000002</v>
          </cell>
          <cell r="AV221">
            <v>0</v>
          </cell>
          <cell r="AY221">
            <v>273.37920000000003</v>
          </cell>
          <cell r="AZ221">
            <v>0</v>
          </cell>
          <cell r="BC221">
            <v>677.75260000000003</v>
          </cell>
          <cell r="BD221">
            <v>19.06896680852801</v>
          </cell>
          <cell r="BG221">
            <v>5746.6585999999998</v>
          </cell>
          <cell r="BK221">
            <v>370.20100000000002</v>
          </cell>
          <cell r="BL221">
            <v>0</v>
          </cell>
          <cell r="BO221">
            <v>0</v>
          </cell>
          <cell r="BP221">
            <v>0</v>
          </cell>
          <cell r="BS221">
            <v>1469.4132000000002</v>
          </cell>
          <cell r="BT221">
            <v>5444.7351181920149</v>
          </cell>
          <cell r="BW221">
            <v>1402.6726000000001</v>
          </cell>
          <cell r="BX221">
            <v>1175.1750372041568</v>
          </cell>
        </row>
        <row r="222">
          <cell r="O222">
            <v>681.35980000000006</v>
          </cell>
          <cell r="P222">
            <v>355.55355612413166</v>
          </cell>
          <cell r="S222">
            <v>586.78620000000012</v>
          </cell>
          <cell r="T222">
            <v>463.40511200928722</v>
          </cell>
          <cell r="W222">
            <v>320.26060000000001</v>
          </cell>
          <cell r="X222">
            <v>547.03358750750749</v>
          </cell>
          <cell r="AA222">
            <v>40.8386</v>
          </cell>
          <cell r="AB222">
            <v>128.42501999790915</v>
          </cell>
          <cell r="AE222">
            <v>523.92809999999997</v>
          </cell>
          <cell r="AF222">
            <v>528.19206200035137</v>
          </cell>
          <cell r="AI222">
            <v>77.954700000000003</v>
          </cell>
          <cell r="AJ222">
            <v>81.810062298069113</v>
          </cell>
          <cell r="AM222">
            <v>790.97919999999999</v>
          </cell>
          <cell r="AN222">
            <v>248.17350356054328</v>
          </cell>
          <cell r="AQ222">
            <v>73.079600000000013</v>
          </cell>
          <cell r="AR222">
            <v>61.0067117347525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7.801227182771802</v>
          </cell>
          <cell r="BG222">
            <v>2216.0313999999998</v>
          </cell>
          <cell r="BK222">
            <v>184.8484</v>
          </cell>
          <cell r="BL222">
            <v>0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784.05641027088473</v>
          </cell>
          <cell r="BW222">
            <v>442.3476</v>
          </cell>
          <cell r="BX222">
            <v>636.70474151927988</v>
          </cell>
        </row>
        <row r="223">
          <cell r="O223">
            <v>2283.5317999999997</v>
          </cell>
          <cell r="P223">
            <v>2039.426199819216</v>
          </cell>
          <cell r="S223">
            <v>3260.4438</v>
          </cell>
          <cell r="T223">
            <v>4026.4347823059979</v>
          </cell>
          <cell r="W223">
            <v>2045.4095</v>
          </cell>
          <cell r="X223">
            <v>2212.4309706007562</v>
          </cell>
          <cell r="AA223">
            <v>122.114</v>
          </cell>
          <cell r="AB223">
            <v>363.90781495669756</v>
          </cell>
          <cell r="AE223">
            <v>2197.8959999999997</v>
          </cell>
          <cell r="AF223">
            <v>2150.138918136292</v>
          </cell>
          <cell r="AI223">
            <v>0</v>
          </cell>
          <cell r="AJ223">
            <v>0</v>
          </cell>
          <cell r="AM223">
            <v>3205.4924999999998</v>
          </cell>
          <cell r="AN223">
            <v>2651.395116718817</v>
          </cell>
          <cell r="AQ223">
            <v>189.27670000000001</v>
          </cell>
          <cell r="AR223">
            <v>151.83459565933609</v>
          </cell>
          <cell r="AU223">
            <v>6.1056999999999997</v>
          </cell>
          <cell r="AV223">
            <v>0</v>
          </cell>
          <cell r="AY223">
            <v>256.43940000000003</v>
          </cell>
          <cell r="AZ223">
            <v>0</v>
          </cell>
          <cell r="BC223">
            <v>714.36689999999999</v>
          </cell>
          <cell r="BD223">
            <v>20.099131608216698</v>
          </cell>
          <cell r="BG223">
            <v>8847.1592999999993</v>
          </cell>
          <cell r="BK223">
            <v>604.46429999999998</v>
          </cell>
          <cell r="BL223">
            <v>0</v>
          </cell>
          <cell r="BO223">
            <v>0</v>
          </cell>
          <cell r="BP223">
            <v>0</v>
          </cell>
          <cell r="BS223">
            <v>1721.8073999999997</v>
          </cell>
          <cell r="BT223">
            <v>0</v>
          </cell>
          <cell r="BW223">
            <v>1637.6479999999999</v>
          </cell>
          <cell r="BX223">
            <v>1766.4008686149166</v>
          </cell>
        </row>
        <row r="224">
          <cell r="O224">
            <v>4385.9310900000009</v>
          </cell>
          <cell r="P224">
            <v>3860.3846042676987</v>
          </cell>
          <cell r="S224">
            <v>7432.6465800000014</v>
          </cell>
          <cell r="T224">
            <v>8610.512776419786</v>
          </cell>
          <cell r="W224">
            <v>4330.1304400000008</v>
          </cell>
          <cell r="X224">
            <v>4863.6070615929611</v>
          </cell>
          <cell r="AA224">
            <v>212.04247000000001</v>
          </cell>
          <cell r="AB224">
            <v>626.12428285352109</v>
          </cell>
          <cell r="AE224">
            <v>4369.2779900000005</v>
          </cell>
          <cell r="AF224">
            <v>3953.468661759327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4557.9704613990143</v>
          </cell>
          <cell r="AQ224">
            <v>368.28429000000006</v>
          </cell>
          <cell r="AR224">
            <v>291.0000658785479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10309.567613392777</v>
          </cell>
          <cell r="BG224">
            <v>13347.51548</v>
          </cell>
          <cell r="BK224">
            <v>1060.21235</v>
          </cell>
          <cell r="BL224">
            <v>0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0</v>
          </cell>
          <cell r="BW224">
            <v>3126.5488100000002</v>
          </cell>
          <cell r="BX224">
            <v>1038.7383068785969</v>
          </cell>
        </row>
        <row r="225">
          <cell r="O225">
            <v>1736.7999299999999</v>
          </cell>
          <cell r="P225">
            <v>1586.5729590266728</v>
          </cell>
          <cell r="S225">
            <v>3031.42245</v>
          </cell>
          <cell r="T225">
            <v>3172.3929176133947</v>
          </cell>
          <cell r="W225">
            <v>1691.2146299999999</v>
          </cell>
          <cell r="X225">
            <v>2013.4614386522464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1332.6620059228032</v>
          </cell>
          <cell r="AI225">
            <v>159.98307</v>
          </cell>
          <cell r="AJ225">
            <v>163.62012459613823</v>
          </cell>
          <cell r="AM225">
            <v>2698.6497599999998</v>
          </cell>
          <cell r="AN225">
            <v>1266.1380915620473</v>
          </cell>
          <cell r="AQ225">
            <v>82.053539999999984</v>
          </cell>
          <cell r="AR225">
            <v>64.133062074130862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2940.2019841491615</v>
          </cell>
          <cell r="BC225">
            <v>670.10390999999993</v>
          </cell>
          <cell r="BD225">
            <v>18.853766430486345</v>
          </cell>
          <cell r="BG225">
            <v>5100.9950699999999</v>
          </cell>
          <cell r="BK225">
            <v>414.82622999999995</v>
          </cell>
          <cell r="BL225">
            <v>0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538.47029568487676</v>
          </cell>
          <cell r="BW225">
            <v>1308.5794700000001</v>
          </cell>
          <cell r="BX225">
            <v>940.50386104419351</v>
          </cell>
        </row>
        <row r="226">
          <cell r="O226">
            <v>4585.1373000000003</v>
          </cell>
          <cell r="P226">
            <v>4076.9422914207698</v>
          </cell>
          <cell r="S226">
            <v>6646.6719000000003</v>
          </cell>
          <cell r="T226">
            <v>6784.775877795144</v>
          </cell>
          <cell r="W226">
            <v>4668.0726000000004</v>
          </cell>
          <cell r="X226">
            <v>5487.5046559776847</v>
          </cell>
          <cell r="AA226">
            <v>142.1748</v>
          </cell>
          <cell r="AB226">
            <v>0</v>
          </cell>
          <cell r="AE226">
            <v>3193.89</v>
          </cell>
          <cell r="AF226">
            <v>3135.8358218540375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2984.6482371483999</v>
          </cell>
          <cell r="AQ226">
            <v>319.89330000000001</v>
          </cell>
          <cell r="AR226">
            <v>258.52812282739842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45.33527545553234</v>
          </cell>
          <cell r="BG226">
            <v>13731.7161</v>
          </cell>
          <cell r="BK226">
            <v>793.80930000000001</v>
          </cell>
          <cell r="BL226">
            <v>0</v>
          </cell>
          <cell r="BO226">
            <v>0</v>
          </cell>
          <cell r="BP226">
            <v>0</v>
          </cell>
          <cell r="BS226">
            <v>3329.2599</v>
          </cell>
          <cell r="BT226">
            <v>1773.67749423228</v>
          </cell>
          <cell r="BW226">
            <v>3215.1825999999996</v>
          </cell>
          <cell r="BX226">
            <v>0</v>
          </cell>
        </row>
        <row r="227">
          <cell r="O227">
            <v>1836.0583500000002</v>
          </cell>
          <cell r="P227">
            <v>1655.5821108980342</v>
          </cell>
          <cell r="S227">
            <v>3405.2210000000005</v>
          </cell>
          <cell r="T227">
            <v>3442.9516892137276</v>
          </cell>
          <cell r="W227">
            <v>1698.0088500000002</v>
          </cell>
          <cell r="X227">
            <v>1986.1124579940356</v>
          </cell>
          <cell r="AA227">
            <v>64.423100000000005</v>
          </cell>
          <cell r="AB227">
            <v>0</v>
          </cell>
          <cell r="AE227">
            <v>2151.4654000000005</v>
          </cell>
          <cell r="AF227">
            <v>2150.138918136292</v>
          </cell>
          <cell r="AI227">
            <v>0</v>
          </cell>
          <cell r="AJ227">
            <v>0</v>
          </cell>
          <cell r="AM227">
            <v>2636.7454499999999</v>
          </cell>
          <cell r="AN227">
            <v>1694.2970951644477</v>
          </cell>
          <cell r="AQ227">
            <v>147.25280000000001</v>
          </cell>
          <cell r="AR227">
            <v>116.78984559573065</v>
          </cell>
          <cell r="AU227">
            <v>4.6016500000000002</v>
          </cell>
          <cell r="AV227">
            <v>0</v>
          </cell>
          <cell r="AY227">
            <v>138.04950000000002</v>
          </cell>
          <cell r="AZ227">
            <v>0</v>
          </cell>
          <cell r="BC227">
            <v>671.84090000000003</v>
          </cell>
          <cell r="BD227">
            <v>18.902637662639123</v>
          </cell>
          <cell r="BG227">
            <v>5107.8315000000011</v>
          </cell>
          <cell r="BK227">
            <v>404.9452</v>
          </cell>
          <cell r="BL227">
            <v>0</v>
          </cell>
          <cell r="BO227">
            <v>0</v>
          </cell>
          <cell r="BP227">
            <v>0</v>
          </cell>
          <cell r="BS227">
            <v>1348.2834500000001</v>
          </cell>
          <cell r="BT227">
            <v>753.1307513970911</v>
          </cell>
          <cell r="BW227">
            <v>1301.5544500000001</v>
          </cell>
          <cell r="BX227">
            <v>654.89630556268787</v>
          </cell>
        </row>
        <row r="228">
          <cell r="O228">
            <v>2761.1048499999997</v>
          </cell>
          <cell r="P228">
            <v>2457.8837666807995</v>
          </cell>
          <cell r="S228">
            <v>5602.8711899999998</v>
          </cell>
          <cell r="T228">
            <v>5179.3710426233683</v>
          </cell>
          <cell r="W228">
            <v>2395.0257799999999</v>
          </cell>
          <cell r="X228">
            <v>2553.09373356278</v>
          </cell>
          <cell r="AA228">
            <v>124.0946</v>
          </cell>
          <cell r="AB228">
            <v>353.19957579643477</v>
          </cell>
          <cell r="AE228">
            <v>2765.6451599999996</v>
          </cell>
          <cell r="AF228">
            <v>2681.5664797415061</v>
          </cell>
          <cell r="AI228">
            <v>247.33411999999996</v>
          </cell>
          <cell r="AJ228">
            <v>245.43018689420731</v>
          </cell>
          <cell r="AM228">
            <v>3604.9481299999993</v>
          </cell>
          <cell r="AN228">
            <v>2806.0059848229357</v>
          </cell>
          <cell r="AQ228">
            <v>155.11824999999999</v>
          </cell>
          <cell r="AR228">
            <v>123.55320948453549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26.5352049475479</v>
          </cell>
          <cell r="BG228">
            <v>5379.5009099999997</v>
          </cell>
          <cell r="BK228">
            <v>297.82704000000001</v>
          </cell>
          <cell r="BL228">
            <v>0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0</v>
          </cell>
          <cell r="BW228">
            <v>1832.52098</v>
          </cell>
          <cell r="BX228">
            <v>1393.4738057250524</v>
          </cell>
        </row>
        <row r="229">
          <cell r="O229">
            <v>1411.8263399999998</v>
          </cell>
          <cell r="P229">
            <v>1283.0630721892862</v>
          </cell>
          <cell r="S229">
            <v>3505.6365900000001</v>
          </cell>
          <cell r="T229">
            <v>3911.6507743875241</v>
          </cell>
          <cell r="W229">
            <v>1850.52944</v>
          </cell>
          <cell r="X229">
            <v>2053.558073610699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1959.1794715777748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1098.9728669701153</v>
          </cell>
          <cell r="AQ229">
            <v>127.62272</v>
          </cell>
          <cell r="AR229">
            <v>99.32594345057467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14.250749613739316</v>
          </cell>
          <cell r="BG229">
            <v>2863.53478</v>
          </cell>
          <cell r="BK229">
            <v>279.17470000000003</v>
          </cell>
          <cell r="BL229">
            <v>0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3498.2377655473579</v>
          </cell>
          <cell r="BW229">
            <v>1071.50281</v>
          </cell>
          <cell r="BX229">
            <v>0</v>
          </cell>
        </row>
        <row r="230">
          <cell r="O230">
            <v>654.7793999999999</v>
          </cell>
          <cell r="P230">
            <v>627.05699700791286</v>
          </cell>
          <cell r="S230">
            <v>1614.3698999999999</v>
          </cell>
          <cell r="T230">
            <v>2804.3751571738553</v>
          </cell>
          <cell r="W230">
            <v>752.62</v>
          </cell>
          <cell r="X230">
            <v>865.33166918274321</v>
          </cell>
          <cell r="AA230">
            <v>30.104800000000001</v>
          </cell>
          <cell r="AB230">
            <v>101.66673041812626</v>
          </cell>
          <cell r="AE230">
            <v>1368.7072000000001</v>
          </cell>
          <cell r="AF230">
            <v>1313.97667085536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514.72243650746668</v>
          </cell>
          <cell r="AQ230">
            <v>45.157200000000003</v>
          </cell>
          <cell r="AR230">
            <v>36.33115356983344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2885.1326591020697</v>
          </cell>
          <cell r="BG230">
            <v>1345.3082499999998</v>
          </cell>
          <cell r="BK230">
            <v>199.4443</v>
          </cell>
          <cell r="BL230">
            <v>0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1005.9934916004623</v>
          </cell>
          <cell r="BW230">
            <v>547.81999999999994</v>
          </cell>
          <cell r="BX230">
            <v>0</v>
          </cell>
        </row>
        <row r="231">
          <cell r="O231">
            <v>1727.5939999999998</v>
          </cell>
          <cell r="P231">
            <v>753.91913754425161</v>
          </cell>
          <cell r="S231">
            <v>4281.7880000000005</v>
          </cell>
          <cell r="T231">
            <v>2003.2813426148014</v>
          </cell>
          <cell r="W231">
            <v>1636.6680000000001</v>
          </cell>
          <cell r="X231">
            <v>1661.899884590428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1787.7109864943375</v>
          </cell>
          <cell r="AI231">
            <v>162.95709999999997</v>
          </cell>
          <cell r="AJ231">
            <v>163.62012459613823</v>
          </cell>
          <cell r="AM231">
            <v>2302.0810000000001</v>
          </cell>
          <cell r="AN231">
            <v>1098.2154191499715</v>
          </cell>
          <cell r="AQ231">
            <v>128.12299999999999</v>
          </cell>
          <cell r="AR231">
            <v>102.15213297183318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2892.4630682510706</v>
          </cell>
          <cell r="BG231">
            <v>2872.4349999999999</v>
          </cell>
          <cell r="BK231">
            <v>214.916</v>
          </cell>
          <cell r="BL231">
            <v>0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1793.6882146800288</v>
          </cell>
          <cell r="BW231">
            <v>1201.3349000000001</v>
          </cell>
          <cell r="BX231">
            <v>0</v>
          </cell>
        </row>
        <row r="232">
          <cell r="O232">
            <v>5703.38832</v>
          </cell>
          <cell r="P232">
            <v>4674.0468099131112</v>
          </cell>
          <cell r="S232">
            <v>10140.973619999999</v>
          </cell>
          <cell r="T232">
            <v>8549.5014026463505</v>
          </cell>
          <cell r="W232">
            <v>5223.2561399999995</v>
          </cell>
          <cell r="X232">
            <v>5801.4620382305038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6256.988452730182</v>
          </cell>
          <cell r="AI232">
            <v>575.55636000000004</v>
          </cell>
          <cell r="AJ232">
            <v>572.67043608648396</v>
          </cell>
          <cell r="AM232">
            <v>8365.9394999999986</v>
          </cell>
          <cell r="AN232">
            <v>4405.8011162167213</v>
          </cell>
          <cell r="AQ232">
            <v>261.89027999999996</v>
          </cell>
          <cell r="AR232">
            <v>208.72871436660211</v>
          </cell>
          <cell r="AU232">
            <v>14.54946</v>
          </cell>
          <cell r="AV232">
            <v>4754.8200518457661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101.52068190643234</v>
          </cell>
          <cell r="BG232">
            <v>11945.106659999999</v>
          </cell>
          <cell r="BK232">
            <v>727.47299999999996</v>
          </cell>
          <cell r="BL232">
            <v>0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2475.8718663078289</v>
          </cell>
          <cell r="BW232">
            <v>4393.88148</v>
          </cell>
          <cell r="BX232">
            <v>1768.2200250192577</v>
          </cell>
        </row>
        <row r="233">
          <cell r="O233">
            <v>2054.9059299999999</v>
          </cell>
          <cell r="P233">
            <v>1860.853963360323</v>
          </cell>
          <cell r="S233">
            <v>3644.9599899999998</v>
          </cell>
          <cell r="T233">
            <v>3398.1775489444367</v>
          </cell>
          <cell r="W233">
            <v>2115.7276699999998</v>
          </cell>
          <cell r="X233">
            <v>2326.5219236291482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893.85549324716874</v>
          </cell>
          <cell r="AI233">
            <v>81.016109999999998</v>
          </cell>
          <cell r="AJ233">
            <v>81.810062298069113</v>
          </cell>
          <cell r="AM233">
            <v>2806.4888599999999</v>
          </cell>
          <cell r="AN233">
            <v>5142.5533750808008</v>
          </cell>
          <cell r="AQ233">
            <v>117.29907</v>
          </cell>
          <cell r="AR233">
            <v>94.277784236740516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6.9672537962677232</v>
          </cell>
          <cell r="BG233">
            <v>3145.35284</v>
          </cell>
          <cell r="BK233">
            <v>343.20839000000001</v>
          </cell>
          <cell r="BL233">
            <v>0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487.53391636333441</v>
          </cell>
          <cell r="BW233">
            <v>1226.81538</v>
          </cell>
          <cell r="BX233">
            <v>920.49314059644473</v>
          </cell>
        </row>
        <row r="234">
          <cell r="O234">
            <v>1682.3691200000001</v>
          </cell>
          <cell r="P234">
            <v>1470.0585815711324</v>
          </cell>
          <cell r="S234">
            <v>2627.66068</v>
          </cell>
          <cell r="T234">
            <v>2539.2093900704763</v>
          </cell>
          <cell r="W234">
            <v>2052.9900399999997</v>
          </cell>
          <cell r="X234">
            <v>2184.8447919670944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1959.1794715777748</v>
          </cell>
          <cell r="AI234">
            <v>0</v>
          </cell>
          <cell r="AJ234">
            <v>0</v>
          </cell>
          <cell r="AM234">
            <v>2573.52504</v>
          </cell>
          <cell r="AN234">
            <v>1186.5766357690081</v>
          </cell>
          <cell r="AQ234">
            <v>79.121319999999997</v>
          </cell>
          <cell r="AR234">
            <v>61.864314072237832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14.997050825008092</v>
          </cell>
          <cell r="BG234">
            <v>3231.48128</v>
          </cell>
          <cell r="BK234">
            <v>204.04972000000001</v>
          </cell>
          <cell r="BL234">
            <v>0</v>
          </cell>
          <cell r="BO234">
            <v>0</v>
          </cell>
          <cell r="BP234">
            <v>0</v>
          </cell>
          <cell r="BS234">
            <v>1275.06528</v>
          </cell>
          <cell r="BT234">
            <v>436.59753704179195</v>
          </cell>
          <cell r="BW234">
            <v>1214.2098599999999</v>
          </cell>
          <cell r="BX234">
            <v>647.61967994532483</v>
          </cell>
        </row>
        <row r="235">
          <cell r="O235">
            <v>1629.86851</v>
          </cell>
          <cell r="P235">
            <v>1493.8874076196869</v>
          </cell>
          <cell r="S235">
            <v>3141.8662300000001</v>
          </cell>
          <cell r="T235">
            <v>2926.4996656974354</v>
          </cell>
          <cell r="W235">
            <v>1540.44929</v>
          </cell>
          <cell r="X235">
            <v>1873.1049335259497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2627.95334171072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1191.4144193813104</v>
          </cell>
          <cell r="AQ235">
            <v>97.548239999999993</v>
          </cell>
          <cell r="AR235">
            <v>76.657954393859924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14.294671514895365</v>
          </cell>
          <cell r="BG235">
            <v>2942.7052399999998</v>
          </cell>
          <cell r="BK235">
            <v>191.03197</v>
          </cell>
          <cell r="BL235">
            <v>0</v>
          </cell>
          <cell r="BO235">
            <v>0</v>
          </cell>
          <cell r="BP235">
            <v>0</v>
          </cell>
          <cell r="BS235">
            <v>1272.19163</v>
          </cell>
          <cell r="BT235">
            <v>1344.3565828078513</v>
          </cell>
          <cell r="BW235">
            <v>1208.6636000000001</v>
          </cell>
          <cell r="BX235">
            <v>0</v>
          </cell>
        </row>
        <row r="236">
          <cell r="O236">
            <v>1306.7581499999999</v>
          </cell>
          <cell r="P236">
            <v>1213.1265745944411</v>
          </cell>
          <cell r="S236">
            <v>4748.9503500000001</v>
          </cell>
          <cell r="T236">
            <v>6049.6360018260493</v>
          </cell>
          <cell r="W236">
            <v>4321.8635400000003</v>
          </cell>
          <cell r="X236">
            <v>5073.8882962102698</v>
          </cell>
          <cell r="AA236">
            <v>70.118729999999999</v>
          </cell>
          <cell r="AB236">
            <v>0</v>
          </cell>
          <cell r="AE236">
            <v>1826.27676</v>
          </cell>
          <cell r="AF236">
            <v>1787.7109864943375</v>
          </cell>
          <cell r="AI236">
            <v>160.09569000000002</v>
          </cell>
          <cell r="AJ236">
            <v>163.62012459613823</v>
          </cell>
          <cell r="AM236">
            <v>2792.0003400000001</v>
          </cell>
          <cell r="AN236">
            <v>1466.828631646498</v>
          </cell>
          <cell r="AQ236">
            <v>121.11417</v>
          </cell>
          <cell r="AR236">
            <v>95.271823309734884</v>
          </cell>
          <cell r="AU236">
            <v>6.3744300000000003</v>
          </cell>
          <cell r="AV236">
            <v>0</v>
          </cell>
          <cell r="AY236">
            <v>917.91791999999998</v>
          </cell>
          <cell r="AZ236">
            <v>0</v>
          </cell>
          <cell r="BC236">
            <v>541.82655000000011</v>
          </cell>
          <cell r="BD236">
            <v>15.244607690076357</v>
          </cell>
          <cell r="BG236">
            <v>3824.6579999999999</v>
          </cell>
          <cell r="BK236">
            <v>1032.6576600000001</v>
          </cell>
          <cell r="BL236">
            <v>0</v>
          </cell>
          <cell r="BO236">
            <v>0</v>
          </cell>
          <cell r="BP236">
            <v>0</v>
          </cell>
          <cell r="BS236">
            <v>2078.0641800000003</v>
          </cell>
          <cell r="BT236">
            <v>3685.6108751944603</v>
          </cell>
          <cell r="BW236">
            <v>1968.5840400000002</v>
          </cell>
          <cell r="BX236">
            <v>0</v>
          </cell>
        </row>
        <row r="237">
          <cell r="O237">
            <v>2301.9149999999995</v>
          </cell>
          <cell r="P237">
            <v>1073.5899556174195</v>
          </cell>
          <cell r="S237">
            <v>4866.905999999999</v>
          </cell>
          <cell r="T237">
            <v>2283.9670343817843</v>
          </cell>
          <cell r="W237">
            <v>3641.2109999999993</v>
          </cell>
          <cell r="X237">
            <v>4290.2540837576962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3814.7709799026575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2651.5736063082322</v>
          </cell>
          <cell r="AQ237">
            <v>185.34899999999996</v>
          </cell>
          <cell r="AR237">
            <v>150.25582771987445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24.560509944241584</v>
          </cell>
          <cell r="BG237">
            <v>4101.5940000000001</v>
          </cell>
          <cell r="BK237">
            <v>304.92899999999992</v>
          </cell>
          <cell r="BL237">
            <v>0</v>
          </cell>
          <cell r="BO237">
            <v>0</v>
          </cell>
          <cell r="BP237">
            <v>0</v>
          </cell>
          <cell r="BS237">
            <v>1650.204</v>
          </cell>
          <cell r="BT237">
            <v>3219.9068356832158</v>
          </cell>
          <cell r="BW237">
            <v>1594.4335999999998</v>
          </cell>
          <cell r="BX237">
            <v>1508.0806591985231</v>
          </cell>
        </row>
        <row r="238">
          <cell r="O238">
            <v>2334.9690000000001</v>
          </cell>
          <cell r="P238">
            <v>1073.7602391266964</v>
          </cell>
          <cell r="S238">
            <v>5011.2026999999998</v>
          </cell>
          <cell r="T238">
            <v>2371.7622050641326</v>
          </cell>
          <cell r="W238">
            <v>3598.2471</v>
          </cell>
          <cell r="X238">
            <v>4354.3202484836365</v>
          </cell>
          <cell r="AA238">
            <v>107.76779999999999</v>
          </cell>
          <cell r="AB238">
            <v>0</v>
          </cell>
          <cell r="AE238">
            <v>2726.6904000000004</v>
          </cell>
          <cell r="AF238">
            <v>2681.5664797415061</v>
          </cell>
          <cell r="AI238">
            <v>243.4545</v>
          </cell>
          <cell r="AJ238">
            <v>245.43018689420737</v>
          </cell>
          <cell r="AM238">
            <v>3652.1310000000003</v>
          </cell>
          <cell r="AN238">
            <v>1703.4125053359521</v>
          </cell>
          <cell r="AQ238">
            <v>191.58720000000002</v>
          </cell>
          <cell r="AR238">
            <v>153.31590878771985</v>
          </cell>
          <cell r="AU238">
            <v>5.9871000000000008</v>
          </cell>
          <cell r="AV238">
            <v>0</v>
          </cell>
          <cell r="AY238">
            <v>502.91640000000007</v>
          </cell>
          <cell r="AZ238">
            <v>0</v>
          </cell>
          <cell r="BC238">
            <v>904.0521</v>
          </cell>
          <cell r="BD238">
            <v>25.436035934174278</v>
          </cell>
          <cell r="BG238">
            <v>4586.1186000000007</v>
          </cell>
          <cell r="BK238">
            <v>311.32920000000001</v>
          </cell>
          <cell r="BL238">
            <v>0</v>
          </cell>
          <cell r="BO238">
            <v>0</v>
          </cell>
          <cell r="BP238">
            <v>0</v>
          </cell>
          <cell r="BS238">
            <v>1676.3880000000004</v>
          </cell>
          <cell r="BT238">
            <v>3980.3142126976704</v>
          </cell>
          <cell r="BW238">
            <v>1595.9794999999999</v>
          </cell>
          <cell r="BX238">
            <v>1882.8268784927279</v>
          </cell>
        </row>
        <row r="239">
          <cell r="O239">
            <v>1772.7779999999998</v>
          </cell>
          <cell r="P239">
            <v>2097.7192098489841</v>
          </cell>
          <cell r="S239">
            <v>3098.1405999999997</v>
          </cell>
          <cell r="T239">
            <v>3822.3713926509904</v>
          </cell>
          <cell r="W239">
            <v>1688.36</v>
          </cell>
          <cell r="X239">
            <v>1922.718929163362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1959.1794715777748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1141.943093093844</v>
          </cell>
          <cell r="AQ239">
            <v>122.4061</v>
          </cell>
          <cell r="AR239">
            <v>95.934516025064468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14.369657072884738</v>
          </cell>
          <cell r="BG239">
            <v>3279.6392999999998</v>
          </cell>
          <cell r="BK239">
            <v>337.67199999999997</v>
          </cell>
          <cell r="BL239">
            <v>0</v>
          </cell>
          <cell r="BO239">
            <v>0</v>
          </cell>
          <cell r="BP239">
            <v>0</v>
          </cell>
          <cell r="BS239">
            <v>1295.8163</v>
          </cell>
          <cell r="BT239">
            <v>1231.5688857387215</v>
          </cell>
          <cell r="BW239">
            <v>1236.1188</v>
          </cell>
          <cell r="BX239">
            <v>1233.3880421430622</v>
          </cell>
        </row>
        <row r="240">
          <cell r="O240">
            <v>2676.1706999999997</v>
          </cell>
          <cell r="P240">
            <v>2458.9478088919323</v>
          </cell>
          <cell r="S240">
            <v>5180.7104999999992</v>
          </cell>
          <cell r="T240">
            <v>5168.434479423694</v>
          </cell>
          <cell r="W240">
            <v>2771.5212000000001</v>
          </cell>
          <cell r="X240">
            <v>3157.1917028194548</v>
          </cell>
          <cell r="AA240">
            <v>120.7773</v>
          </cell>
          <cell r="AB240">
            <v>0</v>
          </cell>
          <cell r="AE240">
            <v>3387.4905999999996</v>
          </cell>
          <cell r="AF240">
            <v>3287.3715503356261</v>
          </cell>
          <cell r="AI240">
            <v>0</v>
          </cell>
          <cell r="AJ240">
            <v>0</v>
          </cell>
          <cell r="AM240">
            <v>3794.9498999999996</v>
          </cell>
          <cell r="AN240">
            <v>2879.4801873229781</v>
          </cell>
          <cell r="AQ240">
            <v>133.4907</v>
          </cell>
          <cell r="AR240">
            <v>103.10719012039638</v>
          </cell>
          <cell r="AU240">
            <v>6.3567</v>
          </cell>
          <cell r="AV240">
            <v>0</v>
          </cell>
          <cell r="AY240">
            <v>355.97519999999997</v>
          </cell>
          <cell r="AZ240">
            <v>0</v>
          </cell>
          <cell r="BC240">
            <v>896.29469999999992</v>
          </cell>
          <cell r="BD240">
            <v>25.217776936539334</v>
          </cell>
          <cell r="BG240">
            <v>5136.2136</v>
          </cell>
          <cell r="BK240">
            <v>527.60609999999997</v>
          </cell>
          <cell r="BL240">
            <v>0</v>
          </cell>
          <cell r="BO240">
            <v>0</v>
          </cell>
          <cell r="BP240">
            <v>0</v>
          </cell>
          <cell r="BS240">
            <v>1951.5068999999999</v>
          </cell>
          <cell r="BT240">
            <v>1848.2629068102528</v>
          </cell>
          <cell r="BW240">
            <v>1858.0216</v>
          </cell>
          <cell r="BX240">
            <v>1848.2629068102528</v>
          </cell>
        </row>
        <row r="241">
          <cell r="O241">
            <v>2664.8685599999999</v>
          </cell>
          <cell r="P241">
            <v>2391.5995627597722</v>
          </cell>
          <cell r="S241">
            <v>5229.6481599999997</v>
          </cell>
          <cell r="T241">
            <v>4705.06761607724</v>
          </cell>
          <cell r="W241">
            <v>2733.6797199999996</v>
          </cell>
          <cell r="X241">
            <v>3128.0051697663598</v>
          </cell>
          <cell r="AA241">
            <v>118.85563999999999</v>
          </cell>
          <cell r="AB241">
            <v>0</v>
          </cell>
          <cell r="AE241">
            <v>3078.1047200000003</v>
          </cell>
          <cell r="AF241">
            <v>2938.7692073666617</v>
          </cell>
          <cell r="AI241">
            <v>0</v>
          </cell>
          <cell r="AJ241">
            <v>0</v>
          </cell>
          <cell r="AM241">
            <v>3759.5915599999994</v>
          </cell>
          <cell r="AN241">
            <v>1746.7009972647422</v>
          </cell>
          <cell r="AQ241">
            <v>156.38900000000001</v>
          </cell>
          <cell r="AR241">
            <v>123.76761006890682</v>
          </cell>
          <cell r="AU241">
            <v>6.25556</v>
          </cell>
          <cell r="AV241">
            <v>0</v>
          </cell>
          <cell r="AY241">
            <v>356.56691999999998</v>
          </cell>
          <cell r="AZ241">
            <v>0</v>
          </cell>
          <cell r="BC241">
            <v>913.31175999999982</v>
          </cell>
          <cell r="BD241">
            <v>25.696561897775528</v>
          </cell>
          <cell r="BG241">
            <v>5117.0480799999996</v>
          </cell>
          <cell r="BK241">
            <v>325.28911999999997</v>
          </cell>
          <cell r="BL241">
            <v>0</v>
          </cell>
          <cell r="BO241">
            <v>0</v>
          </cell>
          <cell r="BP241">
            <v>0</v>
          </cell>
          <cell r="BS241">
            <v>1939.2235999999998</v>
          </cell>
          <cell r="BT241">
            <v>2281.2221310433629</v>
          </cell>
          <cell r="BW241">
            <v>1862.76448</v>
          </cell>
          <cell r="BX241">
            <v>1793.6882146800288</v>
          </cell>
        </row>
        <row r="242">
          <cell r="O242">
            <v>3244.9438</v>
          </cell>
          <cell r="P242">
            <v>2976.8997496869333</v>
          </cell>
          <cell r="S242">
            <v>5289.1823999999997</v>
          </cell>
          <cell r="T242">
            <v>5356.8685872996384</v>
          </cell>
          <cell r="W242">
            <v>1975.8440000000003</v>
          </cell>
          <cell r="X242">
            <v>2408.9398880249764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2279.2340529729049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2015.408739455961</v>
          </cell>
          <cell r="AQ242">
            <v>250.78020000000004</v>
          </cell>
          <cell r="AR242">
            <v>203.75851900163025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0</v>
          </cell>
          <cell r="BC242">
            <v>782.73820000000001</v>
          </cell>
          <cell r="BD242">
            <v>22.022798223963964</v>
          </cell>
          <cell r="BG242">
            <v>5684.3512000000001</v>
          </cell>
          <cell r="BK242">
            <v>607.95200000000011</v>
          </cell>
          <cell r="BL242">
            <v>0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1131.5152834999776</v>
          </cell>
          <cell r="BW242">
            <v>2079.4962</v>
          </cell>
          <cell r="BX242">
            <v>1677.2622048022176</v>
          </cell>
        </row>
        <row r="243">
          <cell r="O243">
            <v>1811.6118000000001</v>
          </cell>
          <cell r="P243">
            <v>1617.5291289448476</v>
          </cell>
          <cell r="S243">
            <v>5126.9798000000001</v>
          </cell>
          <cell r="T243">
            <v>4910.6809268933102</v>
          </cell>
          <cell r="W243">
            <v>2368.1200000000003</v>
          </cell>
          <cell r="X243">
            <v>2767.3782743211505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3225.2083772044375</v>
          </cell>
          <cell r="AI243">
            <v>0</v>
          </cell>
          <cell r="AJ243">
            <v>0</v>
          </cell>
          <cell r="AM243">
            <v>3664.6657</v>
          </cell>
          <cell r="AN243">
            <v>1669.0672446812282</v>
          </cell>
          <cell r="AQ243">
            <v>148.00750000000002</v>
          </cell>
          <cell r="AR243">
            <v>120.29821879453434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29.816229035755203</v>
          </cell>
          <cell r="BG243">
            <v>5553.2413999999999</v>
          </cell>
          <cell r="BK243">
            <v>580.18940000000009</v>
          </cell>
          <cell r="BL243">
            <v>0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622.15149028455357</v>
          </cell>
          <cell r="BW243">
            <v>1620.5419999999999</v>
          </cell>
          <cell r="BX243">
            <v>3427.2906657780673</v>
          </cell>
        </row>
        <row r="244">
          <cell r="O244">
            <v>4316.6323199999988</v>
          </cell>
          <cell r="P244">
            <v>4102.0039665314598</v>
          </cell>
          <cell r="S244">
            <v>8000.2969199999989</v>
          </cell>
          <cell r="T244">
            <v>7894.7860861630206</v>
          </cell>
          <cell r="W244">
            <v>4036.4662799999996</v>
          </cell>
          <cell r="X244">
            <v>4657.5528554210632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3525.7849910988048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2724.3547472732243</v>
          </cell>
          <cell r="AQ244">
            <v>155.64779999999996</v>
          </cell>
          <cell r="AR244">
            <v>126.26245323250052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46.419966458876445</v>
          </cell>
          <cell r="BG244">
            <v>12161.281439999997</v>
          </cell>
          <cell r="BK244">
            <v>788.61551999999983</v>
          </cell>
          <cell r="BL244">
            <v>0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4575.1783569171121</v>
          </cell>
          <cell r="BW244">
            <v>2803.7068799999997</v>
          </cell>
          <cell r="BX244">
            <v>1726.379427719419</v>
          </cell>
        </row>
        <row r="245">
          <cell r="O245">
            <v>2481.4893200000001</v>
          </cell>
          <cell r="P245">
            <v>2151.0176904265586</v>
          </cell>
          <cell r="S245">
            <v>5064.5229600000002</v>
          </cell>
          <cell r="T245">
            <v>5284.5760858078702</v>
          </cell>
          <cell r="W245">
            <v>2519.5684400000005</v>
          </cell>
          <cell r="X245">
            <v>2916.9069987758421</v>
          </cell>
          <cell r="AA245">
            <v>107.89084000000001</v>
          </cell>
          <cell r="AB245">
            <v>379.95786537621768</v>
          </cell>
          <cell r="AE245">
            <v>4098.5844999999999</v>
          </cell>
          <cell r="AF245">
            <v>3941.9300125660793</v>
          </cell>
          <cell r="AI245">
            <v>0</v>
          </cell>
          <cell r="AJ245">
            <v>0</v>
          </cell>
          <cell r="AM245">
            <v>3833.29808</v>
          </cell>
          <cell r="AN245">
            <v>2328.4225663479924</v>
          </cell>
          <cell r="AQ245">
            <v>184.04908000000003</v>
          </cell>
          <cell r="AR245">
            <v>148.87196940256857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24.820265555488284</v>
          </cell>
          <cell r="BG245">
            <v>4588.5339599999998</v>
          </cell>
          <cell r="BK245">
            <v>526.76116000000002</v>
          </cell>
          <cell r="BL245">
            <v>0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805.88628712297441</v>
          </cell>
          <cell r="BW245">
            <v>1876.8690400000003</v>
          </cell>
          <cell r="BX245">
            <v>1300.6968291036717</v>
          </cell>
        </row>
        <row r="246">
          <cell r="O246">
            <v>1818.4379799999999</v>
          </cell>
          <cell r="P246">
            <v>1637.1660540096561</v>
          </cell>
          <cell r="S246">
            <v>3869.1874199999997</v>
          </cell>
          <cell r="T246">
            <v>3955.7018244866395</v>
          </cell>
          <cell r="W246">
            <v>1662.2285499999998</v>
          </cell>
          <cell r="X246">
            <v>1929.7551396844538</v>
          </cell>
          <cell r="AA246">
            <v>48.064439999999998</v>
          </cell>
          <cell r="AB246">
            <v>112.3995862201367</v>
          </cell>
          <cell r="AE246">
            <v>1391.41021</v>
          </cell>
          <cell r="AF246">
            <v>1332.6620059228032</v>
          </cell>
          <cell r="AI246">
            <v>157.38315999999998</v>
          </cell>
          <cell r="AJ246">
            <v>163.62012459613823</v>
          </cell>
          <cell r="AM246">
            <v>2375.1844099999998</v>
          </cell>
          <cell r="AN246">
            <v>2206.3025808253069</v>
          </cell>
          <cell r="AQ246">
            <v>124.16646999999999</v>
          </cell>
          <cell r="AR246">
            <v>101.37249448321015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13.410518591472739</v>
          </cell>
          <cell r="BG246">
            <v>3056.0973100000001</v>
          </cell>
          <cell r="BK246">
            <v>244.32756999999998</v>
          </cell>
          <cell r="BL246">
            <v>0</v>
          </cell>
          <cell r="BO246">
            <v>0</v>
          </cell>
          <cell r="BP246">
            <v>0</v>
          </cell>
          <cell r="BS246">
            <v>1089.46064</v>
          </cell>
          <cell r="BT246">
            <v>143.71335594292319</v>
          </cell>
          <cell r="BW246">
            <v>1040.8749899999998</v>
          </cell>
          <cell r="BX246">
            <v>1015.0892736221664</v>
          </cell>
        </row>
        <row r="247">
          <cell r="O247">
            <v>1802.4214999999999</v>
          </cell>
          <cell r="P247">
            <v>1621.8659406930569</v>
          </cell>
          <cell r="S247">
            <v>3385.0354999999995</v>
          </cell>
          <cell r="T247">
            <v>3295.1964385308224</v>
          </cell>
          <cell r="W247">
            <v>1798.4249999999997</v>
          </cell>
          <cell r="X247">
            <v>2091.4114055504083</v>
          </cell>
          <cell r="AA247">
            <v>67.9405</v>
          </cell>
          <cell r="AB247">
            <v>208.69988873725777</v>
          </cell>
          <cell r="AE247">
            <v>1997.5842</v>
          </cell>
          <cell r="AF247">
            <v>1970.9650062830397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1116.8725126167089</v>
          </cell>
          <cell r="AQ247">
            <v>123.89149999999998</v>
          </cell>
          <cell r="AR247">
            <v>98.877651319616419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14.167927732236743</v>
          </cell>
          <cell r="BG247">
            <v>3177.2174999999997</v>
          </cell>
          <cell r="BK247">
            <v>243.78649999999996</v>
          </cell>
          <cell r="BL247">
            <v>0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2181.1685288046192</v>
          </cell>
          <cell r="BW247">
            <v>1099.0292999999999</v>
          </cell>
          <cell r="BX247">
            <v>760.40737701445437</v>
          </cell>
        </row>
        <row r="248">
          <cell r="O248">
            <v>5331.2672000000011</v>
          </cell>
          <cell r="P248">
            <v>4680.2005374968503</v>
          </cell>
          <cell r="S248">
            <v>8422.0234</v>
          </cell>
          <cell r="T248">
            <v>9734.9181178379349</v>
          </cell>
          <cell r="W248">
            <v>4136.3280000000004</v>
          </cell>
          <cell r="X248">
            <v>4648.0530539675874</v>
          </cell>
          <cell r="AA248">
            <v>252.7756</v>
          </cell>
          <cell r="AB248">
            <v>722.44920201238983</v>
          </cell>
          <cell r="AE248">
            <v>3616.7754999999997</v>
          </cell>
          <cell r="AF248">
            <v>3380.2524787515408</v>
          </cell>
          <cell r="AI248">
            <v>397.33590000000004</v>
          </cell>
          <cell r="AJ248">
            <v>409.05031149034551</v>
          </cell>
          <cell r="AM248">
            <v>6055.124600000001</v>
          </cell>
          <cell r="AN248">
            <v>3493.3035007108329</v>
          </cell>
          <cell r="AQ248">
            <v>367.67360000000002</v>
          </cell>
          <cell r="AR248">
            <v>297.33462859861004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0</v>
          </cell>
          <cell r="BC248">
            <v>2481.7968000000001</v>
          </cell>
          <cell r="BD248">
            <v>2949.1362309214419</v>
          </cell>
          <cell r="BG248">
            <v>12041.310400000002</v>
          </cell>
          <cell r="BK248">
            <v>1206.4290000000001</v>
          </cell>
          <cell r="BL248">
            <v>0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3842.0583259677692</v>
          </cell>
          <cell r="BW248">
            <v>3321.3206000000005</v>
          </cell>
          <cell r="BX248">
            <v>3976.6758998889882</v>
          </cell>
        </row>
        <row r="249">
          <cell r="O249">
            <v>2922.1776</v>
          </cell>
          <cell r="P249">
            <v>2592.3067825171397</v>
          </cell>
          <cell r="S249">
            <v>3896.2367999999997</v>
          </cell>
          <cell r="T249">
            <v>4235.2956032594802</v>
          </cell>
          <cell r="W249">
            <v>2313.3906000000002</v>
          </cell>
          <cell r="X249">
            <v>2575.7073422493945</v>
          </cell>
          <cell r="AA249">
            <v>155.5789</v>
          </cell>
          <cell r="AB249">
            <v>470.94097327582898</v>
          </cell>
          <cell r="AE249">
            <v>3121.6824000000001</v>
          </cell>
          <cell r="AF249">
            <v>3046.0344653511856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1698.0649500747252</v>
          </cell>
          <cell r="AQ249">
            <v>223.22190000000001</v>
          </cell>
          <cell r="AR249">
            <v>181.03205705826878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2912.0470822899601</v>
          </cell>
          <cell r="BG249">
            <v>8739.4755999999998</v>
          </cell>
          <cell r="BK249">
            <v>419.38659999999999</v>
          </cell>
          <cell r="BL249">
            <v>0</v>
          </cell>
          <cell r="BO249">
            <v>0</v>
          </cell>
          <cell r="BP249">
            <v>0</v>
          </cell>
          <cell r="BS249">
            <v>2036.0543</v>
          </cell>
          <cell r="BT249">
            <v>751.31159499275032</v>
          </cell>
          <cell r="BW249">
            <v>1939.8600000000001</v>
          </cell>
          <cell r="BX249">
            <v>1739.1135225498047</v>
          </cell>
        </row>
        <row r="250">
          <cell r="O250">
            <v>1134.3904</v>
          </cell>
          <cell r="P250">
            <v>1042.8527034236442</v>
          </cell>
          <cell r="S250">
            <v>1195.8696</v>
          </cell>
          <cell r="T250">
            <v>1517.33551926379</v>
          </cell>
          <cell r="W250">
            <v>906.32240000000002</v>
          </cell>
          <cell r="X250">
            <v>891.67387890427551</v>
          </cell>
          <cell r="AA250">
            <v>35.697600000000001</v>
          </cell>
          <cell r="AB250">
            <v>107.03315831913147</v>
          </cell>
          <cell r="AE250">
            <v>790.09280000000012</v>
          </cell>
          <cell r="AF250">
            <v>776.44194132128678</v>
          </cell>
          <cell r="AI250">
            <v>0</v>
          </cell>
          <cell r="AJ250">
            <v>0</v>
          </cell>
          <cell r="AM250">
            <v>1148.2728</v>
          </cell>
          <cell r="AN250">
            <v>555.69462323921687</v>
          </cell>
          <cell r="AQ250">
            <v>49.580000000000005</v>
          </cell>
          <cell r="AR250">
            <v>39.469198486541146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8.5929682100807927</v>
          </cell>
          <cell r="BG250">
            <v>2233.0832</v>
          </cell>
          <cell r="BK250">
            <v>186.42080000000001</v>
          </cell>
          <cell r="BL250">
            <v>0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1036.919150474256</v>
          </cell>
          <cell r="BW250">
            <v>541.42520000000002</v>
          </cell>
          <cell r="BX250">
            <v>376.56537569854555</v>
          </cell>
        </row>
        <row r="251">
          <cell r="O251">
            <v>2236.2795000000001</v>
          </cell>
          <cell r="P251">
            <v>1997.9591545834185</v>
          </cell>
          <cell r="S251">
            <v>2532.3164999999999</v>
          </cell>
          <cell r="T251">
            <v>3210.9489127020393</v>
          </cell>
          <cell r="W251">
            <v>1556.1944999999998</v>
          </cell>
          <cell r="X251">
            <v>1742.1115857384304</v>
          </cell>
          <cell r="AA251">
            <v>64.007999999999996</v>
          </cell>
          <cell r="AB251">
            <v>181.94159915747485</v>
          </cell>
          <cell r="AE251">
            <v>1832.7819999999999</v>
          </cell>
          <cell r="AF251">
            <v>1791.7910944297878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1036.206710728859</v>
          </cell>
          <cell r="AQ251">
            <v>108.01349999999999</v>
          </cell>
          <cell r="AR251">
            <v>85.99997258378545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18.796921010447207</v>
          </cell>
          <cell r="BG251">
            <v>3876.4844999999996</v>
          </cell>
          <cell r="BK251">
            <v>476.0594999999999</v>
          </cell>
          <cell r="BL251">
            <v>0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2768.7560474066968</v>
          </cell>
          <cell r="BW251">
            <v>1088.9928</v>
          </cell>
          <cell r="BX251">
            <v>2182.9876852089601</v>
          </cell>
        </row>
        <row r="252">
          <cell r="O252">
            <v>3127.0792000000001</v>
          </cell>
          <cell r="P252">
            <v>2767.2884206480862</v>
          </cell>
          <cell r="S252">
            <v>5938.5815999999995</v>
          </cell>
          <cell r="T252">
            <v>6671.1706897875465</v>
          </cell>
          <cell r="W252">
            <v>2761.297</v>
          </cell>
          <cell r="X252">
            <v>3249.7120187800474</v>
          </cell>
          <cell r="AA252">
            <v>157.7884</v>
          </cell>
          <cell r="AB252">
            <v>465.5745453748238</v>
          </cell>
          <cell r="AE252">
            <v>2753.6976</v>
          </cell>
          <cell r="AF252">
            <v>2629.8894438839111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2418.9653891629628</v>
          </cell>
          <cell r="AQ252">
            <v>229.5104</v>
          </cell>
          <cell r="AR252">
            <v>181.75322266024506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5665.2934152560911</v>
          </cell>
          <cell r="BC252">
            <v>1190.5852</v>
          </cell>
          <cell r="BD252">
            <v>2912.2393243108872</v>
          </cell>
          <cell r="BG252">
            <v>6806.4177999999993</v>
          </cell>
          <cell r="BK252">
            <v>1004.1080000000001</v>
          </cell>
          <cell r="BL252">
            <v>0</v>
          </cell>
          <cell r="BO252">
            <v>0</v>
          </cell>
          <cell r="BP252">
            <v>0</v>
          </cell>
          <cell r="BS252">
            <v>2151.66</v>
          </cell>
          <cell r="BT252">
            <v>2601.3936582073434</v>
          </cell>
          <cell r="BW252">
            <v>2052.5246000000002</v>
          </cell>
          <cell r="BX252">
            <v>5501.1289667265792</v>
          </cell>
        </row>
        <row r="253">
          <cell r="O253">
            <v>2166.1572000000001</v>
          </cell>
          <cell r="P253">
            <v>1936.6285245370138</v>
          </cell>
          <cell r="S253">
            <v>2330.0177999999996</v>
          </cell>
          <cell r="T253">
            <v>3112.453538355162</v>
          </cell>
          <cell r="W253">
            <v>1546.6841999999999</v>
          </cell>
          <cell r="X253">
            <v>1805.5029546476351</v>
          </cell>
          <cell r="AA253">
            <v>79.932000000000002</v>
          </cell>
          <cell r="AB253">
            <v>240.79998957629812</v>
          </cell>
          <cell r="AE253">
            <v>1837.1595</v>
          </cell>
          <cell r="AF253">
            <v>1791.7910944297878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1029.6176465147137</v>
          </cell>
          <cell r="AQ253">
            <v>123.8946</v>
          </cell>
          <cell r="AR253">
            <v>100.08609097698215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3486.3344093883643</v>
          </cell>
          <cell r="BC253">
            <v>611.47979999999995</v>
          </cell>
          <cell r="BD253">
            <v>17.204342720758795</v>
          </cell>
          <cell r="BG253">
            <v>4280.3585999999996</v>
          </cell>
          <cell r="BK253">
            <v>371.68379999999996</v>
          </cell>
          <cell r="BL253">
            <v>0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1933.76325781427</v>
          </cell>
          <cell r="BW253">
            <v>1090.9245000000001</v>
          </cell>
          <cell r="BX253">
            <v>751.31159499275032</v>
          </cell>
        </row>
        <row r="254">
          <cell r="O254">
            <v>3055.81068</v>
          </cell>
          <cell r="P254">
            <v>2707.7582025846268</v>
          </cell>
          <cell r="S254">
            <v>4152.76836</v>
          </cell>
          <cell r="T254">
            <v>4771.3136014732254</v>
          </cell>
          <cell r="W254">
            <v>2507.3318399999998</v>
          </cell>
          <cell r="X254">
            <v>3042.7307470936512</v>
          </cell>
          <cell r="AA254">
            <v>130.59019999999998</v>
          </cell>
          <cell r="AB254">
            <v>385.29967663547524</v>
          </cell>
          <cell r="AE254">
            <v>2692.5966399999998</v>
          </cell>
          <cell r="AF254">
            <v>2570.1561439499492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2223.0661583403753</v>
          </cell>
          <cell r="AQ254">
            <v>208.94431999999998</v>
          </cell>
          <cell r="AR254">
            <v>168.01209429826409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31.965817094726891</v>
          </cell>
          <cell r="BG254">
            <v>7313.0511999999999</v>
          </cell>
          <cell r="BK254">
            <v>633.36246999999992</v>
          </cell>
          <cell r="BL254">
            <v>0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2235.7432209348431</v>
          </cell>
          <cell r="BW254">
            <v>1868.5692199999999</v>
          </cell>
          <cell r="BX254">
            <v>1857.3586888319564</v>
          </cell>
        </row>
        <row r="255">
          <cell r="O255">
            <v>2092.8526000000002</v>
          </cell>
          <cell r="P255">
            <v>1873.4999274412901</v>
          </cell>
          <cell r="S255">
            <v>3349.4681999999998</v>
          </cell>
          <cell r="T255">
            <v>4232.055094248788</v>
          </cell>
          <cell r="W255">
            <v>1600.1507999999999</v>
          </cell>
          <cell r="X255">
            <v>1833.8976363049769</v>
          </cell>
          <cell r="AA255">
            <v>90.403999999999996</v>
          </cell>
          <cell r="AB255">
            <v>267.58289579782871</v>
          </cell>
          <cell r="AE255">
            <v>1831.98</v>
          </cell>
          <cell r="AF255">
            <v>1791.7910944297878</v>
          </cell>
          <cell r="AI255">
            <v>0</v>
          </cell>
          <cell r="AJ255">
            <v>0</v>
          </cell>
          <cell r="AM255">
            <v>2314.3424</v>
          </cell>
          <cell r="AN255">
            <v>1646.5056845347967</v>
          </cell>
          <cell r="AQ255">
            <v>144.6464</v>
          </cell>
          <cell r="AR255">
            <v>116.55595404914376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18.949593142716584</v>
          </cell>
          <cell r="BG255">
            <v>4597.0433999999996</v>
          </cell>
          <cell r="BK255">
            <v>655.42899999999997</v>
          </cell>
          <cell r="BL255">
            <v>0</v>
          </cell>
          <cell r="BO255">
            <v>0</v>
          </cell>
          <cell r="BP255">
            <v>0</v>
          </cell>
          <cell r="BS255">
            <v>1383.1812</v>
          </cell>
          <cell r="BT255">
            <v>6419.8029509186827</v>
          </cell>
          <cell r="BW255">
            <v>1317.74</v>
          </cell>
          <cell r="BX255">
            <v>762.22653341879504</v>
          </cell>
        </row>
        <row r="256">
          <cell r="O256">
            <v>2343.9312</v>
          </cell>
          <cell r="P256">
            <v>2089.9430712104809</v>
          </cell>
          <cell r="S256">
            <v>3606.0479999999998</v>
          </cell>
          <cell r="T256">
            <v>4591.3059302361153</v>
          </cell>
          <cell r="W256">
            <v>1933.2423999999999</v>
          </cell>
          <cell r="X256">
            <v>2129.8926371813054</v>
          </cell>
          <cell r="AA256">
            <v>105.1764</v>
          </cell>
          <cell r="AB256">
            <v>299.78146320385997</v>
          </cell>
          <cell r="AE256">
            <v>2184.4589999999998</v>
          </cell>
          <cell r="AF256">
            <v>2150.138918136292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1262.4017057242834</v>
          </cell>
          <cell r="AQ256">
            <v>150.25199999999998</v>
          </cell>
          <cell r="AR256">
            <v>117.92032140423407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19.868912172819797</v>
          </cell>
          <cell r="BG256">
            <v>4958.3159999999998</v>
          </cell>
          <cell r="BK256">
            <v>811.36079999999993</v>
          </cell>
          <cell r="BL256">
            <v>0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1620.8683562676524</v>
          </cell>
          <cell r="BW256">
            <v>1539.3539999999998</v>
          </cell>
          <cell r="BX256">
            <v>1400.7504313424161</v>
          </cell>
        </row>
        <row r="257">
          <cell r="O257">
            <v>2607.6852000000003</v>
          </cell>
          <cell r="P257">
            <v>2349.7496414843931</v>
          </cell>
          <cell r="S257">
            <v>4371.0317999999997</v>
          </cell>
          <cell r="T257">
            <v>5681.4939378802628</v>
          </cell>
          <cell r="W257">
            <v>1826.5284000000001</v>
          </cell>
          <cell r="X257">
            <v>2166.7283746111175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2150.138918136292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2115.0798879326503</v>
          </cell>
          <cell r="AQ257">
            <v>172.31399999999999</v>
          </cell>
          <cell r="AR257">
            <v>139.61376235017002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3275.1617038623572</v>
          </cell>
          <cell r="BC257">
            <v>729.46260000000007</v>
          </cell>
          <cell r="BD257">
            <v>20.523857979242791</v>
          </cell>
          <cell r="BG257">
            <v>5531.2794000000004</v>
          </cell>
          <cell r="BK257">
            <v>338.88420000000002</v>
          </cell>
          <cell r="BL257">
            <v>0</v>
          </cell>
          <cell r="BO257">
            <v>0</v>
          </cell>
          <cell r="BP257">
            <v>0</v>
          </cell>
          <cell r="BS257">
            <v>1774.8342</v>
          </cell>
          <cell r="BT257">
            <v>1182.4516628215199</v>
          </cell>
          <cell r="BW257">
            <v>1664.6375</v>
          </cell>
          <cell r="BX257">
            <v>1240.6646677604256</v>
          </cell>
        </row>
        <row r="258">
          <cell r="O258">
            <v>1971.00981</v>
          </cell>
          <cell r="P258">
            <v>2090.7188378540909</v>
          </cell>
          <cell r="S258">
            <v>3164.3422799999998</v>
          </cell>
          <cell r="T258">
            <v>3640.2514366566247</v>
          </cell>
          <cell r="W258">
            <v>1877.1521999999998</v>
          </cell>
          <cell r="X258">
            <v>2161.720295674806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1959.1794715777748</v>
          </cell>
          <cell r="AI258">
            <v>0</v>
          </cell>
          <cell r="AJ258">
            <v>0</v>
          </cell>
          <cell r="AM258">
            <v>2462.64491</v>
          </cell>
          <cell r="AN258">
            <v>1213.021569127073</v>
          </cell>
          <cell r="AQ258">
            <v>120.67407</v>
          </cell>
          <cell r="AR258">
            <v>96.928555098058837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15.215685995432674</v>
          </cell>
          <cell r="BG258">
            <v>3343.11868</v>
          </cell>
          <cell r="BK258">
            <v>277.10341999999997</v>
          </cell>
          <cell r="BL258">
            <v>0</v>
          </cell>
          <cell r="BO258">
            <v>0</v>
          </cell>
          <cell r="BP258">
            <v>0</v>
          </cell>
          <cell r="BS258">
            <v>1389.98651</v>
          </cell>
          <cell r="BT258">
            <v>1393.4738057250524</v>
          </cell>
          <cell r="BW258">
            <v>2023.0434700000001</v>
          </cell>
          <cell r="BX258">
            <v>1149.7068475433855</v>
          </cell>
        </row>
        <row r="259">
          <cell r="O259">
            <v>4364.0183999999999</v>
          </cell>
          <cell r="P259">
            <v>3917.7333596240278</v>
          </cell>
          <cell r="S259">
            <v>7294.5074999999997</v>
          </cell>
          <cell r="T259">
            <v>6923.4625220688195</v>
          </cell>
          <cell r="W259">
            <v>4300.5879000000004</v>
          </cell>
          <cell r="X259">
            <v>4970.8160170033252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4369.78260489272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3376.740282553932</v>
          </cell>
          <cell r="AQ259">
            <v>228.34979999999999</v>
          </cell>
          <cell r="AR259">
            <v>183.68282791958708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58.179730527386774</v>
          </cell>
          <cell r="BG259">
            <v>9806.3553000000011</v>
          </cell>
          <cell r="BK259">
            <v>558.1884</v>
          </cell>
          <cell r="BL259">
            <v>0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3178.0662383833774</v>
          </cell>
          <cell r="BW259">
            <v>5729.3249999999998</v>
          </cell>
          <cell r="BX259">
            <v>2137.5087751004403</v>
          </cell>
        </row>
        <row r="260">
          <cell r="O260">
            <v>2020.56195</v>
          </cell>
          <cell r="P260">
            <v>1837.248611339799</v>
          </cell>
          <cell r="S260">
            <v>3237.5440899999999</v>
          </cell>
          <cell r="T260">
            <v>2970.4021599040311</v>
          </cell>
          <cell r="W260">
            <v>1932.3075200000001</v>
          </cell>
          <cell r="X260">
            <v>2178.8286701725474</v>
          </cell>
          <cell r="AA260">
            <v>83.609459999999999</v>
          </cell>
          <cell r="AB260">
            <v>230.11636705778318</v>
          </cell>
          <cell r="AE260">
            <v>1438.9566900000002</v>
          </cell>
          <cell r="AF260">
            <v>1332.6620059228032</v>
          </cell>
          <cell r="AI260">
            <v>157.05427</v>
          </cell>
          <cell r="AJ260">
            <v>163.62012459613823</v>
          </cell>
          <cell r="AM260">
            <v>2642.9879299999998</v>
          </cell>
          <cell r="AN260">
            <v>1257.6722536432201</v>
          </cell>
          <cell r="AQ260">
            <v>130.05916000000002</v>
          </cell>
          <cell r="AR260">
            <v>103.65293706243251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15.421296640219138</v>
          </cell>
          <cell r="BG260">
            <v>3646.3014500000004</v>
          </cell>
          <cell r="BK260">
            <v>213.66862</v>
          </cell>
          <cell r="BL260">
            <v>0</v>
          </cell>
          <cell r="BO260">
            <v>0</v>
          </cell>
          <cell r="BP260">
            <v>0</v>
          </cell>
          <cell r="BS260">
            <v>1449.23064</v>
          </cell>
          <cell r="BT260">
            <v>762.22653341879504</v>
          </cell>
          <cell r="BW260">
            <v>2135.0891299999998</v>
          </cell>
          <cell r="BX260">
            <v>1171.5367243954752</v>
          </cell>
        </row>
        <row r="261">
          <cell r="O261">
            <v>2005.0323999999998</v>
          </cell>
          <cell r="P261">
            <v>1795.9449914441702</v>
          </cell>
          <cell r="S261">
            <v>3423.4395999999997</v>
          </cell>
          <cell r="T261">
            <v>4141.979321450809</v>
          </cell>
          <cell r="W261">
            <v>1497.2076</v>
          </cell>
          <cell r="X261">
            <v>1835.3418207502305</v>
          </cell>
          <cell r="AA261">
            <v>70.044799999999995</v>
          </cell>
          <cell r="AB261">
            <v>214.06631663826295</v>
          </cell>
          <cell r="AE261">
            <v>2166.6089999999999</v>
          </cell>
          <cell r="AF261">
            <v>2150.138918136292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730.73161568353271</v>
          </cell>
          <cell r="AQ261">
            <v>122.57839999999999</v>
          </cell>
          <cell r="AR261">
            <v>98.526813999736063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0</v>
          </cell>
          <cell r="BC261">
            <v>551.60279999999989</v>
          </cell>
          <cell r="BD261">
            <v>15.519668216235706</v>
          </cell>
          <cell r="BG261">
            <v>3462.8397999999997</v>
          </cell>
          <cell r="BK261">
            <v>665.42559999999992</v>
          </cell>
          <cell r="BL261">
            <v>0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2996.1505979492977</v>
          </cell>
          <cell r="BW261">
            <v>1799.6517999999999</v>
          </cell>
          <cell r="BX261">
            <v>1331.6224879774654</v>
          </cell>
        </row>
        <row r="262">
          <cell r="O262">
            <v>1723.97</v>
          </cell>
          <cell r="P262">
            <v>1553.8210513286126</v>
          </cell>
          <cell r="S262">
            <v>3042.2999999999997</v>
          </cell>
          <cell r="T262">
            <v>2958.3492352814774</v>
          </cell>
          <cell r="W262">
            <v>1865.944</v>
          </cell>
          <cell r="X262">
            <v>2175.5841094167381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2150.138918136292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1342.4089994875176</v>
          </cell>
          <cell r="AQ262">
            <v>81.128</v>
          </cell>
          <cell r="AR262">
            <v>63.271561544202413</v>
          </cell>
          <cell r="AU262">
            <v>0</v>
          </cell>
          <cell r="AV262">
            <v>0</v>
          </cell>
          <cell r="AY262">
            <v>136.90350000000001</v>
          </cell>
          <cell r="AZ262">
            <v>2865.7664908795628</v>
          </cell>
          <cell r="BC262">
            <v>542.54349999999999</v>
          </cell>
          <cell r="BD262">
            <v>15.264779498717699</v>
          </cell>
          <cell r="BG262">
            <v>5506.5630000000001</v>
          </cell>
          <cell r="BK262">
            <v>268.73649999999998</v>
          </cell>
          <cell r="BL262">
            <v>0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985.98277115271355</v>
          </cell>
          <cell r="BW262">
            <v>2372.9266000000002</v>
          </cell>
          <cell r="BX262">
            <v>762.22653341879504</v>
          </cell>
        </row>
        <row r="263">
          <cell r="O263">
            <v>1712.6122</v>
          </cell>
          <cell r="P263">
            <v>1497.3113516890587</v>
          </cell>
          <cell r="S263">
            <v>3004.6716999999994</v>
          </cell>
          <cell r="T263">
            <v>2942.9669003530189</v>
          </cell>
          <cell r="W263">
            <v>2178.7669999999998</v>
          </cell>
          <cell r="X263">
            <v>2376.9241016862434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1791.7910944297878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1339.9058690092015</v>
          </cell>
          <cell r="AQ263">
            <v>81.070399999999992</v>
          </cell>
          <cell r="AR263">
            <v>63.431387434370137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3237.9439572275578</v>
          </cell>
          <cell r="BC263">
            <v>552.2921</v>
          </cell>
          <cell r="BD263">
            <v>15.539062075914179</v>
          </cell>
          <cell r="BG263">
            <v>5350.6463999999996</v>
          </cell>
          <cell r="BK263">
            <v>268.54569999999995</v>
          </cell>
          <cell r="BL263">
            <v>0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1473.516687516048</v>
          </cell>
          <cell r="BW263">
            <v>2316.8000000000002</v>
          </cell>
          <cell r="BX263">
            <v>1217.0156345039952</v>
          </cell>
        </row>
        <row r="264">
          <cell r="O264">
            <v>1892.7413099999999</v>
          </cell>
          <cell r="P264">
            <v>2311.8401202617433</v>
          </cell>
          <cell r="S264">
            <v>3324.96162</v>
          </cell>
          <cell r="T264">
            <v>4922.9685671027373</v>
          </cell>
          <cell r="W264">
            <v>1809.84753</v>
          </cell>
          <cell r="X264">
            <v>2089.2614684106779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1791.7910944297878</v>
          </cell>
          <cell r="AI264">
            <v>0</v>
          </cell>
          <cell r="AJ264">
            <v>0</v>
          </cell>
          <cell r="AM264">
            <v>2795.36247</v>
          </cell>
          <cell r="AN264">
            <v>2412.6450692946746</v>
          </cell>
          <cell r="AQ264">
            <v>165.78755999999998</v>
          </cell>
          <cell r="AR264">
            <v>133.55207310112593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15.807574607059795</v>
          </cell>
          <cell r="BG264">
            <v>3854.56077</v>
          </cell>
          <cell r="BK264">
            <v>221.05008000000001</v>
          </cell>
          <cell r="BL264">
            <v>0</v>
          </cell>
          <cell r="BO264">
            <v>0</v>
          </cell>
          <cell r="BP264">
            <v>0</v>
          </cell>
          <cell r="BS264">
            <v>1446.03594</v>
          </cell>
          <cell r="BT264">
            <v>2510.4358379903033</v>
          </cell>
          <cell r="BW264">
            <v>2101.7773399999996</v>
          </cell>
          <cell r="BX264">
            <v>1084.2172169871169</v>
          </cell>
        </row>
        <row r="265">
          <cell r="O265">
            <v>2025.6812000000002</v>
          </cell>
          <cell r="P265">
            <v>2026.6908634972781</v>
          </cell>
          <cell r="S265">
            <v>3615.9356000000002</v>
          </cell>
          <cell r="T265">
            <v>4609.1595238969057</v>
          </cell>
          <cell r="W265">
            <v>1836.3652000000002</v>
          </cell>
          <cell r="X265">
            <v>2230.5779963915434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2150.138918136292</v>
          </cell>
          <cell r="AI265">
            <v>0</v>
          </cell>
          <cell r="AJ265">
            <v>0</v>
          </cell>
          <cell r="AM265">
            <v>2806.6097</v>
          </cell>
          <cell r="AN265">
            <v>1326.4537763399157</v>
          </cell>
          <cell r="AQ265">
            <v>137.25410000000002</v>
          </cell>
          <cell r="AR265">
            <v>107.55112950554769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15.180572502298588</v>
          </cell>
          <cell r="BG265">
            <v>3824.1832000000009</v>
          </cell>
          <cell r="BK265">
            <v>250.84370000000001</v>
          </cell>
          <cell r="BL265">
            <v>0</v>
          </cell>
          <cell r="BO265">
            <v>0</v>
          </cell>
          <cell r="BP265">
            <v>0</v>
          </cell>
          <cell r="BS265">
            <v>1363.0752</v>
          </cell>
          <cell r="BT265">
            <v>1327.9841751687838</v>
          </cell>
          <cell r="BW265">
            <v>1979.2929000000001</v>
          </cell>
          <cell r="BX265">
            <v>2301.2328514911119</v>
          </cell>
        </row>
        <row r="266">
          <cell r="O266">
            <v>1997.7704999999999</v>
          </cell>
          <cell r="P266">
            <v>2031.9456355524737</v>
          </cell>
          <cell r="S266">
            <v>4230.9684999999999</v>
          </cell>
          <cell r="T266">
            <v>4758.8829194747377</v>
          </cell>
          <cell r="W266">
            <v>1500.0095000000001</v>
          </cell>
          <cell r="X266">
            <v>1966.6136829478746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1056.3841240007027</v>
          </cell>
          <cell r="AI266">
            <v>159.13039999999998</v>
          </cell>
          <cell r="AJ266">
            <v>163.62012459613823</v>
          </cell>
          <cell r="AM266">
            <v>2139.027</v>
          </cell>
          <cell r="AN266">
            <v>671.12994222932548</v>
          </cell>
          <cell r="AQ266">
            <v>161.43600000000001</v>
          </cell>
          <cell r="AR266">
            <v>127.93867598304006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15.329575754106523</v>
          </cell>
          <cell r="BG266">
            <v>2482.0785000000001</v>
          </cell>
          <cell r="BK266">
            <v>201.79499999999999</v>
          </cell>
          <cell r="BL266">
            <v>0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296.52249390755037</v>
          </cell>
          <cell r="BW266">
            <v>3194.8487999999998</v>
          </cell>
          <cell r="BX266">
            <v>503.90632400240156</v>
          </cell>
        </row>
        <row r="267">
          <cell r="O267">
            <v>870.85169999999994</v>
          </cell>
          <cell r="P267">
            <v>775.52089973859199</v>
          </cell>
          <cell r="S267">
            <v>1891.5506999999998</v>
          </cell>
          <cell r="T267">
            <v>2114.677413564496</v>
          </cell>
          <cell r="W267">
            <v>801.3572999999999</v>
          </cell>
          <cell r="X267">
            <v>957.77803003740246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979.58973578888742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605.91285479274995</v>
          </cell>
          <cell r="AQ267">
            <v>65.150999999999996</v>
          </cell>
          <cell r="AR267">
            <v>51.884941417862983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6.5379196602633316</v>
          </cell>
          <cell r="BG267">
            <v>1617.9164999999998</v>
          </cell>
          <cell r="BK267">
            <v>73.837800000000001</v>
          </cell>
          <cell r="BL267">
            <v>0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1395.2929621293936</v>
          </cell>
          <cell r="BW267">
            <v>1005.0414</v>
          </cell>
          <cell r="BX267">
            <v>0</v>
          </cell>
        </row>
        <row r="268">
          <cell r="O268">
            <v>2050.3121000000001</v>
          </cell>
          <cell r="P268">
            <v>1863.2932111482633</v>
          </cell>
          <cell r="S268">
            <v>4159.0654000000004</v>
          </cell>
          <cell r="T268">
            <v>4332.2134728148667</v>
          </cell>
          <cell r="W268">
            <v>1543.8217000000002</v>
          </cell>
          <cell r="X268">
            <v>1706.1537988452637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1676.1966989082466</v>
          </cell>
          <cell r="AI268">
            <v>0</v>
          </cell>
          <cell r="AJ268">
            <v>0</v>
          </cell>
          <cell r="AM268">
            <v>2756.4766</v>
          </cell>
          <cell r="AN268">
            <v>1872.1029490676169</v>
          </cell>
          <cell r="AQ268">
            <v>131.49270000000001</v>
          </cell>
          <cell r="AR268">
            <v>104.91984960644494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15.072543104907822</v>
          </cell>
          <cell r="BG268">
            <v>3662.3152000000005</v>
          </cell>
          <cell r="BK268">
            <v>287.33589999999998</v>
          </cell>
          <cell r="BL268">
            <v>0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3030.7145696317725</v>
          </cell>
          <cell r="BW268">
            <v>2235.0190000000002</v>
          </cell>
          <cell r="BX268">
            <v>873.1950740835839</v>
          </cell>
        </row>
        <row r="269">
          <cell r="O269">
            <v>1918.84</v>
          </cell>
          <cell r="P269">
            <v>1746.6203676205091</v>
          </cell>
          <cell r="S269">
            <v>2043.8879999999999</v>
          </cell>
          <cell r="T269">
            <v>2482.2604248518237</v>
          </cell>
          <cell r="W269">
            <v>1246.1679999999999</v>
          </cell>
          <cell r="X269">
            <v>1385.7706526364238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1791.7910944297878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1701.636023340581</v>
          </cell>
          <cell r="AQ269">
            <v>159.54399999999998</v>
          </cell>
          <cell r="AR269">
            <v>127.72427539866871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14.315836509735247</v>
          </cell>
          <cell r="BG269">
            <v>3453.9120000000003</v>
          </cell>
          <cell r="BK269">
            <v>275.96800000000002</v>
          </cell>
          <cell r="BL269">
            <v>0</v>
          </cell>
          <cell r="BO269">
            <v>0</v>
          </cell>
          <cell r="BP269">
            <v>0</v>
          </cell>
          <cell r="BS269">
            <v>1358.28</v>
          </cell>
          <cell r="BT269">
            <v>1740.9326789541456</v>
          </cell>
          <cell r="BW269">
            <v>1970.6569999999999</v>
          </cell>
          <cell r="BX269">
            <v>758.58822061011358</v>
          </cell>
        </row>
        <row r="270">
          <cell r="O270">
            <v>7006.2718000000013</v>
          </cell>
          <cell r="P270">
            <v>6193.8798645280749</v>
          </cell>
          <cell r="S270">
            <v>9801.192500000001</v>
          </cell>
          <cell r="T270">
            <v>9132.0447057435049</v>
          </cell>
          <cell r="W270">
            <v>5374.8474999999999</v>
          </cell>
          <cell r="X270">
            <v>6154.1427378206827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4421.6805383136989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3229.1346748812553</v>
          </cell>
          <cell r="AQ270">
            <v>214.99390000000002</v>
          </cell>
          <cell r="AR270">
            <v>170.87726574395373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53.017525684260413</v>
          </cell>
          <cell r="BG270">
            <v>9586.1986000000015</v>
          </cell>
          <cell r="BK270">
            <v>733.50860000000011</v>
          </cell>
          <cell r="BL270">
            <v>0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5552.0653460481217</v>
          </cell>
          <cell r="BW270">
            <v>5623.9924000000001</v>
          </cell>
          <cell r="BX270">
            <v>3345.4286275827308</v>
          </cell>
        </row>
        <row r="271">
          <cell r="O271">
            <v>4505.2146999999995</v>
          </cell>
          <cell r="P271">
            <v>4007.8782573823464</v>
          </cell>
          <cell r="S271">
            <v>5580.2116999999989</v>
          </cell>
          <cell r="T271">
            <v>6400.5201878020198</v>
          </cell>
          <cell r="W271">
            <v>3391.1268999999993</v>
          </cell>
          <cell r="X271">
            <v>3824.5155674576854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3523.8488889256137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3077.3290939420153</v>
          </cell>
          <cell r="AQ271">
            <v>214.99939999999995</v>
          </cell>
          <cell r="AR271">
            <v>169.12307914455189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5024.3957956979339</v>
          </cell>
          <cell r="BC271">
            <v>1377.9506999999996</v>
          </cell>
          <cell r="BD271">
            <v>38.769450920716402</v>
          </cell>
          <cell r="BG271">
            <v>7466.3427999999994</v>
          </cell>
          <cell r="BK271">
            <v>547.27119999999991</v>
          </cell>
          <cell r="BL271">
            <v>0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3370.8968172435025</v>
          </cell>
          <cell r="BW271">
            <v>4349.4175999999998</v>
          </cell>
          <cell r="BX271">
            <v>1619.049199863312</v>
          </cell>
        </row>
        <row r="272">
          <cell r="O272">
            <v>1781.3400000000001</v>
          </cell>
          <cell r="P272">
            <v>1583.2744131982076</v>
          </cell>
          <cell r="S272">
            <v>2918.9685000000004</v>
          </cell>
          <cell r="T272">
            <v>3531.0664834597537</v>
          </cell>
          <cell r="W272">
            <v>1635.5940000000003</v>
          </cell>
          <cell r="X272">
            <v>2068.7260418405999</v>
          </cell>
          <cell r="AA272">
            <v>68.824500000000015</v>
          </cell>
          <cell r="AB272">
            <v>208.69988873725777</v>
          </cell>
          <cell r="AE272">
            <v>2207.8793000000001</v>
          </cell>
          <cell r="AF272">
            <v>2150.138918136292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1134.0304486276752</v>
          </cell>
          <cell r="AQ272">
            <v>72.873000000000005</v>
          </cell>
          <cell r="AR272">
            <v>59.349979946428547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11.960226745060357</v>
          </cell>
          <cell r="BG272">
            <v>2696.3010000000004</v>
          </cell>
          <cell r="BK272">
            <v>611.32350000000008</v>
          </cell>
          <cell r="BL272">
            <v>0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0</v>
          </cell>
          <cell r="BW272">
            <v>1855.6790000000001</v>
          </cell>
          <cell r="BX272">
            <v>1544.4637872853391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515.60845619437407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112.55074159250356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6.6484671926333849</v>
          </cell>
          <cell r="BG273">
            <v>626.34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28.003117182340773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123.53498694578585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92.699685090904779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92.68340502360445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37.068900000000006</v>
          </cell>
          <cell r="AZ21">
            <v>0</v>
          </cell>
          <cell r="BC21">
            <v>0</v>
          </cell>
          <cell r="BD21">
            <v>0</v>
          </cell>
          <cell r="BG21">
            <v>32.810699999999997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64.233534434399999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34.21623899607814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34.216098848471901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34.221759297584832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34.213472823021263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34.22957370958521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34.20832254904952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34.200614903887292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3.6142400000000006</v>
          </cell>
          <cell r="T30">
            <v>34.202841048384087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5.8486400000000005</v>
          </cell>
          <cell r="AZ30">
            <v>0</v>
          </cell>
          <cell r="BC30">
            <v>0</v>
          </cell>
          <cell r="BD30">
            <v>0</v>
          </cell>
          <cell r="BG30">
            <v>41.873440000000002</v>
          </cell>
          <cell r="BK30">
            <v>3.2379200000000004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34.218980757297523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121.87782599780559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187.76959870979462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123.53888778938426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8.2798354205537752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157.19033845674301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51.556605805137544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51.551000761217004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137.27204071412731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29.66874</v>
          </cell>
          <cell r="AZ44">
            <v>0</v>
          </cell>
          <cell r="BC44">
            <v>0</v>
          </cell>
          <cell r="BD44">
            <v>0</v>
          </cell>
          <cell r="BG44">
            <v>88.624740000000003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34.502461765658879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34.51071288069749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34.505232907116159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34.495577778044385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34.497456736743146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34.534764390862541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34.508013168061623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34.502484248208432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34.502476713876554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34.528325322428927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34.51858854812798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44.238103297534998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34.221774740491725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34.213472306823824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34.240173436964362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30.319094829751869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10.313487557186043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15.930833632521418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404.83950000000004</v>
          </cell>
          <cell r="T75">
            <v>341.5219585160259</v>
          </cell>
          <cell r="AA75">
            <v>34.560499999999998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587.86649999999997</v>
          </cell>
          <cell r="AN75">
            <v>79.152439594312568</v>
          </cell>
          <cell r="AQ75">
            <v>47.996000000000002</v>
          </cell>
          <cell r="AR75">
            <v>38.540122124846917</v>
          </cell>
          <cell r="AU75">
            <v>1.8590000000000002</v>
          </cell>
          <cell r="AV75">
            <v>0</v>
          </cell>
          <cell r="AY75">
            <v>121.173</v>
          </cell>
          <cell r="AZ75">
            <v>0</v>
          </cell>
          <cell r="BC75">
            <v>174.577</v>
          </cell>
          <cell r="BD75">
            <v>116.95775237367327</v>
          </cell>
          <cell r="BG75">
            <v>875.75800000000004</v>
          </cell>
          <cell r="BK75">
            <v>155.31099999999998</v>
          </cell>
          <cell r="BL75">
            <v>0</v>
          </cell>
          <cell r="BO75">
            <v>1.0985</v>
          </cell>
          <cell r="BP75">
            <v>0</v>
          </cell>
          <cell r="BS75">
            <v>698.73050000000001</v>
          </cell>
          <cell r="BT75">
            <v>611.50324781548795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1415.6754185826014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547.92224086147405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336.82069376857856</v>
          </cell>
          <cell r="BG76">
            <v>962.74441999999999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219.42175362791039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841.69115860436568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30.311620391619318</v>
          </cell>
          <cell r="AQ77">
            <v>2.4215999999999998</v>
          </cell>
          <cell r="AR77">
            <v>1.9655462283671921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96.996215418361302</v>
          </cell>
          <cell r="BG77">
            <v>444.90845999999999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156.47288988219839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529.14198570572637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3.2168222264315269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64.812135429601383</v>
          </cell>
          <cell r="BG78">
            <v>441.96947999999998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48.560552032406399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92.725994782070529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48.471199284436672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68.841489011359059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192.44366916546238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3.2407431992224245</v>
          </cell>
          <cell r="AQ80">
            <v>23.976039999999998</v>
          </cell>
          <cell r="AR80">
            <v>19.270061062423459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41.591904409531402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3.0416267754025155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34.958795924140865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878.14849492912629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40.977809401871632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91.328785363843465</v>
          </cell>
          <cell r="BG82">
            <v>510.82080000000008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100.71818199313918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1180.7169357531998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52.548463714863551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113.02221515291187</v>
          </cell>
          <cell r="BG83">
            <v>650.65198000000009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1407.0744221464192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27.768720610549838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37.24690752858718</v>
          </cell>
          <cell r="BG84">
            <v>352.02882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79.135714423180787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505.65511109341014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55.410105575418882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124.59591221481777</v>
          </cell>
          <cell r="BG85">
            <v>617.62624000000005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26.978084462447999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34.245712171021488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21.690581323537614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105.11871516154646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206.83198087876798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34.221756049842583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1.965586009361934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85.8791357532793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873.00803071151108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60.284862101067944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653.62299163216949</v>
          </cell>
          <cell r="BC88">
            <v>301.46233000000001</v>
          </cell>
          <cell r="BD88">
            <v>201.96450014681531</v>
          </cell>
          <cell r="BG88">
            <v>751.82181000000003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111.5094157781184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1117.173864115543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109.68129987682892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1089.3716527202828</v>
          </cell>
          <cell r="BC89">
            <v>632.55804000000001</v>
          </cell>
          <cell r="BD89">
            <v>423.78186476051326</v>
          </cell>
          <cell r="BG89">
            <v>1371.7519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276.97500048113284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719.58582905076526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60.411924513020381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40.44323466594944</v>
          </cell>
          <cell r="BG90">
            <v>518.52630199999999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43.164935139916793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187.77760116822245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23.694635399042323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40.699478243530599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466.45967745391761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32.640949011421526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36.992112381558897</v>
          </cell>
          <cell r="BG92">
            <v>385.33444000000009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154.6743509180352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642.1723101850356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43.848811934126282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106.71623624877512</v>
          </cell>
          <cell r="BG93">
            <v>584.59429999999998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70.143019602364802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1159.3487504859195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95.482640215333944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38.522448265473031</v>
          </cell>
          <cell r="BG94">
            <v>743.21151199999997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50.359090996569591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941.48378061015489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72.295736194873001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871.49732217622613</v>
          </cell>
          <cell r="BC95">
            <v>164.84764000000001</v>
          </cell>
          <cell r="BD95">
            <v>110.43957370389251</v>
          </cell>
          <cell r="BG95">
            <v>780.04888000000005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238.64642730413487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44.205632426436281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435.74866108811307</v>
          </cell>
          <cell r="BC96">
            <v>164.71181999999999</v>
          </cell>
          <cell r="BD96">
            <v>110.34858117951988</v>
          </cell>
          <cell r="BG96">
            <v>685.81715999999994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1187.4212054021054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616.71676728583327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871.49732217622613</v>
          </cell>
          <cell r="BC97">
            <v>166.1328</v>
          </cell>
          <cell r="BD97">
            <v>111.30056584512845</v>
          </cell>
          <cell r="BG97">
            <v>862.28928000000008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220.91615290827653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37.265402206297622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102.50394294041018</v>
          </cell>
          <cell r="BG98">
            <v>585.84503999999993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904.69085032226872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71.926823174300026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871.49732217622613</v>
          </cell>
          <cell r="BC99">
            <v>164.90356999999997</v>
          </cell>
          <cell r="BD99">
            <v>110.47704397254331</v>
          </cell>
          <cell r="BG99">
            <v>899.75950999999986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959.11222247870819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72.681275007500417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871.49732217622613</v>
          </cell>
          <cell r="BC100">
            <v>164.90142000000003</v>
          </cell>
          <cell r="BD100">
            <v>110.47560358138297</v>
          </cell>
          <cell r="BG100">
            <v>900.67203000000006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1027.3891834603633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68.660365331188601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871.49732217622613</v>
          </cell>
          <cell r="BC101">
            <v>164.86204000000001</v>
          </cell>
          <cell r="BD101">
            <v>110.44922097492005</v>
          </cell>
          <cell r="BG101">
            <v>897.76293999999996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948.20615267041217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66.651211532026949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871.49732217622613</v>
          </cell>
          <cell r="BC102">
            <v>164.69772999999998</v>
          </cell>
          <cell r="BD102">
            <v>110.33914159279915</v>
          </cell>
          <cell r="BG102">
            <v>869.70387000000005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956.16654223594082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67.729580056788336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871.49732217622613</v>
          </cell>
          <cell r="BC103">
            <v>164.69084999999998</v>
          </cell>
          <cell r="BD103">
            <v>110.334532341086</v>
          </cell>
          <cell r="BG103">
            <v>875.67330000000004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1076.7815331567579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72.958011242648169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871.49732217622613</v>
          </cell>
          <cell r="BC104">
            <v>164.20787000000001</v>
          </cell>
          <cell r="BD104">
            <v>110.01096019102364</v>
          </cell>
          <cell r="BG104">
            <v>905.75027000000011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200.00173507950041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37.455746344418031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435.74866108811307</v>
          </cell>
          <cell r="BC105">
            <v>157.93871999999999</v>
          </cell>
          <cell r="BD105">
            <v>105.81094705473755</v>
          </cell>
          <cell r="BG105">
            <v>572.26415999999995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3022.8172196390942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643.12549629675209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140.2991906350147</v>
          </cell>
          <cell r="BG106">
            <v>1135.8100100000001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77.337175459017601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3248.182033830733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122.39842215359782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202.535290316453</v>
          </cell>
          <cell r="BG107">
            <v>1217.67048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131.29334438391359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2217.7873700252653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650.34360701406547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200.12682900593768</v>
          </cell>
          <cell r="BG108">
            <v>1175.4340500000001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199.63782502211515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511.87990854401892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578.19936861672772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37.763760073889486</v>
          </cell>
          <cell r="BG109">
            <v>429.22192000000001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77.337175459017601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532.74920151059882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30.52246347615505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37.987067600202757</v>
          </cell>
          <cell r="BG110">
            <v>370.53870000000001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194.2422081296256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382.73908908710035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5.273357423259343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124.2396197371869</v>
          </cell>
          <cell r="BG111">
            <v>684.65800000000002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77.337175459017601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204.4956106364823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3.1167388875174242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43.276039232005139</v>
          </cell>
          <cell r="BG112">
            <v>435.36027199999995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39.567857211590393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341.7838582981376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3.1095370454015088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43.822305234751525</v>
          </cell>
          <cell r="BG113">
            <v>380.49995999999999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77.337175459017601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345.22210181799596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5.4552016831106709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124.08226202753713</v>
          </cell>
          <cell r="BG114">
            <v>695.11754399999995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134.89042231223999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382.15107302040144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5.8319959738640019</v>
          </cell>
          <cell r="AQ115">
            <v>31.208760000000002</v>
          </cell>
          <cell r="AR115">
            <v>25.051079381150494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122.30858445114244</v>
          </cell>
          <cell r="BG115">
            <v>741.68424000000005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212.22759777125759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386.32908050476095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68.540824855041024</v>
          </cell>
          <cell r="AQ116">
            <v>105.42366999999999</v>
          </cell>
          <cell r="AR116">
            <v>84.595568064038972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51.918979769355346</v>
          </cell>
          <cell r="BG116">
            <v>711.99376599999994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77.337175459017601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485.36620148792156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91.452777021741028</v>
          </cell>
          <cell r="AQ117">
            <v>107.927104</v>
          </cell>
          <cell r="AR117">
            <v>86.715274780905546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57.790797979782397</v>
          </cell>
          <cell r="BG117">
            <v>948.37432000000001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77.337175459017601</v>
          </cell>
          <cell r="BX117">
            <v>0</v>
          </cell>
        </row>
        <row r="118">
          <cell r="O118">
            <v>1857.9495200000001</v>
          </cell>
          <cell r="P118">
            <v>1193.4636049651272</v>
          </cell>
          <cell r="S118">
            <v>2918.6904</v>
          </cell>
          <cell r="T118">
            <v>2875.78635012225</v>
          </cell>
          <cell r="AA118">
            <v>33.531880000000001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556.31644276014879</v>
          </cell>
          <cell r="AQ118">
            <v>157.74152000000001</v>
          </cell>
          <cell r="AR118">
            <v>134.89042743696419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1353.2585895265204</v>
          </cell>
          <cell r="BG118">
            <v>5985.2044400000004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1474.8019506138239</v>
          </cell>
        </row>
        <row r="119">
          <cell r="O119">
            <v>233.72676000000001</v>
          </cell>
          <cell r="P119">
            <v>210.19726468820548</v>
          </cell>
          <cell r="S119">
            <v>246.05028000000001</v>
          </cell>
          <cell r="T119">
            <v>433.99529113406447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6.4808808597676393</v>
          </cell>
          <cell r="AQ119">
            <v>47.96370000000001</v>
          </cell>
          <cell r="AR119">
            <v>38.540122124846917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57.13620384258639</v>
          </cell>
          <cell r="BG119">
            <v>653.28660000000013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206.83198087876798</v>
          </cell>
          <cell r="BX119">
            <v>0</v>
          </cell>
        </row>
        <row r="120">
          <cell r="O120">
            <v>686.61040800000012</v>
          </cell>
          <cell r="P120">
            <v>1002.2117510782924</v>
          </cell>
          <cell r="S120">
            <v>711.16095600000017</v>
          </cell>
          <cell r="T120">
            <v>1643.3525804147819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122.89739784049351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1579.5888964444102</v>
          </cell>
          <cell r="BC120">
            <v>778.10480000000007</v>
          </cell>
          <cell r="BD120">
            <v>521.29082593449641</v>
          </cell>
          <cell r="BG120">
            <v>1715.5869280000002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577.3310074963872</v>
          </cell>
          <cell r="BX120">
            <v>0</v>
          </cell>
        </row>
        <row r="121">
          <cell r="O121">
            <v>400.85735999999997</v>
          </cell>
          <cell r="P121">
            <v>851.09714583091102</v>
          </cell>
          <cell r="S121">
            <v>665.78569500000003</v>
          </cell>
          <cell r="T121">
            <v>1681.691278812365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98.91835303998306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445.39989576690607</v>
          </cell>
          <cell r="BG121">
            <v>1439.5683329999999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582.72662438887676</v>
          </cell>
          <cell r="BX121">
            <v>0</v>
          </cell>
        </row>
        <row r="122">
          <cell r="O122">
            <v>573.34640999999999</v>
          </cell>
          <cell r="P122">
            <v>514.71638236246395</v>
          </cell>
          <cell r="S122">
            <v>728.65701999999999</v>
          </cell>
          <cell r="T122">
            <v>1093.353824579774</v>
          </cell>
          <cell r="AA122">
            <v>24.65099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83.318923265807214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206.34225085279687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348.91655904766077</v>
          </cell>
          <cell r="BX122">
            <v>0</v>
          </cell>
        </row>
        <row r="123">
          <cell r="O123">
            <v>568.5544799999999</v>
          </cell>
          <cell r="P123">
            <v>934.33392799068884</v>
          </cell>
          <cell r="S123">
            <v>1123.0200799999998</v>
          </cell>
          <cell r="T123">
            <v>1830.5671111495526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99.823974408043497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1198.3088179923111</v>
          </cell>
          <cell r="BC123">
            <v>371.53739999999993</v>
          </cell>
          <cell r="BD123">
            <v>248.91124963058357</v>
          </cell>
          <cell r="BG123">
            <v>1344.1245999999999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129.49480541975041</v>
          </cell>
          <cell r="BX123">
            <v>0</v>
          </cell>
        </row>
        <row r="124">
          <cell r="O124">
            <v>468.85304000000002</v>
          </cell>
          <cell r="P124">
            <v>420.37290095549463</v>
          </cell>
          <cell r="S124">
            <v>650.25016000000005</v>
          </cell>
          <cell r="T124">
            <v>912.65085179318487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82.867353482573023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1143.8303240161458</v>
          </cell>
          <cell r="BC124">
            <v>312.14201999999995</v>
          </cell>
          <cell r="BD124">
            <v>209.11935180795959</v>
          </cell>
          <cell r="BG124">
            <v>1063.97091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71.941558566528002</v>
          </cell>
          <cell r="BX124">
            <v>0</v>
          </cell>
        </row>
        <row r="125">
          <cell r="O125">
            <v>843.90464000000009</v>
          </cell>
          <cell r="P125">
            <v>756.69922932529835</v>
          </cell>
          <cell r="S125">
            <v>1543.19568</v>
          </cell>
          <cell r="T125">
            <v>1749.352900179947</v>
          </cell>
          <cell r="AA125">
            <v>4.0811200000000003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151.96494198253987</v>
          </cell>
          <cell r="AQ125">
            <v>19.340960000000003</v>
          </cell>
          <cell r="AR125">
            <v>15.570209338438151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1361.7145659003531</v>
          </cell>
          <cell r="BC125">
            <v>726.97168000000011</v>
          </cell>
          <cell r="BD125">
            <v>487.0342240507814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329.13263044186562</v>
          </cell>
          <cell r="BX125">
            <v>0</v>
          </cell>
        </row>
        <row r="126">
          <cell r="O126">
            <v>709.21414000000004</v>
          </cell>
          <cell r="P126">
            <v>1034.8600138156346</v>
          </cell>
          <cell r="S126">
            <v>1504.20796</v>
          </cell>
          <cell r="T126">
            <v>2318.116340922345</v>
          </cell>
          <cell r="AA126">
            <v>39.519923999999996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986.46632</v>
          </cell>
          <cell r="AN126">
            <v>135.69776833473622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242.63395200000002</v>
          </cell>
          <cell r="AZ126">
            <v>1252.7774006283253</v>
          </cell>
          <cell r="BC126">
            <v>583.76135799999997</v>
          </cell>
          <cell r="BD126">
            <v>391.09055805909838</v>
          </cell>
          <cell r="BG126">
            <v>1523.3552099999999</v>
          </cell>
          <cell r="BK126">
            <v>297.62485399999997</v>
          </cell>
          <cell r="BL126">
            <v>0</v>
          </cell>
          <cell r="BO126">
            <v>1.072246</v>
          </cell>
          <cell r="BP126">
            <v>0</v>
          </cell>
          <cell r="BS126">
            <v>349.09266199999996</v>
          </cell>
          <cell r="BT126">
            <v>251.79545498284799</v>
          </cell>
          <cell r="BX126">
            <v>0</v>
          </cell>
        </row>
        <row r="127">
          <cell r="O127">
            <v>195.43200000000002</v>
          </cell>
          <cell r="P127">
            <v>87.616896356648454</v>
          </cell>
          <cell r="S127">
            <v>480.96390000000002</v>
          </cell>
          <cell r="T127">
            <v>373.29960666863423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63.091160998551246</v>
          </cell>
          <cell r="AQ127">
            <v>62.437650000000005</v>
          </cell>
          <cell r="AR127">
            <v>50.102158762300988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58.822024257692441</v>
          </cell>
          <cell r="BG127">
            <v>654.26609999999994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77.337175459017601</v>
          </cell>
          <cell r="BX127">
            <v>0</v>
          </cell>
        </row>
        <row r="128">
          <cell r="O128">
            <v>444.57193000000001</v>
          </cell>
          <cell r="P128">
            <v>393.74120004666912</v>
          </cell>
          <cell r="S128">
            <v>406.38031000000001</v>
          </cell>
          <cell r="T128">
            <v>1163.0082764810413</v>
          </cell>
          <cell r="AA128">
            <v>9.3561800000000002</v>
          </cell>
          <cell r="AB128">
            <v>42.381834423937626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10.976740523417048</v>
          </cell>
          <cell r="AQ128">
            <v>44.250129999999999</v>
          </cell>
          <cell r="AR128">
            <v>35.071511133610684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69.926026510937078</v>
          </cell>
          <cell r="BG128">
            <v>978.02757000000008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377.69318247427202</v>
          </cell>
          <cell r="BX128">
            <v>0</v>
          </cell>
        </row>
        <row r="129">
          <cell r="O129">
            <v>671.33691799999997</v>
          </cell>
          <cell r="P129">
            <v>608.71920057410046</v>
          </cell>
          <cell r="S129">
            <v>2743.813212</v>
          </cell>
          <cell r="T129">
            <v>4760.5405414210254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774.60190142113356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505.79038138765418</v>
          </cell>
          <cell r="BG129">
            <v>2948.6967999999997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118.70357163477119</v>
          </cell>
          <cell r="BX129">
            <v>0</v>
          </cell>
        </row>
        <row r="130">
          <cell r="O130">
            <v>660.04282000000012</v>
          </cell>
          <cell r="P130">
            <v>598.02536686488099</v>
          </cell>
          <cell r="S130">
            <v>2962.4879100000003</v>
          </cell>
          <cell r="T130">
            <v>6338.551868198434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779.55139913463881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479.18826601139915</v>
          </cell>
          <cell r="BG130">
            <v>2926.5322700000002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480.20990343157433</v>
          </cell>
          <cell r="BX130">
            <v>0</v>
          </cell>
        </row>
        <row r="131">
          <cell r="O131">
            <v>292.19085000000001</v>
          </cell>
          <cell r="P131">
            <v>262.46521879754192</v>
          </cell>
          <cell r="S131">
            <v>551.48940000000005</v>
          </cell>
          <cell r="T131">
            <v>746.77731728693493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77.936556398722985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66.448292497396722</v>
          </cell>
          <cell r="BG131">
            <v>1005.3162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201.43636398627837</v>
          </cell>
          <cell r="BX131">
            <v>0</v>
          </cell>
        </row>
        <row r="132">
          <cell r="O132">
            <v>317.03158000000002</v>
          </cell>
          <cell r="P132">
            <v>171.00479397994553</v>
          </cell>
          <cell r="S132">
            <v>965.37840000000006</v>
          </cell>
          <cell r="T132">
            <v>1395.9159665611035</v>
          </cell>
          <cell r="AA132">
            <v>17.074720000000003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711.66101742680871</v>
          </cell>
          <cell r="AQ132">
            <v>81.597460000000012</v>
          </cell>
          <cell r="AR132">
            <v>77.080244249693834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160.14877234995043</v>
          </cell>
          <cell r="BG132">
            <v>1893.4879400000002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201.43636398627837</v>
          </cell>
          <cell r="BX132">
            <v>0</v>
          </cell>
        </row>
        <row r="133">
          <cell r="O133">
            <v>1572.9101599999999</v>
          </cell>
          <cell r="P133">
            <v>1414.7872744537003</v>
          </cell>
          <cell r="S133">
            <v>2577.56756</v>
          </cell>
          <cell r="T133">
            <v>2639.4800113036085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441.67004589783198</v>
          </cell>
          <cell r="AQ133">
            <v>220.72976</v>
          </cell>
          <cell r="AR133">
            <v>177.36164201854547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1138.9974432456761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872.29139761915201</v>
          </cell>
          <cell r="BX133">
            <v>0</v>
          </cell>
        </row>
        <row r="134">
          <cell r="O134">
            <v>1460.7012</v>
          </cell>
          <cell r="P134">
            <v>1283.6621880603802</v>
          </cell>
          <cell r="S134">
            <v>2060.2266</v>
          </cell>
          <cell r="T134">
            <v>2841.6702753602094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290.62186113779501</v>
          </cell>
          <cell r="AQ134">
            <v>100.8219</v>
          </cell>
          <cell r="AR134">
            <v>81.897759515299683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248.99506029763572</v>
          </cell>
          <cell r="BG134">
            <v>2205.6479999999997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719.41558566527999</v>
          </cell>
          <cell r="BX134">
            <v>0</v>
          </cell>
        </row>
        <row r="135">
          <cell r="O135">
            <v>851.11847999999998</v>
          </cell>
          <cell r="P135">
            <v>1856.6277874613629</v>
          </cell>
          <cell r="S135">
            <v>1379.9926800000001</v>
          </cell>
          <cell r="T135">
            <v>4079.5550029885812</v>
          </cell>
          <cell r="AA135">
            <v>64.503519999999995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1946.5850399999999</v>
          </cell>
          <cell r="AN135">
            <v>294.75497279581475</v>
          </cell>
          <cell r="AQ135">
            <v>107.9614</v>
          </cell>
          <cell r="AR135">
            <v>86.580384353468588</v>
          </cell>
          <cell r="AU135">
            <v>3.8264799999999997</v>
          </cell>
          <cell r="AV135">
            <v>0</v>
          </cell>
          <cell r="AY135">
            <v>206.08327999999997</v>
          </cell>
          <cell r="AZ135">
            <v>0</v>
          </cell>
          <cell r="BC135">
            <v>769.12247999999988</v>
          </cell>
          <cell r="BD135">
            <v>515.27312624724595</v>
          </cell>
          <cell r="BG135">
            <v>3125.1408799999999</v>
          </cell>
          <cell r="BK135">
            <v>367.61540000000002</v>
          </cell>
          <cell r="BL135">
            <v>0</v>
          </cell>
          <cell r="BO135">
            <v>1.3666</v>
          </cell>
          <cell r="BP135">
            <v>0</v>
          </cell>
          <cell r="BS135">
            <v>951.15359999999987</v>
          </cell>
          <cell r="BT135">
            <v>208.63051984293116</v>
          </cell>
          <cell r="BX135">
            <v>0</v>
          </cell>
        </row>
        <row r="136">
          <cell r="O136">
            <v>848.21111999999994</v>
          </cell>
          <cell r="P136">
            <v>762.84874847175058</v>
          </cell>
          <cell r="S136">
            <v>701.36320000000001</v>
          </cell>
          <cell r="T136">
            <v>1251.6596205325827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292.5290762549028</v>
          </cell>
          <cell r="AQ136">
            <v>139.72469999999998</v>
          </cell>
          <cell r="AR136">
            <v>112.11321526117965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1752.3503940242997</v>
          </cell>
          <cell r="BC136">
            <v>790.67741999999998</v>
          </cell>
          <cell r="BD136">
            <v>529.71384486968418</v>
          </cell>
          <cell r="BG136">
            <v>4056.3998199999996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165.46558470301437</v>
          </cell>
          <cell r="BX136">
            <v>0</v>
          </cell>
        </row>
        <row r="137">
          <cell r="O137">
            <v>1258.1343989999998</v>
          </cell>
          <cell r="P137">
            <v>1131.4229846881194</v>
          </cell>
          <cell r="S137">
            <v>2872.7182079999998</v>
          </cell>
          <cell r="T137">
            <v>5139.7015790096166</v>
          </cell>
          <cell r="AA137">
            <v>108.25500599999999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2971.731933</v>
          </cell>
          <cell r="AN137">
            <v>1023.804373333946</v>
          </cell>
          <cell r="AQ137">
            <v>202.868121</v>
          </cell>
          <cell r="AR137">
            <v>163.02471658810242</v>
          </cell>
          <cell r="AU137">
            <v>7.4810369999999988</v>
          </cell>
          <cell r="AV137">
            <v>0</v>
          </cell>
          <cell r="AY137">
            <v>210.34915799999999</v>
          </cell>
          <cell r="AZ137">
            <v>0</v>
          </cell>
          <cell r="BC137">
            <v>1604.9024669999999</v>
          </cell>
          <cell r="BD137">
            <v>1075.2034077758428</v>
          </cell>
          <cell r="BG137">
            <v>6315.7554719999998</v>
          </cell>
          <cell r="BK137">
            <v>629.28722999999991</v>
          </cell>
          <cell r="BL137">
            <v>0</v>
          </cell>
          <cell r="BO137">
            <v>0.88012199999999996</v>
          </cell>
          <cell r="BP137">
            <v>0</v>
          </cell>
          <cell r="BS137">
            <v>819.83364299999994</v>
          </cell>
          <cell r="BT137">
            <v>255.39253291117438</v>
          </cell>
          <cell r="BX137">
            <v>0</v>
          </cell>
        </row>
        <row r="138">
          <cell r="O138">
            <v>483.84</v>
          </cell>
          <cell r="P138">
            <v>435.3337235599239</v>
          </cell>
          <cell r="S138">
            <v>1686.9888000000001</v>
          </cell>
          <cell r="T138">
            <v>2337.4030578744478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1441.6800220447928</v>
          </cell>
          <cell r="AQ138">
            <v>142.89408</v>
          </cell>
          <cell r="AR138">
            <v>114.67613338248199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277.25485151567261</v>
          </cell>
          <cell r="BG138">
            <v>3248.1791999999996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771.5732156260126</v>
          </cell>
          <cell r="BX138">
            <v>0</v>
          </cell>
        </row>
        <row r="139">
          <cell r="O139">
            <v>1259.9343960000001</v>
          </cell>
          <cell r="P139">
            <v>1133.4892235480384</v>
          </cell>
          <cell r="S139">
            <v>2968.417872</v>
          </cell>
          <cell r="T139">
            <v>3952.6660795468315</v>
          </cell>
          <cell r="AA139">
            <v>102.58894799999999</v>
          </cell>
          <cell r="AB139">
            <v>181.61256512018474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12620.683098090618</v>
          </cell>
          <cell r="AQ139">
            <v>177.64320000000001</v>
          </cell>
          <cell r="AR139">
            <v>142.42502131237177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1076.7606280583034</v>
          </cell>
          <cell r="BG139">
            <v>6504.4057679999996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366.90194868929279</v>
          </cell>
          <cell r="BX139">
            <v>0</v>
          </cell>
        </row>
        <row r="140">
          <cell r="O140">
            <v>1120.8637699999999</v>
          </cell>
          <cell r="P140">
            <v>1008.214298615089</v>
          </cell>
          <cell r="S140">
            <v>3227.1521499999999</v>
          </cell>
          <cell r="T140">
            <v>3112.004480590128</v>
          </cell>
          <cell r="AA140">
            <v>101.57937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2448.37698</v>
          </cell>
          <cell r="AN140">
            <v>1467.6925616321178</v>
          </cell>
          <cell r="AQ140">
            <v>190.59222</v>
          </cell>
          <cell r="AR140">
            <v>153.11990520201678</v>
          </cell>
          <cell r="AU140">
            <v>6.9813999999999998</v>
          </cell>
          <cell r="AV140">
            <v>0</v>
          </cell>
          <cell r="AY140">
            <v>240.85830000000001</v>
          </cell>
          <cell r="AZ140">
            <v>0</v>
          </cell>
          <cell r="BC140">
            <v>380.83537000000001</v>
          </cell>
          <cell r="BD140">
            <v>255.1404188386571</v>
          </cell>
          <cell r="BG140">
            <v>3300.1077799999998</v>
          </cell>
          <cell r="BK140">
            <v>426.91260999999997</v>
          </cell>
          <cell r="BL140">
            <v>0</v>
          </cell>
          <cell r="BO140">
            <v>1.39628</v>
          </cell>
          <cell r="BP140">
            <v>0</v>
          </cell>
          <cell r="BS140">
            <v>2029.49298</v>
          </cell>
          <cell r="BT140">
            <v>1595.3040612127584</v>
          </cell>
          <cell r="BX140">
            <v>0</v>
          </cell>
        </row>
        <row r="141">
          <cell r="O141">
            <v>789.00021900000013</v>
          </cell>
          <cell r="P141">
            <v>709.46334904648734</v>
          </cell>
          <cell r="S141">
            <v>2944.5032250000004</v>
          </cell>
          <cell r="T141">
            <v>3067.0802889394745</v>
          </cell>
          <cell r="AA141">
            <v>75.987179999999995</v>
          </cell>
          <cell r="AB141">
            <v>54.494907994511131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1097.2467969282466</v>
          </cell>
          <cell r="AQ141">
            <v>54.035328000000007</v>
          </cell>
          <cell r="AR141">
            <v>44.937782397571489</v>
          </cell>
          <cell r="AU141">
            <v>2.1107550000000002</v>
          </cell>
          <cell r="AV141">
            <v>1047.6489466250639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472.87470462021435</v>
          </cell>
          <cell r="BG141">
            <v>3846.2177610000003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392.08149418757762</v>
          </cell>
          <cell r="BX141">
            <v>0</v>
          </cell>
        </row>
        <row r="142">
          <cell r="O142">
            <v>1273.841328</v>
          </cell>
          <cell r="P142">
            <v>1147.8462281444786</v>
          </cell>
          <cell r="S142">
            <v>2662.4351220000003</v>
          </cell>
          <cell r="T142">
            <v>3231.4884162503417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1572.3457294744196</v>
          </cell>
          <cell r="AQ142">
            <v>202.81831200000002</v>
          </cell>
          <cell r="AR142">
            <v>162.92836628279034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1070.9331980137933</v>
          </cell>
          <cell r="BG142">
            <v>6540.8905620000005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838.11915730005126</v>
          </cell>
          <cell r="BX142">
            <v>0</v>
          </cell>
        </row>
        <row r="143">
          <cell r="O143">
            <v>1281.3086000000001</v>
          </cell>
          <cell r="P143">
            <v>1310.8209507966692</v>
          </cell>
          <cell r="S143">
            <v>2506.6159500000003</v>
          </cell>
          <cell r="T143">
            <v>2922.4948707025414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496.29723782566327</v>
          </cell>
          <cell r="AQ143">
            <v>182.78808000000004</v>
          </cell>
          <cell r="AR143">
            <v>146.5488143797304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1074.5155928588938</v>
          </cell>
          <cell r="BG143">
            <v>6582.1629200000007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584.52516335303994</v>
          </cell>
          <cell r="BX143">
            <v>0</v>
          </cell>
        </row>
        <row r="144">
          <cell r="O144">
            <v>819.18595000000005</v>
          </cell>
          <cell r="P144">
            <v>735.16087555867819</v>
          </cell>
          <cell r="S144">
            <v>1658.53565</v>
          </cell>
          <cell r="T144">
            <v>3206.5502993881209</v>
          </cell>
          <cell r="AA144">
            <v>33.337400000000002</v>
          </cell>
          <cell r="AB144">
            <v>205.81086611519254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270.38282974984907</v>
          </cell>
          <cell r="AQ144">
            <v>63.448599999999999</v>
          </cell>
          <cell r="AR144">
            <v>57.810183187270361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530.9816436715704</v>
          </cell>
          <cell r="BG144">
            <v>2615.3728000000001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762.58052080519678</v>
          </cell>
          <cell r="BX144">
            <v>0</v>
          </cell>
        </row>
        <row r="145">
          <cell r="O145">
            <v>840.67150000000004</v>
          </cell>
          <cell r="P145">
            <v>754.62911486737676</v>
          </cell>
          <cell r="S145">
            <v>2502.7204000000002</v>
          </cell>
          <cell r="T145">
            <v>4511.0776973959692</v>
          </cell>
          <cell r="AA145">
            <v>58.433560000000007</v>
          </cell>
          <cell r="AB145">
            <v>96.848896272309517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260.65312959654216</v>
          </cell>
          <cell r="AQ145">
            <v>120.17468000000001</v>
          </cell>
          <cell r="AR145">
            <v>96.350305312117285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515.93486204480007</v>
          </cell>
          <cell r="BG145">
            <v>3383.3582500000002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447.83620207663671</v>
          </cell>
          <cell r="BX145">
            <v>0</v>
          </cell>
        </row>
        <row r="146">
          <cell r="O146">
            <v>824.58354999999995</v>
          </cell>
          <cell r="P146">
            <v>740.28141932258416</v>
          </cell>
          <cell r="S146">
            <v>1885.3064999999999</v>
          </cell>
          <cell r="T146">
            <v>2883.5775474580596</v>
          </cell>
          <cell r="AA146">
            <v>64.203800000000001</v>
          </cell>
          <cell r="AB146">
            <v>139.23073069624715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257.30311584936106</v>
          </cell>
          <cell r="AQ146">
            <v>120.24610000000001</v>
          </cell>
          <cell r="AR146">
            <v>96.350305312117285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498.66261577981851</v>
          </cell>
          <cell r="BG146">
            <v>3319.2820499999998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762.58052080519678</v>
          </cell>
          <cell r="BX146">
            <v>0</v>
          </cell>
        </row>
        <row r="147">
          <cell r="O147">
            <v>853.22460000000001</v>
          </cell>
          <cell r="P147">
            <v>765.91999398900725</v>
          </cell>
          <cell r="S147">
            <v>1486.9250000000002</v>
          </cell>
          <cell r="T147">
            <v>2643.5220666186669</v>
          </cell>
          <cell r="AA147">
            <v>65.695049999999995</v>
          </cell>
          <cell r="AB147">
            <v>133.18811698402999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255.82508022233367</v>
          </cell>
          <cell r="AQ147">
            <v>120.03540000000001</v>
          </cell>
          <cell r="AR147">
            <v>96.350305312117285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498.80672189079291</v>
          </cell>
          <cell r="BG147">
            <v>3325.3049999999998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258.98961083950081</v>
          </cell>
          <cell r="BX147">
            <v>0</v>
          </cell>
        </row>
        <row r="148">
          <cell r="O148">
            <v>819.87318000000005</v>
          </cell>
          <cell r="P148">
            <v>736.17752566378067</v>
          </cell>
          <cell r="S148">
            <v>2554.8768</v>
          </cell>
          <cell r="T148">
            <v>3934.3862660845866</v>
          </cell>
          <cell r="AA148">
            <v>70.47936</v>
          </cell>
          <cell r="AB148">
            <v>145.27334440846428</v>
          </cell>
          <cell r="AF148">
            <v>0</v>
          </cell>
          <cell r="AI148">
            <v>0</v>
          </cell>
          <cell r="AJ148">
            <v>0</v>
          </cell>
          <cell r="AM148">
            <v>1878.7154399999999</v>
          </cell>
          <cell r="AN148">
            <v>260.33894662607054</v>
          </cell>
          <cell r="AQ148">
            <v>120.03515999999999</v>
          </cell>
          <cell r="AR148">
            <v>96.350305312117285</v>
          </cell>
          <cell r="AU148">
            <v>4.6802699999999993</v>
          </cell>
          <cell r="AV148">
            <v>0</v>
          </cell>
          <cell r="AY148">
            <v>1101.24</v>
          </cell>
          <cell r="AZ148">
            <v>0</v>
          </cell>
          <cell r="BC148">
            <v>769.76675999999998</v>
          </cell>
          <cell r="BD148">
            <v>515.7047612318047</v>
          </cell>
          <cell r="BG148">
            <v>2661.6970799999999</v>
          </cell>
          <cell r="BK148">
            <v>474.35912999999999</v>
          </cell>
          <cell r="BL148">
            <v>0</v>
          </cell>
          <cell r="BO148">
            <v>1.3765499999999999</v>
          </cell>
          <cell r="BP148">
            <v>0</v>
          </cell>
          <cell r="BS148">
            <v>823.72752000000003</v>
          </cell>
          <cell r="BT148">
            <v>757.18490391270711</v>
          </cell>
          <cell r="BX148">
            <v>0</v>
          </cell>
        </row>
        <row r="149">
          <cell r="O149">
            <v>825.11208000000011</v>
          </cell>
          <cell r="P149">
            <v>740.28388269654488</v>
          </cell>
          <cell r="S149">
            <v>2151.74692</v>
          </cell>
          <cell r="T149">
            <v>3606.956339702338</v>
          </cell>
          <cell r="AA149">
            <v>69.437440000000009</v>
          </cell>
          <cell r="AB149">
            <v>139.23073069624715</v>
          </cell>
          <cell r="AF149">
            <v>0</v>
          </cell>
          <cell r="AI149">
            <v>0</v>
          </cell>
          <cell r="AJ149">
            <v>0</v>
          </cell>
          <cell r="AM149">
            <v>1855.01036</v>
          </cell>
          <cell r="AN149">
            <v>250.50690387210142</v>
          </cell>
          <cell r="AQ149">
            <v>120.15932000000001</v>
          </cell>
          <cell r="AR149">
            <v>96.350305312117285</v>
          </cell>
          <cell r="AU149">
            <v>4.6110800000000003</v>
          </cell>
          <cell r="AV149">
            <v>0</v>
          </cell>
          <cell r="AY149">
            <v>1104.48928</v>
          </cell>
          <cell r="AZ149">
            <v>0</v>
          </cell>
          <cell r="BC149">
            <v>765.98176000000001</v>
          </cell>
          <cell r="BD149">
            <v>513.16900284018186</v>
          </cell>
          <cell r="BG149">
            <v>3018.6299600000002</v>
          </cell>
          <cell r="BK149">
            <v>366.44524000000001</v>
          </cell>
          <cell r="BL149">
            <v>0</v>
          </cell>
          <cell r="BO149">
            <v>1.3562000000000001</v>
          </cell>
          <cell r="BP149">
            <v>0</v>
          </cell>
          <cell r="BS149">
            <v>299.72020000000003</v>
          </cell>
          <cell r="BT149">
            <v>455.03035793328957</v>
          </cell>
          <cell r="BX149">
            <v>0</v>
          </cell>
        </row>
        <row r="150">
          <cell r="O150">
            <v>1262.8897999999999</v>
          </cell>
          <cell r="P150">
            <v>1155.4165611058181</v>
          </cell>
          <cell r="S150">
            <v>4294.375</v>
          </cell>
          <cell r="T150">
            <v>6802.89443872841</v>
          </cell>
          <cell r="AA150">
            <v>50.845400000000005</v>
          </cell>
          <cell r="AB150">
            <v>36.311374565581254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1406.3739420892764</v>
          </cell>
          <cell r="AQ150">
            <v>35.385649999999998</v>
          </cell>
          <cell r="AR150">
            <v>28.905091593635181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705.90411958276684</v>
          </cell>
          <cell r="BG150">
            <v>2959.3397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579.12954646055027</v>
          </cell>
          <cell r="BX150">
            <v>0</v>
          </cell>
        </row>
        <row r="151">
          <cell r="O151">
            <v>1358.3672099999999</v>
          </cell>
          <cell r="P151">
            <v>860.17052444974843</v>
          </cell>
          <cell r="S151">
            <v>2691.7920899999995</v>
          </cell>
          <cell r="T151">
            <v>1999.8500794386089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429.50481296160626</v>
          </cell>
          <cell r="AQ151">
            <v>132.23393999999999</v>
          </cell>
          <cell r="AR151">
            <v>105.98533584332901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908.97630732987955</v>
          </cell>
          <cell r="BG151">
            <v>4735.4795099999992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965.81542375563834</v>
          </cell>
          <cell r="BX151">
            <v>0</v>
          </cell>
        </row>
        <row r="152">
          <cell r="O152">
            <v>229.79553000000001</v>
          </cell>
          <cell r="P152">
            <v>206.09700244708455</v>
          </cell>
          <cell r="S152">
            <v>2897.7549369999997</v>
          </cell>
          <cell r="T152">
            <v>4000.3693129204694</v>
          </cell>
          <cell r="AA152">
            <v>76.265473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33.130275510767376</v>
          </cell>
          <cell r="AQ152">
            <v>143.871984</v>
          </cell>
          <cell r="AR152">
            <v>115.62036637454072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105.31166326189542</v>
          </cell>
          <cell r="BG152">
            <v>2851.1297569999997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766.17759873352315</v>
          </cell>
          <cell r="BX152">
            <v>0</v>
          </cell>
        </row>
        <row r="153">
          <cell r="O153">
            <v>1307.3555200000001</v>
          </cell>
          <cell r="P153">
            <v>1173.9784593871893</v>
          </cell>
          <cell r="S153">
            <v>2925.10833</v>
          </cell>
          <cell r="T153">
            <v>4858.8699830635505</v>
          </cell>
          <cell r="AA153">
            <v>155.94599000000002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592.03205124153965</v>
          </cell>
          <cell r="AQ153">
            <v>215.73358999999999</v>
          </cell>
          <cell r="AR153">
            <v>173.43054956181109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0</v>
          </cell>
          <cell r="BC153">
            <v>1945.58815</v>
          </cell>
          <cell r="BD153">
            <v>1303.4455688255216</v>
          </cell>
          <cell r="BG153">
            <v>6196.9847399999999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1838.1068213747903</v>
          </cell>
          <cell r="BX153">
            <v>0</v>
          </cell>
        </row>
        <row r="154">
          <cell r="O154">
            <v>1180.7500950000001</v>
          </cell>
          <cell r="P154">
            <v>1252.5349128434225</v>
          </cell>
          <cell r="S154">
            <v>2429.0458500000004</v>
          </cell>
          <cell r="T154">
            <v>2943.4632415288174</v>
          </cell>
          <cell r="AA154">
            <v>101.75147500000001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2830.8559300000006</v>
          </cell>
          <cell r="AN154">
            <v>1482.0896026704013</v>
          </cell>
          <cell r="AQ154">
            <v>177.52385000000001</v>
          </cell>
          <cell r="AR154">
            <v>144.46764778498866</v>
          </cell>
          <cell r="AU154">
            <v>6.927760000000001</v>
          </cell>
          <cell r="AV154">
            <v>0</v>
          </cell>
          <cell r="AY154">
            <v>746.46614000000011</v>
          </cell>
          <cell r="AZ154">
            <v>0</v>
          </cell>
          <cell r="BC154">
            <v>1173.8223350000001</v>
          </cell>
          <cell r="BD154">
            <v>786.4015419420482</v>
          </cell>
          <cell r="BG154">
            <v>6371.374275000001</v>
          </cell>
          <cell r="BK154">
            <v>566.77736500000003</v>
          </cell>
          <cell r="BL154">
            <v>0</v>
          </cell>
          <cell r="BO154">
            <v>0.86597000000000013</v>
          </cell>
          <cell r="BP154">
            <v>0</v>
          </cell>
          <cell r="BS154">
            <v>1222.74964</v>
          </cell>
          <cell r="BT154">
            <v>1136.6766253511423</v>
          </cell>
          <cell r="BX154">
            <v>0</v>
          </cell>
        </row>
        <row r="155">
          <cell r="O155">
            <v>968.30146999999999</v>
          </cell>
          <cell r="P155">
            <v>869.46197786284085</v>
          </cell>
          <cell r="S155">
            <v>1776.194334</v>
          </cell>
          <cell r="T155">
            <v>3323.1199297627481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821.4027678010159</v>
          </cell>
          <cell r="AQ155">
            <v>142.24333200000001</v>
          </cell>
          <cell r="AR155">
            <v>115.73598674091527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352.51206986814526</v>
          </cell>
          <cell r="BG155">
            <v>2899.6703480000001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767.97613769768634</v>
          </cell>
          <cell r="BX155">
            <v>0</v>
          </cell>
        </row>
        <row r="156">
          <cell r="O156">
            <v>1258.5654099999999</v>
          </cell>
          <cell r="P156">
            <v>1207.1563306434357</v>
          </cell>
          <cell r="S156">
            <v>2371.14608</v>
          </cell>
          <cell r="T156">
            <v>2431.5710700550339</v>
          </cell>
          <cell r="AA156">
            <v>101.30456199999999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3044.0030179999999</v>
          </cell>
          <cell r="AN156">
            <v>475.51964459793857</v>
          </cell>
          <cell r="AQ156">
            <v>186.24113799999998</v>
          </cell>
          <cell r="AR156">
            <v>149.40078341696903</v>
          </cell>
          <cell r="AU156">
            <v>7.0780479999999999</v>
          </cell>
          <cell r="AV156">
            <v>0</v>
          </cell>
          <cell r="AY156">
            <v>207.47528199999996</v>
          </cell>
          <cell r="AZ156">
            <v>0</v>
          </cell>
          <cell r="BC156">
            <v>1175.3983459999999</v>
          </cell>
          <cell r="BD156">
            <v>787.4573895295091</v>
          </cell>
          <cell r="BG156">
            <v>7127.1519579999995</v>
          </cell>
          <cell r="BK156">
            <v>551.202988</v>
          </cell>
          <cell r="BL156">
            <v>0</v>
          </cell>
          <cell r="BO156">
            <v>0.88475599999999999</v>
          </cell>
          <cell r="BP156">
            <v>0</v>
          </cell>
          <cell r="BS156">
            <v>992.25385399999993</v>
          </cell>
          <cell r="BT156">
            <v>841.71623522837751</v>
          </cell>
          <cell r="BX156">
            <v>0</v>
          </cell>
        </row>
        <row r="157">
          <cell r="O157">
            <v>880.10033999999996</v>
          </cell>
          <cell r="P157">
            <v>789.49529546328461</v>
          </cell>
          <cell r="S157">
            <v>1345.623552</v>
          </cell>
          <cell r="T157">
            <v>2701.1761202472317</v>
          </cell>
          <cell r="AA157">
            <v>50.406972000000003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787.66817274831976</v>
          </cell>
          <cell r="AQ157">
            <v>56.337203999999993</v>
          </cell>
          <cell r="AR157">
            <v>49.601137174677966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374.90250292986713</v>
          </cell>
          <cell r="BG157">
            <v>3470.5335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336.32678629851841</v>
          </cell>
          <cell r="BX157">
            <v>0</v>
          </cell>
        </row>
        <row r="158">
          <cell r="O158">
            <v>614.10626200000002</v>
          </cell>
          <cell r="P158">
            <v>847.7957572823218</v>
          </cell>
          <cell r="S158">
            <v>1845.34394</v>
          </cell>
          <cell r="T158">
            <v>2454.7824781036634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245.55924223560126</v>
          </cell>
          <cell r="AQ158">
            <v>15.125769999999999</v>
          </cell>
          <cell r="AR158">
            <v>12.178678591451623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444.40004455821577</v>
          </cell>
          <cell r="BG158">
            <v>4112.2843419999999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345.31948111933434</v>
          </cell>
          <cell r="BX158">
            <v>0</v>
          </cell>
        </row>
        <row r="159">
          <cell r="O159">
            <v>1225.2379640000001</v>
          </cell>
          <cell r="P159">
            <v>1101.1624120644544</v>
          </cell>
          <cell r="S159">
            <v>2221.1628759999999</v>
          </cell>
          <cell r="T159">
            <v>4548.3488145528554</v>
          </cell>
          <cell r="AA159">
            <v>110.409988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411.42098629312545</v>
          </cell>
          <cell r="AQ159">
            <v>197.57576800000001</v>
          </cell>
          <cell r="AR159">
            <v>158.41917199418324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1095.4614475766432</v>
          </cell>
          <cell r="BG159">
            <v>6522.6823679999998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390.28295522341432</v>
          </cell>
          <cell r="BX159">
            <v>0</v>
          </cell>
        </row>
        <row r="160">
          <cell r="O160">
            <v>862.73010399999987</v>
          </cell>
          <cell r="P160">
            <v>776.19377586613109</v>
          </cell>
          <cell r="S160">
            <v>1509.9354599999999</v>
          </cell>
          <cell r="T160">
            <v>2199.9323766970788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356.24204968929308</v>
          </cell>
          <cell r="AQ160">
            <v>156.51577599999999</v>
          </cell>
          <cell r="AR160">
            <v>125.67933824912579</v>
          </cell>
          <cell r="AU160">
            <v>5.6800079999999999</v>
          </cell>
          <cell r="AV160">
            <v>2931.6185115860162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583.05925271449291</v>
          </cell>
          <cell r="BG160">
            <v>5260.0029640000002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465.82159171826873</v>
          </cell>
          <cell r="BX160">
            <v>0</v>
          </cell>
        </row>
        <row r="161">
          <cell r="O161">
            <v>959.67880200000002</v>
          </cell>
          <cell r="P161">
            <v>862.27135726301071</v>
          </cell>
          <cell r="S161">
            <v>1674.160482</v>
          </cell>
          <cell r="T161">
            <v>2794.2203433836621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294.98618211365925</v>
          </cell>
          <cell r="AQ161">
            <v>137.754233</v>
          </cell>
          <cell r="AR161">
            <v>110.61015049831063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435.15141484828553</v>
          </cell>
          <cell r="BG161">
            <v>3091.4864510000002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499.99383203736954</v>
          </cell>
          <cell r="BX161">
            <v>0</v>
          </cell>
        </row>
        <row r="162">
          <cell r="O162">
            <v>598.73401599999988</v>
          </cell>
          <cell r="P162">
            <v>404.18397861192682</v>
          </cell>
          <cell r="S162">
            <v>1973.3361599999998</v>
          </cell>
          <cell r="T162">
            <v>1981.7836353755522</v>
          </cell>
          <cell r="AA162">
            <v>2.8486479999999998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253.45313942051257</v>
          </cell>
          <cell r="AQ162">
            <v>13.466335999999998</v>
          </cell>
          <cell r="AR162">
            <v>12.332839079951011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362.43199555323787</v>
          </cell>
          <cell r="BG162">
            <v>3378.2375599999996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393.88003315174075</v>
          </cell>
          <cell r="BX162">
            <v>0</v>
          </cell>
        </row>
        <row r="163">
          <cell r="O163">
            <v>837.00231999999983</v>
          </cell>
          <cell r="P163">
            <v>752.87372565835062</v>
          </cell>
          <cell r="S163">
            <v>1034.35673</v>
          </cell>
          <cell r="T163">
            <v>1297.7905895558081</v>
          </cell>
          <cell r="AA163">
            <v>29.587909999999997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303.29422114210325</v>
          </cell>
          <cell r="AQ163">
            <v>140.31379999999999</v>
          </cell>
          <cell r="AR163">
            <v>122.65393866232529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412.18334607419268</v>
          </cell>
          <cell r="BG163">
            <v>2987.4638199999999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487.40405928822719</v>
          </cell>
          <cell r="BX163">
            <v>0</v>
          </cell>
        </row>
        <row r="164">
          <cell r="O164">
            <v>839.25946799999997</v>
          </cell>
          <cell r="P164">
            <v>754.63200830849371</v>
          </cell>
          <cell r="S164">
            <v>1255.501188</v>
          </cell>
          <cell r="T164">
            <v>1436.1703335576406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844.6166563455148</v>
          </cell>
          <cell r="AQ164">
            <v>152.94463199999998</v>
          </cell>
          <cell r="AR164">
            <v>122.65393866232529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448.33912179148473</v>
          </cell>
          <cell r="BG164">
            <v>3328.32042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473.01574757492159</v>
          </cell>
          <cell r="BX164">
            <v>0</v>
          </cell>
        </row>
        <row r="165">
          <cell r="O165">
            <v>851.21653200000003</v>
          </cell>
          <cell r="P165">
            <v>384.95139377679686</v>
          </cell>
          <cell r="S165">
            <v>1601.3384640000002</v>
          </cell>
          <cell r="T165">
            <v>1462.188230452075</v>
          </cell>
          <cell r="AA165">
            <v>91.659103999999999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2246.3220120000001</v>
          </cell>
          <cell r="AN165">
            <v>1395.0102669140085</v>
          </cell>
          <cell r="AQ165">
            <v>160.40343200000001</v>
          </cell>
          <cell r="AR165">
            <v>128.91670850761292</v>
          </cell>
          <cell r="AU165">
            <v>6.0656759999999998</v>
          </cell>
          <cell r="AV165">
            <v>0</v>
          </cell>
          <cell r="AY165">
            <v>647.00544000000002</v>
          </cell>
          <cell r="AZ165">
            <v>0</v>
          </cell>
          <cell r="BC165">
            <v>785.84202400000004</v>
          </cell>
          <cell r="BD165">
            <v>526.47437433234734</v>
          </cell>
          <cell r="BG165">
            <v>3271.0842740000003</v>
          </cell>
          <cell r="BK165">
            <v>623.41669999999999</v>
          </cell>
          <cell r="BL165">
            <v>0</v>
          </cell>
          <cell r="BO165">
            <v>1.3479280000000002</v>
          </cell>
          <cell r="BP165">
            <v>0</v>
          </cell>
          <cell r="BS165">
            <v>823.92099000000007</v>
          </cell>
          <cell r="BT165">
            <v>757.18490391270711</v>
          </cell>
          <cell r="BX165">
            <v>0</v>
          </cell>
        </row>
        <row r="166">
          <cell r="O166">
            <v>844.87960999999996</v>
          </cell>
          <cell r="P166">
            <v>382.86400920536391</v>
          </cell>
          <cell r="S166">
            <v>1908.2071799999999</v>
          </cell>
          <cell r="T166">
            <v>1264.5097037029154</v>
          </cell>
          <cell r="AA166">
            <v>27.305994999999999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2180.3033889999997</v>
          </cell>
          <cell r="AN166">
            <v>300.87292382043211</v>
          </cell>
          <cell r="AQ166">
            <v>128.49879999999999</v>
          </cell>
          <cell r="AR166">
            <v>103.38387759990185</v>
          </cell>
          <cell r="AU166">
            <v>4.497458</v>
          </cell>
          <cell r="AV166">
            <v>0</v>
          </cell>
          <cell r="AY166">
            <v>668.19375999999988</v>
          </cell>
          <cell r="AZ166">
            <v>0</v>
          </cell>
          <cell r="BC166">
            <v>669.15750100000002</v>
          </cell>
          <cell r="BD166">
            <v>448.30165085288462</v>
          </cell>
          <cell r="BG166">
            <v>3299.5279369999994</v>
          </cell>
          <cell r="BK166">
            <v>494.07788599999992</v>
          </cell>
          <cell r="BL166">
            <v>0</v>
          </cell>
          <cell r="BO166">
            <v>1.284988</v>
          </cell>
          <cell r="BP166">
            <v>0</v>
          </cell>
          <cell r="BS166">
            <v>78.063020999999992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568.13124339251419</v>
          </cell>
          <cell r="S167">
            <v>2076.2690420000004</v>
          </cell>
          <cell r="T167">
            <v>1493.6103531434944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989.85416864253477</v>
          </cell>
          <cell r="AQ167">
            <v>191.86094</v>
          </cell>
          <cell r="AR167">
            <v>156.04895448350513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692.70329034112217</v>
          </cell>
          <cell r="BG167">
            <v>4709.3518990000002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1672.6412366717759</v>
          </cell>
          <cell r="BX167">
            <v>0</v>
          </cell>
        </row>
        <row r="168">
          <cell r="O168">
            <v>1195.1249659999999</v>
          </cell>
          <cell r="P168">
            <v>1074.9472017703854</v>
          </cell>
          <cell r="S168">
            <v>2306.5291690000004</v>
          </cell>
          <cell r="T168">
            <v>2377.5567631699118</v>
          </cell>
          <cell r="AA168">
            <v>33.222524999999997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2901.4338500000003</v>
          </cell>
          <cell r="AN168">
            <v>18942.001747630064</v>
          </cell>
          <cell r="AQ168">
            <v>156.810318</v>
          </cell>
          <cell r="AR168">
            <v>125.83349873762516</v>
          </cell>
          <cell r="AU168">
            <v>5.7585709999999999</v>
          </cell>
          <cell r="AV168">
            <v>0</v>
          </cell>
          <cell r="AY168">
            <v>956.36575300000004</v>
          </cell>
          <cell r="AZ168">
            <v>0</v>
          </cell>
          <cell r="BC168">
            <v>1045.40212</v>
          </cell>
          <cell r="BD168">
            <v>700.36649891952027</v>
          </cell>
          <cell r="BG168">
            <v>4304.3103389999997</v>
          </cell>
          <cell r="BK168">
            <v>586.48830799999996</v>
          </cell>
          <cell r="BL168">
            <v>0</v>
          </cell>
          <cell r="BO168">
            <v>0.88593400000000011</v>
          </cell>
          <cell r="BP168">
            <v>0</v>
          </cell>
          <cell r="BS168">
            <v>1232.777161</v>
          </cell>
          <cell r="BT168">
            <v>1133.0795474228159</v>
          </cell>
          <cell r="BX168">
            <v>0</v>
          </cell>
        </row>
        <row r="169">
          <cell r="O169">
            <v>1229.21469</v>
          </cell>
          <cell r="P169">
            <v>1105.7483109367747</v>
          </cell>
          <cell r="S169">
            <v>1932.7275</v>
          </cell>
          <cell r="T169">
            <v>2285.534100538704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448.70280852312231</v>
          </cell>
          <cell r="AQ169">
            <v>217.68615</v>
          </cell>
          <cell r="AR169">
            <v>176.89916055304732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366.64121915355793</v>
          </cell>
          <cell r="BG169">
            <v>4043.6728200000002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620.49594263630399</v>
          </cell>
          <cell r="BX169">
            <v>0</v>
          </cell>
        </row>
        <row r="170">
          <cell r="O170">
            <v>1233.6443080000001</v>
          </cell>
          <cell r="P170">
            <v>2203.7584808013489</v>
          </cell>
          <cell r="S170">
            <v>2339.7177959999999</v>
          </cell>
          <cell r="T170">
            <v>2852.9776618147316</v>
          </cell>
          <cell r="AA170">
            <v>95.160936000000007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395.03228487684248</v>
          </cell>
          <cell r="AQ170">
            <v>184.11572400000003</v>
          </cell>
          <cell r="AR170">
            <v>147.89771865410003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612.12128955280298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956.82272893482241</v>
          </cell>
          <cell r="BX170">
            <v>0</v>
          </cell>
        </row>
        <row r="171">
          <cell r="O171">
            <v>1742.0187150000002</v>
          </cell>
          <cell r="P171">
            <v>1650.9345187190795</v>
          </cell>
          <cell r="S171">
            <v>2897.0466200000001</v>
          </cell>
          <cell r="T171">
            <v>3341.3226542622824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19607.818033288899</v>
          </cell>
          <cell r="AQ171">
            <v>255.587975</v>
          </cell>
          <cell r="AR171">
            <v>207.73125825292487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1264.4159126059765</v>
          </cell>
          <cell r="BG171">
            <v>5687.2632100000001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778.76737148266545</v>
          </cell>
          <cell r="BX171">
            <v>0</v>
          </cell>
        </row>
        <row r="172">
          <cell r="O172">
            <v>695.47594800000002</v>
          </cell>
          <cell r="P172">
            <v>1050.0835211279157</v>
          </cell>
          <cell r="S172">
            <v>1953.4611600000001</v>
          </cell>
          <cell r="T172">
            <v>2799.3312232217058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250.30268695868656</v>
          </cell>
          <cell r="AQ172">
            <v>22.434708000000004</v>
          </cell>
          <cell r="AR172">
            <v>18.03677715442835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448.33744155844749</v>
          </cell>
          <cell r="BG172">
            <v>2596.40706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347.11802008349753</v>
          </cell>
          <cell r="BX172">
            <v>0</v>
          </cell>
        </row>
        <row r="173">
          <cell r="O173">
            <v>556.12619999999993</v>
          </cell>
          <cell r="P173">
            <v>514.63612236414599</v>
          </cell>
          <cell r="S173">
            <v>1722.2520000000002</v>
          </cell>
          <cell r="T173">
            <v>1630.2636348950896</v>
          </cell>
          <cell r="AA173">
            <v>51.328199999999995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1170.3678</v>
          </cell>
          <cell r="AN173">
            <v>235.11390767579084</v>
          </cell>
          <cell r="AQ173">
            <v>72.114000000000004</v>
          </cell>
          <cell r="AR173">
            <v>57.810183187270361</v>
          </cell>
          <cell r="AU173">
            <v>2.7572999999999999</v>
          </cell>
          <cell r="AV173">
            <v>0</v>
          </cell>
          <cell r="AY173">
            <v>48.358800000000002</v>
          </cell>
          <cell r="AZ173">
            <v>0</v>
          </cell>
          <cell r="BC173">
            <v>125.56320000000001</v>
          </cell>
          <cell r="BD173">
            <v>84.12098760344152</v>
          </cell>
          <cell r="BG173">
            <v>1644.6233999999999</v>
          </cell>
          <cell r="BK173">
            <v>323.66460000000001</v>
          </cell>
          <cell r="BL173">
            <v>0</v>
          </cell>
          <cell r="BO173">
            <v>1.2726</v>
          </cell>
          <cell r="BP173">
            <v>0</v>
          </cell>
          <cell r="BS173">
            <v>234.79470000000001</v>
          </cell>
          <cell r="BT173">
            <v>142.08457816889279</v>
          </cell>
          <cell r="BX173">
            <v>0</v>
          </cell>
        </row>
        <row r="174">
          <cell r="O174">
            <v>345.23939999999999</v>
          </cell>
          <cell r="P174">
            <v>309.64069683544653</v>
          </cell>
          <cell r="S174">
            <v>1451.1846</v>
          </cell>
          <cell r="T174">
            <v>2209.0227924992719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150.7289593453979</v>
          </cell>
          <cell r="AQ174">
            <v>85.659599999999998</v>
          </cell>
          <cell r="AR174">
            <v>71.299225930966784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157.29312652983813</v>
          </cell>
          <cell r="BG174">
            <v>1264.7796000000001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438.84350725582078</v>
          </cell>
          <cell r="BX174">
            <v>0</v>
          </cell>
        </row>
        <row r="175">
          <cell r="O175">
            <v>526.34584999999993</v>
          </cell>
          <cell r="P175">
            <v>472.66447942782241</v>
          </cell>
          <cell r="S175">
            <v>1159.3124</v>
          </cell>
          <cell r="T175">
            <v>1274.1211695509355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169.34805070156739</v>
          </cell>
          <cell r="AQ175">
            <v>64.873440000000002</v>
          </cell>
          <cell r="AR175">
            <v>52.029164868543326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1634.0574790804237</v>
          </cell>
          <cell r="BC175">
            <v>257.84188999999998</v>
          </cell>
          <cell r="BD175">
            <v>172.74101354806135</v>
          </cell>
          <cell r="BG175">
            <v>1578.13653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93.524026136486398</v>
          </cell>
          <cell r="BX175">
            <v>0</v>
          </cell>
        </row>
        <row r="176">
          <cell r="O176">
            <v>1434.113568</v>
          </cell>
          <cell r="P176">
            <v>1288.8072585263908</v>
          </cell>
          <cell r="S176">
            <v>3198.93867</v>
          </cell>
          <cell r="T176">
            <v>3123.3371326812908</v>
          </cell>
          <cell r="AA176">
            <v>94.783367999999996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325.09809481306161</v>
          </cell>
          <cell r="AQ176">
            <v>183.385212</v>
          </cell>
          <cell r="AR176">
            <v>147.10764615054063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808.0152350262257</v>
          </cell>
          <cell r="BG176">
            <v>3508.3582879999999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733.80389737858559</v>
          </cell>
          <cell r="BX176">
            <v>0</v>
          </cell>
        </row>
        <row r="177">
          <cell r="O177">
            <v>1411.742976</v>
          </cell>
          <cell r="P177">
            <v>1268.2932958426477</v>
          </cell>
          <cell r="S177">
            <v>2463.8105599999999</v>
          </cell>
          <cell r="T177">
            <v>2662.8751277799474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327.27833092719715</v>
          </cell>
          <cell r="AQ177">
            <v>182.908928</v>
          </cell>
          <cell r="AR177">
            <v>147.10764615054063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809.08223392106549</v>
          </cell>
          <cell r="BG177">
            <v>3598.8014079999998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359.70779283264</v>
          </cell>
          <cell r="BX177">
            <v>0</v>
          </cell>
        </row>
        <row r="178">
          <cell r="O178">
            <v>718.67460599999993</v>
          </cell>
          <cell r="P178">
            <v>677.57340957811346</v>
          </cell>
          <cell r="S178">
            <v>2510.4203999999995</v>
          </cell>
          <cell r="T178">
            <v>2770.5184561443648</v>
          </cell>
          <cell r="AA178">
            <v>64.095839999999995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794.315220004097</v>
          </cell>
          <cell r="AQ178">
            <v>109.49706</v>
          </cell>
          <cell r="AR178">
            <v>92.496293099632581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543.56108749668351</v>
          </cell>
          <cell r="BG178">
            <v>2774.8157399999996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748.19220909189119</v>
          </cell>
          <cell r="BX178">
            <v>0</v>
          </cell>
        </row>
        <row r="179">
          <cell r="O179">
            <v>1282.2094380000001</v>
          </cell>
          <cell r="P179">
            <v>1311.6144615345854</v>
          </cell>
          <cell r="S179">
            <v>3403.78044</v>
          </cell>
          <cell r="T179">
            <v>3323.7823604854007</v>
          </cell>
          <cell r="AA179">
            <v>152.81370299999998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2929.7460959999999</v>
          </cell>
          <cell r="AN179">
            <v>414.90268021774716</v>
          </cell>
          <cell r="AQ179">
            <v>203.60309699999999</v>
          </cell>
          <cell r="AR179">
            <v>163.48719805360059</v>
          </cell>
          <cell r="AU179">
            <v>7.5738569999999994</v>
          </cell>
          <cell r="AV179">
            <v>3812.9026040259841</v>
          </cell>
          <cell r="AY179">
            <v>758.27674200000001</v>
          </cell>
          <cell r="AZ179">
            <v>0</v>
          </cell>
          <cell r="BC179">
            <v>1606.1032049999999</v>
          </cell>
          <cell r="BD179">
            <v>1076.0078414507807</v>
          </cell>
          <cell r="BG179">
            <v>4285.9120199999998</v>
          </cell>
          <cell r="BK179">
            <v>532.84311600000001</v>
          </cell>
          <cell r="BL179">
            <v>0</v>
          </cell>
          <cell r="BO179">
            <v>0.891042</v>
          </cell>
          <cell r="BP179">
            <v>0</v>
          </cell>
          <cell r="BS179">
            <v>1015.7878800000001</v>
          </cell>
          <cell r="BT179">
            <v>534.16607235647029</v>
          </cell>
          <cell r="BX179">
            <v>0</v>
          </cell>
        </row>
        <row r="180">
          <cell r="O180">
            <v>464.85399999999998</v>
          </cell>
          <cell r="P180">
            <v>741.05064462469591</v>
          </cell>
          <cell r="S180">
            <v>1419.7808</v>
          </cell>
          <cell r="T180">
            <v>1854.2953966718915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176.95632046257271</v>
          </cell>
          <cell r="AQ180">
            <v>73.021600000000007</v>
          </cell>
          <cell r="AR180">
            <v>58.580985629767305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195.93527063078835</v>
          </cell>
          <cell r="BG180">
            <v>1747.2488000000001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100.71818199313918</v>
          </cell>
          <cell r="BX180">
            <v>0</v>
          </cell>
        </row>
        <row r="181">
          <cell r="O181">
            <v>858.01923999999997</v>
          </cell>
          <cell r="P181">
            <v>761.11249703149872</v>
          </cell>
          <cell r="S181">
            <v>1351.0172</v>
          </cell>
          <cell r="T181">
            <v>1801.8036142037913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1334.5497017259986</v>
          </cell>
          <cell r="AQ181">
            <v>126.33244000000001</v>
          </cell>
          <cell r="AR181">
            <v>101.45687149365948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523.97421437081618</v>
          </cell>
          <cell r="BG181">
            <v>2674.9044399999998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548.55438406977601</v>
          </cell>
          <cell r="BX181">
            <v>0</v>
          </cell>
        </row>
        <row r="182">
          <cell r="O182">
            <v>1746.7565400000001</v>
          </cell>
          <cell r="P182">
            <v>1521.1338301769861</v>
          </cell>
          <cell r="S182">
            <v>3325.5780700000005</v>
          </cell>
          <cell r="T182">
            <v>4586.0846460341318</v>
          </cell>
          <cell r="AA182">
            <v>137.71833000000001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1606.4546139022843</v>
          </cell>
          <cell r="AQ182">
            <v>235.92254</v>
          </cell>
          <cell r="AR182">
            <v>189.2898098161856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725.11050787212389</v>
          </cell>
          <cell r="BC182">
            <v>2650.9325800000001</v>
          </cell>
          <cell r="BD182">
            <v>1775.9906302144198</v>
          </cell>
          <cell r="BG182">
            <v>5798.1160200000004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866.89578072666222</v>
          </cell>
          <cell r="BX182">
            <v>0</v>
          </cell>
        </row>
        <row r="183">
          <cell r="O183">
            <v>1471.9578000000001</v>
          </cell>
          <cell r="P183">
            <v>1321.6391594537631</v>
          </cell>
          <cell r="S183">
            <v>2615.3134</v>
          </cell>
          <cell r="T183">
            <v>2607.598489262602</v>
          </cell>
          <cell r="AA183">
            <v>162.95068000000003</v>
          </cell>
          <cell r="AB183">
            <v>454.03141280046202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482.16647294879306</v>
          </cell>
          <cell r="AQ183">
            <v>173.75404000000003</v>
          </cell>
          <cell r="AR183">
            <v>139.59232233619551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500.60788079062871</v>
          </cell>
          <cell r="BG183">
            <v>4324.9451200000003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2050.3344191460483</v>
          </cell>
          <cell r="BX183">
            <v>0</v>
          </cell>
        </row>
        <row r="184">
          <cell r="O184">
            <v>1278.1129860000001</v>
          </cell>
          <cell r="P184">
            <v>1138.2474306856818</v>
          </cell>
          <cell r="S184">
            <v>3305.3097599999996</v>
          </cell>
          <cell r="T184">
            <v>4919.254441310105</v>
          </cell>
          <cell r="AA184">
            <v>105.536385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13073.224794535428</v>
          </cell>
          <cell r="AQ184">
            <v>182.78003699999999</v>
          </cell>
          <cell r="AR184">
            <v>146.58735450185523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0</v>
          </cell>
          <cell r="BC184">
            <v>1598.7639599999998</v>
          </cell>
          <cell r="BD184">
            <v>1071.0909188360049</v>
          </cell>
          <cell r="BG184">
            <v>4163.9717520000004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422.656656578352</v>
          </cell>
          <cell r="BX184">
            <v>0</v>
          </cell>
        </row>
        <row r="185">
          <cell r="O185">
            <v>1051.6738800000001</v>
          </cell>
          <cell r="P185">
            <v>945.59254095611141</v>
          </cell>
          <cell r="S185">
            <v>2372.2643699999999</v>
          </cell>
          <cell r="T185">
            <v>3372.9009998452416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353.29535390243518</v>
          </cell>
          <cell r="AQ185">
            <v>119.29634</v>
          </cell>
          <cell r="AR185">
            <v>95.560232808557913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270.79889104452593</v>
          </cell>
          <cell r="BG185">
            <v>2842.7851300000002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1088.116073318736</v>
          </cell>
          <cell r="BX185">
            <v>0</v>
          </cell>
        </row>
        <row r="186">
          <cell r="O186">
            <v>1270.71369</v>
          </cell>
          <cell r="P186">
            <v>1120.7140038024836</v>
          </cell>
          <cell r="S186">
            <v>2703.9295499999998</v>
          </cell>
          <cell r="T186">
            <v>4120.0603297414009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2646.3502950470797</v>
          </cell>
          <cell r="AQ186">
            <v>187.36589000000001</v>
          </cell>
          <cell r="AR186">
            <v>150.44136671433992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1071.132479145602</v>
          </cell>
          <cell r="BG186">
            <v>4932.3404549999996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606.10763092299828</v>
          </cell>
          <cell r="BX186">
            <v>0</v>
          </cell>
        </row>
        <row r="187">
          <cell r="O187">
            <v>1040.0026800000001</v>
          </cell>
          <cell r="P187">
            <v>923.63559462763897</v>
          </cell>
          <cell r="S187">
            <v>2218.5969599999999</v>
          </cell>
          <cell r="T187">
            <v>3458.567901447067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307.06522719909987</v>
          </cell>
          <cell r="AQ187">
            <v>137.17739999999998</v>
          </cell>
          <cell r="AR187">
            <v>109.97423848325066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574.15009975283294</v>
          </cell>
          <cell r="BG187">
            <v>3148.2920399999994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309.3487018360704</v>
          </cell>
          <cell r="BX187">
            <v>0</v>
          </cell>
        </row>
        <row r="188">
          <cell r="O188">
            <v>843.60399200000006</v>
          </cell>
          <cell r="P188">
            <v>757.71127512612054</v>
          </cell>
          <cell r="S188">
            <v>2119.2842880000003</v>
          </cell>
          <cell r="T188">
            <v>2270.9398846096415</v>
          </cell>
          <cell r="AA188">
            <v>64.145004</v>
          </cell>
          <cell r="AB188">
            <v>108.96196984288302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305.25085107239767</v>
          </cell>
          <cell r="AQ188">
            <v>108.85212800000001</v>
          </cell>
          <cell r="AR188">
            <v>87.486077223402489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516.43100243516562</v>
          </cell>
          <cell r="BG188">
            <v>3114.22606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523.37483857149118</v>
          </cell>
          <cell r="BX188">
            <v>0</v>
          </cell>
        </row>
        <row r="189">
          <cell r="O189">
            <v>505.62037500000002</v>
          </cell>
          <cell r="P189">
            <v>440.95396401542143</v>
          </cell>
          <cell r="S189">
            <v>910.26919999999996</v>
          </cell>
          <cell r="T189">
            <v>1306.4937919784923</v>
          </cell>
          <cell r="AA189">
            <v>33.250450000000001</v>
          </cell>
          <cell r="AB189">
            <v>48.424448136154759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166.80460711996597</v>
          </cell>
          <cell r="AQ189">
            <v>47.892849999999996</v>
          </cell>
          <cell r="AR189">
            <v>38.540122124846917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174.12158492856366</v>
          </cell>
          <cell r="BG189">
            <v>1637.3558749999997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70.143019602364802</v>
          </cell>
          <cell r="BX189">
            <v>0</v>
          </cell>
        </row>
        <row r="190">
          <cell r="O190">
            <v>474.92742000000004</v>
          </cell>
          <cell r="P190">
            <v>426.53819742638882</v>
          </cell>
          <cell r="S190">
            <v>1793.0204999999999</v>
          </cell>
          <cell r="T190">
            <v>1680.0454808278841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201.3614628092545</v>
          </cell>
          <cell r="AQ190">
            <v>51.560490000000001</v>
          </cell>
          <cell r="AR190">
            <v>41.372821101023156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3050.2406276167912</v>
          </cell>
          <cell r="BC190">
            <v>222.29886000000002</v>
          </cell>
          <cell r="BD190">
            <v>148.92898274589356</v>
          </cell>
          <cell r="BG190">
            <v>1747.5259500000002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922.65048861572143</v>
          </cell>
          <cell r="BX190">
            <v>0</v>
          </cell>
        </row>
        <row r="191">
          <cell r="O191">
            <v>485.02062000000006</v>
          </cell>
          <cell r="P191">
            <v>435.76256600904514</v>
          </cell>
          <cell r="S191">
            <v>881.65728000000013</v>
          </cell>
          <cell r="T191">
            <v>1754.0532239719173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122.34579438630008</v>
          </cell>
          <cell r="AQ191">
            <v>58.922640000000001</v>
          </cell>
          <cell r="AR191">
            <v>47.307999908249585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1089.3716527202828</v>
          </cell>
          <cell r="BC191">
            <v>237.10906800000001</v>
          </cell>
          <cell r="BD191">
            <v>158.85107236747368</v>
          </cell>
          <cell r="BG191">
            <v>1129.6779480000002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375.89464351010872</v>
          </cell>
          <cell r="BX191">
            <v>0</v>
          </cell>
        </row>
        <row r="192">
          <cell r="O192">
            <v>837.06565999999987</v>
          </cell>
          <cell r="P192">
            <v>752.58541463562381</v>
          </cell>
          <cell r="S192">
            <v>1577.2397999999998</v>
          </cell>
          <cell r="T192">
            <v>2701.3401663120503</v>
          </cell>
          <cell r="AA192">
            <v>66.888179999999991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302.92138602882073</v>
          </cell>
          <cell r="AQ192">
            <v>119.18758</v>
          </cell>
          <cell r="AR192">
            <v>95.733663358119728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409.75960991788361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492.79967618071674</v>
          </cell>
          <cell r="BX192">
            <v>0</v>
          </cell>
        </row>
        <row r="193">
          <cell r="O193">
            <v>1218.2311</v>
          </cell>
          <cell r="P193">
            <v>1094.0074737152656</v>
          </cell>
          <cell r="S193">
            <v>2622.643</v>
          </cell>
          <cell r="T193">
            <v>2625.2791784745432</v>
          </cell>
          <cell r="AA193">
            <v>107.85955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1018.30559926785</v>
          </cell>
          <cell r="AQ193">
            <v>209.00584999999998</v>
          </cell>
          <cell r="AR193">
            <v>167.7651516094586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799.96203082689237</v>
          </cell>
          <cell r="BG193">
            <v>4942.2946499999998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737.40097530691196</v>
          </cell>
          <cell r="BX193">
            <v>0</v>
          </cell>
        </row>
        <row r="194">
          <cell r="O194">
            <v>1175.6846329999998</v>
          </cell>
          <cell r="P194">
            <v>1056.0864212902093</v>
          </cell>
          <cell r="S194">
            <v>2637.5408789999997</v>
          </cell>
          <cell r="T194">
            <v>3622.8866992261101</v>
          </cell>
          <cell r="AA194">
            <v>113.210748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951.73306159708534</v>
          </cell>
          <cell r="AQ194">
            <v>186.88758399999998</v>
          </cell>
          <cell r="AR194">
            <v>150.30647628690295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827.37776689389102</v>
          </cell>
          <cell r="BG194">
            <v>4553.1386149999998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598.91347506634565</v>
          </cell>
          <cell r="BX194">
            <v>0</v>
          </cell>
        </row>
        <row r="195">
          <cell r="O195">
            <v>828.93762200000015</v>
          </cell>
          <cell r="P195">
            <v>1063.991598204085</v>
          </cell>
          <cell r="S195">
            <v>1844.3999240000001</v>
          </cell>
          <cell r="T195">
            <v>2218.276623889496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250.30611634988725</v>
          </cell>
          <cell r="AQ195">
            <v>119.04663400000001</v>
          </cell>
          <cell r="AR195">
            <v>95.540962747495485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506.83154837441879</v>
          </cell>
          <cell r="BG195">
            <v>2665.931419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573.73392956806083</v>
          </cell>
          <cell r="BX195">
            <v>0</v>
          </cell>
        </row>
        <row r="196">
          <cell r="O196">
            <v>1265.284848</v>
          </cell>
          <cell r="P196">
            <v>2107.3110487625077</v>
          </cell>
          <cell r="S196">
            <v>1842.44685</v>
          </cell>
          <cell r="T196">
            <v>3621.3045327357941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988.3032877583322</v>
          </cell>
          <cell r="AQ196">
            <v>110.13277799999999</v>
          </cell>
          <cell r="AR196">
            <v>88.642280887147876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459.3431850163775</v>
          </cell>
          <cell r="BG196">
            <v>4175.9368379999996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818.3352286942561</v>
          </cell>
          <cell r="BX196">
            <v>0</v>
          </cell>
        </row>
        <row r="197">
          <cell r="O197">
            <v>840.24374999999998</v>
          </cell>
          <cell r="P197">
            <v>1906.1417051576132</v>
          </cell>
          <cell r="S197">
            <v>1464.6200000000001</v>
          </cell>
          <cell r="T197">
            <v>3482.8776597961078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288.69140536860317</v>
          </cell>
          <cell r="AQ197">
            <v>119.137</v>
          </cell>
          <cell r="AR197">
            <v>95.540962747495485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407.13359594620277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363.30487076096637</v>
          </cell>
          <cell r="BX197">
            <v>0</v>
          </cell>
        </row>
        <row r="198">
          <cell r="O198">
            <v>1242.1941159999999</v>
          </cell>
          <cell r="P198">
            <v>1115.5423054345956</v>
          </cell>
          <cell r="S198">
            <v>2287.5427099999997</v>
          </cell>
          <cell r="T198">
            <v>2398.1792092404885</v>
          </cell>
          <cell r="AA198">
            <v>105.61346499999999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3098.294586</v>
          </cell>
          <cell r="AN198">
            <v>1522.1409814580552</v>
          </cell>
          <cell r="AQ198">
            <v>191.90191299999998</v>
          </cell>
          <cell r="AR198">
            <v>154.16048849938767</v>
          </cell>
          <cell r="AU198">
            <v>7.1907039999999993</v>
          </cell>
          <cell r="AV198">
            <v>0</v>
          </cell>
          <cell r="AY198">
            <v>206.73273999999998</v>
          </cell>
          <cell r="AZ198">
            <v>0</v>
          </cell>
          <cell r="BC198">
            <v>1191.8591879999999</v>
          </cell>
          <cell r="BD198">
            <v>798.48532037090399</v>
          </cell>
          <cell r="BG198">
            <v>4984.5061289999994</v>
          </cell>
          <cell r="BK198">
            <v>584.69411899999989</v>
          </cell>
          <cell r="BL198">
            <v>0</v>
          </cell>
          <cell r="BO198">
            <v>2.2470949999999998</v>
          </cell>
          <cell r="BP198">
            <v>0</v>
          </cell>
          <cell r="BS198">
            <v>1796.3277429999998</v>
          </cell>
          <cell r="BT198">
            <v>1012.5774368238815</v>
          </cell>
          <cell r="BX198">
            <v>0</v>
          </cell>
        </row>
        <row r="199">
          <cell r="O199">
            <v>1239.9226080000001</v>
          </cell>
          <cell r="P199">
            <v>1113.4766729535315</v>
          </cell>
          <cell r="S199">
            <v>2773.7461800000001</v>
          </cell>
          <cell r="T199">
            <v>4440.1515040427275</v>
          </cell>
          <cell r="AA199">
            <v>158.56358999999998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485.17094809026594</v>
          </cell>
          <cell r="AQ199">
            <v>185.80972799999998</v>
          </cell>
          <cell r="AR199">
            <v>149.38151335590663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803.15545976325018</v>
          </cell>
          <cell r="BG199">
            <v>4948.9706400000005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1026.9657485371872</v>
          </cell>
          <cell r="BX199">
            <v>0</v>
          </cell>
        </row>
        <row r="200">
          <cell r="O200">
            <v>1133.4064499999999</v>
          </cell>
          <cell r="P200">
            <v>1018.1384679766271</v>
          </cell>
          <cell r="S200">
            <v>1732.8613500000001</v>
          </cell>
          <cell r="T200">
            <v>2595.1040118963401</v>
          </cell>
          <cell r="AA200">
            <v>9.1307700000000001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389.31501726180386</v>
          </cell>
          <cell r="AQ200">
            <v>25.804349999999999</v>
          </cell>
          <cell r="AR200">
            <v>23.316773885532381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297.34686111213875</v>
          </cell>
          <cell r="BG200">
            <v>2747.9647800000002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553.95000096226568</v>
          </cell>
          <cell r="BX200">
            <v>0</v>
          </cell>
        </row>
        <row r="201">
          <cell r="O201">
            <v>922.03020000000004</v>
          </cell>
          <cell r="P201">
            <v>828.45507237392826</v>
          </cell>
          <cell r="S201">
            <v>1436.6940000000002</v>
          </cell>
          <cell r="T201">
            <v>1618.1945435764751</v>
          </cell>
          <cell r="AA201">
            <v>63.131399999999999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287.96952959499697</v>
          </cell>
          <cell r="AQ201">
            <v>120.02759999999999</v>
          </cell>
          <cell r="AR201">
            <v>96.350305312117285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2723.4291318007063</v>
          </cell>
          <cell r="BC201">
            <v>627.67680000000007</v>
          </cell>
          <cell r="BD201">
            <v>420.51168106394124</v>
          </cell>
          <cell r="BG201">
            <v>3042.7775999999999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748.19220909189119</v>
          </cell>
          <cell r="BX201">
            <v>0</v>
          </cell>
        </row>
        <row r="202">
          <cell r="O202">
            <v>897.98599000000002</v>
          </cell>
          <cell r="P202">
            <v>806.91986222539731</v>
          </cell>
          <cell r="S202">
            <v>1687.5066999999999</v>
          </cell>
          <cell r="T202">
            <v>2006.2694985045425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1349.8467382454792</v>
          </cell>
          <cell r="AQ202">
            <v>120.08655999999999</v>
          </cell>
          <cell r="AR202">
            <v>96.350305312117285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408.90983942871105</v>
          </cell>
          <cell r="BG202">
            <v>2715.0215399999997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762.58052080519678</v>
          </cell>
          <cell r="BX202">
            <v>0</v>
          </cell>
        </row>
        <row r="203">
          <cell r="O203">
            <v>431.17072000000002</v>
          </cell>
          <cell r="P203">
            <v>387.08115233441885</v>
          </cell>
          <cell r="S203">
            <v>1207.1420000000001</v>
          </cell>
          <cell r="T203">
            <v>1937.2458510443016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736.13223530249616</v>
          </cell>
          <cell r="AQ203">
            <v>69.028120000000001</v>
          </cell>
          <cell r="AR203">
            <v>55.305075249155315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164.59242597613911</v>
          </cell>
          <cell r="BG203">
            <v>1687.95856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124.09918852726079</v>
          </cell>
          <cell r="BX203">
            <v>0</v>
          </cell>
        </row>
        <row r="204">
          <cell r="O204">
            <v>1255.43075</v>
          </cell>
          <cell r="P204">
            <v>3110.2132512628368</v>
          </cell>
          <cell r="S204">
            <v>2576.16</v>
          </cell>
          <cell r="T204">
            <v>6110.3999420707187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415.7420215034947</v>
          </cell>
          <cell r="AQ204">
            <v>182.47800000000001</v>
          </cell>
          <cell r="AR204">
            <v>146.5680844407928</v>
          </cell>
          <cell r="AU204">
            <v>7.1560000000000006</v>
          </cell>
          <cell r="AV204">
            <v>3417.2240319100797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797.62799419265855</v>
          </cell>
          <cell r="BG204">
            <v>4277.94625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451.43328000496314</v>
          </cell>
          <cell r="BX204">
            <v>0</v>
          </cell>
        </row>
        <row r="205">
          <cell r="O205">
            <v>1196.04991</v>
          </cell>
          <cell r="P205">
            <v>1659.7115000953756</v>
          </cell>
          <cell r="S205">
            <v>3146.3461699999998</v>
          </cell>
          <cell r="T205">
            <v>3622.5548475237365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391.43618348177716</v>
          </cell>
          <cell r="AQ205">
            <v>201.99189999999999</v>
          </cell>
          <cell r="AR205">
            <v>162.40807463410488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2779.5902801764746</v>
          </cell>
          <cell r="BC205">
            <v>1122.5592399999998</v>
          </cell>
          <cell r="BD205">
            <v>752.05786338806854</v>
          </cell>
          <cell r="BG205">
            <v>4175.6453199999996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372.29756558178235</v>
          </cell>
          <cell r="BX205">
            <v>0</v>
          </cell>
        </row>
        <row r="206">
          <cell r="O206">
            <v>1223.0808200000001</v>
          </cell>
          <cell r="P206">
            <v>5.700538179029949</v>
          </cell>
          <cell r="S206">
            <v>2161.6194600000003</v>
          </cell>
          <cell r="T206">
            <v>2916.2728354446645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374.13511791766985</v>
          </cell>
          <cell r="AQ206">
            <v>174.32973999999999</v>
          </cell>
          <cell r="AR206">
            <v>139.93918343531914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360.36051743941204</v>
          </cell>
          <cell r="BG206">
            <v>3456.4423400000001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456.82889689745275</v>
          </cell>
          <cell r="BX206">
            <v>0</v>
          </cell>
        </row>
        <row r="207">
          <cell r="O207">
            <v>1274.3266999999998</v>
          </cell>
          <cell r="P207">
            <v>1157.4967603618238</v>
          </cell>
          <cell r="S207">
            <v>1735.2814269999997</v>
          </cell>
          <cell r="T207">
            <v>1933.9598073371076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403.4234124987409</v>
          </cell>
          <cell r="AQ207">
            <v>177.52689199999998</v>
          </cell>
          <cell r="AR207">
            <v>144.46764778498866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785.43562835894431</v>
          </cell>
          <cell r="BG207">
            <v>4205.2781099999993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1156.4605539569375</v>
          </cell>
          <cell r="BX207">
            <v>0</v>
          </cell>
        </row>
        <row r="208">
          <cell r="O208">
            <v>1201.9621399999999</v>
          </cell>
          <cell r="P208">
            <v>1663.0936322989328</v>
          </cell>
          <cell r="S208">
            <v>2419.9090000000001</v>
          </cell>
          <cell r="T208">
            <v>3312.6079156491223</v>
          </cell>
          <cell r="AA208">
            <v>31.081399999999999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2910.1070799999998</v>
          </cell>
          <cell r="AN208">
            <v>406.76809377638887</v>
          </cell>
          <cell r="AQ208">
            <v>147.41463999999999</v>
          </cell>
          <cell r="AR208">
            <v>119.47437858702541</v>
          </cell>
          <cell r="AU208">
            <v>5.3282399999999992</v>
          </cell>
          <cell r="AV208">
            <v>0</v>
          </cell>
          <cell r="AY208">
            <v>1011.4775599999999</v>
          </cell>
          <cell r="AZ208">
            <v>0</v>
          </cell>
          <cell r="BC208">
            <v>1225.0511799999999</v>
          </cell>
          <cell r="BD208">
            <v>820.72227472986822</v>
          </cell>
          <cell r="BG208">
            <v>4442.4200999999994</v>
          </cell>
          <cell r="BK208">
            <v>562.57334000000003</v>
          </cell>
          <cell r="BL208">
            <v>0</v>
          </cell>
          <cell r="BO208">
            <v>0.88804000000000005</v>
          </cell>
          <cell r="BP208">
            <v>0</v>
          </cell>
          <cell r="BS208">
            <v>799.68002000000001</v>
          </cell>
          <cell r="BT208">
            <v>494.59821514487999</v>
          </cell>
          <cell r="BX208">
            <v>0</v>
          </cell>
        </row>
        <row r="209">
          <cell r="O209">
            <v>1250.0062620000001</v>
          </cell>
          <cell r="P209">
            <v>1124.2249126212266</v>
          </cell>
          <cell r="S209">
            <v>1783.84944</v>
          </cell>
          <cell r="T209">
            <v>1938.0700909545649</v>
          </cell>
          <cell r="AA209">
            <v>107.11841000000001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489.10198964184667</v>
          </cell>
          <cell r="AQ209">
            <v>199.37140800000003</v>
          </cell>
          <cell r="AR209">
            <v>159.94150681811465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826.31018715294147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255.39253291117438</v>
          </cell>
          <cell r="BX209">
            <v>0</v>
          </cell>
        </row>
        <row r="210">
          <cell r="O210">
            <v>819.33609999999987</v>
          </cell>
          <cell r="P210">
            <v>1059.4707895498668</v>
          </cell>
          <cell r="S210">
            <v>1740.40185</v>
          </cell>
          <cell r="T210">
            <v>2270.4647098256073</v>
          </cell>
          <cell r="AA210">
            <v>63.78723999999999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1989.7769649999998</v>
          </cell>
          <cell r="AN210">
            <v>308.74760163459905</v>
          </cell>
          <cell r="AQ210">
            <v>119.05118499999999</v>
          </cell>
          <cell r="AR210">
            <v>95.540962747495485</v>
          </cell>
          <cell r="AU210">
            <v>4.3991199999999999</v>
          </cell>
          <cell r="AV210">
            <v>0</v>
          </cell>
          <cell r="AY210">
            <v>141.32173</v>
          </cell>
          <cell r="AZ210">
            <v>0</v>
          </cell>
          <cell r="BC210">
            <v>621.92558999999994</v>
          </cell>
          <cell r="BD210">
            <v>416.65866150793426</v>
          </cell>
          <cell r="BG210">
            <v>3078.5591649999997</v>
          </cell>
          <cell r="BK210">
            <v>426.98958499999998</v>
          </cell>
          <cell r="BL210">
            <v>0</v>
          </cell>
          <cell r="BO210">
            <v>1.374725</v>
          </cell>
          <cell r="BP210">
            <v>0</v>
          </cell>
          <cell r="BS210">
            <v>702.48447499999997</v>
          </cell>
          <cell r="BT210">
            <v>399.2756500442303</v>
          </cell>
          <cell r="BX210">
            <v>0</v>
          </cell>
        </row>
        <row r="211">
          <cell r="O211">
            <v>825.90630800000008</v>
          </cell>
          <cell r="P211">
            <v>742.31447855997726</v>
          </cell>
          <cell r="S211">
            <v>1739.6453260000001</v>
          </cell>
          <cell r="T211">
            <v>1840.8011344891045</v>
          </cell>
          <cell r="AA211">
            <v>63.574152000000005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851.98492970626648</v>
          </cell>
          <cell r="AQ211">
            <v>119.06211800000001</v>
          </cell>
          <cell r="AR211">
            <v>95.540962747495485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408.72860606316675</v>
          </cell>
          <cell r="BG211">
            <v>3086.4135460000002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631.28717642128322</v>
          </cell>
          <cell r="BX211">
            <v>0</v>
          </cell>
        </row>
        <row r="212">
          <cell r="O212">
            <v>1031.0095800000001</v>
          </cell>
          <cell r="P212">
            <v>1577.4739940802599</v>
          </cell>
          <cell r="S212">
            <v>2539.2168000000001</v>
          </cell>
          <cell r="T212">
            <v>3183.4129926072428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18.157187427191921</v>
          </cell>
          <cell r="AQ212">
            <v>179.49636000000001</v>
          </cell>
          <cell r="AR212">
            <v>143.98589625842806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183.06880575371858</v>
          </cell>
          <cell r="BG212">
            <v>2527.1774100000002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1872.2790616938912</v>
          </cell>
          <cell r="BX212">
            <v>0</v>
          </cell>
        </row>
        <row r="213">
          <cell r="O213">
            <v>909.49103999999988</v>
          </cell>
          <cell r="P213">
            <v>819.21930365471815</v>
          </cell>
          <cell r="S213">
            <v>2592.7523999999999</v>
          </cell>
          <cell r="T213">
            <v>3804.8123777925716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885.74189972971544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813.00889097293236</v>
          </cell>
          <cell r="AQ213">
            <v>96.788879999999992</v>
          </cell>
          <cell r="AR213">
            <v>77.561995776254406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167.18069499992461</v>
          </cell>
          <cell r="BG213">
            <v>2929.3505999999998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928.04610550821121</v>
          </cell>
          <cell r="BW213">
            <v>397.42367999999993</v>
          </cell>
          <cell r="BX213">
            <v>888.47824829662068</v>
          </cell>
        </row>
        <row r="214">
          <cell r="O214">
            <v>1958.8719200000003</v>
          </cell>
          <cell r="P214">
            <v>1766.5597255556952</v>
          </cell>
          <cell r="S214">
            <v>3994.9184</v>
          </cell>
          <cell r="T214">
            <v>5565.0248855645896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1771.4837994594309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1102.0975107534375</v>
          </cell>
          <cell r="AQ214">
            <v>192.93640000000002</v>
          </cell>
          <cell r="AR214">
            <v>154.5458897206361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377.12811763673864</v>
          </cell>
          <cell r="BG214">
            <v>5641.1198600000007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1755.3740290232831</v>
          </cell>
          <cell r="BW214">
            <v>2238.40155</v>
          </cell>
          <cell r="BX214">
            <v>2140.2613673542082</v>
          </cell>
        </row>
        <row r="215">
          <cell r="O215">
            <v>3045.1511970000001</v>
          </cell>
          <cell r="P215">
            <v>2751.4990557714727</v>
          </cell>
          <cell r="S215">
            <v>4426.5291840000009</v>
          </cell>
          <cell r="T215">
            <v>5013.3673506625109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3897.2540814452377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628.83176760722597</v>
          </cell>
          <cell r="AQ215">
            <v>103.268682</v>
          </cell>
          <cell r="AR215">
            <v>82.668561957796626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639.74576643681269</v>
          </cell>
          <cell r="BG215">
            <v>6099.2268480000002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2613.2771149291293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3479.5508848605405</v>
          </cell>
          <cell r="S216">
            <v>6002.4660000000003</v>
          </cell>
          <cell r="T216">
            <v>6544.6689081614713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2797.0235635321742</v>
          </cell>
          <cell r="AI216">
            <v>359.65148000000005</v>
          </cell>
          <cell r="AJ216">
            <v>323.53146623918587</v>
          </cell>
          <cell r="AM216">
            <v>7104.7776000000003</v>
          </cell>
          <cell r="AN216">
            <v>1673.339368821154</v>
          </cell>
          <cell r="AQ216">
            <v>238.75979999999998</v>
          </cell>
          <cell r="AR216">
            <v>190.50382366311828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1328.9883602469993</v>
          </cell>
          <cell r="BG216">
            <v>10232.084699999999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1654.6558470301438</v>
          </cell>
          <cell r="BW216">
            <v>7346.57708</v>
          </cell>
          <cell r="BX216">
            <v>1823.7185096614846</v>
          </cell>
        </row>
        <row r="217">
          <cell r="O217">
            <v>1680.9278400000001</v>
          </cell>
          <cell r="P217">
            <v>1518.4650921793889</v>
          </cell>
          <cell r="S217">
            <v>3472.2407999999996</v>
          </cell>
          <cell r="T217">
            <v>4424.178542949081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883.72496674847514</v>
          </cell>
          <cell r="AI217">
            <v>87.991720000000001</v>
          </cell>
          <cell r="AJ217">
            <v>80.882866559796469</v>
          </cell>
          <cell r="AM217">
            <v>2434.7603999999997</v>
          </cell>
          <cell r="AN217">
            <v>342.28022137286416</v>
          </cell>
          <cell r="AQ217">
            <v>117.37151999999999</v>
          </cell>
          <cell r="AR217">
            <v>93.903007557189497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190.02969367125849</v>
          </cell>
          <cell r="BG217">
            <v>2365.94436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1181.6400994552223</v>
          </cell>
          <cell r="BW217">
            <v>778.91261999999995</v>
          </cell>
          <cell r="BX217">
            <v>606.10763092299828</v>
          </cell>
        </row>
        <row r="218">
          <cell r="O218">
            <v>1911.3777319999999</v>
          </cell>
          <cell r="P218">
            <v>1726.8745510553251</v>
          </cell>
          <cell r="S218">
            <v>3655.0152939999998</v>
          </cell>
          <cell r="T218">
            <v>4217.0118563103206</v>
          </cell>
          <cell r="AA218">
            <v>67.096067999999988</v>
          </cell>
          <cell r="AB218">
            <v>0</v>
          </cell>
          <cell r="AE218">
            <v>2744.6431259999999</v>
          </cell>
          <cell r="AF218">
            <v>2598.1693876301588</v>
          </cell>
          <cell r="AI218">
            <v>0</v>
          </cell>
          <cell r="AJ218">
            <v>0</v>
          </cell>
          <cell r="AM218">
            <v>2909.216692</v>
          </cell>
          <cell r="AN218">
            <v>980.70952889085095</v>
          </cell>
          <cell r="AQ218">
            <v>123.86966399999999</v>
          </cell>
          <cell r="AR218">
            <v>99.260084532543218</v>
          </cell>
          <cell r="AU218">
            <v>4.7311329999999998</v>
          </cell>
          <cell r="AV218">
            <v>0</v>
          </cell>
          <cell r="AY218">
            <v>209.460161</v>
          </cell>
          <cell r="AZ218">
            <v>0</v>
          </cell>
          <cell r="BC218">
            <v>546.66091299999994</v>
          </cell>
          <cell r="BD218">
            <v>366.23513804808277</v>
          </cell>
          <cell r="BG218">
            <v>3445.5551329999998</v>
          </cell>
          <cell r="BK218">
            <v>196.55707099999998</v>
          </cell>
          <cell r="BL218">
            <v>0</v>
          </cell>
          <cell r="BO218">
            <v>0.86020600000000003</v>
          </cell>
          <cell r="BP218">
            <v>0</v>
          </cell>
          <cell r="BS218">
            <v>571.60688699999992</v>
          </cell>
          <cell r="BT218">
            <v>2050.3344191460483</v>
          </cell>
          <cell r="BW218">
            <v>1185.6919620000001</v>
          </cell>
          <cell r="BX218">
            <v>0</v>
          </cell>
        </row>
        <row r="219">
          <cell r="O219">
            <v>2570.5950800000001</v>
          </cell>
          <cell r="P219">
            <v>2322.3539611267515</v>
          </cell>
          <cell r="S219">
            <v>2832.9663999999998</v>
          </cell>
          <cell r="T219">
            <v>3382.6061908040847</v>
          </cell>
          <cell r="AA219">
            <v>63.580780000000004</v>
          </cell>
          <cell r="AB219">
            <v>0</v>
          </cell>
          <cell r="AE219">
            <v>2107.8420000000001</v>
          </cell>
          <cell r="AF219">
            <v>1936.9750775762188</v>
          </cell>
          <cell r="AI219">
            <v>0</v>
          </cell>
          <cell r="AJ219">
            <v>0</v>
          </cell>
          <cell r="AM219">
            <v>2766.5687499999999</v>
          </cell>
          <cell r="AN219">
            <v>953.14277290855966</v>
          </cell>
          <cell r="AQ219">
            <v>117.50372</v>
          </cell>
          <cell r="AR219">
            <v>93.556146458065868</v>
          </cell>
          <cell r="AU219">
            <v>4.4265100000000004</v>
          </cell>
          <cell r="AV219">
            <v>0</v>
          </cell>
          <cell r="AY219">
            <v>430.57869999999997</v>
          </cell>
          <cell r="AZ219">
            <v>0</v>
          </cell>
          <cell r="BC219">
            <v>566.99568999999997</v>
          </cell>
          <cell r="BD219">
            <v>379.8584092289363</v>
          </cell>
          <cell r="BG219">
            <v>3653.4803900000002</v>
          </cell>
          <cell r="BK219">
            <v>264.78577999999999</v>
          </cell>
          <cell r="BL219">
            <v>0</v>
          </cell>
          <cell r="BO219">
            <v>0.80481999999999998</v>
          </cell>
          <cell r="BP219">
            <v>0</v>
          </cell>
          <cell r="BS219">
            <v>2641.8216499999999</v>
          </cell>
          <cell r="BT219">
            <v>2093.4993542859647</v>
          </cell>
          <cell r="BW219">
            <v>1377.6510000000001</v>
          </cell>
          <cell r="BX219">
            <v>0</v>
          </cell>
        </row>
        <row r="220">
          <cell r="O220">
            <v>3619.0385239999996</v>
          </cell>
          <cell r="P220">
            <v>3283.8831353992064</v>
          </cell>
          <cell r="S220">
            <v>5895.2363679999999</v>
          </cell>
          <cell r="T220">
            <v>5919.9101515659368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3446.5273703190533</v>
          </cell>
          <cell r="AI220">
            <v>366.07382799999999</v>
          </cell>
          <cell r="AJ220">
            <v>323.53146623918587</v>
          </cell>
          <cell r="AM220">
            <v>5484.923937999999</v>
          </cell>
          <cell r="AN220">
            <v>1372.0819638776106</v>
          </cell>
          <cell r="AQ220">
            <v>159.980402</v>
          </cell>
          <cell r="AR220">
            <v>130.07291217135833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957.38964031485466</v>
          </cell>
          <cell r="BG220">
            <v>7955.0876579999995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1375.8823075848479</v>
          </cell>
          <cell r="BW220">
            <v>1790.3910559999999</v>
          </cell>
          <cell r="BX220">
            <v>1764.3667238440989</v>
          </cell>
        </row>
        <row r="221">
          <cell r="O221">
            <v>2464.9691200000002</v>
          </cell>
          <cell r="P221">
            <v>1329.7299999197644</v>
          </cell>
          <cell r="S221">
            <v>2995.7804000000006</v>
          </cell>
          <cell r="T221">
            <v>2130.4601260653799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1044.4115764895703</v>
          </cell>
          <cell r="AI221">
            <v>177.23300000000003</v>
          </cell>
          <cell r="AJ221">
            <v>161.76573311959297</v>
          </cell>
          <cell r="AM221">
            <v>2335.114</v>
          </cell>
          <cell r="AN221">
            <v>34.171141679396968</v>
          </cell>
          <cell r="AQ221">
            <v>177.69648000000001</v>
          </cell>
          <cell r="AR221">
            <v>140.9604966716276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556.31880753079122</v>
          </cell>
          <cell r="BG221">
            <v>6611.7898600000008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0</v>
          </cell>
          <cell r="BW221">
            <v>997.56860000000006</v>
          </cell>
          <cell r="BX221">
            <v>850.70893004919355</v>
          </cell>
        </row>
        <row r="222">
          <cell r="O222">
            <v>743.69240000000002</v>
          </cell>
          <cell r="P222">
            <v>403.69333890031476</v>
          </cell>
          <cell r="S222">
            <v>647.39928000000009</v>
          </cell>
          <cell r="T222">
            <v>761.07490231024121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522.20578824478514</v>
          </cell>
          <cell r="AI222">
            <v>80.492760000000004</v>
          </cell>
          <cell r="AJ222">
            <v>80.882866559796469</v>
          </cell>
          <cell r="AM222">
            <v>892.21594000000005</v>
          </cell>
          <cell r="AN222">
            <v>13.056337846613204</v>
          </cell>
          <cell r="AQ222">
            <v>72.649720000000002</v>
          </cell>
          <cell r="AR222">
            <v>60.315291125385414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228.09428781335791</v>
          </cell>
          <cell r="BG222">
            <v>2540.1609199999998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564.74123474724479</v>
          </cell>
          <cell r="BW222">
            <v>68.165040000000005</v>
          </cell>
          <cell r="BX222">
            <v>440.64204621998397</v>
          </cell>
        </row>
        <row r="223">
          <cell r="O223">
            <v>2495.39959</v>
          </cell>
          <cell r="P223">
            <v>2251.5174790991077</v>
          </cell>
          <cell r="S223">
            <v>3587.7093199999999</v>
          </cell>
          <cell r="T223">
            <v>4830.9113062838142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2125.7702819858073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597.00801738722328</v>
          </cell>
          <cell r="AQ223">
            <v>186.83441999999999</v>
          </cell>
          <cell r="AR223">
            <v>150.11377567627872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583.71576424680563</v>
          </cell>
          <cell r="BG223">
            <v>10081.73184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0</v>
          </cell>
          <cell r="BW223">
            <v>1025.1460999999999</v>
          </cell>
          <cell r="BX223">
            <v>1312.9334438391356</v>
          </cell>
        </row>
        <row r="224">
          <cell r="O224">
            <v>4789.9277960000009</v>
          </cell>
          <cell r="P224">
            <v>4321.5925541175984</v>
          </cell>
          <cell r="S224">
            <v>8168.0991470000008</v>
          </cell>
          <cell r="T224">
            <v>11130.941420059431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4251.5405639716146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1642.7729176254006</v>
          </cell>
          <cell r="AQ224">
            <v>360.47219900000005</v>
          </cell>
          <cell r="AR224">
            <v>287.70201166198217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1377.2122181491952</v>
          </cell>
          <cell r="BG224">
            <v>15614.137883000001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0</v>
          </cell>
          <cell r="BW224">
            <v>4096.0748290000001</v>
          </cell>
          <cell r="BX224">
            <v>1026.9657485371872</v>
          </cell>
        </row>
        <row r="225">
          <cell r="O225">
            <v>1896.804333</v>
          </cell>
          <cell r="P225">
            <v>1712.514440187806</v>
          </cell>
          <cell r="S225">
            <v>3333.1971359999998</v>
          </cell>
          <cell r="T225">
            <v>4259.5147043545812</v>
          </cell>
          <cell r="AA225">
            <v>61.540154999999999</v>
          </cell>
          <cell r="AB225">
            <v>0</v>
          </cell>
          <cell r="AE225">
            <v>1434.1046480000002</v>
          </cell>
          <cell r="AF225">
            <v>1317.5582583184128</v>
          </cell>
          <cell r="AI225">
            <v>176.39158999999998</v>
          </cell>
          <cell r="AJ225">
            <v>161.76573311959294</v>
          </cell>
          <cell r="AM225">
            <v>3144.9298469999994</v>
          </cell>
          <cell r="AN225">
            <v>460.69195603969735</v>
          </cell>
          <cell r="AQ225">
            <v>78.862568999999993</v>
          </cell>
          <cell r="AR225">
            <v>63.406208919798132</v>
          </cell>
          <cell r="AU225">
            <v>2.7351179999999995</v>
          </cell>
          <cell r="AV225">
            <v>0</v>
          </cell>
          <cell r="AY225">
            <v>172.312434</v>
          </cell>
          <cell r="AZ225">
            <v>0</v>
          </cell>
          <cell r="BC225">
            <v>817.80028199999992</v>
          </cell>
          <cell r="BD225">
            <v>547.88478936673312</v>
          </cell>
          <cell r="BG225">
            <v>5950.7050619999991</v>
          </cell>
          <cell r="BK225">
            <v>456.30885299999994</v>
          </cell>
          <cell r="BL225">
            <v>0</v>
          </cell>
          <cell r="BO225">
            <v>0.91170600000000002</v>
          </cell>
          <cell r="BP225">
            <v>0</v>
          </cell>
          <cell r="BS225">
            <v>650.046378</v>
          </cell>
          <cell r="BT225">
            <v>562.9426957830816</v>
          </cell>
          <cell r="BW225">
            <v>1268.378596</v>
          </cell>
          <cell r="BX225">
            <v>1082.7204564262463</v>
          </cell>
        </row>
        <row r="226">
          <cell r="O226">
            <v>5010.4769099999994</v>
          </cell>
          <cell r="P226">
            <v>4526.6321378251578</v>
          </cell>
          <cell r="S226">
            <v>7297.1216100000001</v>
          </cell>
          <cell r="T226">
            <v>8780.1619477861623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3100.2957730107501</v>
          </cell>
          <cell r="AI226">
            <v>0</v>
          </cell>
          <cell r="AJ226">
            <v>0</v>
          </cell>
          <cell r="AM226">
            <v>7018.69596</v>
          </cell>
          <cell r="AN226">
            <v>2794.6591895514161</v>
          </cell>
          <cell r="AQ226">
            <v>318.70850999999999</v>
          </cell>
          <cell r="AR226">
            <v>255.5980899319847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1325.5613681992663</v>
          </cell>
          <cell r="BG226">
            <v>16020.730380000001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1787.7477303782207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1816.2056711531982</v>
          </cell>
          <cell r="S227">
            <v>3750.3447500000002</v>
          </cell>
          <cell r="T227">
            <v>3975.7654257012364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2125.7702819858073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991.57775384821684</v>
          </cell>
          <cell r="AQ227">
            <v>143.57148000000001</v>
          </cell>
          <cell r="AR227">
            <v>115.46620588604134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552.75904826528824</v>
          </cell>
          <cell r="BG227">
            <v>5953.614770000001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715.81850773695351</v>
          </cell>
          <cell r="BW227">
            <v>871.67195500000003</v>
          </cell>
          <cell r="BX227">
            <v>811.14107283760325</v>
          </cell>
        </row>
        <row r="228">
          <cell r="O228">
            <v>3021.0830369999999</v>
          </cell>
          <cell r="P228">
            <v>2727.2473636899672</v>
          </cell>
          <cell r="S228">
            <v>6155.0921599999992</v>
          </cell>
          <cell r="T228">
            <v>6891.5473535328492</v>
          </cell>
          <cell r="AA228">
            <v>143.329263</v>
          </cell>
          <cell r="AB228">
            <v>0</v>
          </cell>
          <cell r="AE228">
            <v>2883.1288669999999</v>
          </cell>
          <cell r="AF228">
            <v>2651.1749002454253</v>
          </cell>
          <cell r="AI228">
            <v>263.63568699999996</v>
          </cell>
          <cell r="AJ228">
            <v>242.64859967938941</v>
          </cell>
          <cell r="AM228">
            <v>4198.1203179999993</v>
          </cell>
          <cell r="AN228">
            <v>633.04786778740856</v>
          </cell>
          <cell r="AQ228">
            <v>152.015885</v>
          </cell>
          <cell r="AR228">
            <v>122.15291707470229</v>
          </cell>
          <cell r="AU228">
            <v>4.9637839999999995</v>
          </cell>
          <cell r="AV228">
            <v>0</v>
          </cell>
          <cell r="AY228">
            <v>385.93420599999996</v>
          </cell>
          <cell r="AZ228">
            <v>0</v>
          </cell>
          <cell r="BC228">
            <v>1156.561672</v>
          </cell>
          <cell r="BD228">
            <v>774.83777152006007</v>
          </cell>
          <cell r="BG228">
            <v>5410.5245599999998</v>
          </cell>
          <cell r="BK228">
            <v>323.26643300000001</v>
          </cell>
          <cell r="BL228">
            <v>0</v>
          </cell>
          <cell r="BO228">
            <v>1.2409459999999999</v>
          </cell>
          <cell r="BP228">
            <v>0</v>
          </cell>
          <cell r="BS228">
            <v>156.359196</v>
          </cell>
          <cell r="BT228">
            <v>0</v>
          </cell>
          <cell r="BW228">
            <v>1566.0746779999999</v>
          </cell>
          <cell r="BX228">
            <v>1478.3990285421503</v>
          </cell>
        </row>
        <row r="229">
          <cell r="O229">
            <v>1543.8360910000001</v>
          </cell>
          <cell r="P229">
            <v>1470.9885769288726</v>
          </cell>
          <cell r="S229">
            <v>3844.6344399999998</v>
          </cell>
          <cell r="T229">
            <v>3978.0770709090648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1936.9750775762188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410.73521870463105</v>
          </cell>
          <cell r="AQ229">
            <v>123.63451000000001</v>
          </cell>
          <cell r="AR229">
            <v>98.200231174109916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3111.9325962845314</v>
          </cell>
          <cell r="BC229">
            <v>620.56547599999999</v>
          </cell>
          <cell r="BD229">
            <v>415.74745398110105</v>
          </cell>
          <cell r="BG229">
            <v>3369.2398079999998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2971.1863687976056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645.91767013616936</v>
          </cell>
          <cell r="S230">
            <v>1779.9462999999998</v>
          </cell>
          <cell r="T230">
            <v>1882.4845057482144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1299.0846938150794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730.0200922181433</v>
          </cell>
          <cell r="AQ230">
            <v>44.780889999999999</v>
          </cell>
          <cell r="AR230">
            <v>35.919393820357321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169.41701281804163</v>
          </cell>
          <cell r="BG230">
            <v>1351.3292099999999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1068.3321447129406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814.04515477059363</v>
          </cell>
          <cell r="S231">
            <v>4690.9549999999999</v>
          </cell>
          <cell r="T231">
            <v>2210.3461035720065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1767.4499334969503</v>
          </cell>
          <cell r="AI231">
            <v>175.84207999999998</v>
          </cell>
          <cell r="AJ231">
            <v>161.76573311959294</v>
          </cell>
          <cell r="AM231">
            <v>2676.1174999999998</v>
          </cell>
          <cell r="AN231">
            <v>952.99675961863227</v>
          </cell>
          <cell r="AQ231">
            <v>126.0565</v>
          </cell>
          <cell r="AR231">
            <v>100.99439002816133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400.3830520345328</v>
          </cell>
          <cell r="BG231">
            <v>3355.5826999999999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1660.0514639226335</v>
          </cell>
          <cell r="BW231">
            <v>1021.32415</v>
          </cell>
          <cell r="BX231">
            <v>1731.9930224891614</v>
          </cell>
        </row>
        <row r="232">
          <cell r="O232">
            <v>6236.4532320000008</v>
          </cell>
          <cell r="P232">
            <v>4475.0694305997686</v>
          </cell>
          <cell r="S232">
            <v>11159.279856000001</v>
          </cell>
          <cell r="T232">
            <v>8339.3055616415004</v>
          </cell>
          <cell r="AA232">
            <v>306.949296</v>
          </cell>
          <cell r="AB232">
            <v>823.29915675304869</v>
          </cell>
          <cell r="AE232">
            <v>6908.4502920000004</v>
          </cell>
          <cell r="AF232">
            <v>6186.0747672393272</v>
          </cell>
          <cell r="AI232">
            <v>633.01728600000001</v>
          </cell>
          <cell r="AJ232">
            <v>566.18006591857534</v>
          </cell>
          <cell r="AM232">
            <v>9733.6385760000012</v>
          </cell>
          <cell r="AN232">
            <v>2445.3710395091002</v>
          </cell>
          <cell r="AQ232">
            <v>258.94300800000002</v>
          </cell>
          <cell r="AR232">
            <v>206.36308391749282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2958.8840114909658</v>
          </cell>
          <cell r="BG232">
            <v>11918.652048000002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2447.8115302261149</v>
          </cell>
          <cell r="BW232">
            <v>1953.791712</v>
          </cell>
          <cell r="BX232">
            <v>1721.2017887041823</v>
          </cell>
        </row>
        <row r="233">
          <cell r="O233">
            <v>2246.928852</v>
          </cell>
          <cell r="P233">
            <v>1769.826884499088</v>
          </cell>
          <cell r="S233">
            <v>4017.7103679999996</v>
          </cell>
          <cell r="T233">
            <v>3379.8156697659765</v>
          </cell>
          <cell r="AA233">
            <v>116.430188</v>
          </cell>
          <cell r="AB233">
            <v>0</v>
          </cell>
          <cell r="AE233">
            <v>961.39117199999998</v>
          </cell>
          <cell r="AF233">
            <v>883.72496674847514</v>
          </cell>
          <cell r="AI233">
            <v>87.960347999999996</v>
          </cell>
          <cell r="AJ233">
            <v>80.882866559796469</v>
          </cell>
          <cell r="AM233">
            <v>3285.2428419999997</v>
          </cell>
          <cell r="AN233">
            <v>994.81944158353292</v>
          </cell>
          <cell r="AQ233">
            <v>116.430188</v>
          </cell>
          <cell r="AR233">
            <v>93.209285358942239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201.99111321586389</v>
          </cell>
          <cell r="BG233">
            <v>3318.6947989999999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455.03035793328957</v>
          </cell>
          <cell r="BW233">
            <v>990.32549699999993</v>
          </cell>
          <cell r="BX233">
            <v>857.90308590584641</v>
          </cell>
        </row>
        <row r="234">
          <cell r="O234">
            <v>1838.113192</v>
          </cell>
          <cell r="P234">
            <v>1661.161122972404</v>
          </cell>
          <cell r="S234">
            <v>2888.3446079999999</v>
          </cell>
          <cell r="T234">
            <v>3456.7260386771086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1936.9750775762188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418.81554366306329</v>
          </cell>
          <cell r="AQ234">
            <v>76.622751999999991</v>
          </cell>
          <cell r="AR234">
            <v>61.163173812132037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0</v>
          </cell>
          <cell r="BC234">
            <v>652.12624799999992</v>
          </cell>
          <cell r="BD234">
            <v>436.89157351745445</v>
          </cell>
          <cell r="BG234">
            <v>3783.2483799999995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334.52824733435517</v>
          </cell>
          <cell r="BW234">
            <v>1005.5291439999999</v>
          </cell>
          <cell r="BX234">
            <v>676.2506505253632</v>
          </cell>
        </row>
        <row r="235">
          <cell r="O235">
            <v>1779.4424779999999</v>
          </cell>
          <cell r="P235">
            <v>1607.7782412520762</v>
          </cell>
          <cell r="S235">
            <v>3446.7044799999999</v>
          </cell>
          <cell r="T235">
            <v>4087.3790657676541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2598.1693876301588</v>
          </cell>
          <cell r="AI235">
            <v>0</v>
          </cell>
          <cell r="AJ235">
            <v>0</v>
          </cell>
          <cell r="AM235">
            <v>3015.459969</v>
          </cell>
          <cell r="AN235">
            <v>1507.0265342183288</v>
          </cell>
          <cell r="AQ235">
            <v>95.515985000000001</v>
          </cell>
          <cell r="AR235">
            <v>75.789150158511447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417.9829470915351</v>
          </cell>
          <cell r="BG235">
            <v>2902.4665909999999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1431.637015473907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1290.536470076268</v>
          </cell>
          <cell r="S236">
            <v>5231.4947010000005</v>
          </cell>
          <cell r="T236">
            <v>7203.0476457247441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1767.4499334969503</v>
          </cell>
          <cell r="AI236">
            <v>171.361683</v>
          </cell>
          <cell r="AJ236">
            <v>161.76573311959297</v>
          </cell>
          <cell r="AM236">
            <v>3196.7766449999999</v>
          </cell>
          <cell r="AN236">
            <v>1173.0790019043482</v>
          </cell>
          <cell r="AQ236">
            <v>116.01462600000001</v>
          </cell>
          <cell r="AR236">
            <v>94.19205847312584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446.271994998862</v>
          </cell>
          <cell r="BG236">
            <v>3871.191339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3097.0840962890302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1959.9150464629749</v>
          </cell>
          <cell r="S237">
            <v>5360.173499999999</v>
          </cell>
          <cell r="T237">
            <v>4352.4811379487564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3594.1360324493048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2201.302985880141</v>
          </cell>
          <cell r="AQ237">
            <v>182.35949999999997</v>
          </cell>
          <cell r="AR237">
            <v>148.5529007302224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716.60672836632671</v>
          </cell>
          <cell r="BG237">
            <v>4005.3320999999996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3111.4724080023357</v>
          </cell>
          <cell r="BW237">
            <v>1567.5005999999998</v>
          </cell>
          <cell r="BX237">
            <v>1363.2925348357055</v>
          </cell>
        </row>
        <row r="238">
          <cell r="O238">
            <v>2550.5046000000002</v>
          </cell>
          <cell r="P238">
            <v>1960.0788238012822</v>
          </cell>
          <cell r="S238">
            <v>5520.1062000000002</v>
          </cell>
          <cell r="T238">
            <v>4501.1614489545764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2562.802403570578</v>
          </cell>
          <cell r="AI238">
            <v>264.01288000000005</v>
          </cell>
          <cell r="AJ238">
            <v>242.64859967938943</v>
          </cell>
          <cell r="AM238">
            <v>4260.4203600000001</v>
          </cell>
          <cell r="AN238">
            <v>1697.9045364586241</v>
          </cell>
          <cell r="AQ238">
            <v>189.19236000000004</v>
          </cell>
          <cell r="AR238">
            <v>151.57830031702289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0</v>
          </cell>
          <cell r="BC238">
            <v>1109.4096300000001</v>
          </cell>
          <cell r="BD238">
            <v>743.24829036189476</v>
          </cell>
          <cell r="BG238">
            <v>5469.2158500000005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3228.377440672944</v>
          </cell>
          <cell r="BW238">
            <v>1825.3677399999999</v>
          </cell>
          <cell r="BX238">
            <v>1667.2456197792862</v>
          </cell>
        </row>
        <row r="239">
          <cell r="O239">
            <v>1939.0814599999997</v>
          </cell>
          <cell r="P239">
            <v>2558.8206535859758</v>
          </cell>
          <cell r="S239">
            <v>3405.4221199999997</v>
          </cell>
          <cell r="T239">
            <v>4828.0090816753309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1936.9750775762188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424.90705441868636</v>
          </cell>
          <cell r="AQ239">
            <v>119.02937999999999</v>
          </cell>
          <cell r="AR239">
            <v>94.847240549248255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2114.9056479603614</v>
          </cell>
          <cell r="BC239">
            <v>623.84901999999988</v>
          </cell>
          <cell r="BD239">
            <v>417.94726223797358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1106.1014629603681</v>
          </cell>
          <cell r="BW239">
            <v>1276.3208399999999</v>
          </cell>
          <cell r="BX239">
            <v>1106.1014629603681</v>
          </cell>
        </row>
        <row r="240">
          <cell r="O240">
            <v>2922.17499</v>
          </cell>
          <cell r="P240">
            <v>2640.6195205981153</v>
          </cell>
          <cell r="S240">
            <v>5701.9598999999998</v>
          </cell>
          <cell r="T240">
            <v>5770.0586850120217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3250.1140687255447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650.05100582269256</v>
          </cell>
          <cell r="AQ240">
            <v>128.40534</v>
          </cell>
          <cell r="AR240">
            <v>101.93862302022006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735.0459594509565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1658.2529249584704</v>
          </cell>
          <cell r="BW240">
            <v>1913.5356599999998</v>
          </cell>
          <cell r="BX240">
            <v>1658.2529249584704</v>
          </cell>
        </row>
        <row r="241">
          <cell r="O241">
            <v>2902.3412949999997</v>
          </cell>
          <cell r="P241">
            <v>2622.1473833892069</v>
          </cell>
          <cell r="S241">
            <v>5748.5685800000001</v>
          </cell>
          <cell r="T241">
            <v>5395.2920592582486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2905.4626163643279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2251.1692684749523</v>
          </cell>
          <cell r="AQ241">
            <v>152.754805</v>
          </cell>
          <cell r="AR241">
            <v>122.36488774638894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746.85844790917486</v>
          </cell>
          <cell r="BG241">
            <v>6018.5393169999998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2201.4116921357568</v>
          </cell>
          <cell r="BW241">
            <v>1759.224541</v>
          </cell>
          <cell r="BX241">
            <v>1631.2748404960223</v>
          </cell>
        </row>
        <row r="242">
          <cell r="O242">
            <v>3548.9198000000006</v>
          </cell>
          <cell r="P242">
            <v>3248.1819202855622</v>
          </cell>
          <cell r="S242">
            <v>5830.2596800000001</v>
          </cell>
          <cell r="T242">
            <v>6044.3339202260549</v>
          </cell>
          <cell r="AA242">
            <v>180.10578000000001</v>
          </cell>
          <cell r="AB242">
            <v>0</v>
          </cell>
          <cell r="AE242">
            <v>2504.9817700000003</v>
          </cell>
          <cell r="AF242">
            <v>2302.9263699558824</v>
          </cell>
          <cell r="AI242">
            <v>0</v>
          </cell>
          <cell r="AJ242">
            <v>0</v>
          </cell>
          <cell r="AM242">
            <v>4969.2476600000009</v>
          </cell>
          <cell r="AN242">
            <v>740.46843249165363</v>
          </cell>
          <cell r="AQ242">
            <v>246.22056000000001</v>
          </cell>
          <cell r="AR242">
            <v>201.44921834657481</v>
          </cell>
          <cell r="AU242">
            <v>9.1192799999999998</v>
          </cell>
          <cell r="AV242">
            <v>0</v>
          </cell>
          <cell r="AY242">
            <v>427.84622000000007</v>
          </cell>
          <cell r="AZ242">
            <v>0</v>
          </cell>
          <cell r="BC242">
            <v>958.28434000000004</v>
          </cell>
          <cell r="BD242">
            <v>642.00199649031038</v>
          </cell>
          <cell r="BG242">
            <v>6669.9933800000008</v>
          </cell>
          <cell r="BK242">
            <v>668.74720000000002</v>
          </cell>
          <cell r="BL242">
            <v>0</v>
          </cell>
          <cell r="BO242">
            <v>0.75994000000000006</v>
          </cell>
          <cell r="BP242">
            <v>0</v>
          </cell>
          <cell r="BS242">
            <v>1311.6564400000002</v>
          </cell>
          <cell r="BT242">
            <v>920.85194965155836</v>
          </cell>
          <cell r="BW242">
            <v>1601.65452</v>
          </cell>
          <cell r="BX242">
            <v>1426.2413985814173</v>
          </cell>
        </row>
        <row r="243">
          <cell r="O243">
            <v>1980.9323800000002</v>
          </cell>
          <cell r="P243">
            <v>1790.5128386348813</v>
          </cell>
          <cell r="S243">
            <v>5647.9661999999998</v>
          </cell>
          <cell r="T243">
            <v>5817.1837459903363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3188.6554229787112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1118.1480903750339</v>
          </cell>
          <cell r="AQ243">
            <v>148.59953000000002</v>
          </cell>
          <cell r="AR243">
            <v>118.93481687727757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868.22335372708358</v>
          </cell>
          <cell r="BG243">
            <v>6635.4722400000001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543.15876717728634</v>
          </cell>
          <cell r="BW243">
            <v>1831.5281500000001</v>
          </cell>
          <cell r="BX243">
            <v>3151.040265213926</v>
          </cell>
        </row>
        <row r="244">
          <cell r="O244">
            <v>4724.4295559999991</v>
          </cell>
          <cell r="P244">
            <v>4714.756799662051</v>
          </cell>
          <cell r="S244">
            <v>8809.6654799999978</v>
          </cell>
          <cell r="T244">
            <v>9229.24419867295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3542.9675989188618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1592.4990307343169</v>
          </cell>
          <cell r="AQ244">
            <v>155.64779999999996</v>
          </cell>
          <cell r="AR244">
            <v>124.83145556237913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1354.1995575445744</v>
          </cell>
          <cell r="BG244">
            <v>14291.580995999997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4285.9183516009052</v>
          </cell>
          <cell r="BW244">
            <v>1768.9176959999998</v>
          </cell>
          <cell r="BX244">
            <v>1528.7581195387199</v>
          </cell>
        </row>
        <row r="245">
          <cell r="O245">
            <v>2709.8615599999998</v>
          </cell>
          <cell r="P245">
            <v>2797.9058310730529</v>
          </cell>
          <cell r="S245">
            <v>5546.6487200000001</v>
          </cell>
          <cell r="T245">
            <v>5693.0896084193155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3897.2540814452377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2262.6955150990516</v>
          </cell>
          <cell r="AQ245">
            <v>182.13823599999998</v>
          </cell>
          <cell r="AR245">
            <v>147.18472639479037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725.33768819271472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719.41558566527999</v>
          </cell>
          <cell r="BW245">
            <v>1455.6423499999999</v>
          </cell>
          <cell r="BX245">
            <v>1356.0983789790528</v>
          </cell>
        </row>
        <row r="246">
          <cell r="O246">
            <v>1987.4645939999998</v>
          </cell>
          <cell r="P246">
            <v>1794.2249688746967</v>
          </cell>
          <cell r="S246">
            <v>4250.4986439999993</v>
          </cell>
          <cell r="T246">
            <v>5410.0759146160708</v>
          </cell>
          <cell r="AA246">
            <v>55.674642999999996</v>
          </cell>
          <cell r="AB246">
            <v>0</v>
          </cell>
          <cell r="AE246">
            <v>1416.090751</v>
          </cell>
          <cell r="AF246">
            <v>1317.5582583184128</v>
          </cell>
          <cell r="AI246">
            <v>175.26760999999999</v>
          </cell>
          <cell r="AJ246">
            <v>161.76573311959294</v>
          </cell>
          <cell r="AM246">
            <v>2766.909596</v>
          </cell>
          <cell r="AN246">
            <v>1485.0078491854078</v>
          </cell>
          <cell r="AQ246">
            <v>123.365396</v>
          </cell>
          <cell r="AR246">
            <v>100.22358758566439</v>
          </cell>
          <cell r="AU246">
            <v>4.405907</v>
          </cell>
          <cell r="AV246">
            <v>0</v>
          </cell>
          <cell r="AY246">
            <v>439.78962599999994</v>
          </cell>
          <cell r="AZ246">
            <v>0</v>
          </cell>
          <cell r="BC246">
            <v>581.98026100000004</v>
          </cell>
          <cell r="BD246">
            <v>389.89731323372342</v>
          </cell>
          <cell r="BG246">
            <v>3570.7873549999999</v>
          </cell>
          <cell r="BK246">
            <v>269.160864</v>
          </cell>
          <cell r="BL246">
            <v>0</v>
          </cell>
          <cell r="BO246">
            <v>0</v>
          </cell>
          <cell r="BP246">
            <v>0</v>
          </cell>
          <cell r="BS246">
            <v>285.58288099999999</v>
          </cell>
          <cell r="BT246">
            <v>339.92386422684478</v>
          </cell>
          <cell r="BW246">
            <v>1271.942084</v>
          </cell>
          <cell r="BX246">
            <v>1077.3248395337566</v>
          </cell>
        </row>
        <row r="247">
          <cell r="O247">
            <v>1968.2762499999997</v>
          </cell>
          <cell r="P247">
            <v>1776.8224818203657</v>
          </cell>
          <cell r="S247">
            <v>3719.1428999999994</v>
          </cell>
          <cell r="T247">
            <v>3744.7785502261086</v>
          </cell>
          <cell r="AA247">
            <v>78.331399999999988</v>
          </cell>
          <cell r="AB247">
            <v>0</v>
          </cell>
          <cell r="AE247">
            <v>2120.3747699999999</v>
          </cell>
          <cell r="AF247">
            <v>1948.6270407226189</v>
          </cell>
          <cell r="AI247">
            <v>0</v>
          </cell>
          <cell r="AJ247">
            <v>0</v>
          </cell>
          <cell r="AM247">
            <v>2734.0056500000001</v>
          </cell>
          <cell r="AN247">
            <v>958.68279834376278</v>
          </cell>
          <cell r="AQ247">
            <v>122.69255</v>
          </cell>
          <cell r="AR247">
            <v>97.757019769674187</v>
          </cell>
          <cell r="AU247">
            <v>4.3961499999999996</v>
          </cell>
          <cell r="AV247">
            <v>0</v>
          </cell>
          <cell r="AY247">
            <v>383.66399999999999</v>
          </cell>
          <cell r="AZ247">
            <v>0</v>
          </cell>
          <cell r="BC247">
            <v>617.85889999999984</v>
          </cell>
          <cell r="BD247">
            <v>413.93418507632811</v>
          </cell>
          <cell r="BG247">
            <v>3730.3330999999998</v>
          </cell>
          <cell r="BK247">
            <v>267.76549999999997</v>
          </cell>
          <cell r="BL247">
            <v>0</v>
          </cell>
          <cell r="BO247">
            <v>0.7992999999999999</v>
          </cell>
          <cell r="BP247">
            <v>0</v>
          </cell>
          <cell r="BS247">
            <v>1676.9313999999997</v>
          </cell>
          <cell r="BT247">
            <v>1597.1026001769212</v>
          </cell>
          <cell r="BW247">
            <v>931.48997999999983</v>
          </cell>
          <cell r="BX247">
            <v>794.95422216013435</v>
          </cell>
        </row>
        <row r="248">
          <cell r="O248">
            <v>5824.1796200000008</v>
          </cell>
          <cell r="P248">
            <v>7237.1500753579985</v>
          </cell>
          <cell r="S248">
            <v>9260.7788000000019</v>
          </cell>
          <cell r="T248">
            <v>13528.565077303219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3406.0859370391549</v>
          </cell>
          <cell r="AI248">
            <v>438.0883</v>
          </cell>
          <cell r="AJ248">
            <v>404.41433279898229</v>
          </cell>
          <cell r="AM248">
            <v>7013.3739200000009</v>
          </cell>
          <cell r="AN248">
            <v>1135.8808903254071</v>
          </cell>
          <cell r="AQ248">
            <v>366.52462000000003</v>
          </cell>
          <cell r="AR248">
            <v>293.96478150726983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2033.7017855016688</v>
          </cell>
          <cell r="BG248">
            <v>14446.125540000003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3012.5527649733599</v>
          </cell>
          <cell r="BW248">
            <v>3630.0200300000001</v>
          </cell>
          <cell r="BX248">
            <v>1061.1379888562878</v>
          </cell>
        </row>
        <row r="249">
          <cell r="O249">
            <v>3192.7496000000001</v>
          </cell>
          <cell r="P249">
            <v>2880.0363756007887</v>
          </cell>
          <cell r="S249">
            <v>4278.41975</v>
          </cell>
          <cell r="T249">
            <v>5340.6454346708479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3011.5121817155227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1723.6271746172881</v>
          </cell>
          <cell r="AQ249">
            <v>222.54546999999999</v>
          </cell>
          <cell r="AR249">
            <v>178.98032714778907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971.60474946492059</v>
          </cell>
          <cell r="BG249">
            <v>10174.18363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624.09302056463036</v>
          </cell>
          <cell r="BW249">
            <v>1608.5916000000002</v>
          </cell>
          <cell r="BX249">
            <v>1185.2371773835487</v>
          </cell>
        </row>
        <row r="250">
          <cell r="O250">
            <v>1240.2932799999999</v>
          </cell>
          <cell r="P250">
            <v>1118.601938505974</v>
          </cell>
          <cell r="S250">
            <v>1313.47336</v>
          </cell>
          <cell r="T250">
            <v>1774.8308974263309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767.64212331862745</v>
          </cell>
          <cell r="AI250">
            <v>0</v>
          </cell>
          <cell r="AJ250">
            <v>0</v>
          </cell>
          <cell r="AM250">
            <v>1337.6684</v>
          </cell>
          <cell r="AN250">
            <v>212.7786802834884</v>
          </cell>
          <cell r="AQ250">
            <v>48.5884</v>
          </cell>
          <cell r="AR250">
            <v>39.021873651407496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249.78499760795606</v>
          </cell>
          <cell r="BG250">
            <v>2604.1399200000001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1082.7204564262463</v>
          </cell>
          <cell r="BW250">
            <v>236.85148000000001</v>
          </cell>
          <cell r="BX250">
            <v>505.38944892985921</v>
          </cell>
        </row>
        <row r="251">
          <cell r="O251">
            <v>2445.1055999999994</v>
          </cell>
          <cell r="P251">
            <v>2204.3829908286898</v>
          </cell>
          <cell r="S251">
            <v>2776.3469999999993</v>
          </cell>
          <cell r="T251">
            <v>3783.6822573422655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1771.4837994594309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926.15382140470422</v>
          </cell>
          <cell r="AQ251">
            <v>106.01324999999999</v>
          </cell>
          <cell r="AR251">
            <v>85.025290425731015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547.8190793919465</v>
          </cell>
          <cell r="BG251">
            <v>4602.9753000000001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1258.9772749142398</v>
          </cell>
          <cell r="BW251">
            <v>3107.5441599999995</v>
          </cell>
          <cell r="BX251">
            <v>2158.2467569958399</v>
          </cell>
        </row>
        <row r="252">
          <cell r="O252">
            <v>3414.68442</v>
          </cell>
          <cell r="P252">
            <v>3078.9463087838162</v>
          </cell>
          <cell r="S252">
            <v>6526.7020000000002</v>
          </cell>
          <cell r="T252">
            <v>8862.5850056727013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2657.2256991891459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1274.7768183673722</v>
          </cell>
          <cell r="AQ252">
            <v>223.77264</v>
          </cell>
          <cell r="AR252">
            <v>179.69331940709873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973.97571370881019</v>
          </cell>
          <cell r="BG252">
            <v>8107.4548800000002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3030.538154614992</v>
          </cell>
          <cell r="BW252">
            <v>1415.0946000000001</v>
          </cell>
          <cell r="BX252">
            <v>5438.7818276295166</v>
          </cell>
        </row>
        <row r="253">
          <cell r="O253">
            <v>2367.1861800000001</v>
          </cell>
          <cell r="P253">
            <v>2134.6550026814552</v>
          </cell>
          <cell r="S253">
            <v>2565.8172</v>
          </cell>
          <cell r="T253">
            <v>3609.0973734556824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1771.4837994594309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921.42168515343076</v>
          </cell>
          <cell r="AQ253">
            <v>123.09528</v>
          </cell>
          <cell r="AR253">
            <v>98.951763555544446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499.62517224659473</v>
          </cell>
          <cell r="BG253">
            <v>5024.9251800000002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1911.8469189054815</v>
          </cell>
          <cell r="BW253">
            <v>606.93780000000004</v>
          </cell>
          <cell r="BX253">
            <v>595.31639713801917</v>
          </cell>
        </row>
        <row r="254">
          <cell r="O254">
            <v>3339.8443649999995</v>
          </cell>
          <cell r="P254">
            <v>3896.1894253971809</v>
          </cell>
          <cell r="S254">
            <v>4564.7804409999999</v>
          </cell>
          <cell r="T254">
            <v>7009.350610503594</v>
          </cell>
          <cell r="AA254">
            <v>152.79053399999998</v>
          </cell>
          <cell r="AB254">
            <v>0</v>
          </cell>
          <cell r="AE254">
            <v>2827.2264719999998</v>
          </cell>
          <cell r="AF254">
            <v>2598.1693876301588</v>
          </cell>
          <cell r="AI254">
            <v>0</v>
          </cell>
          <cell r="AJ254">
            <v>0</v>
          </cell>
          <cell r="AM254">
            <v>4018.2604539999993</v>
          </cell>
          <cell r="AN254">
            <v>1723.3301874785718</v>
          </cell>
          <cell r="AQ254">
            <v>206.98546699999997</v>
          </cell>
          <cell r="AR254">
            <v>166.1079263580902</v>
          </cell>
          <cell r="AU254">
            <v>7.835411999999998</v>
          </cell>
          <cell r="AV254">
            <v>0</v>
          </cell>
          <cell r="AY254">
            <v>339.53451999999993</v>
          </cell>
          <cell r="AZ254">
            <v>0</v>
          </cell>
          <cell r="BC254">
            <v>1390.7856299999999</v>
          </cell>
          <cell r="BD254">
            <v>931.75596624070261</v>
          </cell>
          <cell r="BG254">
            <v>8597.4058169999989</v>
          </cell>
          <cell r="BK254">
            <v>694.08691299999998</v>
          </cell>
          <cell r="BL254">
            <v>0</v>
          </cell>
          <cell r="BO254">
            <v>2.6118039999999998</v>
          </cell>
          <cell r="BP254">
            <v>0</v>
          </cell>
          <cell r="BS254">
            <v>2152.7794469999999</v>
          </cell>
          <cell r="BT254">
            <v>1990.9826333286624</v>
          </cell>
          <cell r="BW254">
            <v>1925.4387179999997</v>
          </cell>
          <cell r="BX254">
            <v>1820.1214317331583</v>
          </cell>
        </row>
        <row r="255">
          <cell r="O255">
            <v>2287.6732199999997</v>
          </cell>
          <cell r="P255">
            <v>3372.3827557986492</v>
          </cell>
          <cell r="S255">
            <v>3679.4427999999998</v>
          </cell>
          <cell r="T255">
            <v>6580.4387814684369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1771.4837994594309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406.88172345958532</v>
          </cell>
          <cell r="AQ255">
            <v>143.74235999999999</v>
          </cell>
          <cell r="AR255">
            <v>115.23496515329226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551.15154158259668</v>
          </cell>
          <cell r="BG255">
            <v>5397.5708199999999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6347.0440045319319</v>
          </cell>
          <cell r="BW255">
            <v>798.27724999999998</v>
          </cell>
          <cell r="BX255">
            <v>832.72354040756147</v>
          </cell>
        </row>
        <row r="256">
          <cell r="O256">
            <v>2559.79324</v>
          </cell>
          <cell r="P256">
            <v>2308.7958511037773</v>
          </cell>
          <cell r="S256">
            <v>3961.6443999999997</v>
          </cell>
          <cell r="T256">
            <v>5595.916227299118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2125.7702819858073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1041.1109421718061</v>
          </cell>
          <cell r="AQ256">
            <v>145.24359999999999</v>
          </cell>
          <cell r="AR256">
            <v>116.58386942766191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577.45994445251847</v>
          </cell>
          <cell r="BG256">
            <v>5817.7574399999994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116.90503267060801</v>
          </cell>
          <cell r="BW256">
            <v>1479.2925</v>
          </cell>
          <cell r="BX256">
            <v>1206.8196449535071</v>
          </cell>
        </row>
        <row r="257">
          <cell r="O257">
            <v>2849.4991799999998</v>
          </cell>
          <cell r="P257">
            <v>2574.9088364694667</v>
          </cell>
          <cell r="S257">
            <v>4817.8994400000001</v>
          </cell>
          <cell r="T257">
            <v>4660.796136498765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2125.7702819858073</v>
          </cell>
          <cell r="AI257">
            <v>0</v>
          </cell>
          <cell r="AJ257">
            <v>0</v>
          </cell>
          <cell r="AM257">
            <v>3849.49476</v>
          </cell>
          <cell r="AN257">
            <v>12165.34067183773</v>
          </cell>
          <cell r="AQ257">
            <v>171.73962</v>
          </cell>
          <cell r="AR257">
            <v>138.03144739013919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597.21817187041813</v>
          </cell>
          <cell r="BG257">
            <v>6537.0187799999994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982.00227443310723</v>
          </cell>
          <cell r="BW257">
            <v>1265.3287499999999</v>
          </cell>
          <cell r="BX257">
            <v>1106.1014629603681</v>
          </cell>
        </row>
        <row r="258">
          <cell r="O258">
            <v>2156.0433840000001</v>
          </cell>
          <cell r="P258">
            <v>1933.9980221867086</v>
          </cell>
          <cell r="S258">
            <v>3477.6479209999998</v>
          </cell>
          <cell r="T258">
            <v>4008.060502469224</v>
          </cell>
          <cell r="AA258">
            <v>62.124798999999996</v>
          </cell>
          <cell r="AB258">
            <v>0</v>
          </cell>
          <cell r="AE258">
            <v>2078.4024060000002</v>
          </cell>
          <cell r="AF258">
            <v>1936.9750775762188</v>
          </cell>
          <cell r="AI258">
            <v>0</v>
          </cell>
          <cell r="AJ258">
            <v>0</v>
          </cell>
          <cell r="AM258">
            <v>2855.9529899999998</v>
          </cell>
          <cell r="AN258">
            <v>1561.4962273166825</v>
          </cell>
          <cell r="AQ258">
            <v>118.439365</v>
          </cell>
          <cell r="AR258">
            <v>95.830013663431856</v>
          </cell>
          <cell r="AU258">
            <v>4.4694099999999999</v>
          </cell>
          <cell r="AV258">
            <v>0</v>
          </cell>
          <cell r="AY258">
            <v>268.16460000000001</v>
          </cell>
          <cell r="AZ258">
            <v>0</v>
          </cell>
          <cell r="BC258">
            <v>661.91962100000001</v>
          </cell>
          <cell r="BD258">
            <v>443.45263765669972</v>
          </cell>
          <cell r="BG258">
            <v>3921.0133929999997</v>
          </cell>
          <cell r="BK258">
            <v>302.13211599999994</v>
          </cell>
          <cell r="BL258">
            <v>0</v>
          </cell>
          <cell r="BO258">
            <v>0.89388200000000007</v>
          </cell>
          <cell r="BP258">
            <v>0</v>
          </cell>
          <cell r="BS258">
            <v>3033.388567</v>
          </cell>
          <cell r="BT258">
            <v>1143.8707812077951</v>
          </cell>
          <cell r="BW258">
            <v>1223.5953059999999</v>
          </cell>
          <cell r="BX258">
            <v>1007.1818199313919</v>
          </cell>
        </row>
        <row r="259">
          <cell r="O259">
            <v>4768.7049900000002</v>
          </cell>
          <cell r="P259">
            <v>4346.7542834776923</v>
          </cell>
          <cell r="S259">
            <v>8004.9291000000003</v>
          </cell>
          <cell r="T259">
            <v>8939.2938717790839</v>
          </cell>
          <cell r="AA259">
            <v>162.38208</v>
          </cell>
          <cell r="AB259">
            <v>0</v>
          </cell>
          <cell r="AE259">
            <v>4755.3397499999992</v>
          </cell>
          <cell r="AF259">
            <v>4292.8941134404813</v>
          </cell>
          <cell r="AI259">
            <v>0</v>
          </cell>
          <cell r="AJ259">
            <v>0</v>
          </cell>
          <cell r="AM259">
            <v>8169.8484000000008</v>
          </cell>
          <cell r="AN259">
            <v>1273.9808466281156</v>
          </cell>
          <cell r="AQ259">
            <v>225.81258</v>
          </cell>
          <cell r="AR259">
            <v>181.60105545227864</v>
          </cell>
          <cell r="AU259">
            <v>7.6116599999999996</v>
          </cell>
          <cell r="AV259">
            <v>0</v>
          </cell>
          <cell r="AY259">
            <v>786.53819999999996</v>
          </cell>
          <cell r="AZ259">
            <v>0</v>
          </cell>
          <cell r="BC259">
            <v>2521.9966800000002</v>
          </cell>
          <cell r="BD259">
            <v>1689.6101043474575</v>
          </cell>
          <cell r="BG259">
            <v>11683.8981</v>
          </cell>
          <cell r="BK259">
            <v>603.85836000000006</v>
          </cell>
          <cell r="BL259">
            <v>0</v>
          </cell>
          <cell r="BO259">
            <v>2.53722</v>
          </cell>
          <cell r="BP259">
            <v>0</v>
          </cell>
          <cell r="BS259">
            <v>3993.5842800000005</v>
          </cell>
          <cell r="BT259">
            <v>2462.1998419394208</v>
          </cell>
          <cell r="BW259">
            <v>2211.5194499999998</v>
          </cell>
          <cell r="BX259">
            <v>1879.4732175505439</v>
          </cell>
        </row>
        <row r="260">
          <cell r="O260">
            <v>2209.1477320000004</v>
          </cell>
          <cell r="P260">
            <v>2021.7073058983863</v>
          </cell>
          <cell r="S260">
            <v>3567.3369600000001</v>
          </cell>
          <cell r="T260">
            <v>3415.0244495180568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1317.5582583184128</v>
          </cell>
          <cell r="AI260">
            <v>178.27782000000002</v>
          </cell>
          <cell r="AJ260">
            <v>161.76573311959294</v>
          </cell>
          <cell r="AM260">
            <v>3075.8991340000002</v>
          </cell>
          <cell r="AN260">
            <v>1010.7477029482736</v>
          </cell>
          <cell r="AQ260">
            <v>125.878687</v>
          </cell>
          <cell r="AR260">
            <v>102.47818472996792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4303.0180282451165</v>
          </cell>
          <cell r="BC260">
            <v>669.80467399999998</v>
          </cell>
          <cell r="BD260">
            <v>448.73522400099068</v>
          </cell>
          <cell r="BG260">
            <v>4163.2866110000004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753.58782598438074</v>
          </cell>
          <cell r="BW260">
            <v>1400.7543000000001</v>
          </cell>
          <cell r="BX260">
            <v>1192.4313332402014</v>
          </cell>
        </row>
        <row r="261">
          <cell r="O261">
            <v>2189.7755599999996</v>
          </cell>
          <cell r="P261">
            <v>1974.716938115504</v>
          </cell>
          <cell r="S261">
            <v>3773.6635999999994</v>
          </cell>
          <cell r="T261">
            <v>5279.8904387081111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2125.7702819858073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39.488437387108746</v>
          </cell>
          <cell r="AQ261">
            <v>121.26505999999998</v>
          </cell>
          <cell r="AR261">
            <v>97.410158670550558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453.72030793532309</v>
          </cell>
          <cell r="BG261">
            <v>4058.2205999999996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2951.4024401918105</v>
          </cell>
          <cell r="BW261">
            <v>1185.97444</v>
          </cell>
          <cell r="BX261">
            <v>1307.5378269466462</v>
          </cell>
        </row>
        <row r="262">
          <cell r="O262">
            <v>1883.1837</v>
          </cell>
          <cell r="P262">
            <v>1701.2032595411774</v>
          </cell>
          <cell r="S262">
            <v>3356.6710000000003</v>
          </cell>
          <cell r="T262">
            <v>3913.7033987037835</v>
          </cell>
          <cell r="AA262">
            <v>61.353049999999996</v>
          </cell>
          <cell r="AB262">
            <v>0</v>
          </cell>
          <cell r="AE262">
            <v>2313.2592</v>
          </cell>
          <cell r="AF262">
            <v>2125.7702819858073</v>
          </cell>
          <cell r="AI262">
            <v>0</v>
          </cell>
          <cell r="AJ262">
            <v>0</v>
          </cell>
          <cell r="AM262">
            <v>3218.7534000000001</v>
          </cell>
          <cell r="AN262">
            <v>1056.110167233322</v>
          </cell>
          <cell r="AQ262">
            <v>78.085700000000003</v>
          </cell>
          <cell r="AR262">
            <v>62.554472220839017</v>
          </cell>
          <cell r="AU262">
            <v>3.0422999999999996</v>
          </cell>
          <cell r="AV262">
            <v>0</v>
          </cell>
          <cell r="AY262">
            <v>169.35470000000001</v>
          </cell>
          <cell r="AZ262">
            <v>0</v>
          </cell>
          <cell r="BC262">
            <v>663.22140000000002</v>
          </cell>
          <cell r="BD262">
            <v>444.32476368663055</v>
          </cell>
          <cell r="BG262">
            <v>6254.4617500000004</v>
          </cell>
          <cell r="BK262">
            <v>293.07490000000001</v>
          </cell>
          <cell r="BL262">
            <v>0</v>
          </cell>
          <cell r="BO262">
            <v>0</v>
          </cell>
          <cell r="BP262">
            <v>0</v>
          </cell>
          <cell r="BS262">
            <v>3393.1786000000002</v>
          </cell>
          <cell r="BT262">
            <v>1046.7496771429824</v>
          </cell>
          <cell r="BW262">
            <v>1342.0575200000001</v>
          </cell>
          <cell r="BX262">
            <v>771.5732156260126</v>
          </cell>
        </row>
        <row r="263">
          <cell r="O263">
            <v>1872.7262399999997</v>
          </cell>
          <cell r="P263">
            <v>1691.964671248616</v>
          </cell>
          <cell r="S263">
            <v>3313.7525999999998</v>
          </cell>
          <cell r="T263">
            <v>3829.8960875735124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1771.4837994594309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19589.185247309146</v>
          </cell>
          <cell r="AQ263">
            <v>78.030259999999998</v>
          </cell>
          <cell r="AR263">
            <v>62.712486721550896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451.81680086917623</v>
          </cell>
          <cell r="BG263">
            <v>6091.9338699999989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1535.9522753953727</v>
          </cell>
          <cell r="BW263">
            <v>1343.02</v>
          </cell>
          <cell r="BX263">
            <v>1280.5597424841983</v>
          </cell>
        </row>
        <row r="264">
          <cell r="O264">
            <v>2067.73929</v>
          </cell>
          <cell r="P264">
            <v>2521.605923909985</v>
          </cell>
          <cell r="S264">
            <v>3657.9183029999999</v>
          </cell>
          <cell r="T264">
            <v>4640.9798150701563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1771.4837994594309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481.60388225528857</v>
          </cell>
          <cell r="AQ264">
            <v>163.94547600000001</v>
          </cell>
          <cell r="AR264">
            <v>132.03845839972553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2326.3962127563973</v>
          </cell>
          <cell r="BC264">
            <v>688.47889499999997</v>
          </cell>
          <cell r="BD264">
            <v>461.24600672431188</v>
          </cell>
          <cell r="BG264">
            <v>4501.5927750000001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2017.9607177911103</v>
          </cell>
          <cell r="BW264">
            <v>1048.7613649999998</v>
          </cell>
          <cell r="BX264">
            <v>875.88847554747827</v>
          </cell>
        </row>
        <row r="265">
          <cell r="O265">
            <v>2214.9972000000002</v>
          </cell>
          <cell r="P265">
            <v>1503.3075204035142</v>
          </cell>
          <cell r="S265">
            <v>3985.1018000000004</v>
          </cell>
          <cell r="T265">
            <v>2955.0570341209022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2019.4766292037623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488.72006318286469</v>
          </cell>
          <cell r="AQ265">
            <v>132.52120000000002</v>
          </cell>
          <cell r="AR265">
            <v>106.33219694245261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2356.6091505844029</v>
          </cell>
          <cell r="BC265">
            <v>659.29297000000008</v>
          </cell>
          <cell r="BD265">
            <v>441.69291445587675</v>
          </cell>
          <cell r="BG265">
            <v>4452.2390300000006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755.38636494854404</v>
          </cell>
          <cell r="BW265">
            <v>2520.2122399999998</v>
          </cell>
          <cell r="BX265">
            <v>2154.6496790675133</v>
          </cell>
        </row>
        <row r="266">
          <cell r="O266">
            <v>2187.4578000000001</v>
          </cell>
          <cell r="P266">
            <v>2371.1412485177138</v>
          </cell>
          <cell r="S266">
            <v>4654.7379999999994</v>
          </cell>
          <cell r="T266">
            <v>4921.018786714817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1044.4115764895703</v>
          </cell>
          <cell r="AI266">
            <v>176.26751999999999</v>
          </cell>
          <cell r="AJ266">
            <v>161.76573311959294</v>
          </cell>
          <cell r="AM266">
            <v>2367.0553500000001</v>
          </cell>
          <cell r="AN266">
            <v>42297.111986508404</v>
          </cell>
          <cell r="AQ266">
            <v>157.40010000000001</v>
          </cell>
          <cell r="AR266">
            <v>126.48868081374755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2265.9703371003875</v>
          </cell>
          <cell r="BC266">
            <v>667.26879999999994</v>
          </cell>
          <cell r="BD266">
            <v>447.03631679475592</v>
          </cell>
          <cell r="BG266">
            <v>2924.6822000000002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271.57938358864317</v>
          </cell>
          <cell r="BW266">
            <v>818.29748000000006</v>
          </cell>
          <cell r="BX266">
            <v>507.18798789402234</v>
          </cell>
        </row>
        <row r="267">
          <cell r="O267">
            <v>951.20459999999991</v>
          </cell>
          <cell r="P267">
            <v>935.07429806612345</v>
          </cell>
          <cell r="S267">
            <v>2073.5391599999998</v>
          </cell>
          <cell r="T267">
            <v>2038.5289925168502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968.48753878810942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766.21849963836735</v>
          </cell>
          <cell r="AQ267">
            <v>63.847979999999993</v>
          </cell>
          <cell r="AR267">
            <v>51.296902548171232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190.59570710183883</v>
          </cell>
          <cell r="BG267">
            <v>1882.4295599999998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1190.6327942760383</v>
          </cell>
          <cell r="BW267">
            <v>988.29070999999999</v>
          </cell>
          <cell r="BX267">
            <v>0</v>
          </cell>
        </row>
        <row r="268">
          <cell r="O268">
            <v>2239.7589900000003</v>
          </cell>
          <cell r="P268">
            <v>2908.8887104255077</v>
          </cell>
          <cell r="S268">
            <v>4568.1538</v>
          </cell>
          <cell r="T268">
            <v>6060.9445802567125</v>
          </cell>
          <cell r="AA268">
            <v>68.668410000000009</v>
          </cell>
          <cell r="AB268">
            <v>0</v>
          </cell>
          <cell r="AE268">
            <v>1927.6490000000001</v>
          </cell>
          <cell r="AF268">
            <v>1771.4837994594309</v>
          </cell>
          <cell r="AI268">
            <v>0</v>
          </cell>
          <cell r="AJ268">
            <v>0</v>
          </cell>
          <cell r="AM268">
            <v>3203.06477</v>
          </cell>
          <cell r="AN268">
            <v>1042.6377722975626</v>
          </cell>
          <cell r="AQ268">
            <v>129.05765</v>
          </cell>
          <cell r="AR268">
            <v>103.73073869902544</v>
          </cell>
          <cell r="AU268">
            <v>4.8701000000000008</v>
          </cell>
          <cell r="AV268">
            <v>0</v>
          </cell>
          <cell r="AY268">
            <v>336.03690000000006</v>
          </cell>
          <cell r="AZ268">
            <v>2356.6091505844029</v>
          </cell>
          <cell r="BC268">
            <v>656.97649000000001</v>
          </cell>
          <cell r="BD268">
            <v>440.1409901232409</v>
          </cell>
          <cell r="BG268">
            <v>4269.1296600000005</v>
          </cell>
          <cell r="BK268">
            <v>316.55650000000003</v>
          </cell>
          <cell r="BL268">
            <v>0</v>
          </cell>
          <cell r="BO268">
            <v>0.97402000000000011</v>
          </cell>
          <cell r="BP268">
            <v>0</v>
          </cell>
          <cell r="BS268">
            <v>3330.6613900000002</v>
          </cell>
          <cell r="BT268">
            <v>1886.6673734071965</v>
          </cell>
          <cell r="BW268">
            <v>908.05880000000002</v>
          </cell>
          <cell r="BX268">
            <v>739.19951427107515</v>
          </cell>
        </row>
        <row r="269">
          <cell r="O269">
            <v>2096.0632000000001</v>
          </cell>
          <cell r="P269">
            <v>1829.5254510603054</v>
          </cell>
          <cell r="S269">
            <v>2259.4880000000003</v>
          </cell>
          <cell r="T269">
            <v>2402.0611801546052</v>
          </cell>
          <cell r="AA269">
            <v>128.9288</v>
          </cell>
          <cell r="AB269">
            <v>0</v>
          </cell>
          <cell r="AE269">
            <v>1927.6384999999998</v>
          </cell>
          <cell r="AF269">
            <v>1771.4837994594309</v>
          </cell>
          <cell r="AI269">
            <v>0</v>
          </cell>
          <cell r="AJ269">
            <v>0</v>
          </cell>
          <cell r="AM269">
            <v>2786.4144000000001</v>
          </cell>
          <cell r="AN269">
            <v>437.2889026487029</v>
          </cell>
          <cell r="AQ269">
            <v>157.38799999999998</v>
          </cell>
          <cell r="AR269">
            <v>126.27671014206088</v>
          </cell>
          <cell r="AU269">
            <v>5.6055999999999999</v>
          </cell>
          <cell r="AV269">
            <v>0</v>
          </cell>
          <cell r="AY269">
            <v>238.45359999999999</v>
          </cell>
          <cell r="AZ269">
            <v>0</v>
          </cell>
          <cell r="BC269">
            <v>623.94639999999993</v>
          </cell>
          <cell r="BD269">
            <v>418.01250190829768</v>
          </cell>
          <cell r="BG269">
            <v>4010.1600000000003</v>
          </cell>
          <cell r="BK269">
            <v>303.56479999999999</v>
          </cell>
          <cell r="BL269">
            <v>0</v>
          </cell>
          <cell r="BO269">
            <v>0.86240000000000006</v>
          </cell>
          <cell r="BP269">
            <v>0</v>
          </cell>
          <cell r="BS269">
            <v>2218.0927999999999</v>
          </cell>
          <cell r="BT269">
            <v>1710.4105549192029</v>
          </cell>
          <cell r="BW269">
            <v>825.95519999999999</v>
          </cell>
          <cell r="BX269">
            <v>730.2068194502591</v>
          </cell>
        </row>
        <row r="270">
          <cell r="O270">
            <v>7656.3121800000008</v>
          </cell>
          <cell r="P270">
            <v>7849.1279069974325</v>
          </cell>
          <cell r="S270">
            <v>10787.6351</v>
          </cell>
          <cell r="T270">
            <v>12302.411615539211</v>
          </cell>
          <cell r="AA270">
            <v>255.46334000000002</v>
          </cell>
          <cell r="AB270">
            <v>0</v>
          </cell>
          <cell r="AE270">
            <v>4766.7320200000004</v>
          </cell>
          <cell r="AF270">
            <v>4428.7094986485772</v>
          </cell>
          <cell r="AI270">
            <v>0</v>
          </cell>
          <cell r="AJ270">
            <v>0</v>
          </cell>
          <cell r="AM270">
            <v>7557.6679200000008</v>
          </cell>
          <cell r="AN270">
            <v>5070.1335140805977</v>
          </cell>
          <cell r="AQ270">
            <v>212.46456000000001</v>
          </cell>
          <cell r="AR270">
            <v>168.94062533426643</v>
          </cell>
          <cell r="AU270">
            <v>7.5880200000000002</v>
          </cell>
          <cell r="AV270">
            <v>0</v>
          </cell>
          <cell r="AY270">
            <v>796.74210000000005</v>
          </cell>
          <cell r="AZ270">
            <v>5951.9487521170176</v>
          </cell>
          <cell r="BC270">
            <v>2305.49341</v>
          </cell>
          <cell r="BD270">
            <v>1544.5638735109187</v>
          </cell>
          <cell r="BG270">
            <v>11379.500660000002</v>
          </cell>
          <cell r="BK270">
            <v>804.33012000000008</v>
          </cell>
          <cell r="BL270">
            <v>0</v>
          </cell>
          <cell r="BO270">
            <v>1.2646700000000002</v>
          </cell>
          <cell r="BP270">
            <v>0</v>
          </cell>
          <cell r="BS270">
            <v>5892.09753</v>
          </cell>
          <cell r="BT270">
            <v>4940.5865345563097</v>
          </cell>
          <cell r="BW270">
            <v>3492.7952800000003</v>
          </cell>
          <cell r="BX270">
            <v>3199.6008172463326</v>
          </cell>
        </row>
        <row r="271">
          <cell r="O271">
            <v>4925.4407999999994</v>
          </cell>
          <cell r="P271">
            <v>4448.6013173575448</v>
          </cell>
          <cell r="S271">
            <v>6147.028299999999</v>
          </cell>
          <cell r="T271">
            <v>6628.3495622531455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3483.9112873598742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2593.6969538631738</v>
          </cell>
          <cell r="AQ271">
            <v>207.18123999999997</v>
          </cell>
          <cell r="AR271">
            <v>167.20631983864831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1128.0850197162542</v>
          </cell>
          <cell r="BG271">
            <v>8815.9526699999988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2904.6404271235679</v>
          </cell>
          <cell r="BW271">
            <v>1675.0649599999999</v>
          </cell>
          <cell r="BX271">
            <v>1357.8969179432161</v>
          </cell>
        </row>
        <row r="272">
          <cell r="O272">
            <v>1946.9236500000002</v>
          </cell>
          <cell r="P272">
            <v>1756.313263796311</v>
          </cell>
          <cell r="S272">
            <v>3222.6060000000007</v>
          </cell>
          <cell r="T272">
            <v>4504.4632370630625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2125.7702819858073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1001.0204457053194</v>
          </cell>
          <cell r="AQ272">
            <v>72.468150000000009</v>
          </cell>
          <cell r="AR272">
            <v>58.677335935079419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331.44184440816684</v>
          </cell>
          <cell r="BG272">
            <v>3147.3039000000003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0</v>
          </cell>
          <cell r="BW272">
            <v>1553.8471300000001</v>
          </cell>
          <cell r="BX272">
            <v>1307.5378269466462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6.1895667090923006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209.68088997670213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68.139777626016127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93.239366438881973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96.333787424202882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96.15234097283431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37.068900000000006</v>
          </cell>
          <cell r="AZ21">
            <v>0</v>
          </cell>
          <cell r="BC21">
            <v>0</v>
          </cell>
          <cell r="BD21">
            <v>0</v>
          </cell>
          <cell r="BG21">
            <v>32.810699999999997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394.21988121029688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35.206483388098157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35.590423194093184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35.653510673140403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35.561155317589282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35.740604743505479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35.5037539003524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35.417849779853547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3.6142400000000006</v>
          </cell>
          <cell r="T30">
            <v>35.442660857825501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5.8486400000000005</v>
          </cell>
          <cell r="AZ30">
            <v>0</v>
          </cell>
          <cell r="BC30">
            <v>0</v>
          </cell>
          <cell r="BD30">
            <v>0</v>
          </cell>
          <cell r="BG30">
            <v>41.873440000000002</v>
          </cell>
          <cell r="BK30">
            <v>3.2379200000000004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35.622542970991596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108.30179469219304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127.74632450904542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551.01931900545014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127.77779345719951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20.101413219270192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66.168629524302801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54.807875319309957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54.745405348493065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142.01451098799711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29.66874</v>
          </cell>
          <cell r="AZ44">
            <v>0</v>
          </cell>
          <cell r="BC44">
            <v>0</v>
          </cell>
          <cell r="BD44">
            <v>0</v>
          </cell>
          <cell r="BG44">
            <v>88.624740000000003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35.678487394818561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35.770448657384186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35.709372634688165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35.60176319577954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35.622704779242952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36.038510274636991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35.740359514111205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35.678737969878014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35.678653997388466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35.966744839282995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35.858225438711976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250.51042750450191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35.653682789176663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35.561149564407003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35.858742026536653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73.350083437493907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25.018962735016725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38.784289351089392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404.83950000000004</v>
          </cell>
          <cell r="T75">
            <v>578.30719036299661</v>
          </cell>
          <cell r="AA75">
            <v>34.560499999999998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587.86649999999997</v>
          </cell>
          <cell r="AN75">
            <v>399.41072123580187</v>
          </cell>
          <cell r="AQ75">
            <v>47.996000000000002</v>
          </cell>
          <cell r="AR75">
            <v>39.16920645022693</v>
          </cell>
          <cell r="AU75">
            <v>1.8590000000000002</v>
          </cell>
          <cell r="AV75">
            <v>0</v>
          </cell>
          <cell r="AY75">
            <v>121.173</v>
          </cell>
          <cell r="AZ75">
            <v>0</v>
          </cell>
          <cell r="BC75">
            <v>174.577</v>
          </cell>
          <cell r="BD75">
            <v>2571.0049514257512</v>
          </cell>
          <cell r="BG75">
            <v>875.75800000000004</v>
          </cell>
          <cell r="BK75">
            <v>155.31099999999998</v>
          </cell>
          <cell r="BL75">
            <v>0</v>
          </cell>
          <cell r="BO75">
            <v>1.0985</v>
          </cell>
          <cell r="BP75">
            <v>0</v>
          </cell>
          <cell r="BS75">
            <v>698.73050000000001</v>
          </cell>
          <cell r="BT75">
            <v>586.75469033255752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706.44573199146475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202.96913735607359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2.6883838208259707</v>
          </cell>
          <cell r="BG76">
            <v>962.74441999999999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195.58489677751916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506.79955625074967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168.03750918974112</v>
          </cell>
          <cell r="AQ77">
            <v>2.4215999999999998</v>
          </cell>
          <cell r="AR77">
            <v>1.9976295289615731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0.7741895347773291</v>
          </cell>
          <cell r="BG77">
            <v>444.90845999999999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169.99434953560078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550.10188442305468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113.49784001754196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0.51730757493729895</v>
          </cell>
          <cell r="BG78">
            <v>441.96947999999998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49.353198252271198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96.627017176302246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234.48862915952168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0.54946845215770868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224.83123648256878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114.34183404387555</v>
          </cell>
          <cell r="AQ80">
            <v>23.976039999999998</v>
          </cell>
          <cell r="AR80">
            <v>19.584603225113465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0.3319718917530346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107.31648964346493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0.27902876247440545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2121.9103521328216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220.78052862964026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0.72895410967991181</v>
          </cell>
          <cell r="BG82">
            <v>510.82080000000008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89.566915346714381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2362.3933176624605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283.89445617028503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0.90210340466719119</v>
          </cell>
          <cell r="BG83">
            <v>650.65198000000009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421.72887798372778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166.363855887125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0.29729166119601452</v>
          </cell>
          <cell r="BG84">
            <v>352.02882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85.911122883583204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1297.2322974810843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306.76237628485171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0.99448056706846266</v>
          </cell>
          <cell r="BG85">
            <v>617.62624000000005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10.967377389393597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35.920472953147758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165.4791122959804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0.83902045905909339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208.38017039847838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35.653474476035292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69.350977681709395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0.68545693117140438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2541.0752667158267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320.65269919855422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1.6120093112478298</v>
          </cell>
          <cell r="BG88">
            <v>751.82181000000003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142.57590606211679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1150.5300493575028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538.25486816369994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3.3824771751239275</v>
          </cell>
          <cell r="BG89">
            <v>1371.7519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166.3385570724696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1092.7321814981501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233.10849245782202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0.32280361554183534</v>
          </cell>
          <cell r="BG90">
            <v>518.52630199999999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42.0416133260088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127.91812194326434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115.35568044192968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0.32484886127912094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420.91002075594872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187.77850007848244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452.26012849242903</v>
          </cell>
          <cell r="BC92">
            <v>55.216279999999998</v>
          </cell>
          <cell r="BD92">
            <v>0.29525797631985173</v>
          </cell>
          <cell r="BG92">
            <v>385.33444000000009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157.19907591464158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607.39909297516613</v>
          </cell>
          <cell r="AA93">
            <v>0</v>
          </cell>
          <cell r="AB93">
            <v>75.062706651373063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237.37558597465974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508.79264455398271</v>
          </cell>
          <cell r="BC93">
            <v>159.29000000000002</v>
          </cell>
          <cell r="BD93">
            <v>0.85177130817195923</v>
          </cell>
          <cell r="BG93">
            <v>584.59429999999998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74.943745494189599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1516.5619994736562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402.08603916989478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0.30747257686803203</v>
          </cell>
          <cell r="BG94">
            <v>743.21151199999997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80.427434188886394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1054.2190365239514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352.99903209583903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0.88148967274694079</v>
          </cell>
          <cell r="BG95">
            <v>780.04888000000005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628.62035924977545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227.63917108577962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0.88076340255373364</v>
          </cell>
          <cell r="BG96">
            <v>685.81715999999994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3475.2390548977341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351.80761944890668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0.88836180793691033</v>
          </cell>
          <cell r="BG97">
            <v>862.28928000000008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648.19722181282827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196.67687266330455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0.81815027066360924</v>
          </cell>
          <cell r="BG98">
            <v>585.84503999999993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1045.3930387094404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349.85178853123375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0.88178874719772882</v>
          </cell>
          <cell r="BG99">
            <v>899.75950999999986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1315.1400755948985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904.62323273062566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0.88177725050419786</v>
          </cell>
          <cell r="BG100">
            <v>900.67203000000006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1206.6014066934781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893.58825340444469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0.88156667385710252</v>
          </cell>
          <cell r="BG101">
            <v>897.76293999999996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1690.8687993161197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335.75164278731484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0.88068805910636005</v>
          </cell>
          <cell r="BG102">
            <v>869.70387000000005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1456.1220554076604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884.19907392565165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0.88065126968706064</v>
          </cell>
          <cell r="BG103">
            <v>875.67330000000004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1244.2309268265444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352.03625726915675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0.87806863106303601</v>
          </cell>
          <cell r="BG104">
            <v>905.75027000000011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644.18621353676542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197.49061675980607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0.84454560955116298</v>
          </cell>
          <cell r="BG105">
            <v>572.26415999999995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2348.4330149325319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506.97560950740177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1.1198185894044326</v>
          </cell>
          <cell r="BG106">
            <v>1135.8100100000001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115.1574625886328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2558.641512961276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565.02347704472618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1.6165651567927444</v>
          </cell>
          <cell r="BG107">
            <v>1217.67048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124.29694374646078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1563.5080774542971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506.07474474157033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1.5973416692218667</v>
          </cell>
          <cell r="BG108">
            <v>1175.4340500000001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193.75700054595359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544.17274544347003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220.32688349533203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0.3014169956729339</v>
          </cell>
          <cell r="BG109">
            <v>429.22192000000001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78.599537957320791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604.66931108872461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178.2729721547675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0.30319935748120735</v>
          </cell>
          <cell r="BG110">
            <v>370.53870000000001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197.41279300908479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799.94752491750091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737.07706017082012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0.99163676634580589</v>
          </cell>
          <cell r="BG111">
            <v>684.65800000000002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78.599537957320791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731.73525434773251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109.9666399732376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0.34541406111077244</v>
          </cell>
          <cell r="BG112">
            <v>435.36027199999995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45.697405789139999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711.12379310502558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109.71254028517045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0.34977416341689649</v>
          </cell>
          <cell r="BG113">
            <v>380.49995999999999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78.599537957320791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720.62067408821656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192.47367877706995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0.9903807926822773</v>
          </cell>
          <cell r="BG114">
            <v>695.11754399999995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144.40380229368239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970.52356270350072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205.76795962978744</v>
          </cell>
          <cell r="AQ115">
            <v>31.208760000000002</v>
          </cell>
          <cell r="AR115">
            <v>25.459984192647507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0.97622392468705432</v>
          </cell>
          <cell r="BG115">
            <v>741.68424000000005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184.61751938812557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631.40660341383318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390.04930714108247</v>
          </cell>
          <cell r="AQ116">
            <v>105.42366999999999</v>
          </cell>
          <cell r="AR116">
            <v>85.976408158248105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0.41439896000459697</v>
          </cell>
          <cell r="BG116">
            <v>711.99376599999994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78.599537957320791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901.80752789355267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494.67235022322694</v>
          </cell>
          <cell r="AQ117">
            <v>107.927104</v>
          </cell>
          <cell r="AR117">
            <v>88.130714513010588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0.46126573917758151</v>
          </cell>
          <cell r="BG117">
            <v>948.37432000000001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78.599537957320791</v>
          </cell>
          <cell r="BX117">
            <v>0</v>
          </cell>
        </row>
        <row r="118">
          <cell r="O118">
            <v>1857.9495200000001</v>
          </cell>
          <cell r="P118">
            <v>2393.691997552984</v>
          </cell>
          <cell r="S118">
            <v>2918.6904</v>
          </cell>
          <cell r="T118">
            <v>4723.6581908686103</v>
          </cell>
          <cell r="AA118">
            <v>33.531880000000001</v>
          </cell>
          <cell r="AB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3562.8620545591534</v>
          </cell>
          <cell r="AQ118">
            <v>157.74152000000001</v>
          </cell>
          <cell r="AR118">
            <v>137.09222257579424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3396.2172980530827</v>
          </cell>
          <cell r="BG118">
            <v>5985.2044400000004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753.09324740502723</v>
          </cell>
        </row>
        <row r="119">
          <cell r="O119">
            <v>233.72676000000001</v>
          </cell>
          <cell r="P119">
            <v>216.1724174952725</v>
          </cell>
          <cell r="S119">
            <v>246.05028000000001</v>
          </cell>
          <cell r="T119">
            <v>858.78389133222902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228.66230311105275</v>
          </cell>
          <cell r="AQ119">
            <v>47.96370000000001</v>
          </cell>
          <cell r="AR119">
            <v>39.16920645022693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0.45604099996112946</v>
          </cell>
          <cell r="BG119">
            <v>653.28660000000013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299.7749819767584</v>
          </cell>
          <cell r="BX119">
            <v>0</v>
          </cell>
        </row>
        <row r="120">
          <cell r="O120">
            <v>686.61040800000012</v>
          </cell>
          <cell r="P120">
            <v>650.52656313985028</v>
          </cell>
          <cell r="S120">
            <v>711.16095600000017</v>
          </cell>
          <cell r="T120">
            <v>984.49895502745233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684.13468948125876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3601.9237110505478</v>
          </cell>
          <cell r="BG120">
            <v>1715.5869280000002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586.75469033255752</v>
          </cell>
          <cell r="BX120">
            <v>0</v>
          </cell>
        </row>
        <row r="121">
          <cell r="O121">
            <v>400.85735999999997</v>
          </cell>
          <cell r="P121">
            <v>369.06992330821583</v>
          </cell>
          <cell r="S121">
            <v>665.78569500000003</v>
          </cell>
          <cell r="T121">
            <v>935.13863043649417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508.76384610523428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3.5550246636568974</v>
          </cell>
          <cell r="BG121">
            <v>1439.5683329999999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592.23837902725438</v>
          </cell>
          <cell r="BX121">
            <v>0</v>
          </cell>
        </row>
        <row r="122">
          <cell r="O122">
            <v>573.34640999999999</v>
          </cell>
          <cell r="P122">
            <v>529.33623355526424</v>
          </cell>
          <cell r="S122">
            <v>728.65701999999999</v>
          </cell>
          <cell r="T122">
            <v>1103.4661328248178</v>
          </cell>
          <cell r="AA122">
            <v>24.65099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420.91354409125086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1.646950971268448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354.61186892372638</v>
          </cell>
          <cell r="BX122">
            <v>0</v>
          </cell>
        </row>
        <row r="123">
          <cell r="O123">
            <v>568.5544799999999</v>
          </cell>
          <cell r="P123">
            <v>524.07615065709763</v>
          </cell>
          <cell r="S123">
            <v>1123.0200799999998</v>
          </cell>
          <cell r="T123">
            <v>1258.7350623821453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510.24228636328405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1.9867216851830523</v>
          </cell>
          <cell r="BG123">
            <v>1344.1245999999999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202.89648170378157</v>
          </cell>
          <cell r="BX123">
            <v>0</v>
          </cell>
        </row>
        <row r="124">
          <cell r="O124">
            <v>468.85304000000002</v>
          </cell>
          <cell r="P124">
            <v>432.32375337676905</v>
          </cell>
          <cell r="S124">
            <v>650.25016000000005</v>
          </cell>
          <cell r="T124">
            <v>915.89501020407124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466.32893713296733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1.6691168102883907</v>
          </cell>
          <cell r="BG124">
            <v>1063.97091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93.222707809845588</v>
          </cell>
          <cell r="BX124">
            <v>0</v>
          </cell>
        </row>
        <row r="125">
          <cell r="O125">
            <v>843.90464000000009</v>
          </cell>
          <cell r="P125">
            <v>778.18815223471404</v>
          </cell>
          <cell r="S125">
            <v>1543.19568</v>
          </cell>
          <cell r="T125">
            <v>1757.7481885161351</v>
          </cell>
          <cell r="AA125">
            <v>4.0811200000000003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785.93492849409336</v>
          </cell>
          <cell r="AQ125">
            <v>19.340960000000003</v>
          </cell>
          <cell r="AR125">
            <v>15.824359405891677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3.8873351677918695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478.90881267018716</v>
          </cell>
          <cell r="BX125">
            <v>0</v>
          </cell>
        </row>
        <row r="126">
          <cell r="O126">
            <v>709.21414000000004</v>
          </cell>
          <cell r="P126">
            <v>711.45933727150441</v>
          </cell>
          <cell r="S126">
            <v>1504.20796</v>
          </cell>
          <cell r="T126">
            <v>2034.7278210012146</v>
          </cell>
          <cell r="AA126">
            <v>39.519923999999996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986.46632</v>
          </cell>
          <cell r="AN126">
            <v>674.53107042295517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242.63395200000002</v>
          </cell>
          <cell r="AZ126">
            <v>0</v>
          </cell>
          <cell r="BC126">
            <v>583.76135799999997</v>
          </cell>
          <cell r="BD126">
            <v>818.46617668721296</v>
          </cell>
          <cell r="BG126">
            <v>1523.3552099999999</v>
          </cell>
          <cell r="BK126">
            <v>297.62485399999997</v>
          </cell>
          <cell r="BL126">
            <v>0</v>
          </cell>
          <cell r="BO126">
            <v>1.072246</v>
          </cell>
          <cell r="BP126">
            <v>0</v>
          </cell>
          <cell r="BS126">
            <v>349.09266199999996</v>
          </cell>
          <cell r="BT126">
            <v>274.18443473484001</v>
          </cell>
          <cell r="BX126">
            <v>0</v>
          </cell>
        </row>
        <row r="127">
          <cell r="O127">
            <v>195.43200000000002</v>
          </cell>
          <cell r="P127">
            <v>179.27390887187019</v>
          </cell>
          <cell r="S127">
            <v>480.96390000000002</v>
          </cell>
          <cell r="T127">
            <v>645.16979152952251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347.66591320209346</v>
          </cell>
          <cell r="AQ127">
            <v>62.437650000000005</v>
          </cell>
          <cell r="AR127">
            <v>50.919968385295014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0.46949662312394835</v>
          </cell>
          <cell r="BG127">
            <v>654.26609999999994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78.599537957320791</v>
          </cell>
          <cell r="BX127">
            <v>0</v>
          </cell>
        </row>
        <row r="128">
          <cell r="O128">
            <v>444.57193000000001</v>
          </cell>
          <cell r="P128">
            <v>404.94108614166737</v>
          </cell>
          <cell r="S128">
            <v>406.38031000000001</v>
          </cell>
          <cell r="T128">
            <v>903.99009922717084</v>
          </cell>
          <cell r="AA128">
            <v>9.3561800000000002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938.30722369730631</v>
          </cell>
          <cell r="AQ128">
            <v>44.250129999999999</v>
          </cell>
          <cell r="AR128">
            <v>35.643977869706504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1356.7803854772869</v>
          </cell>
          <cell r="BC128">
            <v>104.37509</v>
          </cell>
          <cell r="BD128">
            <v>0.55812484744720925</v>
          </cell>
          <cell r="BG128">
            <v>978.02757000000008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0</v>
          </cell>
          <cell r="BX128">
            <v>0</v>
          </cell>
        </row>
        <row r="129">
          <cell r="O129">
            <v>671.33691799999997</v>
          </cell>
          <cell r="P129">
            <v>620.02750730165758</v>
          </cell>
          <cell r="S129">
            <v>2743.813212</v>
          </cell>
          <cell r="T129">
            <v>2718.0076817983431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1184.7723771631549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4.0370401914385461</v>
          </cell>
          <cell r="BG129">
            <v>2948.6967999999997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323.53763298711118</v>
          </cell>
          <cell r="BX129">
            <v>0</v>
          </cell>
        </row>
        <row r="130">
          <cell r="O130">
            <v>660.04282000000012</v>
          </cell>
          <cell r="P130">
            <v>608.41851023279935</v>
          </cell>
          <cell r="S130">
            <v>2962.4879100000003</v>
          </cell>
          <cell r="T130">
            <v>4342.0981366913111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1751.5232096847458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3.8247115017220912</v>
          </cell>
          <cell r="BG130">
            <v>2926.5322700000002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537.4014920802864</v>
          </cell>
          <cell r="BX130">
            <v>0</v>
          </cell>
        </row>
        <row r="131">
          <cell r="O131">
            <v>292.19085000000001</v>
          </cell>
          <cell r="P131">
            <v>269.93163732863712</v>
          </cell>
          <cell r="S131">
            <v>551.48940000000005</v>
          </cell>
          <cell r="T131">
            <v>690.59918384484422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932.41819558974589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904.52025698485807</v>
          </cell>
          <cell r="BC131">
            <v>99.184049999999999</v>
          </cell>
          <cell r="BD131">
            <v>0.53036680280176407</v>
          </cell>
          <cell r="BG131">
            <v>1005.3162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215.69175532474077</v>
          </cell>
          <cell r="BX131">
            <v>0</v>
          </cell>
        </row>
        <row r="132">
          <cell r="O132">
            <v>317.03158000000002</v>
          </cell>
          <cell r="P132">
            <v>263.18944639273019</v>
          </cell>
          <cell r="S132">
            <v>965.37840000000006</v>
          </cell>
          <cell r="T132">
            <v>1700.1331293220837</v>
          </cell>
          <cell r="AA132">
            <v>17.074720000000003</v>
          </cell>
          <cell r="AB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644.64875385770711</v>
          </cell>
          <cell r="AQ132">
            <v>81.597460000000012</v>
          </cell>
          <cell r="AR132">
            <v>78.338412900453861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1.2782509402660485</v>
          </cell>
          <cell r="BG132">
            <v>1893.4879400000002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235.7986138719624</v>
          </cell>
          <cell r="BX132">
            <v>0</v>
          </cell>
        </row>
        <row r="133">
          <cell r="O133">
            <v>1572.9101599999999</v>
          </cell>
          <cell r="P133">
            <v>1462.827632579108</v>
          </cell>
          <cell r="S133">
            <v>2577.56756</v>
          </cell>
          <cell r="T133">
            <v>2876.2672557344031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3622.0883535350558</v>
          </cell>
          <cell r="AQ133">
            <v>220.72976</v>
          </cell>
          <cell r="AR133">
            <v>180.25668808394431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3515.848218887144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723.84690769997758</v>
          </cell>
          <cell r="BX133">
            <v>0</v>
          </cell>
        </row>
        <row r="134">
          <cell r="O134">
            <v>1460.7012</v>
          </cell>
          <cell r="P134">
            <v>1358.7929690260819</v>
          </cell>
          <cell r="S134">
            <v>2060.2266</v>
          </cell>
          <cell r="T134">
            <v>2350.593382407691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1312.4891257259217</v>
          </cell>
          <cell r="AQ134">
            <v>100.8219</v>
          </cell>
          <cell r="AR134">
            <v>83.234563706732217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2722.386939429186</v>
          </cell>
          <cell r="BG134">
            <v>2205.6479999999997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705.56794538432155</v>
          </cell>
          <cell r="BX134">
            <v>0</v>
          </cell>
        </row>
        <row r="135">
          <cell r="O135">
            <v>851.11847999999998</v>
          </cell>
          <cell r="P135">
            <v>790.87872152941736</v>
          </cell>
          <cell r="S135">
            <v>1379.9926800000001</v>
          </cell>
          <cell r="T135">
            <v>1502.0772180473052</v>
          </cell>
          <cell r="AA135">
            <v>64.503519999999995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1946.5850399999999</v>
          </cell>
          <cell r="AN135">
            <v>1367.3379483260401</v>
          </cell>
          <cell r="AQ135">
            <v>107.9614</v>
          </cell>
          <cell r="AR135">
            <v>87.9936222904348</v>
          </cell>
          <cell r="AU135">
            <v>3.8264799999999997</v>
          </cell>
          <cell r="AV135">
            <v>0</v>
          </cell>
          <cell r="AY135">
            <v>206.08327999999997</v>
          </cell>
          <cell r="AZ135">
            <v>0</v>
          </cell>
          <cell r="BC135">
            <v>769.12247999999988</v>
          </cell>
          <cell r="BD135">
            <v>2724.5122769086925</v>
          </cell>
          <cell r="BG135">
            <v>3125.1408799999999</v>
          </cell>
          <cell r="BK135">
            <v>367.61540000000002</v>
          </cell>
          <cell r="BL135">
            <v>0</v>
          </cell>
          <cell r="BO135">
            <v>1.3666</v>
          </cell>
          <cell r="BP135">
            <v>0</v>
          </cell>
          <cell r="BS135">
            <v>951.15359999999987</v>
          </cell>
          <cell r="BT135">
            <v>365.57924631312</v>
          </cell>
          <cell r="BX135">
            <v>0</v>
          </cell>
        </row>
        <row r="136">
          <cell r="O136">
            <v>848.21111999999994</v>
          </cell>
          <cell r="P136">
            <v>1257.7875504856001</v>
          </cell>
          <cell r="S136">
            <v>701.36320000000001</v>
          </cell>
          <cell r="T136">
            <v>1878.2716497567312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1913.7730770384724</v>
          </cell>
          <cell r="AQ136">
            <v>139.72469999999998</v>
          </cell>
          <cell r="AR136">
            <v>113.94322156371013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2724.6275376246281</v>
          </cell>
          <cell r="BG136">
            <v>4056.3998199999996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480.73670890175282</v>
          </cell>
          <cell r="BX136">
            <v>0</v>
          </cell>
        </row>
        <row r="137">
          <cell r="O137">
            <v>1258.1343989999998</v>
          </cell>
          <cell r="P137">
            <v>1535.5052070978836</v>
          </cell>
          <cell r="S137">
            <v>2872.7182079999998</v>
          </cell>
          <cell r="T137">
            <v>4017.2359106027707</v>
          </cell>
          <cell r="AA137">
            <v>108.25500599999999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2971.731933</v>
          </cell>
          <cell r="AN137">
            <v>2131.7681609904589</v>
          </cell>
          <cell r="AQ137">
            <v>202.868121</v>
          </cell>
          <cell r="AR137">
            <v>165.6857432844599</v>
          </cell>
          <cell r="AU137">
            <v>7.4810369999999988</v>
          </cell>
          <cell r="AV137">
            <v>0</v>
          </cell>
          <cell r="AY137">
            <v>210.34915799999999</v>
          </cell>
          <cell r="AZ137">
            <v>0</v>
          </cell>
          <cell r="BC137">
            <v>1604.9024669999999</v>
          </cell>
          <cell r="BD137">
            <v>2728.981442662167</v>
          </cell>
          <cell r="BG137">
            <v>6315.7554719999998</v>
          </cell>
          <cell r="BK137">
            <v>629.28722999999991</v>
          </cell>
          <cell r="BL137">
            <v>0</v>
          </cell>
          <cell r="BO137">
            <v>0.88012199999999996</v>
          </cell>
          <cell r="BP137">
            <v>0</v>
          </cell>
          <cell r="BS137">
            <v>819.83364299999994</v>
          </cell>
          <cell r="BT137">
            <v>312.57025559771756</v>
          </cell>
          <cell r="BX137">
            <v>0</v>
          </cell>
        </row>
        <row r="138">
          <cell r="O138">
            <v>483.84</v>
          </cell>
          <cell r="P138">
            <v>1011.0576281930836</v>
          </cell>
          <cell r="S138">
            <v>1686.9888000000001</v>
          </cell>
          <cell r="T138">
            <v>2525.3317360470151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2818.5137467836307</v>
          </cell>
          <cell r="AQ138">
            <v>142.89408</v>
          </cell>
          <cell r="AR138">
            <v>116.54797379265023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3508.9700938663714</v>
          </cell>
          <cell r="BG138">
            <v>3248.1791999999996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784.16748334164231</v>
          </cell>
          <cell r="BX138">
            <v>0</v>
          </cell>
        </row>
        <row r="139">
          <cell r="O139">
            <v>1259.9343960000001</v>
          </cell>
          <cell r="P139">
            <v>1537.0202482265072</v>
          </cell>
          <cell r="S139">
            <v>2968.417872</v>
          </cell>
          <cell r="T139">
            <v>3431.9051972503644</v>
          </cell>
          <cell r="AA139">
            <v>102.58894799999999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2198.909224233812</v>
          </cell>
          <cell r="AQ139">
            <v>177.64320000000001</v>
          </cell>
          <cell r="AR139">
            <v>144.74980243681361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3515.351466608839</v>
          </cell>
          <cell r="BG139">
            <v>6504.4057679999996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347.30028399746402</v>
          </cell>
          <cell r="BX139">
            <v>0</v>
          </cell>
        </row>
        <row r="140">
          <cell r="O140">
            <v>1120.8637699999999</v>
          </cell>
          <cell r="P140">
            <v>1042.4332103865513</v>
          </cell>
          <cell r="S140">
            <v>3227.1521499999999</v>
          </cell>
          <cell r="T140">
            <v>3367.4343408792365</v>
          </cell>
          <cell r="AA140">
            <v>101.57937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2448.37698</v>
          </cell>
          <cell r="AN140">
            <v>1946.5401882462268</v>
          </cell>
          <cell r="AQ140">
            <v>190.59222</v>
          </cell>
          <cell r="AR140">
            <v>155.61925722675159</v>
          </cell>
          <cell r="AU140">
            <v>6.9813999999999998</v>
          </cell>
          <cell r="AV140">
            <v>3628.3740196577164</v>
          </cell>
          <cell r="AY140">
            <v>240.85830000000001</v>
          </cell>
          <cell r="AZ140">
            <v>0</v>
          </cell>
          <cell r="BC140">
            <v>380.83537000000001</v>
          </cell>
          <cell r="BD140">
            <v>3508.7935842750198</v>
          </cell>
          <cell r="BG140">
            <v>3300.1077799999998</v>
          </cell>
          <cell r="BK140">
            <v>426.91260999999997</v>
          </cell>
          <cell r="BL140">
            <v>0</v>
          </cell>
          <cell r="BO140">
            <v>1.39628</v>
          </cell>
          <cell r="BP140">
            <v>0</v>
          </cell>
          <cell r="BS140">
            <v>2029.49298</v>
          </cell>
          <cell r="BT140">
            <v>460.62985035453119</v>
          </cell>
          <cell r="BX140">
            <v>0</v>
          </cell>
        </row>
        <row r="141">
          <cell r="O141">
            <v>789.00021900000013</v>
          </cell>
          <cell r="P141">
            <v>733.53220312889869</v>
          </cell>
          <cell r="S141">
            <v>2944.5032250000004</v>
          </cell>
          <cell r="T141">
            <v>3294.0931654078804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2067.8960609183709</v>
          </cell>
          <cell r="AQ141">
            <v>54.035328000000007</v>
          </cell>
          <cell r="AR141">
            <v>45.671294720964589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3510.5314624457019</v>
          </cell>
          <cell r="BG141">
            <v>3846.2177610000003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394.82558601816959</v>
          </cell>
          <cell r="BX141">
            <v>0</v>
          </cell>
        </row>
        <row r="142">
          <cell r="O142">
            <v>1273.841328</v>
          </cell>
          <cell r="P142">
            <v>1186.806818099428</v>
          </cell>
          <cell r="S142">
            <v>2662.4351220000003</v>
          </cell>
          <cell r="T142">
            <v>3444.7344303316004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2745.900050680948</v>
          </cell>
          <cell r="AQ142">
            <v>202.81831200000002</v>
          </cell>
          <cell r="AR142">
            <v>165.58782026833433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3515.30495412033</v>
          </cell>
          <cell r="BG142">
            <v>6540.8905620000005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893.84125723557827</v>
          </cell>
          <cell r="BX142">
            <v>0</v>
          </cell>
        </row>
        <row r="143">
          <cell r="O143">
            <v>1281.3086000000001</v>
          </cell>
          <cell r="P143">
            <v>1360.7233753256241</v>
          </cell>
          <cell r="S143">
            <v>2506.6159500000003</v>
          </cell>
          <cell r="T143">
            <v>2990.3479136865994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2215.101095227215</v>
          </cell>
          <cell r="AQ143">
            <v>182.78808000000004</v>
          </cell>
          <cell r="AR143">
            <v>148.9409075269879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3515.3335475307695</v>
          </cell>
          <cell r="BG143">
            <v>6582.1629200000007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647.07526597422236</v>
          </cell>
          <cell r="BX143">
            <v>0</v>
          </cell>
        </row>
        <row r="144">
          <cell r="O144">
            <v>819.18595000000005</v>
          </cell>
          <cell r="P144">
            <v>756.04079613490444</v>
          </cell>
          <cell r="S144">
            <v>1658.53565</v>
          </cell>
          <cell r="T144">
            <v>2427.2022443693968</v>
          </cell>
          <cell r="AA144">
            <v>33.337400000000002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1257.6539030406402</v>
          </cell>
          <cell r="AQ144">
            <v>63.448599999999999</v>
          </cell>
          <cell r="AR144">
            <v>58.753809675340392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4.2381079500507752</v>
          </cell>
          <cell r="BG144">
            <v>2615.3728000000001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775.02800218381435</v>
          </cell>
          <cell r="BX144">
            <v>0</v>
          </cell>
        </row>
        <row r="145">
          <cell r="O145">
            <v>840.67150000000004</v>
          </cell>
          <cell r="P145">
            <v>776.09451016306946</v>
          </cell>
          <cell r="S145">
            <v>2502.7204000000002</v>
          </cell>
          <cell r="T145">
            <v>2694.085553267123</v>
          </cell>
          <cell r="AA145">
            <v>58.433560000000007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2387.8655291538853</v>
          </cell>
          <cell r="AQ145">
            <v>120.17468000000001</v>
          </cell>
          <cell r="AR145">
            <v>97.923016125567329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4.1180098532613174</v>
          </cell>
          <cell r="BG145">
            <v>3383.3582500000002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398.48137848130079</v>
          </cell>
          <cell r="BX145">
            <v>0</v>
          </cell>
        </row>
        <row r="146">
          <cell r="O146">
            <v>824.58354999999995</v>
          </cell>
          <cell r="P146">
            <v>761.33145906853451</v>
          </cell>
          <cell r="S146">
            <v>1885.3064999999999</v>
          </cell>
          <cell r="T146">
            <v>2249.4194339068681</v>
          </cell>
          <cell r="AA146">
            <v>64.203800000000001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1272.8585712754552</v>
          </cell>
          <cell r="AQ146">
            <v>120.24610000000001</v>
          </cell>
          <cell r="AR146">
            <v>97.923016125567329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3.9801488837093637</v>
          </cell>
          <cell r="BG146">
            <v>3319.2820499999998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775.02800218381435</v>
          </cell>
          <cell r="BX146">
            <v>0</v>
          </cell>
        </row>
        <row r="147">
          <cell r="O147">
            <v>853.22460000000001</v>
          </cell>
          <cell r="P147">
            <v>787.68175999583229</v>
          </cell>
          <cell r="S147">
            <v>1486.9250000000002</v>
          </cell>
          <cell r="T147">
            <v>2042.4131127376133</v>
          </cell>
          <cell r="AA147">
            <v>65.695049999999995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2373.3084842378717</v>
          </cell>
          <cell r="AQ147">
            <v>120.03540000000001</v>
          </cell>
          <cell r="AR147">
            <v>97.923016125567329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678.39019273864346</v>
          </cell>
          <cell r="BC147">
            <v>744.54389999999989</v>
          </cell>
          <cell r="BD147">
            <v>3.9812990877924048</v>
          </cell>
          <cell r="BG147">
            <v>3325.3049999999998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224.83123648256878</v>
          </cell>
          <cell r="BX147">
            <v>0</v>
          </cell>
        </row>
        <row r="148">
          <cell r="O148">
            <v>819.87318000000005</v>
          </cell>
          <cell r="P148">
            <v>757.0970704758563</v>
          </cell>
          <cell r="S148">
            <v>2554.8768</v>
          </cell>
          <cell r="T148">
            <v>2800.6949371406549</v>
          </cell>
          <cell r="AA148">
            <v>70.47936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1878.7154399999999</v>
          </cell>
          <cell r="AN148">
            <v>2387.7124859173978</v>
          </cell>
          <cell r="AQ148">
            <v>120.03515999999999</v>
          </cell>
          <cell r="AR148">
            <v>97.923016125567329</v>
          </cell>
          <cell r="AU148">
            <v>4.6802699999999993</v>
          </cell>
          <cell r="AV148">
            <v>0</v>
          </cell>
          <cell r="AY148">
            <v>1101.24</v>
          </cell>
          <cell r="AZ148">
            <v>678.39019273864346</v>
          </cell>
          <cell r="BC148">
            <v>769.76675999999998</v>
          </cell>
          <cell r="BD148">
            <v>4.1161732698379714</v>
          </cell>
          <cell r="BG148">
            <v>2661.6970799999999</v>
          </cell>
          <cell r="BK148">
            <v>474.35912999999999</v>
          </cell>
          <cell r="BL148">
            <v>0</v>
          </cell>
          <cell r="BO148">
            <v>1.3765499999999999</v>
          </cell>
          <cell r="BP148">
            <v>0</v>
          </cell>
          <cell r="BS148">
            <v>823.72752000000003</v>
          </cell>
          <cell r="BT148">
            <v>769.54431348911749</v>
          </cell>
          <cell r="BX148">
            <v>0</v>
          </cell>
        </row>
        <row r="149">
          <cell r="O149">
            <v>823.68234000000007</v>
          </cell>
          <cell r="P149">
            <v>761.32719011017684</v>
          </cell>
          <cell r="S149">
            <v>2148.0184099999997</v>
          </cell>
          <cell r="T149">
            <v>2595.3558560914189</v>
          </cell>
          <cell r="AA149">
            <v>69.317120000000003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1261.3190408502301</v>
          </cell>
          <cell r="AQ149">
            <v>119.95110999999999</v>
          </cell>
          <cell r="AR149">
            <v>97.923016125567329</v>
          </cell>
          <cell r="AU149">
            <v>4.603089999999999</v>
          </cell>
          <cell r="AV149">
            <v>0</v>
          </cell>
          <cell r="AY149">
            <v>1102.5754399999998</v>
          </cell>
          <cell r="AZ149">
            <v>0</v>
          </cell>
          <cell r="BC149">
            <v>764.65447999999992</v>
          </cell>
          <cell r="BD149">
            <v>4.0888363784867163</v>
          </cell>
          <cell r="BG149">
            <v>3013.3993299999997</v>
          </cell>
          <cell r="BK149">
            <v>365.81026999999995</v>
          </cell>
          <cell r="BL149">
            <v>0</v>
          </cell>
          <cell r="BO149">
            <v>1.35385</v>
          </cell>
          <cell r="BP149">
            <v>0</v>
          </cell>
          <cell r="BS149">
            <v>299.20085</v>
          </cell>
          <cell r="BT149">
            <v>398.48137848130079</v>
          </cell>
          <cell r="BX149">
            <v>0</v>
          </cell>
        </row>
        <row r="150">
          <cell r="O150">
            <v>1262.8897999999999</v>
          </cell>
          <cell r="P150">
            <v>1188.2731308733055</v>
          </cell>
          <cell r="S150">
            <v>4294.375</v>
          </cell>
          <cell r="T150">
            <v>5163.3572734992822</v>
          </cell>
          <cell r="AA150">
            <v>50.845400000000005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1566.317998041603</v>
          </cell>
          <cell r="AQ150">
            <v>35.385649999999998</v>
          </cell>
          <cell r="AR150">
            <v>29.376904837670196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5.634277374431762</v>
          </cell>
          <cell r="BG150">
            <v>2959.3397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495.35987875427753</v>
          </cell>
          <cell r="BX150">
            <v>0</v>
          </cell>
        </row>
        <row r="151">
          <cell r="O151">
            <v>1358.3672099999999</v>
          </cell>
          <cell r="P151">
            <v>2107.7066599226646</v>
          </cell>
          <cell r="S151">
            <v>2691.7920899999995</v>
          </cell>
          <cell r="T151">
            <v>5266.2909637161756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2474.0096571761251</v>
          </cell>
          <cell r="AQ151">
            <v>132.23393999999999</v>
          </cell>
          <cell r="AR151">
            <v>107.71531773812406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7.2551278568969844</v>
          </cell>
          <cell r="BG151">
            <v>4735.4795099999992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981.5802763507271</v>
          </cell>
          <cell r="BX151">
            <v>0</v>
          </cell>
        </row>
        <row r="152">
          <cell r="O152">
            <v>229.79553000000001</v>
          </cell>
          <cell r="P152">
            <v>211.94171962530581</v>
          </cell>
          <cell r="S152">
            <v>2897.7549369999997</v>
          </cell>
          <cell r="T152">
            <v>4779.8640138186483</v>
          </cell>
          <cell r="AA152">
            <v>76.265473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1168.9221364991104</v>
          </cell>
          <cell r="AQ152">
            <v>143.871984</v>
          </cell>
          <cell r="AR152">
            <v>117.50761935068078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4296.4712206780769</v>
          </cell>
          <cell r="BC152">
            <v>157.19346399999998</v>
          </cell>
          <cell r="BD152">
            <v>816.18519047906091</v>
          </cell>
          <cell r="BG152">
            <v>2851.1297569999997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795.13486073103593</v>
          </cell>
          <cell r="BX152">
            <v>0</v>
          </cell>
        </row>
        <row r="153">
          <cell r="O153">
            <v>1307.3555200000001</v>
          </cell>
          <cell r="P153">
            <v>1207.3549700803633</v>
          </cell>
          <cell r="S153">
            <v>2925.10833</v>
          </cell>
          <cell r="T153">
            <v>5294.2002067326803</v>
          </cell>
          <cell r="AA153">
            <v>155.94599000000002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1759.2777703247211</v>
          </cell>
          <cell r="AQ153">
            <v>215.73358999999999</v>
          </cell>
          <cell r="AR153">
            <v>176.26142902602118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0</v>
          </cell>
          <cell r="BC153">
            <v>1945.58815</v>
          </cell>
          <cell r="BD153">
            <v>10.403642185255585</v>
          </cell>
          <cell r="BG153">
            <v>6196.9847399999999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1866.2820524284773</v>
          </cell>
          <cell r="BX153">
            <v>0</v>
          </cell>
        </row>
        <row r="154">
          <cell r="O154">
            <v>1180.7500950000001</v>
          </cell>
          <cell r="P154">
            <v>1129.1611167488506</v>
          </cell>
          <cell r="S154">
            <v>2429.0458500000004</v>
          </cell>
          <cell r="T154">
            <v>2768.029101809097</v>
          </cell>
          <cell r="AA154">
            <v>101.75147500000001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2830.8559300000006</v>
          </cell>
          <cell r="AN154">
            <v>2494.8396920641176</v>
          </cell>
          <cell r="AQ154">
            <v>177.52385000000001</v>
          </cell>
          <cell r="AR154">
            <v>146.82577037867566</v>
          </cell>
          <cell r="AU154">
            <v>6.927760000000001</v>
          </cell>
          <cell r="AV154">
            <v>0</v>
          </cell>
          <cell r="AY154">
            <v>746.46614000000011</v>
          </cell>
          <cell r="AZ154">
            <v>7020.4684809843175</v>
          </cell>
          <cell r="BC154">
            <v>1173.8223350000001</v>
          </cell>
          <cell r="BD154">
            <v>6.276779369981881</v>
          </cell>
          <cell r="BG154">
            <v>6371.374275000001</v>
          </cell>
          <cell r="BK154">
            <v>566.77736500000003</v>
          </cell>
          <cell r="BL154">
            <v>0</v>
          </cell>
          <cell r="BO154">
            <v>0.86597000000000013</v>
          </cell>
          <cell r="BP154">
            <v>0</v>
          </cell>
          <cell r="BS154">
            <v>1222.74964</v>
          </cell>
          <cell r="BT154">
            <v>1155.2304183494591</v>
          </cell>
          <cell r="BX154">
            <v>0</v>
          </cell>
        </row>
        <row r="155">
          <cell r="O155">
            <v>968.30146999999999</v>
          </cell>
          <cell r="P155">
            <v>894.19383322149758</v>
          </cell>
          <cell r="S155">
            <v>1776.194334</v>
          </cell>
          <cell r="T155">
            <v>2066.420304342596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1356.9231370898206</v>
          </cell>
          <cell r="AQ155">
            <v>142.24333200000001</v>
          </cell>
          <cell r="AR155">
            <v>117.62512697003147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2.8136268430422788</v>
          </cell>
          <cell r="BG155">
            <v>2899.6703480000001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780.5116908785111</v>
          </cell>
          <cell r="BX155">
            <v>0</v>
          </cell>
        </row>
        <row r="156">
          <cell r="O156">
            <v>1258.5654099999999</v>
          </cell>
          <cell r="P156">
            <v>1169.8280146940583</v>
          </cell>
          <cell r="S156">
            <v>2371.14608</v>
          </cell>
          <cell r="T156">
            <v>2611.1980004052825</v>
          </cell>
          <cell r="AA156">
            <v>101.30456199999999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3044.0030179999999</v>
          </cell>
          <cell r="AN156">
            <v>2153.3822422302719</v>
          </cell>
          <cell r="AQ156">
            <v>186.24113799999998</v>
          </cell>
          <cell r="AR156">
            <v>151.8394288043047</v>
          </cell>
          <cell r="AU156">
            <v>7.0780479999999999</v>
          </cell>
          <cell r="AV156">
            <v>0</v>
          </cell>
          <cell r="AY156">
            <v>207.47528199999996</v>
          </cell>
          <cell r="AZ156">
            <v>0</v>
          </cell>
          <cell r="BC156">
            <v>1175.3983459999999</v>
          </cell>
          <cell r="BD156">
            <v>6.2852067725254388</v>
          </cell>
          <cell r="BG156">
            <v>7127.1519579999995</v>
          </cell>
          <cell r="BK156">
            <v>551.202988</v>
          </cell>
          <cell r="BL156">
            <v>0</v>
          </cell>
          <cell r="BO156">
            <v>0.88475599999999999</v>
          </cell>
          <cell r="BP156">
            <v>0</v>
          </cell>
          <cell r="BS156">
            <v>992.25385399999993</v>
          </cell>
          <cell r="BT156">
            <v>577.61520917472956</v>
          </cell>
          <cell r="BX156">
            <v>0</v>
          </cell>
        </row>
        <row r="157">
          <cell r="O157">
            <v>880.10033999999996</v>
          </cell>
          <cell r="P157">
            <v>811.94537184262606</v>
          </cell>
          <cell r="S157">
            <v>1345.623552</v>
          </cell>
          <cell r="T157">
            <v>1963.6545301749891</v>
          </cell>
          <cell r="AA157">
            <v>50.406972000000003</v>
          </cell>
          <cell r="AB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1158.7285323827978</v>
          </cell>
          <cell r="AQ157">
            <v>56.337203999999993</v>
          </cell>
          <cell r="AR157">
            <v>50.410768701442052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3278.8859315701111</v>
          </cell>
          <cell r="BC157">
            <v>559.59825599999999</v>
          </cell>
          <cell r="BD157">
            <v>2.9923393719873617</v>
          </cell>
          <cell r="BG157">
            <v>3470.5335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369.23503877625114</v>
          </cell>
          <cell r="BX157">
            <v>0</v>
          </cell>
        </row>
        <row r="158">
          <cell r="O158">
            <v>614.10626200000002</v>
          </cell>
          <cell r="P158">
            <v>614.34567191430995</v>
          </cell>
          <cell r="S158">
            <v>1845.34394</v>
          </cell>
          <cell r="T158">
            <v>2158.8100598679716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1277.8762712684741</v>
          </cell>
          <cell r="AQ158">
            <v>15.125769999999999</v>
          </cell>
          <cell r="AR158">
            <v>12.37746923827171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3.5470442044321353</v>
          </cell>
          <cell r="BG158">
            <v>4112.2843419999999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228.48702894569999</v>
          </cell>
          <cell r="BX158">
            <v>0</v>
          </cell>
        </row>
        <row r="159">
          <cell r="O159">
            <v>1225.2379640000001</v>
          </cell>
          <cell r="P159">
            <v>1659.8222241704623</v>
          </cell>
          <cell r="S159">
            <v>2221.1628759999999</v>
          </cell>
          <cell r="T159">
            <v>3676.8674206590472</v>
          </cell>
          <cell r="AA159">
            <v>110.409988</v>
          </cell>
          <cell r="AB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2009.643076427034</v>
          </cell>
          <cell r="AQ159">
            <v>197.57576800000001</v>
          </cell>
          <cell r="AR159">
            <v>161.00502311365778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1017.5852891079654</v>
          </cell>
          <cell r="BC159">
            <v>1635.1406320000001</v>
          </cell>
          <cell r="BD159">
            <v>8.7435863843540957</v>
          </cell>
          <cell r="BG159">
            <v>6522.6823679999998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482.56460513331831</v>
          </cell>
          <cell r="BX159">
            <v>0</v>
          </cell>
        </row>
        <row r="160">
          <cell r="O160">
            <v>862.73010399999987</v>
          </cell>
          <cell r="P160">
            <v>802.53946763931185</v>
          </cell>
          <cell r="S160">
            <v>1509.9354599999999</v>
          </cell>
          <cell r="T160">
            <v>2149.2430423693131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1568.1305623467035</v>
          </cell>
          <cell r="AQ160">
            <v>156.51577599999999</v>
          </cell>
          <cell r="AR160">
            <v>127.73078223419003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4.653773032893004</v>
          </cell>
          <cell r="BG160">
            <v>5260.0029640000002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577.61520917472956</v>
          </cell>
          <cell r="BX160">
            <v>0</v>
          </cell>
        </row>
        <row r="161">
          <cell r="O161">
            <v>959.67880200000002</v>
          </cell>
          <cell r="P161">
            <v>886.80956645262927</v>
          </cell>
          <cell r="S161">
            <v>1674.160482</v>
          </cell>
          <cell r="T161">
            <v>2329.4756527669483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1367.8757862847447</v>
          </cell>
          <cell r="AQ161">
            <v>137.754233</v>
          </cell>
          <cell r="AR161">
            <v>112.41562251215127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3.4732249084773859</v>
          </cell>
          <cell r="BG161">
            <v>3091.4864510000002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484.39250136488397</v>
          </cell>
          <cell r="BX161">
            <v>0</v>
          </cell>
        </row>
        <row r="162">
          <cell r="O162">
            <v>598.73401599999988</v>
          </cell>
          <cell r="P162">
            <v>1998.8133000820164</v>
          </cell>
          <cell r="S162">
            <v>1973.3361599999998</v>
          </cell>
          <cell r="T162">
            <v>4316.6515589713063</v>
          </cell>
          <cell r="AA162">
            <v>2.8486479999999998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1187.1028817168092</v>
          </cell>
          <cell r="AQ162">
            <v>13.466335999999998</v>
          </cell>
          <cell r="AR162">
            <v>12.534146064072617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2.8928041863854475</v>
          </cell>
          <cell r="BG162">
            <v>3378.2375599999996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257.73336865074958</v>
          </cell>
          <cell r="BX162">
            <v>0</v>
          </cell>
        </row>
        <row r="163">
          <cell r="O163">
            <v>837.00231999999983</v>
          </cell>
          <cell r="P163">
            <v>778.4249558716042</v>
          </cell>
          <cell r="S163">
            <v>1034.35673</v>
          </cell>
          <cell r="T163">
            <v>1192.5618960496015</v>
          </cell>
          <cell r="AA163">
            <v>29.587909999999997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1414.264273329235</v>
          </cell>
          <cell r="AQ163">
            <v>140.31379999999999</v>
          </cell>
          <cell r="AR163">
            <v>124.6559995278472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3.2899018952829695</v>
          </cell>
          <cell r="BG163">
            <v>2987.4638199999999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118.813255051764</v>
          </cell>
          <cell r="BX163">
            <v>0</v>
          </cell>
        </row>
        <row r="164">
          <cell r="O164">
            <v>839.25946799999997</v>
          </cell>
          <cell r="P164">
            <v>780.2490451092018</v>
          </cell>
          <cell r="S164">
            <v>1255.501188</v>
          </cell>
          <cell r="T164">
            <v>1340.451906460577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2633.2308882564839</v>
          </cell>
          <cell r="AQ164">
            <v>152.94463199999998</v>
          </cell>
          <cell r="AR164">
            <v>124.6559995278472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3.5784845277223076</v>
          </cell>
          <cell r="BG164">
            <v>3328.32042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605.03365264821355</v>
          </cell>
          <cell r="BX164">
            <v>0</v>
          </cell>
        </row>
        <row r="165">
          <cell r="O165">
            <v>851.21653200000003</v>
          </cell>
          <cell r="P165">
            <v>397.98573466623412</v>
          </cell>
          <cell r="S165">
            <v>1601.3384640000002</v>
          </cell>
          <cell r="T165">
            <v>1162.3249332024975</v>
          </cell>
          <cell r="AA165">
            <v>91.659103999999999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2246.3220120000001</v>
          </cell>
          <cell r="AN165">
            <v>2089.6204301690386</v>
          </cell>
          <cell r="AQ165">
            <v>160.40343200000001</v>
          </cell>
          <cell r="AR165">
            <v>131.02099557600908</v>
          </cell>
          <cell r="AU165">
            <v>6.0656759999999998</v>
          </cell>
          <cell r="AV165">
            <v>0</v>
          </cell>
          <cell r="AY165">
            <v>647.00544000000002</v>
          </cell>
          <cell r="AZ165">
            <v>0</v>
          </cell>
          <cell r="BC165">
            <v>785.84202400000004</v>
          </cell>
          <cell r="BD165">
            <v>4.2021325180424389</v>
          </cell>
          <cell r="BG165">
            <v>3271.0842740000003</v>
          </cell>
          <cell r="BK165">
            <v>623.41669999999999</v>
          </cell>
          <cell r="BL165">
            <v>0</v>
          </cell>
          <cell r="BO165">
            <v>1.3479280000000002</v>
          </cell>
          <cell r="BP165">
            <v>0</v>
          </cell>
          <cell r="BS165">
            <v>823.92099000000007</v>
          </cell>
          <cell r="BT165">
            <v>769.54431348911749</v>
          </cell>
          <cell r="BX165">
            <v>0</v>
          </cell>
        </row>
        <row r="166">
          <cell r="O166">
            <v>844.85068000000012</v>
          </cell>
          <cell r="P166">
            <v>395.83530021055577</v>
          </cell>
          <cell r="S166">
            <v>1908.14184</v>
          </cell>
          <cell r="T166">
            <v>1163.8766274028471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1492.3556868516464</v>
          </cell>
          <cell r="AQ166">
            <v>128.49440000000001</v>
          </cell>
          <cell r="AR166">
            <v>105.07139630273375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0</v>
          </cell>
          <cell r="BC166">
            <v>669.13458800000012</v>
          </cell>
          <cell r="BD166">
            <v>3.5780629252549749</v>
          </cell>
          <cell r="BG166">
            <v>3299.4149559999996</v>
          </cell>
          <cell r="BK166">
            <v>494.060968</v>
          </cell>
          <cell r="BL166">
            <v>0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587.35788633496372</v>
          </cell>
          <cell r="S167">
            <v>2076.2690420000004</v>
          </cell>
          <cell r="T167">
            <v>1417.6814600551893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1971.0132587909225</v>
          </cell>
          <cell r="AQ167">
            <v>191.86094</v>
          </cell>
          <cell r="AR167">
            <v>158.59611691696881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5.5289130176351238</v>
          </cell>
          <cell r="BG167">
            <v>4709.3518990000002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1389.2011359898561</v>
          </cell>
          <cell r="BX167">
            <v>0</v>
          </cell>
        </row>
        <row r="168">
          <cell r="O168">
            <v>1195.1249659999999</v>
          </cell>
          <cell r="P168">
            <v>2353.2142464782391</v>
          </cell>
          <cell r="S168">
            <v>2306.5291690000004</v>
          </cell>
          <cell r="T168">
            <v>5798.5680608011508</v>
          </cell>
          <cell r="AA168">
            <v>33.222524999999997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2901.4338500000003</v>
          </cell>
          <cell r="AN168">
            <v>1984.2427789516512</v>
          </cell>
          <cell r="AQ168">
            <v>156.810318</v>
          </cell>
          <cell r="AR168">
            <v>127.88745905999093</v>
          </cell>
          <cell r="AU168">
            <v>5.7585709999999999</v>
          </cell>
          <cell r="AV168">
            <v>0</v>
          </cell>
          <cell r="AY168">
            <v>956.36575300000004</v>
          </cell>
          <cell r="AZ168">
            <v>0</v>
          </cell>
          <cell r="BC168">
            <v>1045.40212</v>
          </cell>
          <cell r="BD168">
            <v>5.5900780420499681</v>
          </cell>
          <cell r="BG168">
            <v>4304.3103389999997</v>
          </cell>
          <cell r="BK168">
            <v>586.48830799999996</v>
          </cell>
          <cell r="BL168">
            <v>0</v>
          </cell>
          <cell r="BO168">
            <v>0.88593400000000011</v>
          </cell>
          <cell r="BP168">
            <v>0</v>
          </cell>
          <cell r="BS168">
            <v>1232.777161</v>
          </cell>
          <cell r="BT168">
            <v>1151.574625886328</v>
          </cell>
          <cell r="BX168">
            <v>0</v>
          </cell>
        </row>
        <row r="169">
          <cell r="O169">
            <v>1229.21469</v>
          </cell>
          <cell r="P169">
            <v>1143.2970772385743</v>
          </cell>
          <cell r="S169">
            <v>1932.7275</v>
          </cell>
          <cell r="T169">
            <v>887.359601815357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1913.6023438922616</v>
          </cell>
          <cell r="AQ169">
            <v>217.68615</v>
          </cell>
          <cell r="AR169">
            <v>179.78665760654161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2.9264007225683284</v>
          </cell>
          <cell r="BG169">
            <v>4043.6728200000002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524.60621845932712</v>
          </cell>
          <cell r="BX169">
            <v>0</v>
          </cell>
        </row>
        <row r="170">
          <cell r="O170">
            <v>1233.6443080000001</v>
          </cell>
          <cell r="P170">
            <v>1146.4705814580029</v>
          </cell>
          <cell r="S170">
            <v>2339.7177959999999</v>
          </cell>
          <cell r="T170">
            <v>2915.3991166170963</v>
          </cell>
          <cell r="AA170">
            <v>95.160936000000007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1790.3592894182029</v>
          </cell>
          <cell r="AQ170">
            <v>184.11572400000003</v>
          </cell>
          <cell r="AR170">
            <v>150.31182975274584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4.8857359469354593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972.44079519289915</v>
          </cell>
          <cell r="BX170">
            <v>0</v>
          </cell>
        </row>
        <row r="171">
          <cell r="O171">
            <v>1742.0187150000002</v>
          </cell>
          <cell r="P171">
            <v>1635.8884562066373</v>
          </cell>
          <cell r="S171">
            <v>2897.0466200000001</v>
          </cell>
          <cell r="T171">
            <v>3259.1006527077061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3668.0665585376273</v>
          </cell>
          <cell r="AQ171">
            <v>255.587975</v>
          </cell>
          <cell r="AR171">
            <v>211.12202276672315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10.092121253631596</v>
          </cell>
          <cell r="BG171">
            <v>5687.2632100000001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1144.2630409600656</v>
          </cell>
          <cell r="BX171">
            <v>0</v>
          </cell>
        </row>
        <row r="172">
          <cell r="O172">
            <v>695.47594800000002</v>
          </cell>
          <cell r="P172">
            <v>700.92049277782598</v>
          </cell>
          <cell r="S172">
            <v>1953.4611600000001</v>
          </cell>
          <cell r="T172">
            <v>2520.5333888277155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1829.421913553083</v>
          </cell>
          <cell r="AQ172">
            <v>22.434708000000004</v>
          </cell>
          <cell r="AR172">
            <v>18.3311886187062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3.5784711166956216</v>
          </cell>
          <cell r="BG172">
            <v>2596.40706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365.57924631312</v>
          </cell>
          <cell r="BX172">
            <v>0</v>
          </cell>
        </row>
        <row r="173">
          <cell r="O173">
            <v>556.12619999999993</v>
          </cell>
          <cell r="P173">
            <v>529.25466282325124</v>
          </cell>
          <cell r="S173">
            <v>1722.2520000000002</v>
          </cell>
          <cell r="T173">
            <v>2997.6872940975395</v>
          </cell>
          <cell r="AA173">
            <v>51.328199999999995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1170.3678</v>
          </cell>
          <cell r="AN173">
            <v>899.83883994137113</v>
          </cell>
          <cell r="AQ173">
            <v>72.114000000000004</v>
          </cell>
          <cell r="AR173">
            <v>58.753809675340392</v>
          </cell>
          <cell r="AU173">
            <v>2.7572999999999999</v>
          </cell>
          <cell r="AV173">
            <v>0</v>
          </cell>
          <cell r="AY173">
            <v>48.358800000000002</v>
          </cell>
          <cell r="AZ173">
            <v>0</v>
          </cell>
          <cell r="BC173">
            <v>125.56320000000001</v>
          </cell>
          <cell r="BD173">
            <v>0.67142401357434445</v>
          </cell>
          <cell r="BG173">
            <v>1644.6233999999999</v>
          </cell>
          <cell r="BK173">
            <v>323.66460000000001</v>
          </cell>
          <cell r="BL173">
            <v>0</v>
          </cell>
          <cell r="BO173">
            <v>1.2726</v>
          </cell>
          <cell r="BP173">
            <v>0</v>
          </cell>
          <cell r="BS173">
            <v>234.79470000000001</v>
          </cell>
          <cell r="BT173">
            <v>252.24967995605277</v>
          </cell>
          <cell r="BX173">
            <v>0</v>
          </cell>
        </row>
        <row r="174">
          <cell r="O174">
            <v>345.23939999999999</v>
          </cell>
          <cell r="P174">
            <v>318.45553130007534</v>
          </cell>
          <cell r="S174">
            <v>1451.1846</v>
          </cell>
          <cell r="T174">
            <v>3470.4181054571709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2406.5976373357557</v>
          </cell>
          <cell r="AQ174">
            <v>85.659599999999998</v>
          </cell>
          <cell r="AR174">
            <v>72.463031932919819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1.255458183874204</v>
          </cell>
          <cell r="BG174">
            <v>1264.7796000000001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475.25302020705601</v>
          </cell>
          <cell r="BX174">
            <v>0</v>
          </cell>
        </row>
        <row r="175">
          <cell r="O175">
            <v>526.34584999999993</v>
          </cell>
          <cell r="P175">
            <v>486.10608336190523</v>
          </cell>
          <cell r="S175">
            <v>1159.3124</v>
          </cell>
          <cell r="T175">
            <v>2560.5086602308338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740.94001072848096</v>
          </cell>
          <cell r="AQ175">
            <v>64.873440000000002</v>
          </cell>
          <cell r="AR175">
            <v>52.87842870780635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0</v>
          </cell>
          <cell r="BC175">
            <v>257.84188999999998</v>
          </cell>
          <cell r="BD175">
            <v>1.378757762237619</v>
          </cell>
          <cell r="BG175">
            <v>1578.13653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0</v>
          </cell>
          <cell r="BX175">
            <v>0</v>
          </cell>
        </row>
        <row r="176">
          <cell r="O176">
            <v>1434.113568</v>
          </cell>
          <cell r="P176">
            <v>1325.4501629153042</v>
          </cell>
          <cell r="S176">
            <v>3198.93867</v>
          </cell>
          <cell r="T176">
            <v>3245.0277682287324</v>
          </cell>
          <cell r="AA176">
            <v>94.783367999999996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2170.9406584739891</v>
          </cell>
          <cell r="AQ176">
            <v>183.385212</v>
          </cell>
          <cell r="AR176">
            <v>149.50886102051618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6.4492922347517734</v>
          </cell>
          <cell r="BG176">
            <v>3508.3582879999999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727.50270016310878</v>
          </cell>
          <cell r="BX176">
            <v>0</v>
          </cell>
        </row>
        <row r="177">
          <cell r="O177">
            <v>1411.742976</v>
          </cell>
          <cell r="P177">
            <v>1304.3669485528681</v>
          </cell>
          <cell r="S177">
            <v>2463.8105599999999</v>
          </cell>
          <cell r="T177">
            <v>2775.2724761277132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2182.0639541063783</v>
          </cell>
          <cell r="AQ177">
            <v>182.908928</v>
          </cell>
          <cell r="AR177">
            <v>149.50886102051618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6.4578086430924602</v>
          </cell>
          <cell r="BG177">
            <v>3598.8014079999998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394.82558601816959</v>
          </cell>
          <cell r="BX177">
            <v>0</v>
          </cell>
        </row>
        <row r="178">
          <cell r="O178">
            <v>718.67460599999993</v>
          </cell>
          <cell r="P178">
            <v>696.81730694238968</v>
          </cell>
          <cell r="S178">
            <v>2510.4203999999995</v>
          </cell>
          <cell r="T178">
            <v>2834.403320026202</v>
          </cell>
          <cell r="AA178">
            <v>64.095839999999995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1811.1562696041469</v>
          </cell>
          <cell r="AQ178">
            <v>109.49706</v>
          </cell>
          <cell r="AR178">
            <v>94.00609548054463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4.3385126279107968</v>
          </cell>
          <cell r="BG178">
            <v>2774.8157399999996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753.09324740502723</v>
          </cell>
          <cell r="BX178">
            <v>0</v>
          </cell>
        </row>
        <row r="179">
          <cell r="O179">
            <v>1282.2094380000001</v>
          </cell>
          <cell r="P179">
            <v>1361.564595127104</v>
          </cell>
          <cell r="S179">
            <v>3403.78044</v>
          </cell>
          <cell r="T179">
            <v>3553.6332356592043</v>
          </cell>
          <cell r="AA179">
            <v>152.81370299999998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2929.7460959999999</v>
          </cell>
          <cell r="AN179">
            <v>2018.8370163549089</v>
          </cell>
          <cell r="AQ179">
            <v>203.60309699999999</v>
          </cell>
          <cell r="AR179">
            <v>166.15577376186263</v>
          </cell>
          <cell r="AU179">
            <v>7.5738569999999994</v>
          </cell>
          <cell r="AV179">
            <v>0</v>
          </cell>
          <cell r="AY179">
            <v>758.27674200000001</v>
          </cell>
          <cell r="AZ179">
            <v>0</v>
          </cell>
          <cell r="BC179">
            <v>1606.1032049999999</v>
          </cell>
          <cell r="BD179">
            <v>8.5883145707955677</v>
          </cell>
          <cell r="BG179">
            <v>4285.9120199999998</v>
          </cell>
          <cell r="BK179">
            <v>532.84311600000001</v>
          </cell>
          <cell r="BL179">
            <v>0</v>
          </cell>
          <cell r="BO179">
            <v>0.891042</v>
          </cell>
          <cell r="BP179">
            <v>0</v>
          </cell>
          <cell r="BS179">
            <v>1015.7878800000001</v>
          </cell>
          <cell r="BT179">
            <v>765.88852102598617</v>
          </cell>
          <cell r="BX179">
            <v>0</v>
          </cell>
        </row>
        <row r="180">
          <cell r="O180">
            <v>464.85399999999998</v>
          </cell>
          <cell r="P180">
            <v>756.20291002141903</v>
          </cell>
          <cell r="S180">
            <v>1419.7808</v>
          </cell>
          <cell r="T180">
            <v>1915.4761745876722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1394.8541792967644</v>
          </cell>
          <cell r="AQ180">
            <v>73.021600000000007</v>
          </cell>
          <cell r="AR180">
            <v>59.53719380434493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1.5638861306273717</v>
          </cell>
          <cell r="BG180">
            <v>1747.2488000000001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301.602878208324</v>
          </cell>
          <cell r="BX180">
            <v>0</v>
          </cell>
        </row>
        <row r="181">
          <cell r="O181">
            <v>858.01923999999997</v>
          </cell>
          <cell r="P181">
            <v>798.27659279365821</v>
          </cell>
          <cell r="S181">
            <v>1351.0172</v>
          </cell>
          <cell r="T181">
            <v>2152.405194571993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1265.4866689413241</v>
          </cell>
          <cell r="AQ181">
            <v>126.33244000000001</v>
          </cell>
          <cell r="AR181">
            <v>103.11293598022237</v>
          </cell>
          <cell r="AU181">
            <v>4.6586799999999995</v>
          </cell>
          <cell r="AV181">
            <v>2403.683544508764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4.1821771242248742</v>
          </cell>
          <cell r="BG181">
            <v>2674.9044399999998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681.80529437396876</v>
          </cell>
          <cell r="BX181">
            <v>0</v>
          </cell>
        </row>
        <row r="182">
          <cell r="O182">
            <v>1746.7565400000001</v>
          </cell>
          <cell r="P182">
            <v>1625.2387783744884</v>
          </cell>
          <cell r="S182">
            <v>3325.5780700000005</v>
          </cell>
          <cell r="T182">
            <v>5161.5032891544415</v>
          </cell>
          <cell r="AA182">
            <v>137.71833000000001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2590.3562379277623</v>
          </cell>
          <cell r="AQ182">
            <v>235.92254</v>
          </cell>
          <cell r="AR182">
            <v>192.37955748028955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0</v>
          </cell>
          <cell r="BC182">
            <v>2650.9325800000001</v>
          </cell>
          <cell r="BD182">
            <v>14.175329973898341</v>
          </cell>
          <cell r="BG182">
            <v>5798.1160200000004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1614.0323724724246</v>
          </cell>
          <cell r="BX182">
            <v>0</v>
          </cell>
        </row>
        <row r="183">
          <cell r="O183">
            <v>1471.9578000000001</v>
          </cell>
          <cell r="P183">
            <v>1359.2151914850108</v>
          </cell>
          <cell r="S183">
            <v>2615.3134</v>
          </cell>
          <cell r="T183">
            <v>2653.4995379094098</v>
          </cell>
          <cell r="AA183">
            <v>162.95068000000003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2138.3433600598864</v>
          </cell>
          <cell r="AQ183">
            <v>173.75404000000003</v>
          </cell>
          <cell r="AR183">
            <v>141.87086576272193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819.3403052784148</v>
          </cell>
          <cell r="BG183">
            <v>4324.9451200000003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2043.5879868903405</v>
          </cell>
          <cell r="BX183">
            <v>0</v>
          </cell>
        </row>
        <row r="184">
          <cell r="O184">
            <v>1278.1129860000001</v>
          </cell>
          <cell r="P184">
            <v>2039.859972135896</v>
          </cell>
          <cell r="S184">
            <v>3305.3097599999996</v>
          </cell>
          <cell r="T184">
            <v>5197.2754452189693</v>
          </cell>
          <cell r="AA184">
            <v>105.536385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4725.3259794813875</v>
          </cell>
          <cell r="AQ184">
            <v>182.78003699999999</v>
          </cell>
          <cell r="AR184">
            <v>148.98007673343812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0</v>
          </cell>
          <cell r="BC184">
            <v>1598.7639599999998</v>
          </cell>
          <cell r="BD184">
            <v>8.5490694310212909</v>
          </cell>
          <cell r="BG184">
            <v>4163.9717520000004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489.87619005958078</v>
          </cell>
          <cell r="BX184">
            <v>0</v>
          </cell>
        </row>
        <row r="185">
          <cell r="O185">
            <v>1051.6738800000001</v>
          </cell>
          <cell r="P185">
            <v>1606.0549531987608</v>
          </cell>
          <cell r="S185">
            <v>2372.2643699999999</v>
          </cell>
          <cell r="T185">
            <v>3344.9674908561001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1576.0219383576321</v>
          </cell>
          <cell r="AQ185">
            <v>119.29634</v>
          </cell>
          <cell r="AR185">
            <v>97.120047393337657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2.1614211087692774</v>
          </cell>
          <cell r="BG185">
            <v>2842.7851300000002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1241.1415412330423</v>
          </cell>
          <cell r="BX185">
            <v>0</v>
          </cell>
        </row>
        <row r="186">
          <cell r="O186">
            <v>1270.71369</v>
          </cell>
          <cell r="P186">
            <v>1181.5192013198841</v>
          </cell>
          <cell r="S186">
            <v>2703.9295499999998</v>
          </cell>
          <cell r="T186">
            <v>2877.7762354245765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2671.1297661844337</v>
          </cell>
          <cell r="AQ186">
            <v>187.36589000000001</v>
          </cell>
          <cell r="AR186">
            <v>152.89699737846084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8.5494011507344094</v>
          </cell>
          <cell r="BG186">
            <v>4932.3404549999996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1040.0729557608263</v>
          </cell>
          <cell r="BX186">
            <v>0</v>
          </cell>
        </row>
        <row r="187">
          <cell r="O187">
            <v>1040.0026800000001</v>
          </cell>
          <cell r="P187">
            <v>967.08712297936245</v>
          </cell>
          <cell r="S187">
            <v>2218.5969599999999</v>
          </cell>
          <cell r="T187">
            <v>2785.8782853641474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1934.386134157603</v>
          </cell>
          <cell r="AQ187">
            <v>137.17739999999998</v>
          </cell>
          <cell r="AR187">
            <v>111.76933060572256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4.5826633204480585</v>
          </cell>
          <cell r="BG187">
            <v>3148.2920399999994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279.66812342953682</v>
          </cell>
          <cell r="BX187">
            <v>0</v>
          </cell>
        </row>
        <row r="188">
          <cell r="O188">
            <v>843.60399200000006</v>
          </cell>
          <cell r="P188">
            <v>779.23974707805246</v>
          </cell>
          <cell r="S188">
            <v>2119.2842880000003</v>
          </cell>
          <cell r="T188">
            <v>2296.4681010545482</v>
          </cell>
          <cell r="AA188">
            <v>64.145004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1389.2296720800111</v>
          </cell>
          <cell r="AQ188">
            <v>108.85212800000001</v>
          </cell>
          <cell r="AR188">
            <v>88.914098642015134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4.1219698706325598</v>
          </cell>
          <cell r="BG188">
            <v>3114.22606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531.91780338558965</v>
          </cell>
          <cell r="BX188">
            <v>0</v>
          </cell>
        </row>
        <row r="189">
          <cell r="O189">
            <v>505.62037500000002</v>
          </cell>
          <cell r="P189">
            <v>453.47516393803863</v>
          </cell>
          <cell r="S189">
            <v>910.26919999999996</v>
          </cell>
          <cell r="T189">
            <v>1278.2301661132399</v>
          </cell>
          <cell r="AA189">
            <v>33.250450000000001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730.95449654319589</v>
          </cell>
          <cell r="AQ189">
            <v>47.892849999999996</v>
          </cell>
          <cell r="AR189">
            <v>39.16920645022693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1.3897769954127277</v>
          </cell>
          <cell r="BG189">
            <v>1637.3558749999997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78.599537957320791</v>
          </cell>
          <cell r="BX189">
            <v>0</v>
          </cell>
        </row>
        <row r="190">
          <cell r="O190">
            <v>474.92742000000004</v>
          </cell>
          <cell r="P190">
            <v>1006.4336376113174</v>
          </cell>
          <cell r="S190">
            <v>1793.0204999999999</v>
          </cell>
          <cell r="T190">
            <v>2305.770985675751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947.67453739796429</v>
          </cell>
          <cell r="AQ190">
            <v>51.560490000000001</v>
          </cell>
          <cell r="AR190">
            <v>42.048143124318599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3386.6047644715345</v>
          </cell>
          <cell r="BG190">
            <v>1747.5259500000002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985.23606881385831</v>
          </cell>
          <cell r="BX190">
            <v>0</v>
          </cell>
        </row>
        <row r="191">
          <cell r="O191">
            <v>485.02062000000006</v>
          </cell>
          <cell r="P191">
            <v>448.14020066055116</v>
          </cell>
          <cell r="S191">
            <v>881.65728000000013</v>
          </cell>
          <cell r="T191">
            <v>1115.4935918805229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552.03703095085984</v>
          </cell>
          <cell r="AQ191">
            <v>58.922640000000001</v>
          </cell>
          <cell r="AR191">
            <v>48.080200917653556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3386.6839590866543</v>
          </cell>
          <cell r="BG191">
            <v>1129.6779480000002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402.137170944432</v>
          </cell>
          <cell r="BX191">
            <v>0</v>
          </cell>
        </row>
        <row r="192">
          <cell r="O192">
            <v>837.06565999999987</v>
          </cell>
          <cell r="P192">
            <v>773.9713916158737</v>
          </cell>
          <cell r="S192">
            <v>1577.2397999999998</v>
          </cell>
          <cell r="T192">
            <v>3936.3289593595537</v>
          </cell>
          <cell r="AA192">
            <v>66.888179999999991</v>
          </cell>
          <cell r="AB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1391.529787100329</v>
          </cell>
          <cell r="AQ192">
            <v>119.18758</v>
          </cell>
          <cell r="AR192">
            <v>97.296308822363699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3.2705564892876686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636.10788858482874</v>
          </cell>
          <cell r="BX192">
            <v>0</v>
          </cell>
        </row>
        <row r="193">
          <cell r="O193">
            <v>1218.2311</v>
          </cell>
          <cell r="P193">
            <v>1642.458775298461</v>
          </cell>
          <cell r="S193">
            <v>2622.643</v>
          </cell>
          <cell r="T193">
            <v>3718.7162225694892</v>
          </cell>
          <cell r="AA193">
            <v>107.85955</v>
          </cell>
          <cell r="AB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2724.3488557500086</v>
          </cell>
          <cell r="AQ193">
            <v>209.00584999999998</v>
          </cell>
          <cell r="AR193">
            <v>170.50355567783782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6.385014403027542</v>
          </cell>
          <cell r="BG193">
            <v>4942.2946499999998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658.04264336361587</v>
          </cell>
          <cell r="BX193">
            <v>0</v>
          </cell>
        </row>
        <row r="194">
          <cell r="O194">
            <v>1175.6846329999998</v>
          </cell>
          <cell r="P194">
            <v>1685.0430603113255</v>
          </cell>
          <cell r="S194">
            <v>2637.5408789999997</v>
          </cell>
          <cell r="T194">
            <v>3455.1012391301902</v>
          </cell>
          <cell r="AA194">
            <v>113.210748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2049.8476612244822</v>
          </cell>
          <cell r="AQ194">
            <v>186.88758399999998</v>
          </cell>
          <cell r="AR194">
            <v>152.75990515588501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1637.2930970785653</v>
          </cell>
          <cell r="BG194">
            <v>4553.1386149999998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698.25636045805913</v>
          </cell>
          <cell r="BX194">
            <v>0</v>
          </cell>
        </row>
        <row r="195">
          <cell r="O195">
            <v>828.93762200000015</v>
          </cell>
          <cell r="P195">
            <v>765.53644888059932</v>
          </cell>
          <cell r="S195">
            <v>1844.3999240000001</v>
          </cell>
          <cell r="T195">
            <v>3170.144828444691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1258.7468386661649</v>
          </cell>
          <cell r="AQ195">
            <v>119.04663400000001</v>
          </cell>
          <cell r="AR195">
            <v>97.100462790112545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3389.461416347945</v>
          </cell>
          <cell r="BG195">
            <v>2665.931419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502.67146368054</v>
          </cell>
          <cell r="BX195">
            <v>0</v>
          </cell>
        </row>
        <row r="196">
          <cell r="O196">
            <v>1265.284848</v>
          </cell>
          <cell r="P196">
            <v>1168.3325372925551</v>
          </cell>
          <cell r="S196">
            <v>1842.44685</v>
          </cell>
          <cell r="T196">
            <v>1996.6525906989127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3014.3455147517698</v>
          </cell>
          <cell r="AQ196">
            <v>110.13277799999999</v>
          </cell>
          <cell r="AR196">
            <v>90.089174835521931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3.6663150740172847</v>
          </cell>
          <cell r="BG196">
            <v>4175.9368379999996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877.39019115148801</v>
          </cell>
          <cell r="BX196">
            <v>0</v>
          </cell>
        </row>
        <row r="197">
          <cell r="O197">
            <v>840.24374999999998</v>
          </cell>
          <cell r="P197">
            <v>776.09248394616384</v>
          </cell>
          <cell r="S197">
            <v>1464.6200000000001</v>
          </cell>
          <cell r="T197">
            <v>1601.4142968733158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1355.5676887573279</v>
          </cell>
          <cell r="AQ197">
            <v>119.137</v>
          </cell>
          <cell r="AR197">
            <v>97.100462790112545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3.2495965732096486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383.85820862877597</v>
          </cell>
          <cell r="BX197">
            <v>0</v>
          </cell>
        </row>
        <row r="198">
          <cell r="O198">
            <v>1241.9094239999999</v>
          </cell>
          <cell r="P198">
            <v>1426.646622911554</v>
          </cell>
          <cell r="S198">
            <v>2287.0184399999998</v>
          </cell>
          <cell r="T198">
            <v>2753.3964981850008</v>
          </cell>
          <cell r="AA198">
            <v>105.58926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3306.2498590930245</v>
          </cell>
          <cell r="AQ198">
            <v>191.85793200000001</v>
          </cell>
          <cell r="AR198">
            <v>156.67682580090772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6.371767174813697</v>
          </cell>
          <cell r="BG198">
            <v>4983.3637559999997</v>
          </cell>
          <cell r="BK198">
            <v>584.56011599999999</v>
          </cell>
          <cell r="BL198">
            <v>0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1127.8119748759752</v>
          </cell>
          <cell r="BX198">
            <v>0</v>
          </cell>
        </row>
        <row r="199">
          <cell r="O199">
            <v>1239.9226080000001</v>
          </cell>
          <cell r="P199">
            <v>1145.1568247864063</v>
          </cell>
          <cell r="S199">
            <v>2773.7461800000001</v>
          </cell>
          <cell r="T199">
            <v>3109.20911733501</v>
          </cell>
          <cell r="AA199">
            <v>158.56358999999998</v>
          </cell>
          <cell r="AB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2191.5007477543454</v>
          </cell>
          <cell r="AQ199">
            <v>185.80972799999998</v>
          </cell>
          <cell r="AR199">
            <v>151.81984420107958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2576.4819391778801</v>
          </cell>
          <cell r="BG199">
            <v>4948.9706400000005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923.08759694062803</v>
          </cell>
          <cell r="BX199">
            <v>0</v>
          </cell>
        </row>
        <row r="200">
          <cell r="O200">
            <v>1133.4064499999999</v>
          </cell>
          <cell r="P200">
            <v>1047.0817438375079</v>
          </cell>
          <cell r="S200">
            <v>1732.8613500000001</v>
          </cell>
          <cell r="T200">
            <v>2983.145963832616</v>
          </cell>
          <cell r="AA200">
            <v>9.1307700000000001</v>
          </cell>
          <cell r="AB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1502.3458820233977</v>
          </cell>
          <cell r="AQ200">
            <v>25.804349999999999</v>
          </cell>
          <cell r="AR200">
            <v>23.697369902387294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2.3733176297549501</v>
          </cell>
          <cell r="BG200">
            <v>2747.9647800000002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562.99203932220485</v>
          </cell>
          <cell r="BX200">
            <v>0</v>
          </cell>
        </row>
        <row r="201">
          <cell r="O201">
            <v>922.03020000000004</v>
          </cell>
          <cell r="P201">
            <v>851.99244557787301</v>
          </cell>
          <cell r="S201">
            <v>1436.6940000000002</v>
          </cell>
          <cell r="T201">
            <v>2163.3748102671775</v>
          </cell>
          <cell r="AA201">
            <v>63.131399999999999</v>
          </cell>
          <cell r="AB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1290.3425023377135</v>
          </cell>
          <cell r="AQ201">
            <v>120.02759999999999</v>
          </cell>
          <cell r="AR201">
            <v>97.923016125567329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3.3563757238068255</v>
          </cell>
          <cell r="BG201">
            <v>3042.7775999999999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760.40483233128953</v>
          </cell>
          <cell r="BX201">
            <v>0</v>
          </cell>
        </row>
        <row r="202">
          <cell r="O202">
            <v>897.98599000000002</v>
          </cell>
          <cell r="P202">
            <v>829.84828443488027</v>
          </cell>
          <cell r="S202">
            <v>1687.5066999999999</v>
          </cell>
          <cell r="T202">
            <v>2230.7703395979852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1740.3445914026809</v>
          </cell>
          <cell r="AQ202">
            <v>120.08655999999999</v>
          </cell>
          <cell r="AR202">
            <v>97.923016125567329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3.2637739213612549</v>
          </cell>
          <cell r="BG202">
            <v>2715.0215399999997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775.02800218381435</v>
          </cell>
          <cell r="BX202">
            <v>0</v>
          </cell>
        </row>
        <row r="203">
          <cell r="O203">
            <v>431.17072000000002</v>
          </cell>
          <cell r="P203">
            <v>400.20867331814412</v>
          </cell>
          <cell r="S203">
            <v>1207.1420000000001</v>
          </cell>
          <cell r="T203">
            <v>1542.7885949667379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1404.3119880672361</v>
          </cell>
          <cell r="AQ203">
            <v>69.028120000000001</v>
          </cell>
          <cell r="AR203">
            <v>56.207811256075637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1.3137186141204593</v>
          </cell>
          <cell r="BG203">
            <v>1687.95856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133.43642490428877</v>
          </cell>
          <cell r="BX203">
            <v>0</v>
          </cell>
        </row>
        <row r="204">
          <cell r="O204">
            <v>1255.43075</v>
          </cell>
          <cell r="P204">
            <v>1167.6928861316715</v>
          </cell>
          <cell r="S204">
            <v>2576.16</v>
          </cell>
          <cell r="T204">
            <v>2956.9151312882068</v>
          </cell>
          <cell r="AA204">
            <v>109.57625</v>
          </cell>
          <cell r="AB204">
            <v>193.90740287563059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3101.8584947865456</v>
          </cell>
          <cell r="AQ204">
            <v>182.47800000000001</v>
          </cell>
          <cell r="AR204">
            <v>148.96049213021303</v>
          </cell>
          <cell r="AU204">
            <v>7.1560000000000006</v>
          </cell>
          <cell r="AV204">
            <v>0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6.3663849469377674</v>
          </cell>
          <cell r="BG204">
            <v>4277.94625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828.03699289921678</v>
          </cell>
          <cell r="BX204">
            <v>0</v>
          </cell>
        </row>
        <row r="205">
          <cell r="O205">
            <v>1196.04991</v>
          </cell>
          <cell r="P205">
            <v>1111.4473730582731</v>
          </cell>
          <cell r="S205">
            <v>3146.3461699999998</v>
          </cell>
          <cell r="T205">
            <v>3122.3401229225592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2496.8715283025667</v>
          </cell>
          <cell r="AQ205">
            <v>201.99189999999999</v>
          </cell>
          <cell r="AR205">
            <v>165.05903598125627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0</v>
          </cell>
          <cell r="BC205">
            <v>1122.5592399999998</v>
          </cell>
          <cell r="BD205">
            <v>6.0026602571116827</v>
          </cell>
          <cell r="BG205">
            <v>4175.6453199999996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414.93244456539117</v>
          </cell>
          <cell r="BX205">
            <v>0</v>
          </cell>
        </row>
        <row r="206">
          <cell r="O206">
            <v>1223.0808200000001</v>
          </cell>
          <cell r="P206">
            <v>1137.9952201829335</v>
          </cell>
          <cell r="S206">
            <v>2161.6194600000003</v>
          </cell>
          <cell r="T206">
            <v>2869.811991795792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1741.1484829601636</v>
          </cell>
          <cell r="AQ206">
            <v>174.32973999999999</v>
          </cell>
          <cell r="AR206">
            <v>142.22338862077399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2.8762703796763178</v>
          </cell>
          <cell r="BG206">
            <v>3456.4423400000001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548.36886946968002</v>
          </cell>
          <cell r="BX206">
            <v>0</v>
          </cell>
        </row>
        <row r="207">
          <cell r="O207">
            <v>1274.3266999999998</v>
          </cell>
          <cell r="P207">
            <v>1190.4056334877926</v>
          </cell>
          <cell r="S207">
            <v>1735.2814269999997</v>
          </cell>
          <cell r="T207">
            <v>2760.3636395496587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3615.4205956341802</v>
          </cell>
          <cell r="AQ207">
            <v>177.52689199999998</v>
          </cell>
          <cell r="AR207">
            <v>146.82577037867566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6.269069788898606</v>
          </cell>
          <cell r="BG207">
            <v>4205.2781099999993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1175.3372768966806</v>
          </cell>
          <cell r="BX207">
            <v>0</v>
          </cell>
        </row>
        <row r="208">
          <cell r="O208">
            <v>1201.9621399999999</v>
          </cell>
          <cell r="P208">
            <v>1117.8083201899462</v>
          </cell>
          <cell r="S208">
            <v>2419.9090000000001</v>
          </cell>
          <cell r="T208">
            <v>2546.1230341486475</v>
          </cell>
          <cell r="AA208">
            <v>31.081399999999999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2910.1070799999998</v>
          </cell>
          <cell r="AN208">
            <v>1998.2085206426118</v>
          </cell>
          <cell r="AQ208">
            <v>147.41463999999999</v>
          </cell>
          <cell r="AR208">
            <v>121.42453999570347</v>
          </cell>
          <cell r="AU208">
            <v>5.3282399999999992</v>
          </cell>
          <cell r="AV208">
            <v>0</v>
          </cell>
          <cell r="AY208">
            <v>1011.4775599999999</v>
          </cell>
          <cell r="AZ208">
            <v>2407.0177649089087</v>
          </cell>
          <cell r="BC208">
            <v>1225.0511799999999</v>
          </cell>
          <cell r="BD208">
            <v>6.550715337850475</v>
          </cell>
          <cell r="BG208">
            <v>4442.4200999999994</v>
          </cell>
          <cell r="BK208">
            <v>562.57334000000003</v>
          </cell>
          <cell r="BL208">
            <v>0</v>
          </cell>
          <cell r="BO208">
            <v>0.88804000000000005</v>
          </cell>
          <cell r="BP208">
            <v>0</v>
          </cell>
          <cell r="BS208">
            <v>799.68002000000001</v>
          </cell>
          <cell r="BT208">
            <v>555.68045439594232</v>
          </cell>
          <cell r="BX208">
            <v>0</v>
          </cell>
        </row>
        <row r="209">
          <cell r="O209">
            <v>1250.0062620000001</v>
          </cell>
          <cell r="P209">
            <v>1162.3943893607782</v>
          </cell>
          <cell r="S209">
            <v>1783.84944</v>
          </cell>
          <cell r="T209">
            <v>1977.9667968571603</v>
          </cell>
          <cell r="AA209">
            <v>107.11841000000001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2171.3452212332986</v>
          </cell>
          <cell r="AQ209">
            <v>199.37140800000003</v>
          </cell>
          <cell r="AR209">
            <v>162.55220676844175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6.5953160812973843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212.03596286160956</v>
          </cell>
          <cell r="BX209">
            <v>0</v>
          </cell>
        </row>
        <row r="210">
          <cell r="O210">
            <v>819.33609999999987</v>
          </cell>
          <cell r="P210">
            <v>757.09452637164691</v>
          </cell>
          <cell r="S210">
            <v>1740.40185</v>
          </cell>
          <cell r="T210">
            <v>2424.7052112513811</v>
          </cell>
          <cell r="AA210">
            <v>63.78723999999999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1989.7769649999998</v>
          </cell>
          <cell r="AN210">
            <v>2509.966923699265</v>
          </cell>
          <cell r="AQ210">
            <v>119.05118499999999</v>
          </cell>
          <cell r="AR210">
            <v>97.100462790112545</v>
          </cell>
          <cell r="AU210">
            <v>4.3991199999999999</v>
          </cell>
          <cell r="AV210">
            <v>0</v>
          </cell>
          <cell r="AY210">
            <v>141.32173</v>
          </cell>
          <cell r="AZ210">
            <v>0</v>
          </cell>
          <cell r="BC210">
            <v>621.92558999999994</v>
          </cell>
          <cell r="BD210">
            <v>3.3256222825030917</v>
          </cell>
          <cell r="BG210">
            <v>3078.5591649999997</v>
          </cell>
          <cell r="BK210">
            <v>426.98958499999998</v>
          </cell>
          <cell r="BL210">
            <v>0</v>
          </cell>
          <cell r="BO210">
            <v>1.374725</v>
          </cell>
          <cell r="BP210">
            <v>0</v>
          </cell>
          <cell r="BS210">
            <v>702.48447499999997</v>
          </cell>
          <cell r="BT210">
            <v>400.30927471286634</v>
          </cell>
          <cell r="BX210">
            <v>0</v>
          </cell>
        </row>
        <row r="211">
          <cell r="O211">
            <v>825.90630800000008</v>
          </cell>
          <cell r="P211">
            <v>1199.0456133465077</v>
          </cell>
          <cell r="S211">
            <v>1739.6453260000001</v>
          </cell>
          <cell r="T211">
            <v>2448.3826112671077</v>
          </cell>
          <cell r="AA211">
            <v>63.574152000000005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1959.726973961242</v>
          </cell>
          <cell r="AQ211">
            <v>119.06211800000001</v>
          </cell>
          <cell r="AR211">
            <v>97.100462790112545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3.2623273806446749</v>
          </cell>
          <cell r="BG211">
            <v>3086.4135460000002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595.89417149038559</v>
          </cell>
          <cell r="BX211">
            <v>0</v>
          </cell>
        </row>
        <row r="212">
          <cell r="O212">
            <v>1031.0095800000001</v>
          </cell>
          <cell r="P212">
            <v>957.53116211749239</v>
          </cell>
          <cell r="S212">
            <v>2539.2168000000001</v>
          </cell>
          <cell r="T212">
            <v>2402.3555780265469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640.63271412608765</v>
          </cell>
          <cell r="AQ212">
            <v>179.49636000000001</v>
          </cell>
          <cell r="AR212">
            <v>146.3361552980478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2974.6546510820326</v>
          </cell>
          <cell r="BG212">
            <v>2527.1774100000002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2050.8995718166034</v>
          </cell>
          <cell r="BX212">
            <v>0</v>
          </cell>
        </row>
        <row r="213">
          <cell r="O213">
            <v>909.49103999999988</v>
          </cell>
          <cell r="P213">
            <v>1942.1072823886689</v>
          </cell>
          <cell r="S213">
            <v>2592.7523999999999</v>
          </cell>
          <cell r="T213">
            <v>4730.2103211038175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900.19972484109587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1762.25154330748</v>
          </cell>
          <cell r="AQ213">
            <v>96.788879999999992</v>
          </cell>
          <cell r="AR213">
            <v>78.828027981081689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1.3343772633549706</v>
          </cell>
          <cell r="BG213">
            <v>2929.3505999999998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0</v>
          </cell>
          <cell r="BW213">
            <v>397.42367999999993</v>
          </cell>
          <cell r="BX213">
            <v>915.77601201436551</v>
          </cell>
        </row>
        <row r="214">
          <cell r="O214">
            <v>1958.8719200000003</v>
          </cell>
          <cell r="P214">
            <v>1816.7861103446076</v>
          </cell>
          <cell r="S214">
            <v>3994.9184</v>
          </cell>
          <cell r="T214">
            <v>6095.7830576563765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1800.3994496821917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2994.8843524867843</v>
          </cell>
          <cell r="AQ214">
            <v>192.93640000000002</v>
          </cell>
          <cell r="AR214">
            <v>157.06851786541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3388.4261693718777</v>
          </cell>
          <cell r="BG214">
            <v>5641.1198600000007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1681.6645330403521</v>
          </cell>
          <cell r="BW214">
            <v>2238.40155</v>
          </cell>
          <cell r="BX214">
            <v>2177.0244117946295</v>
          </cell>
        </row>
        <row r="215">
          <cell r="O215">
            <v>3045.1511970000001</v>
          </cell>
          <cell r="P215">
            <v>2844.8867504588011</v>
          </cell>
          <cell r="S215">
            <v>4426.5291840000009</v>
          </cell>
          <cell r="T215">
            <v>4701.3992342425063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3960.8683441794983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2974.4662645778035</v>
          </cell>
          <cell r="AQ215">
            <v>103.268682</v>
          </cell>
          <cell r="AR215">
            <v>84.017947835736763</v>
          </cell>
          <cell r="AU215">
            <v>3.8247659999999999</v>
          </cell>
          <cell r="AV215">
            <v>1887.3028590914821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3511.8633683263424</v>
          </cell>
          <cell r="BG215">
            <v>6099.2268480000002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2933.7734516627879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4149.5261332488753</v>
          </cell>
          <cell r="S216">
            <v>6002.4660000000003</v>
          </cell>
          <cell r="T216">
            <v>6598.0207877163948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2842.6789373225511</v>
          </cell>
          <cell r="AI216">
            <v>359.65148000000005</v>
          </cell>
          <cell r="AJ216">
            <v>328.81241925534329</v>
          </cell>
          <cell r="AM216">
            <v>7104.7776000000003</v>
          </cell>
          <cell r="AN216">
            <v>5069.7428254278129</v>
          </cell>
          <cell r="AQ216">
            <v>238.75979999999998</v>
          </cell>
          <cell r="AR216">
            <v>193.61338748347174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3517.3646592865011</v>
          </cell>
          <cell r="BG216">
            <v>10232.084699999999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1796.8219956289845</v>
          </cell>
          <cell r="BW216">
            <v>7346.57708</v>
          </cell>
          <cell r="BX216">
            <v>1893.7004959019614</v>
          </cell>
        </row>
        <row r="217">
          <cell r="O217">
            <v>1680.9278400000001</v>
          </cell>
          <cell r="P217">
            <v>1569.9949638599946</v>
          </cell>
          <cell r="S217">
            <v>3472.2407999999996</v>
          </cell>
          <cell r="T217">
            <v>3533.683851384752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898.14986978141155</v>
          </cell>
          <cell r="AI217">
            <v>87.991720000000001</v>
          </cell>
          <cell r="AJ217">
            <v>82.203104813835822</v>
          </cell>
          <cell r="AM217">
            <v>2434.7603999999997</v>
          </cell>
          <cell r="AN217">
            <v>1674.4865962470265</v>
          </cell>
          <cell r="AQ217">
            <v>117.37151999999999</v>
          </cell>
          <cell r="AR217">
            <v>95.435771515977919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3508.2738934622507</v>
          </cell>
          <cell r="BG217">
            <v>2365.94436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1356.2990038216751</v>
          </cell>
          <cell r="BW217">
            <v>778.91261999999995</v>
          </cell>
          <cell r="BX217">
            <v>670.83791698457514</v>
          </cell>
        </row>
        <row r="218">
          <cell r="O218">
            <v>1911.3777319999999</v>
          </cell>
          <cell r="P218">
            <v>1785.4859452724791</v>
          </cell>
          <cell r="S218">
            <v>3655.0152939999998</v>
          </cell>
          <cell r="T218">
            <v>3513.7657231551384</v>
          </cell>
          <cell r="AA218">
            <v>67.096067999999988</v>
          </cell>
          <cell r="AB218">
            <v>0</v>
          </cell>
          <cell r="AE218">
            <v>2744.6431259999999</v>
          </cell>
          <cell r="AF218">
            <v>2640.5788961196658</v>
          </cell>
          <cell r="AI218">
            <v>0</v>
          </cell>
          <cell r="AJ218">
            <v>0</v>
          </cell>
          <cell r="AM218">
            <v>2909.216692</v>
          </cell>
          <cell r="AN218">
            <v>2587.806762882853</v>
          </cell>
          <cell r="AQ218">
            <v>123.86966399999999</v>
          </cell>
          <cell r="AR218">
            <v>100.88029121255946</v>
          </cell>
          <cell r="AU218">
            <v>4.7311329999999998</v>
          </cell>
          <cell r="AV218">
            <v>0</v>
          </cell>
          <cell r="AY218">
            <v>209.460161</v>
          </cell>
          <cell r="AZ218">
            <v>0</v>
          </cell>
          <cell r="BC218">
            <v>546.66091299999994</v>
          </cell>
          <cell r="BD218">
            <v>3509.6803030878109</v>
          </cell>
          <cell r="BG218">
            <v>3445.5551329999998</v>
          </cell>
          <cell r="BK218">
            <v>196.55707099999998</v>
          </cell>
          <cell r="BL218">
            <v>0</v>
          </cell>
          <cell r="BO218">
            <v>0.86020600000000003</v>
          </cell>
          <cell r="BP218">
            <v>0</v>
          </cell>
          <cell r="BS218">
            <v>571.60688699999992</v>
          </cell>
          <cell r="BT218">
            <v>2332.3955914777052</v>
          </cell>
          <cell r="BW218">
            <v>1185.6919620000001</v>
          </cell>
          <cell r="BX218">
            <v>0</v>
          </cell>
        </row>
        <row r="219">
          <cell r="O219">
            <v>2570.5950800000001</v>
          </cell>
          <cell r="P219">
            <v>2401.1742159373098</v>
          </cell>
          <cell r="S219">
            <v>2832.9663999999998</v>
          </cell>
          <cell r="T219">
            <v>2945.9117422101813</v>
          </cell>
          <cell r="AA219">
            <v>63.580780000000004</v>
          </cell>
          <cell r="AB219">
            <v>0</v>
          </cell>
          <cell r="AE219">
            <v>2107.8420000000001</v>
          </cell>
          <cell r="AF219">
            <v>1651.0864403665903</v>
          </cell>
          <cell r="AI219">
            <v>0</v>
          </cell>
          <cell r="AJ219">
            <v>0</v>
          </cell>
          <cell r="AM219">
            <v>2766.5687499999999</v>
          </cell>
          <cell r="AN219">
            <v>2559.6966954071486</v>
          </cell>
          <cell r="AQ219">
            <v>117.50372</v>
          </cell>
          <cell r="AR219">
            <v>95.08324865792585</v>
          </cell>
          <cell r="AU219">
            <v>4.4265100000000004</v>
          </cell>
          <cell r="AV219">
            <v>0</v>
          </cell>
          <cell r="AY219">
            <v>430.57869999999997</v>
          </cell>
          <cell r="AZ219">
            <v>0</v>
          </cell>
          <cell r="BC219">
            <v>566.99568999999997</v>
          </cell>
          <cell r="BD219">
            <v>3509.7890392269701</v>
          </cell>
          <cell r="BG219">
            <v>3653.4803900000002</v>
          </cell>
          <cell r="BK219">
            <v>264.78577999999999</v>
          </cell>
          <cell r="BL219">
            <v>0</v>
          </cell>
          <cell r="BO219">
            <v>0.80481999999999998</v>
          </cell>
          <cell r="BP219">
            <v>0</v>
          </cell>
          <cell r="BS219">
            <v>2641.8216499999999</v>
          </cell>
          <cell r="BT219">
            <v>2270.2471196044753</v>
          </cell>
          <cell r="BW219">
            <v>1377.6510000000001</v>
          </cell>
          <cell r="BX219">
            <v>0</v>
          </cell>
        </row>
        <row r="220">
          <cell r="O220">
            <v>3619.0385239999996</v>
          </cell>
          <cell r="P220">
            <v>3377.2712606892987</v>
          </cell>
          <cell r="S220">
            <v>5895.2363679999999</v>
          </cell>
          <cell r="T220">
            <v>7800.0297229376329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3505.6830133147018</v>
          </cell>
          <cell r="AI220">
            <v>366.07382799999999</v>
          </cell>
          <cell r="AJ220">
            <v>328.81241925534329</v>
          </cell>
          <cell r="AM220">
            <v>5484.923937999999</v>
          </cell>
          <cell r="AN220">
            <v>4826.4391839826731</v>
          </cell>
          <cell r="AQ220">
            <v>159.980402</v>
          </cell>
          <cell r="AR220">
            <v>132.19607176951587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7971.0847646790626</v>
          </cell>
          <cell r="BC220">
            <v>1429.047736</v>
          </cell>
          <cell r="BD220">
            <v>7.6415459823774023</v>
          </cell>
          <cell r="BG220">
            <v>7955.0876579999995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1398.340617147684</v>
          </cell>
          <cell r="BW220">
            <v>1790.3910559999999</v>
          </cell>
          <cell r="BX220">
            <v>1802.3056843236814</v>
          </cell>
        </row>
        <row r="221">
          <cell r="O221">
            <v>2464.9691200000002</v>
          </cell>
          <cell r="P221">
            <v>1123.6389496166241</v>
          </cell>
          <cell r="S221">
            <v>2995.7804000000006</v>
          </cell>
          <cell r="T221">
            <v>2175.1649844322128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1061.4593416701441</v>
          </cell>
          <cell r="AI221">
            <v>177.23300000000003</v>
          </cell>
          <cell r="AJ221">
            <v>164.40620962767167</v>
          </cell>
          <cell r="AM221">
            <v>2335.114</v>
          </cell>
          <cell r="AN221">
            <v>1756.6659163454824</v>
          </cell>
          <cell r="AQ221">
            <v>177.69648000000001</v>
          </cell>
          <cell r="AR221">
            <v>143.261372591705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4.4403402435082153</v>
          </cell>
          <cell r="BG221">
            <v>6611.7898600000008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2493.2504598554779</v>
          </cell>
          <cell r="BW221">
            <v>997.56860000000006</v>
          </cell>
          <cell r="BX221">
            <v>888.35756854088152</v>
          </cell>
        </row>
        <row r="222">
          <cell r="O222">
            <v>743.69240000000002</v>
          </cell>
          <cell r="P222">
            <v>435.98629433864505</v>
          </cell>
          <cell r="S222">
            <v>647.39928000000009</v>
          </cell>
          <cell r="T222">
            <v>739.47559130889078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530.72967083507206</v>
          </cell>
          <cell r="AI222">
            <v>80.492760000000004</v>
          </cell>
          <cell r="AJ222">
            <v>82.203104813835822</v>
          </cell>
          <cell r="AM222">
            <v>892.21594000000005</v>
          </cell>
          <cell r="AN222">
            <v>1011.6808165398481</v>
          </cell>
          <cell r="AQ222">
            <v>72.649720000000002</v>
          </cell>
          <cell r="AR222">
            <v>61.29980809460514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1.8205680479999606</v>
          </cell>
          <cell r="BG222">
            <v>2540.1609199999998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577.61520917472956</v>
          </cell>
          <cell r="BW222">
            <v>68.165040000000005</v>
          </cell>
          <cell r="BX222">
            <v>460.62985035453119</v>
          </cell>
        </row>
        <row r="223">
          <cell r="O223">
            <v>2495.39959</v>
          </cell>
          <cell r="P223">
            <v>2848.9255291418067</v>
          </cell>
          <cell r="S223">
            <v>3587.7093199999999</v>
          </cell>
          <cell r="T223">
            <v>5487.3260608368109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2160.4688944973068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2658.6046059836681</v>
          </cell>
          <cell r="AQ223">
            <v>186.83441999999999</v>
          </cell>
          <cell r="AR223">
            <v>152.56405912363391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2574.730449029003</v>
          </cell>
          <cell r="BG223">
            <v>10081.73184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0</v>
          </cell>
          <cell r="BW223">
            <v>1025.1460999999999</v>
          </cell>
          <cell r="BX223">
            <v>1232.0020600752143</v>
          </cell>
        </row>
        <row r="224">
          <cell r="O224">
            <v>4789.9277960000009</v>
          </cell>
          <cell r="P224">
            <v>4444.4547853032891</v>
          </cell>
          <cell r="S224">
            <v>8168.0991470000008</v>
          </cell>
          <cell r="T224">
            <v>12050.875548657026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4320.9377889946136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5878.1340222376275</v>
          </cell>
          <cell r="AQ224">
            <v>360.47219900000005</v>
          </cell>
          <cell r="AR224">
            <v>292.39812615094399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9723.5927625872246</v>
          </cell>
          <cell r="BC224">
            <v>2055.6959460000003</v>
          </cell>
          <cell r="BD224">
            <v>826.3370515039893</v>
          </cell>
          <cell r="BG224">
            <v>15614.137883000001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0</v>
          </cell>
          <cell r="BW224">
            <v>4096.0748290000001</v>
          </cell>
          <cell r="BX224">
            <v>1943.0536941542325</v>
          </cell>
        </row>
        <row r="225">
          <cell r="O225">
            <v>1896.804333</v>
          </cell>
          <cell r="P225">
            <v>1970.2632493369556</v>
          </cell>
          <cell r="S225">
            <v>3333.1971359999998</v>
          </cell>
          <cell r="T225">
            <v>3663.7440257341336</v>
          </cell>
          <cell r="AA225">
            <v>61.540154999999999</v>
          </cell>
          <cell r="AB225">
            <v>81.313342898571037</v>
          </cell>
          <cell r="AE225">
            <v>1434.1046480000002</v>
          </cell>
          <cell r="AF225">
            <v>1339.0645536383424</v>
          </cell>
          <cell r="AI225">
            <v>176.39158999999998</v>
          </cell>
          <cell r="AJ225">
            <v>164.40620962767164</v>
          </cell>
          <cell r="AM225">
            <v>3144.9298469999994</v>
          </cell>
          <cell r="AN225">
            <v>2187.6481924287664</v>
          </cell>
          <cell r="AQ225">
            <v>78.862568999999993</v>
          </cell>
          <cell r="AR225">
            <v>64.441178451913345</v>
          </cell>
          <cell r="AU225">
            <v>2.7351179999999995</v>
          </cell>
          <cell r="AV225">
            <v>0</v>
          </cell>
          <cell r="AY225">
            <v>172.312434</v>
          </cell>
          <cell r="AZ225">
            <v>0</v>
          </cell>
          <cell r="BC225">
            <v>817.80028199999992</v>
          </cell>
          <cell r="BD225">
            <v>2724.7725716860705</v>
          </cell>
          <cell r="BG225">
            <v>5950.7050619999991</v>
          </cell>
          <cell r="BK225">
            <v>456.30885299999994</v>
          </cell>
          <cell r="BL225">
            <v>0</v>
          </cell>
          <cell r="BO225">
            <v>0.91170600000000002</v>
          </cell>
          <cell r="BP225">
            <v>0</v>
          </cell>
          <cell r="BS225">
            <v>650.046378</v>
          </cell>
          <cell r="BT225">
            <v>606.86154887977909</v>
          </cell>
          <cell r="BW225">
            <v>1268.378596</v>
          </cell>
          <cell r="BX225">
            <v>1091.2540502446632</v>
          </cell>
        </row>
        <row r="226">
          <cell r="O226">
            <v>5010.4769099999994</v>
          </cell>
          <cell r="P226">
            <v>4680.287430834559</v>
          </cell>
          <cell r="S226">
            <v>7297.1216100000001</v>
          </cell>
          <cell r="T226">
            <v>8008.38153668835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3098.6366353483504</v>
          </cell>
          <cell r="AI226">
            <v>0</v>
          </cell>
          <cell r="AJ226">
            <v>0</v>
          </cell>
          <cell r="AM226">
            <v>7018.69596</v>
          </cell>
          <cell r="AN226">
            <v>5080.3850051975214</v>
          </cell>
          <cell r="AQ226">
            <v>318.70850999999999</v>
          </cell>
          <cell r="AR226">
            <v>259.770177177905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3517.3373062463056</v>
          </cell>
          <cell r="BG226">
            <v>16020.730380000001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2136.8106947001861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2227.900392915366</v>
          </cell>
          <cell r="S227">
            <v>3750.3447500000002</v>
          </cell>
          <cell r="T227">
            <v>5334.4719384920736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2160.4688944973068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2686.7278053491882</v>
          </cell>
          <cell r="AQ227">
            <v>143.57148000000001</v>
          </cell>
          <cell r="AR227">
            <v>117.35094252487988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2724.8114762991295</v>
          </cell>
          <cell r="BG227">
            <v>5953.614770000001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762.23272856285519</v>
          </cell>
          <cell r="BW227">
            <v>871.67195500000003</v>
          </cell>
          <cell r="BX227">
            <v>793.30696449947027</v>
          </cell>
        </row>
        <row r="228">
          <cell r="O228">
            <v>3020.7908969999999</v>
          </cell>
          <cell r="P228">
            <v>2804.7818487022455</v>
          </cell>
          <cell r="S228">
            <v>6154.4969600000004</v>
          </cell>
          <cell r="T228">
            <v>6111.3892689820468</v>
          </cell>
          <cell r="AA228">
            <v>143.315403</v>
          </cell>
          <cell r="AB228">
            <v>0</v>
          </cell>
          <cell r="AE228">
            <v>2882.8211270000002</v>
          </cell>
          <cell r="AF228">
            <v>2694.4496093442344</v>
          </cell>
          <cell r="AI228">
            <v>263.60754700000001</v>
          </cell>
          <cell r="AJ228">
            <v>246.60931444150748</v>
          </cell>
          <cell r="AM228">
            <v>4197.7143580000002</v>
          </cell>
          <cell r="AN228">
            <v>3493.4414926342388</v>
          </cell>
          <cell r="AQ228">
            <v>152.00118500000002</v>
          </cell>
          <cell r="AR228">
            <v>124.14679984399426</v>
          </cell>
          <cell r="AU228">
            <v>4.9633039999999999</v>
          </cell>
          <cell r="AV228">
            <v>0</v>
          </cell>
          <cell r="AY228">
            <v>385.89688599999999</v>
          </cell>
          <cell r="AZ228">
            <v>0</v>
          </cell>
          <cell r="BC228">
            <v>1156.449832</v>
          </cell>
          <cell r="BD228">
            <v>6.1838833965589961</v>
          </cell>
          <cell r="BG228">
            <v>5410.0013600000002</v>
          </cell>
          <cell r="BK228">
            <v>323.23517300000003</v>
          </cell>
          <cell r="BL228">
            <v>0</v>
          </cell>
          <cell r="BO228">
            <v>1.240826</v>
          </cell>
          <cell r="BP228">
            <v>0</v>
          </cell>
          <cell r="BS228">
            <v>156.344076</v>
          </cell>
          <cell r="BT228">
            <v>1553.71179683076</v>
          </cell>
          <cell r="BW228">
            <v>1565.9075180000002</v>
          </cell>
          <cell r="BX228">
            <v>0</v>
          </cell>
        </row>
        <row r="229">
          <cell r="O229">
            <v>1543.8360910000001</v>
          </cell>
          <cell r="P229">
            <v>1442.6309469766488</v>
          </cell>
          <cell r="S229">
            <v>3844.6344399999998</v>
          </cell>
          <cell r="T229">
            <v>4245.8858491381279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1968.592015789535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1888.6372174830947</v>
          </cell>
          <cell r="AQ229">
            <v>123.63451000000001</v>
          </cell>
          <cell r="AR229">
            <v>99.803138035178208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3.3183493458401312</v>
          </cell>
          <cell r="BG229">
            <v>3369.2398079999998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2696.1469415592601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1074.8953037121346</v>
          </cell>
          <cell r="S230">
            <v>1779.9462999999998</v>
          </cell>
          <cell r="T230">
            <v>2403.3109485862128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1320.2894480598329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1988.4018102184691</v>
          </cell>
          <cell r="AQ230">
            <v>44.780889999999999</v>
          </cell>
          <cell r="AR230">
            <v>36.5057004116115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816.69685673877586</v>
          </cell>
          <cell r="BG230">
            <v>1351.3292099999999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1153.4025221178936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1752.4712940748614</v>
          </cell>
          <cell r="S231">
            <v>4690.9549999999999</v>
          </cell>
          <cell r="T231">
            <v>5683.5029325200421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1738.3815418255019</v>
          </cell>
          <cell r="AI231">
            <v>175.84207999999998</v>
          </cell>
          <cell r="AJ231">
            <v>164.40620962767164</v>
          </cell>
          <cell r="AM231">
            <v>2676.1174999999998</v>
          </cell>
          <cell r="AN231">
            <v>1890.1704839481677</v>
          </cell>
          <cell r="AQ231">
            <v>126.0565</v>
          </cell>
          <cell r="AR231">
            <v>102.64290550281967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818.54034609224311</v>
          </cell>
          <cell r="BG231">
            <v>3355.5826999999999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1857.1425712706493</v>
          </cell>
          <cell r="BW231">
            <v>1021.32415</v>
          </cell>
          <cell r="BX231">
            <v>943.19445548784961</v>
          </cell>
        </row>
        <row r="232">
          <cell r="O232">
            <v>6236.4532320000008</v>
          </cell>
          <cell r="P232">
            <v>5899.4301604784087</v>
          </cell>
          <cell r="S232">
            <v>11159.279856000001</v>
          </cell>
          <cell r="T232">
            <v>11580.380735316623</v>
          </cell>
          <cell r="AA232">
            <v>306.949296</v>
          </cell>
          <cell r="AB232">
            <v>0</v>
          </cell>
          <cell r="AE232">
            <v>6908.4502920000004</v>
          </cell>
          <cell r="AF232">
            <v>6287.049088469882</v>
          </cell>
          <cell r="AI232">
            <v>633.01728600000001</v>
          </cell>
          <cell r="AJ232">
            <v>575.42173369685088</v>
          </cell>
          <cell r="AM232">
            <v>9733.6385760000012</v>
          </cell>
          <cell r="AN232">
            <v>8471.4888899704638</v>
          </cell>
          <cell r="AQ232">
            <v>258.94300800000002</v>
          </cell>
          <cell r="AR232">
            <v>209.73151593774011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23.616767174223515</v>
          </cell>
          <cell r="BG232">
            <v>11918.652048000002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2487.7667711607814</v>
          </cell>
          <cell r="BW232">
            <v>1953.791712</v>
          </cell>
          <cell r="BX232">
            <v>1917.4631469123142</v>
          </cell>
        </row>
        <row r="233">
          <cell r="O233">
            <v>2246.928852</v>
          </cell>
          <cell r="P233">
            <v>3033.6398512214455</v>
          </cell>
          <cell r="S233">
            <v>4017.7103679999996</v>
          </cell>
          <cell r="T233">
            <v>6170.1116509583908</v>
          </cell>
          <cell r="AA233">
            <v>116.430188</v>
          </cell>
          <cell r="AB233">
            <v>0</v>
          </cell>
          <cell r="AE233">
            <v>961.39117199999998</v>
          </cell>
          <cell r="AF233">
            <v>898.14986978141155</v>
          </cell>
          <cell r="AI233">
            <v>87.960347999999996</v>
          </cell>
          <cell r="AJ233">
            <v>82.203104813835822</v>
          </cell>
          <cell r="AM233">
            <v>3285.2428419999997</v>
          </cell>
          <cell r="AN233">
            <v>2243.9143707841722</v>
          </cell>
          <cell r="AQ233">
            <v>116.430188</v>
          </cell>
          <cell r="AR233">
            <v>94.730725799873809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1.6122217273658901</v>
          </cell>
          <cell r="BG233">
            <v>3318.6947989999999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531.91780338558965</v>
          </cell>
          <cell r="BW233">
            <v>990.32549699999993</v>
          </cell>
          <cell r="BX233">
            <v>921.25970070906237</v>
          </cell>
        </row>
        <row r="234">
          <cell r="O234">
            <v>1838.113192</v>
          </cell>
          <cell r="P234">
            <v>2061.5114716334674</v>
          </cell>
          <cell r="S234">
            <v>2888.3446079999999</v>
          </cell>
          <cell r="T234">
            <v>2890.0233903484072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1968.592015789535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2614.1797708714039</v>
          </cell>
          <cell r="AQ234">
            <v>76.622751999999991</v>
          </cell>
          <cell r="AR234">
            <v>62.161530636510129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4613.4507160754092</v>
          </cell>
          <cell r="BC234">
            <v>652.12624799999992</v>
          </cell>
          <cell r="BD234">
            <v>3.4871142403931912</v>
          </cell>
          <cell r="BG234">
            <v>3783.2483799999995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296.11918951362719</v>
          </cell>
          <cell r="BW234">
            <v>1005.5291439999999</v>
          </cell>
          <cell r="BX234">
            <v>747.60955871033025</v>
          </cell>
        </row>
        <row r="235">
          <cell r="O235">
            <v>1779.4424779999999</v>
          </cell>
          <cell r="P235">
            <v>2027.552709785544</v>
          </cell>
          <cell r="S235">
            <v>3446.7044799999999</v>
          </cell>
          <cell r="T235">
            <v>3250.1922537576629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2640.5788961196658</v>
          </cell>
          <cell r="AI235">
            <v>0</v>
          </cell>
          <cell r="AJ235">
            <v>0</v>
          </cell>
          <cell r="AM235">
            <v>3015.459969</v>
          </cell>
          <cell r="AN235">
            <v>3727.2479872607146</v>
          </cell>
          <cell r="AQ235">
            <v>95.515985000000001</v>
          </cell>
          <cell r="AR235">
            <v>77.026244484371261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4680.3123206562123</v>
          </cell>
          <cell r="BC235">
            <v>623.90228500000001</v>
          </cell>
          <cell r="BD235">
            <v>2531.2753095930702</v>
          </cell>
          <cell r="BG235">
            <v>2902.4665909999999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1500.7028061153574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1334.346995869844</v>
          </cell>
          <cell r="S236">
            <v>5231.4947010000005</v>
          </cell>
          <cell r="T236">
            <v>7078.9301045587745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1796.2997395628231</v>
          </cell>
          <cell r="AI236">
            <v>171.361683</v>
          </cell>
          <cell r="AJ236">
            <v>164.40620962767167</v>
          </cell>
          <cell r="AM236">
            <v>3196.7766449999999</v>
          </cell>
          <cell r="AN236">
            <v>2993.5101942619531</v>
          </cell>
          <cell r="AQ236">
            <v>116.01462600000001</v>
          </cell>
          <cell r="AR236">
            <v>95.729540564354608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3.5619854517222409</v>
          </cell>
          <cell r="BG236">
            <v>3871.191339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2822.2717815372862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2381.9137728291425</v>
          </cell>
          <cell r="S237">
            <v>5360.173499999999</v>
          </cell>
          <cell r="T237">
            <v>5229.6901270558701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3960.8683441794983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3846.6333727621291</v>
          </cell>
          <cell r="AQ237">
            <v>182.35949999999997</v>
          </cell>
          <cell r="AR237">
            <v>150.97770626239969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11032.164755832497</v>
          </cell>
          <cell r="BC237">
            <v>1069.6430999999998</v>
          </cell>
          <cell r="BD237">
            <v>5.7197018178423589</v>
          </cell>
          <cell r="BG237">
            <v>4005.3320999999996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2994.0940273044525</v>
          </cell>
          <cell r="BW237">
            <v>1567.5005999999998</v>
          </cell>
          <cell r="BX237">
            <v>1230.1741638436488</v>
          </cell>
        </row>
        <row r="238">
          <cell r="O238">
            <v>2550.5046000000002</v>
          </cell>
          <cell r="P238">
            <v>2382.0802248307982</v>
          </cell>
          <cell r="S238">
            <v>5520.1062000000002</v>
          </cell>
          <cell r="T238">
            <v>5438.4099663812121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2694.4496093442344</v>
          </cell>
          <cell r="AI238">
            <v>264.01288000000005</v>
          </cell>
          <cell r="AJ238">
            <v>246.60931444150754</v>
          </cell>
          <cell r="AM238">
            <v>4260.4203600000001</v>
          </cell>
          <cell r="AN238">
            <v>4667.4669174956125</v>
          </cell>
          <cell r="AQ238">
            <v>189.19236000000004</v>
          </cell>
          <cell r="AR238">
            <v>154.05248896874252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0</v>
          </cell>
          <cell r="BC238">
            <v>1109.4096300000001</v>
          </cell>
          <cell r="BD238">
            <v>5.9323453565425899</v>
          </cell>
          <cell r="BG238">
            <v>5469.2158500000005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3089.1446313458641</v>
          </cell>
          <cell r="BW238">
            <v>1825.3677399999999</v>
          </cell>
          <cell r="BX238">
            <v>1623.1718536302526</v>
          </cell>
        </row>
        <row r="239">
          <cell r="O239">
            <v>1939.0814599999997</v>
          </cell>
          <cell r="P239">
            <v>1810.9768395145404</v>
          </cell>
          <cell r="S239">
            <v>3405.4221199999997</v>
          </cell>
          <cell r="T239">
            <v>3579.5931107552551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1968.592015789535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2517.2350122257185</v>
          </cell>
          <cell r="AQ239">
            <v>119.02937999999999</v>
          </cell>
          <cell r="AR239">
            <v>96.395417074008463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3.3359074384279905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1038.2450595292607</v>
          </cell>
          <cell r="BW239">
            <v>1276.3208399999999</v>
          </cell>
          <cell r="BX239">
            <v>1038.2450595292607</v>
          </cell>
        </row>
        <row r="240">
          <cell r="O240">
            <v>2922.17499</v>
          </cell>
          <cell r="P240">
            <v>3630.407420618425</v>
          </cell>
          <cell r="S240">
            <v>5701.9598999999998</v>
          </cell>
          <cell r="T240">
            <v>7464.5679278992393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3303.1651672588878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3078.6701427634307</v>
          </cell>
          <cell r="AQ240">
            <v>128.40534</v>
          </cell>
          <cell r="AR240">
            <v>103.60255106085023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2533.8059945788186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1557.3675892938913</v>
          </cell>
          <cell r="BW240">
            <v>1913.5356599999998</v>
          </cell>
          <cell r="BX240">
            <v>1555.5396930623253</v>
          </cell>
        </row>
        <row r="241">
          <cell r="O241">
            <v>2902.3412949999997</v>
          </cell>
          <cell r="P241">
            <v>3492.9974459184659</v>
          </cell>
          <cell r="S241">
            <v>5748.5685800000001</v>
          </cell>
          <cell r="T241">
            <v>5990.8815830401472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2952.8880236843024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4748.7685597854088</v>
          </cell>
          <cell r="AQ241">
            <v>152.754805</v>
          </cell>
          <cell r="AR241">
            <v>124.3622304794705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5.9611603590655902</v>
          </cell>
          <cell r="BG241">
            <v>6018.5393169999998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1895.5283921335272</v>
          </cell>
          <cell r="BW241">
            <v>1759.224541</v>
          </cell>
          <cell r="BX241">
            <v>1573.8186553779813</v>
          </cell>
        </row>
        <row r="242">
          <cell r="O242">
            <v>3548.9198000000006</v>
          </cell>
          <cell r="P242">
            <v>3358.4558141646858</v>
          </cell>
          <cell r="S242">
            <v>5830.2596800000001</v>
          </cell>
          <cell r="T242">
            <v>6840.3078984373424</v>
          </cell>
          <cell r="AA242">
            <v>180.10578000000001</v>
          </cell>
          <cell r="AB242">
            <v>0</v>
          </cell>
          <cell r="AE242">
            <v>2504.9817700000003</v>
          </cell>
          <cell r="AF242">
            <v>2340.5166733065184</v>
          </cell>
          <cell r="AI242">
            <v>0</v>
          </cell>
          <cell r="AJ242">
            <v>0</v>
          </cell>
          <cell r="AM242">
            <v>4969.2476600000009</v>
          </cell>
          <cell r="AN242">
            <v>4023.488707754861</v>
          </cell>
          <cell r="AQ242">
            <v>246.22056000000001</v>
          </cell>
          <cell r="AR242">
            <v>204.73744211533619</v>
          </cell>
          <cell r="AU242">
            <v>9.1192799999999998</v>
          </cell>
          <cell r="AV242">
            <v>0</v>
          </cell>
          <cell r="AY242">
            <v>427.84622000000007</v>
          </cell>
          <cell r="AZ242">
            <v>0</v>
          </cell>
          <cell r="BC242">
            <v>958.28434000000004</v>
          </cell>
          <cell r="BD242">
            <v>2725.5237819934341</v>
          </cell>
          <cell r="BG242">
            <v>6669.9933800000008</v>
          </cell>
          <cell r="BK242">
            <v>668.74720000000002</v>
          </cell>
          <cell r="BL242">
            <v>0</v>
          </cell>
          <cell r="BO242">
            <v>0.75994000000000006</v>
          </cell>
          <cell r="BP242">
            <v>0</v>
          </cell>
          <cell r="BS242">
            <v>1311.6564400000002</v>
          </cell>
          <cell r="BT242">
            <v>998.03134243481759</v>
          </cell>
          <cell r="BW242">
            <v>1601.65452</v>
          </cell>
          <cell r="BX242">
            <v>1456.8332965577831</v>
          </cell>
        </row>
        <row r="243">
          <cell r="O243">
            <v>1980.9323800000002</v>
          </cell>
          <cell r="P243">
            <v>1851.2930121253637</v>
          </cell>
          <cell r="S243">
            <v>5647.9661999999998</v>
          </cell>
          <cell r="T243">
            <v>7075.6842047503669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3240.7033417459606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3529.7476888959632</v>
          </cell>
          <cell r="AQ243">
            <v>148.59953000000002</v>
          </cell>
          <cell r="AR243">
            <v>120.8761711054003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2534.8689695049311</v>
          </cell>
          <cell r="BG243">
            <v>6635.4722400000001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515.46673730149917</v>
          </cell>
          <cell r="BW243">
            <v>1831.5281500000001</v>
          </cell>
          <cell r="BX243">
            <v>3105.5956974299543</v>
          </cell>
        </row>
        <row r="244">
          <cell r="O244">
            <v>4724.4295559999991</v>
          </cell>
          <cell r="P244">
            <v>4412.7815193485258</v>
          </cell>
          <cell r="S244">
            <v>8809.6654799999978</v>
          </cell>
          <cell r="T244">
            <v>11009.445783290299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3600.7988993643835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4653.3867048126931</v>
          </cell>
          <cell r="AQ244">
            <v>155.64779999999996</v>
          </cell>
          <cell r="AR244">
            <v>126.86905969228501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10.808742598143024</v>
          </cell>
          <cell r="BG244">
            <v>14291.580995999997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4156.6360305801745</v>
          </cell>
          <cell r="BW244">
            <v>1768.9176959999998</v>
          </cell>
          <cell r="BX244">
            <v>1595.7534101567687</v>
          </cell>
        </row>
        <row r="245">
          <cell r="O245">
            <v>2709.8615599999998</v>
          </cell>
          <cell r="P245">
            <v>2514.83722098511</v>
          </cell>
          <cell r="S245">
            <v>5546.6487200000001</v>
          </cell>
          <cell r="T245">
            <v>5945.7376646804369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3960.8683441794983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3765.2213906800798</v>
          </cell>
          <cell r="AQ245">
            <v>182.13823599999998</v>
          </cell>
          <cell r="AR245">
            <v>149.58719943341666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2576.8720008554706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606.86154887977909</v>
          </cell>
          <cell r="BW245">
            <v>1455.6423499999999</v>
          </cell>
          <cell r="BX245">
            <v>1411.1358907686431</v>
          </cell>
        </row>
        <row r="246">
          <cell r="O246">
            <v>1987.4645939999998</v>
          </cell>
          <cell r="P246">
            <v>2150.7823423234809</v>
          </cell>
          <cell r="S246">
            <v>4250.4986439999993</v>
          </cell>
          <cell r="T246">
            <v>4876.8852034118499</v>
          </cell>
          <cell r="AA246">
            <v>55.674642999999996</v>
          </cell>
          <cell r="AB246">
            <v>0</v>
          </cell>
          <cell r="AE246">
            <v>1416.090751</v>
          </cell>
          <cell r="AF246">
            <v>1339.0645536383424</v>
          </cell>
          <cell r="AI246">
            <v>175.26760999999999</v>
          </cell>
          <cell r="AJ246">
            <v>164.40620962767164</v>
          </cell>
          <cell r="AM246">
            <v>2766.909596</v>
          </cell>
          <cell r="AN246">
            <v>2468.8521501087253</v>
          </cell>
          <cell r="AQ246">
            <v>123.365396</v>
          </cell>
          <cell r="AR246">
            <v>101.85952137381514</v>
          </cell>
          <cell r="AU246">
            <v>4.405907</v>
          </cell>
          <cell r="AV246">
            <v>0</v>
          </cell>
          <cell r="AY246">
            <v>439.78962599999994</v>
          </cell>
          <cell r="AZ246">
            <v>6105.5117346477928</v>
          </cell>
          <cell r="BC246">
            <v>581.98026100000004</v>
          </cell>
          <cell r="BD246">
            <v>2574.5316928008656</v>
          </cell>
          <cell r="BG246">
            <v>3570.7873549999999</v>
          </cell>
          <cell r="BK246">
            <v>269.160864</v>
          </cell>
          <cell r="BL246">
            <v>0</v>
          </cell>
          <cell r="BO246">
            <v>0</v>
          </cell>
          <cell r="BP246">
            <v>0</v>
          </cell>
          <cell r="BS246">
            <v>285.58288099999999</v>
          </cell>
          <cell r="BT246">
            <v>367.4071425446856</v>
          </cell>
          <cell r="BW246">
            <v>1271.942084</v>
          </cell>
          <cell r="BX246">
            <v>1151.574625886328</v>
          </cell>
        </row>
        <row r="247">
          <cell r="O247">
            <v>1968.2762499999997</v>
          </cell>
          <cell r="P247">
            <v>1827.3331367479666</v>
          </cell>
          <cell r="S247">
            <v>3719.1428999999994</v>
          </cell>
          <cell r="T247">
            <v>4075.7659659565752</v>
          </cell>
          <cell r="AA247">
            <v>78.331399999999988</v>
          </cell>
          <cell r="AB247">
            <v>0</v>
          </cell>
          <cell r="AE247">
            <v>2120.3747699999999</v>
          </cell>
          <cell r="AF247">
            <v>1980.4341720897492</v>
          </cell>
          <cell r="AI247">
            <v>0</v>
          </cell>
          <cell r="AJ247">
            <v>0</v>
          </cell>
          <cell r="AM247">
            <v>2734.0056500000001</v>
          </cell>
          <cell r="AN247">
            <v>2474.2443074658654</v>
          </cell>
          <cell r="AQ247">
            <v>122.69255</v>
          </cell>
          <cell r="AR247">
            <v>99.35269216100059</v>
          </cell>
          <cell r="AU247">
            <v>4.3961499999999996</v>
          </cell>
          <cell r="AV247">
            <v>0</v>
          </cell>
          <cell r="AY247">
            <v>383.66399999999999</v>
          </cell>
          <cell r="AZ247">
            <v>0</v>
          </cell>
          <cell r="BC247">
            <v>617.85889999999984</v>
          </cell>
          <cell r="BD247">
            <v>2573.3753124267678</v>
          </cell>
          <cell r="BG247">
            <v>3730.3330999999998</v>
          </cell>
          <cell r="BK247">
            <v>267.76549999999997</v>
          </cell>
          <cell r="BL247">
            <v>0</v>
          </cell>
          <cell r="BO247">
            <v>0.7992999999999999</v>
          </cell>
          <cell r="BP247">
            <v>0</v>
          </cell>
          <cell r="BS247">
            <v>1676.9313999999997</v>
          </cell>
          <cell r="BT247">
            <v>1732.8456275241886</v>
          </cell>
          <cell r="BW247">
            <v>931.48997999999983</v>
          </cell>
          <cell r="BX247">
            <v>778.68379464694567</v>
          </cell>
        </row>
        <row r="248">
          <cell r="O248">
            <v>5824.1796200000008</v>
          </cell>
          <cell r="P248">
            <v>5402.9457790391125</v>
          </cell>
          <cell r="S248">
            <v>9260.7788000000019</v>
          </cell>
          <cell r="T248">
            <v>11997.813839829842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3461.6829397405872</v>
          </cell>
          <cell r="AI248">
            <v>438.0883</v>
          </cell>
          <cell r="AJ248">
            <v>411.01552406917915</v>
          </cell>
          <cell r="AM248">
            <v>7013.3739200000009</v>
          </cell>
          <cell r="AN248">
            <v>5025.6074132724943</v>
          </cell>
          <cell r="AQ248">
            <v>366.52462000000003</v>
          </cell>
          <cell r="AR248">
            <v>298.76312219910591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831.5769193745308</v>
          </cell>
          <cell r="BG248">
            <v>14446.125540000003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3264.6226695761611</v>
          </cell>
          <cell r="BW248">
            <v>3630.0200300000001</v>
          </cell>
          <cell r="BX248">
            <v>4891.4503156695455</v>
          </cell>
        </row>
        <row r="249">
          <cell r="O249">
            <v>3192.7496000000001</v>
          </cell>
          <cell r="P249">
            <v>2961.9143007994981</v>
          </cell>
          <cell r="S249">
            <v>4278.41975</v>
          </cell>
          <cell r="T249">
            <v>5817.4372251910936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3060.6686193384026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3453.8187130174479</v>
          </cell>
          <cell r="AQ249">
            <v>222.54546999999999</v>
          </cell>
          <cell r="AR249">
            <v>181.90179475485388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823.09963593959355</v>
          </cell>
          <cell r="BG249">
            <v>10174.18363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648.90316220578791</v>
          </cell>
          <cell r="BW249">
            <v>1608.5916000000002</v>
          </cell>
          <cell r="BX249">
            <v>1325.2247678850597</v>
          </cell>
        </row>
        <row r="250">
          <cell r="O250">
            <v>1240.2932799999999</v>
          </cell>
          <cell r="P250">
            <v>1150.395964545582</v>
          </cell>
          <cell r="S250">
            <v>1313.47336</v>
          </cell>
          <cell r="T250">
            <v>2014.0315385645004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780.17222443550611</v>
          </cell>
          <cell r="AI250">
            <v>0</v>
          </cell>
          <cell r="AJ250">
            <v>0</v>
          </cell>
          <cell r="AM250">
            <v>1337.6684</v>
          </cell>
          <cell r="AN250">
            <v>954.29518924126569</v>
          </cell>
          <cell r="AQ250">
            <v>48.5884</v>
          </cell>
          <cell r="AR250">
            <v>39.658821530854759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1.9936956329520141</v>
          </cell>
          <cell r="BG250">
            <v>2604.1399200000001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988.89186127698963</v>
          </cell>
          <cell r="BW250">
            <v>236.85148000000001</v>
          </cell>
          <cell r="BX250">
            <v>866.42281376209428</v>
          </cell>
        </row>
        <row r="251">
          <cell r="O251">
            <v>2445.1055999999994</v>
          </cell>
          <cell r="P251">
            <v>2267.0380951484099</v>
          </cell>
          <cell r="S251">
            <v>2776.3469999999993</v>
          </cell>
          <cell r="T251">
            <v>3820.5384614782138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1800.3994496821917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1781.9878827298091</v>
          </cell>
          <cell r="AQ251">
            <v>106.01324999999999</v>
          </cell>
          <cell r="AR251">
            <v>86.413144810168134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4.3724984154001438</v>
          </cell>
          <cell r="BG251">
            <v>4602.9753000000001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1279.5273620959199</v>
          </cell>
          <cell r="BW251">
            <v>3107.5441599999995</v>
          </cell>
          <cell r="BX251">
            <v>2193.4754778787201</v>
          </cell>
        </row>
        <row r="252">
          <cell r="O252">
            <v>3414.68442</v>
          </cell>
          <cell r="P252">
            <v>3288.9958961689881</v>
          </cell>
          <cell r="S252">
            <v>6526.7020000000002</v>
          </cell>
          <cell r="T252">
            <v>8123.1187901955718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2700.5991745232877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3187.7384051694653</v>
          </cell>
          <cell r="AQ252">
            <v>223.77264</v>
          </cell>
          <cell r="AR252">
            <v>182.62642507418306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3393.1899960917449</v>
          </cell>
          <cell r="BG252">
            <v>8107.4548800000002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2359.8140349511896</v>
          </cell>
          <cell r="BW252">
            <v>1415.0946000000001</v>
          </cell>
          <cell r="BX252">
            <v>5527.5582042543738</v>
          </cell>
        </row>
        <row r="253">
          <cell r="O253">
            <v>2367.1861800000001</v>
          </cell>
          <cell r="P253">
            <v>2879.1758923123648</v>
          </cell>
          <cell r="S253">
            <v>2565.8172</v>
          </cell>
          <cell r="T253">
            <v>4699.0658935164256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1800.3994496821917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1773.3626337638334</v>
          </cell>
          <cell r="AQ253">
            <v>123.09528</v>
          </cell>
          <cell r="AR253">
            <v>100.56693756095764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3.9878316694757587</v>
          </cell>
          <cell r="BG253">
            <v>5024.9251800000002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76.771641725755188</v>
          </cell>
          <cell r="BW253">
            <v>606.93780000000004</v>
          </cell>
          <cell r="BX253">
            <v>497.18777498584313</v>
          </cell>
        </row>
        <row r="254">
          <cell r="O254">
            <v>3339.8955149999997</v>
          </cell>
          <cell r="P254">
            <v>3096.8989510623787</v>
          </cell>
          <cell r="S254">
            <v>4564.850351</v>
          </cell>
          <cell r="T254">
            <v>6443.6867449475303</v>
          </cell>
          <cell r="AA254">
            <v>152.79287399999998</v>
          </cell>
          <cell r="AB254">
            <v>0</v>
          </cell>
          <cell r="AE254">
            <v>2827.2751920000001</v>
          </cell>
          <cell r="AF254">
            <v>2640.5788961196658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2870.6030034497262</v>
          </cell>
          <cell r="AQ254">
            <v>206.98863699999998</v>
          </cell>
          <cell r="AR254">
            <v>168.81927980047809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7.4370609465799866</v>
          </cell>
          <cell r="BG254">
            <v>8597.5374869999996</v>
          </cell>
          <cell r="BK254">
            <v>694.09754299999997</v>
          </cell>
          <cell r="BL254">
            <v>0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1954.0210715436262</v>
          </cell>
          <cell r="BW254">
            <v>1925.4718979999998</v>
          </cell>
          <cell r="BX254">
            <v>1074.8029841605728</v>
          </cell>
        </row>
        <row r="255">
          <cell r="O255">
            <v>2287.6732199999997</v>
          </cell>
          <cell r="P255">
            <v>2121.5299509065444</v>
          </cell>
          <cell r="S255">
            <v>3679.4427999999998</v>
          </cell>
          <cell r="T255">
            <v>5390.3106031216375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1800.3994496821917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1885.4843249942292</v>
          </cell>
          <cell r="AQ255">
            <v>143.74235999999999</v>
          </cell>
          <cell r="AR255">
            <v>117.11592728617852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4.3990969516617353</v>
          </cell>
          <cell r="BG255">
            <v>5397.5708199999999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6450.6458011950017</v>
          </cell>
          <cell r="BW255">
            <v>798.27724999999998</v>
          </cell>
          <cell r="BX255">
            <v>632.45209612169765</v>
          </cell>
        </row>
        <row r="256">
          <cell r="O256">
            <v>2559.79324</v>
          </cell>
          <cell r="P256">
            <v>2374.6013436116959</v>
          </cell>
          <cell r="S256">
            <v>3961.6443999999997</v>
          </cell>
          <cell r="T256">
            <v>5606.273776814206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2160.4688944973068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2693.5566952123668</v>
          </cell>
          <cell r="AQ256">
            <v>145.24359999999999</v>
          </cell>
          <cell r="AR256">
            <v>118.48684951193647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4.6090813318847159</v>
          </cell>
          <cell r="BG256">
            <v>5817.7574399999994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1136.9514560338032</v>
          </cell>
          <cell r="BW256">
            <v>1479.2925</v>
          </cell>
          <cell r="BX256">
            <v>1378.2337586004621</v>
          </cell>
        </row>
        <row r="257">
          <cell r="O257">
            <v>2849.4991799999998</v>
          </cell>
          <cell r="P257">
            <v>2662.3133490312603</v>
          </cell>
          <cell r="S257">
            <v>4817.8994400000001</v>
          </cell>
          <cell r="T257">
            <v>4765.7129919753752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2160.4688944973068</v>
          </cell>
          <cell r="AI257">
            <v>0</v>
          </cell>
          <cell r="AJ257">
            <v>0</v>
          </cell>
          <cell r="AM257">
            <v>3849.49476</v>
          </cell>
          <cell r="AN257">
            <v>2696.7519065151805</v>
          </cell>
          <cell r="AQ257">
            <v>171.73962</v>
          </cell>
          <cell r="AR257">
            <v>140.28451290148774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3511.5239280862202</v>
          </cell>
          <cell r="BG257">
            <v>6537.0187799999994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948.67814418254636</v>
          </cell>
          <cell r="BW257">
            <v>1265.3287499999999</v>
          </cell>
          <cell r="BX257">
            <v>1115.016701255016</v>
          </cell>
        </row>
        <row r="258">
          <cell r="O258">
            <v>2155.995144</v>
          </cell>
          <cell r="P258">
            <v>2013.7936150931905</v>
          </cell>
          <cell r="S258">
            <v>3477.5701110000005</v>
          </cell>
          <cell r="T258">
            <v>3558.0553305901667</v>
          </cell>
          <cell r="AA258">
            <v>62.123409000000002</v>
          </cell>
          <cell r="AB258">
            <v>0</v>
          </cell>
          <cell r="AE258">
            <v>2078.4024060000002</v>
          </cell>
          <cell r="AF258">
            <v>1968.592015789535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3252.0513090736836</v>
          </cell>
          <cell r="AQ258">
            <v>118.43671500000001</v>
          </cell>
          <cell r="AR258">
            <v>97.394231838489262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2723.9389519405008</v>
          </cell>
          <cell r="BG258">
            <v>3920.925663</v>
          </cell>
          <cell r="BK258">
            <v>302.12535600000001</v>
          </cell>
          <cell r="BL258">
            <v>0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1369.0942774426342</v>
          </cell>
          <cell r="BW258">
            <v>1223.5953059999999</v>
          </cell>
          <cell r="BX258">
            <v>1180.8209655913777</v>
          </cell>
        </row>
        <row r="259">
          <cell r="O259">
            <v>4768.7049900000002</v>
          </cell>
          <cell r="P259">
            <v>4494.3151432834547</v>
          </cell>
          <cell r="S259">
            <v>8004.9291000000003</v>
          </cell>
          <cell r="T259">
            <v>8166.4869172804156</v>
          </cell>
          <cell r="AA259">
            <v>162.38208</v>
          </cell>
          <cell r="AB259">
            <v>0</v>
          </cell>
          <cell r="AE259">
            <v>4755.3397499999992</v>
          </cell>
          <cell r="AF259">
            <v>4353.8660339661037</v>
          </cell>
          <cell r="AI259">
            <v>0</v>
          </cell>
          <cell r="AJ259">
            <v>0</v>
          </cell>
          <cell r="AM259">
            <v>8169.8484000000008</v>
          </cell>
          <cell r="AN259">
            <v>7455.8361740837317</v>
          </cell>
          <cell r="AQ259">
            <v>225.81258</v>
          </cell>
          <cell r="AR259">
            <v>184.56530079346931</v>
          </cell>
          <cell r="AU259">
            <v>7.6116599999999996</v>
          </cell>
          <cell r="AV259">
            <v>0</v>
          </cell>
          <cell r="AY259">
            <v>786.53819999999996</v>
          </cell>
          <cell r="AZ259">
            <v>0</v>
          </cell>
          <cell r="BC259">
            <v>2521.9966800000002</v>
          </cell>
          <cell r="BD259">
            <v>3520.2430146851266</v>
          </cell>
          <cell r="BG259">
            <v>11683.8981</v>
          </cell>
          <cell r="BK259">
            <v>603.85836000000006</v>
          </cell>
          <cell r="BL259">
            <v>0</v>
          </cell>
          <cell r="BO259">
            <v>2.53722</v>
          </cell>
          <cell r="BP259">
            <v>0</v>
          </cell>
          <cell r="BS259">
            <v>3993.5842800000005</v>
          </cell>
          <cell r="BT259">
            <v>2878.9365647158197</v>
          </cell>
          <cell r="BW259">
            <v>2211.5194499999998</v>
          </cell>
          <cell r="BX259">
            <v>2076.4901190585215</v>
          </cell>
        </row>
        <row r="260">
          <cell r="O260">
            <v>2209.1477320000004</v>
          </cell>
          <cell r="P260">
            <v>1913.9055679581847</v>
          </cell>
          <cell r="S260">
            <v>3567.3369600000001</v>
          </cell>
          <cell r="T260">
            <v>4973.4285314429271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1339.0645536383424</v>
          </cell>
          <cell r="AI260">
            <v>178.27782000000002</v>
          </cell>
          <cell r="AJ260">
            <v>164.40620962767164</v>
          </cell>
          <cell r="AM260">
            <v>3075.8991340000002</v>
          </cell>
          <cell r="AN260">
            <v>2167.369862675479</v>
          </cell>
          <cell r="AQ260">
            <v>125.878687</v>
          </cell>
          <cell r="AR260">
            <v>104.15091995115338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3.5816460756649668</v>
          </cell>
          <cell r="BG260">
            <v>4163.2866110000004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765.88852102598617</v>
          </cell>
          <cell r="BW260">
            <v>1400.7543000000001</v>
          </cell>
          <cell r="BX260">
            <v>1266.7320884749608</v>
          </cell>
        </row>
        <row r="261">
          <cell r="O261">
            <v>2189.7755599999996</v>
          </cell>
          <cell r="P261">
            <v>2030.8391169735639</v>
          </cell>
          <cell r="S261">
            <v>3773.6635999999994</v>
          </cell>
          <cell r="T261">
            <v>5546.5056204450284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2160.4688944973068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1393.2545952583096</v>
          </cell>
          <cell r="AQ261">
            <v>121.26505999999998</v>
          </cell>
          <cell r="AR261">
            <v>99.000169302948549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3.6214352550190325</v>
          </cell>
          <cell r="BG261">
            <v>4058.2205999999996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2847.8623287792043</v>
          </cell>
          <cell r="BW261">
            <v>1185.97444</v>
          </cell>
          <cell r="BX261">
            <v>1345.3316264322816</v>
          </cell>
        </row>
        <row r="262">
          <cell r="O262">
            <v>1883.1837</v>
          </cell>
          <cell r="P262">
            <v>1960.6853682282231</v>
          </cell>
          <cell r="S262">
            <v>3356.6710000000003</v>
          </cell>
          <cell r="T262">
            <v>3443.3512438555208</v>
          </cell>
          <cell r="AA262">
            <v>61.353049999999996</v>
          </cell>
          <cell r="AB262">
            <v>81.285807056072343</v>
          </cell>
          <cell r="AE262">
            <v>2313.2592</v>
          </cell>
          <cell r="AF262">
            <v>2160.4688944973068</v>
          </cell>
          <cell r="AI262">
            <v>0</v>
          </cell>
          <cell r="AJ262">
            <v>0</v>
          </cell>
          <cell r="AM262">
            <v>3218.7534000000001</v>
          </cell>
          <cell r="AN262">
            <v>2296.7039363158101</v>
          </cell>
          <cell r="AQ262">
            <v>78.085700000000003</v>
          </cell>
          <cell r="AR262">
            <v>63.575538989363324</v>
          </cell>
          <cell r="AU262">
            <v>3.0422999999999996</v>
          </cell>
          <cell r="AV262">
            <v>0</v>
          </cell>
          <cell r="AY262">
            <v>169.35470000000001</v>
          </cell>
          <cell r="AZ262">
            <v>0</v>
          </cell>
          <cell r="BC262">
            <v>663.22140000000002</v>
          </cell>
          <cell r="BD262">
            <v>2723.9459921359608</v>
          </cell>
          <cell r="BG262">
            <v>6254.4617500000004</v>
          </cell>
          <cell r="BK262">
            <v>293.07490000000001</v>
          </cell>
          <cell r="BL262">
            <v>0</v>
          </cell>
          <cell r="BO262">
            <v>0</v>
          </cell>
          <cell r="BP262">
            <v>0</v>
          </cell>
          <cell r="BS262">
            <v>3393.1786000000002</v>
          </cell>
          <cell r="BT262">
            <v>1107.7051163287535</v>
          </cell>
          <cell r="BW262">
            <v>1342.0575200000001</v>
          </cell>
          <cell r="BX262">
            <v>910.29232331966875</v>
          </cell>
        </row>
        <row r="263">
          <cell r="O263">
            <v>1872.7262399999997</v>
          </cell>
          <cell r="P263">
            <v>1952.8800712833577</v>
          </cell>
          <cell r="S263">
            <v>3313.7525999999998</v>
          </cell>
          <cell r="T263">
            <v>3398.6613938732144</v>
          </cell>
          <cell r="AA263">
            <v>61.309489999999997</v>
          </cell>
          <cell r="AB263">
            <v>81.313342898571037</v>
          </cell>
          <cell r="AE263">
            <v>1928.1025</v>
          </cell>
          <cell r="AF263">
            <v>1800.3994496821917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3404.4756554020714</v>
          </cell>
          <cell r="AQ263">
            <v>78.030259999999998</v>
          </cell>
          <cell r="AR263">
            <v>63.736132735809257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2724.0057909307475</v>
          </cell>
          <cell r="BG263">
            <v>6091.9338699999989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1648.7624008721712</v>
          </cell>
          <cell r="BW263">
            <v>1343.02</v>
          </cell>
          <cell r="BX263">
            <v>1398.340617147684</v>
          </cell>
        </row>
        <row r="264">
          <cell r="O264">
            <v>2067.73929</v>
          </cell>
          <cell r="P264">
            <v>1930.9357226843535</v>
          </cell>
          <cell r="S264">
            <v>3657.9183029999999</v>
          </cell>
          <cell r="T264">
            <v>3593.0668262023632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1800.3994496821917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2278.7564485581106</v>
          </cell>
          <cell r="AQ264">
            <v>163.94547600000001</v>
          </cell>
          <cell r="AR264">
            <v>134.19370129847746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3.6815027248599081</v>
          </cell>
          <cell r="BG264">
            <v>4501.5927750000001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2443.897261603207</v>
          </cell>
          <cell r="BW264">
            <v>1048.7613649999998</v>
          </cell>
          <cell r="BX264">
            <v>998.03134243481759</v>
          </cell>
        </row>
        <row r="265">
          <cell r="O265">
            <v>2214.9972000000002</v>
          </cell>
          <cell r="P265">
            <v>2068.9213970906285</v>
          </cell>
          <cell r="S265">
            <v>3985.1018000000004</v>
          </cell>
          <cell r="T265">
            <v>3964.2031632824469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2160.4688944973068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2747.6942896914793</v>
          </cell>
          <cell r="AQ265">
            <v>132.52120000000002</v>
          </cell>
          <cell r="AR265">
            <v>108.06784059617608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3.5254368480474372</v>
          </cell>
          <cell r="BG265">
            <v>4452.2390300000006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972.44079519289915</v>
          </cell>
          <cell r="BW265">
            <v>2520.2122399999998</v>
          </cell>
          <cell r="BX265">
            <v>2401.8556482771983</v>
          </cell>
        </row>
        <row r="266">
          <cell r="O266">
            <v>2187.4578000000001</v>
          </cell>
          <cell r="P266">
            <v>2043.4591796770922</v>
          </cell>
          <cell r="S266">
            <v>4654.7379999999994</v>
          </cell>
          <cell r="T266">
            <v>4566.4012174690897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1061.4593416701441</v>
          </cell>
          <cell r="AI266">
            <v>176.26751999999999</v>
          </cell>
          <cell r="AJ266">
            <v>164.40620962767164</v>
          </cell>
          <cell r="AM266">
            <v>2367.0553500000001</v>
          </cell>
          <cell r="AN266">
            <v>1222.1382889413619</v>
          </cell>
          <cell r="AQ266">
            <v>157.40010000000001</v>
          </cell>
          <cell r="AR266">
            <v>128.55333556964479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3.5680859983572937</v>
          </cell>
          <cell r="BG266">
            <v>2924.6822000000002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270.5286422717088</v>
          </cell>
          <cell r="BW266">
            <v>818.29748000000006</v>
          </cell>
          <cell r="BX266">
            <v>542.88518077498316</v>
          </cell>
        </row>
        <row r="267">
          <cell r="O267">
            <v>951.20459999999991</v>
          </cell>
          <cell r="P267">
            <v>888.49512037694092</v>
          </cell>
          <cell r="S267">
            <v>2073.5391599999998</v>
          </cell>
          <cell r="T267">
            <v>2259.0215817578719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984.29600789476751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1045.1930281762029</v>
          </cell>
          <cell r="AQ267">
            <v>63.847979999999993</v>
          </cell>
          <cell r="AR267">
            <v>52.134213785252037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1.5212676203425997</v>
          </cell>
          <cell r="BG267">
            <v>1882.4295599999998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1391.0290322214214</v>
          </cell>
          <cell r="BW267">
            <v>988.29070999999999</v>
          </cell>
          <cell r="BX267">
            <v>0</v>
          </cell>
        </row>
        <row r="268">
          <cell r="O268">
            <v>2239.7589900000003</v>
          </cell>
          <cell r="P268">
            <v>2091.2179357120585</v>
          </cell>
          <cell r="S268">
            <v>4568.1538</v>
          </cell>
          <cell r="T268">
            <v>4656.2230523415883</v>
          </cell>
          <cell r="AA268">
            <v>68.668410000000009</v>
          </cell>
          <cell r="AB268">
            <v>0</v>
          </cell>
          <cell r="AE268">
            <v>1927.6490000000001</v>
          </cell>
          <cell r="AF268">
            <v>1800.3994496821917</v>
          </cell>
          <cell r="AI268">
            <v>0</v>
          </cell>
          <cell r="AJ268">
            <v>0</v>
          </cell>
          <cell r="AM268">
            <v>3203.06477</v>
          </cell>
          <cell r="AN268">
            <v>2269.5522475585176</v>
          </cell>
          <cell r="AQ268">
            <v>129.05765</v>
          </cell>
          <cell r="AR268">
            <v>105.42391916078577</v>
          </cell>
          <cell r="AU268">
            <v>4.8701000000000008</v>
          </cell>
          <cell r="AV268">
            <v>0</v>
          </cell>
          <cell r="AY268">
            <v>336.03690000000006</v>
          </cell>
          <cell r="AZ268">
            <v>0</v>
          </cell>
          <cell r="BC268">
            <v>656.97649000000001</v>
          </cell>
          <cell r="BD268">
            <v>3.5130499361260723</v>
          </cell>
          <cell r="BG268">
            <v>4269.1296600000005</v>
          </cell>
          <cell r="BK268">
            <v>316.55650000000003</v>
          </cell>
          <cell r="BL268">
            <v>0</v>
          </cell>
          <cell r="BO268">
            <v>0.97402000000000011</v>
          </cell>
          <cell r="BP268">
            <v>0</v>
          </cell>
          <cell r="BS268">
            <v>3330.6613900000002</v>
          </cell>
          <cell r="BT268">
            <v>2016.1695434168566</v>
          </cell>
          <cell r="BW268">
            <v>908.05880000000002</v>
          </cell>
          <cell r="BX268">
            <v>849.97174767800402</v>
          </cell>
        </row>
        <row r="269">
          <cell r="O269">
            <v>2096.0632000000001</v>
          </cell>
          <cell r="P269">
            <v>1941.2488384801841</v>
          </cell>
          <cell r="S269">
            <v>2259.4880000000003</v>
          </cell>
          <cell r="T269">
            <v>2939.6845845408798</v>
          </cell>
          <cell r="AA269">
            <v>128.9288</v>
          </cell>
          <cell r="AB269">
            <v>0</v>
          </cell>
          <cell r="AE269">
            <v>1927.6384999999998</v>
          </cell>
          <cell r="AF269">
            <v>1800.3994496821917</v>
          </cell>
          <cell r="AI269">
            <v>0</v>
          </cell>
          <cell r="AJ269">
            <v>0</v>
          </cell>
          <cell r="AM269">
            <v>2786.4144000000001</v>
          </cell>
          <cell r="AN269">
            <v>1979.3129704450898</v>
          </cell>
          <cell r="AQ269">
            <v>157.38799999999998</v>
          </cell>
          <cell r="AR269">
            <v>128.33790493416853</v>
          </cell>
          <cell r="AU269">
            <v>5.6055999999999999</v>
          </cell>
          <cell r="AV269">
            <v>0</v>
          </cell>
          <cell r="AY269">
            <v>238.45359999999999</v>
          </cell>
          <cell r="AZ269">
            <v>0</v>
          </cell>
          <cell r="BC269">
            <v>623.94639999999993</v>
          </cell>
          <cell r="BD269">
            <v>3.3364281584354596</v>
          </cell>
          <cell r="BG269">
            <v>4010.1600000000003</v>
          </cell>
          <cell r="BK269">
            <v>303.56479999999999</v>
          </cell>
          <cell r="BL269">
            <v>0</v>
          </cell>
          <cell r="BO269">
            <v>0.86240000000000006</v>
          </cell>
          <cell r="BP269">
            <v>0</v>
          </cell>
          <cell r="BS269">
            <v>2218.0927999999999</v>
          </cell>
          <cell r="BT269">
            <v>1926.6026280701424</v>
          </cell>
          <cell r="BW269">
            <v>825.95519999999999</v>
          </cell>
          <cell r="BX269">
            <v>791.47906826790472</v>
          </cell>
        </row>
        <row r="270">
          <cell r="O270">
            <v>7656.3121800000008</v>
          </cell>
          <cell r="P270">
            <v>8140.1706972348129</v>
          </cell>
          <cell r="S270">
            <v>10787.6351</v>
          </cell>
          <cell r="T270">
            <v>13679.67861240841</v>
          </cell>
          <cell r="AA270">
            <v>255.46334000000002</v>
          </cell>
          <cell r="AB270">
            <v>0</v>
          </cell>
          <cell r="AE270">
            <v>4766.7320200000004</v>
          </cell>
          <cell r="AF270">
            <v>4384.8880442961026</v>
          </cell>
          <cell r="AI270">
            <v>0</v>
          </cell>
          <cell r="AJ270">
            <v>0</v>
          </cell>
          <cell r="AM270">
            <v>7557.6679200000008</v>
          </cell>
          <cell r="AN270">
            <v>5955.17033762969</v>
          </cell>
          <cell r="AQ270">
            <v>212.46456000000001</v>
          </cell>
          <cell r="AR270">
            <v>171.69821647456973</v>
          </cell>
          <cell r="AU270">
            <v>7.5880200000000002</v>
          </cell>
          <cell r="AV270">
            <v>0</v>
          </cell>
          <cell r="AY270">
            <v>796.74210000000005</v>
          </cell>
          <cell r="AZ270">
            <v>0</v>
          </cell>
          <cell r="BC270">
            <v>2305.49341</v>
          </cell>
          <cell r="BD270">
            <v>12.328163336163795</v>
          </cell>
          <cell r="BG270">
            <v>11379.500660000002</v>
          </cell>
          <cell r="BK270">
            <v>804.33012000000008</v>
          </cell>
          <cell r="BL270">
            <v>0</v>
          </cell>
          <cell r="BO270">
            <v>1.2646700000000002</v>
          </cell>
          <cell r="BP270">
            <v>0</v>
          </cell>
          <cell r="BS270">
            <v>5892.09753</v>
          </cell>
          <cell r="BT270">
            <v>4938.9756176902511</v>
          </cell>
          <cell r="BW270">
            <v>3492.7952800000003</v>
          </cell>
          <cell r="BX270">
            <v>3215.2694713238902</v>
          </cell>
        </row>
        <row r="271">
          <cell r="O271">
            <v>4925.4407999999994</v>
          </cell>
          <cell r="P271">
            <v>4421.7531126329131</v>
          </cell>
          <cell r="S271">
            <v>6147.028299999999</v>
          </cell>
          <cell r="T271">
            <v>5634.0824241356968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3540.7786209607616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4321.2809640233609</v>
          </cell>
          <cell r="AQ271">
            <v>207.18123999999997</v>
          </cell>
          <cell r="AR271">
            <v>169.93560218430952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3515.7611197765327</v>
          </cell>
          <cell r="BG271">
            <v>8815.9526699999988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3357.8453773860069</v>
          </cell>
          <cell r="BW271">
            <v>1675.0649599999999</v>
          </cell>
          <cell r="BX271">
            <v>1604.8928913145967</v>
          </cell>
        </row>
        <row r="272">
          <cell r="O272">
            <v>1946.9236500000002</v>
          </cell>
          <cell r="P272">
            <v>1806.2547445307086</v>
          </cell>
          <cell r="S272">
            <v>3222.6060000000007</v>
          </cell>
          <cell r="T272">
            <v>4839.6084962698105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2160.4688944973068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1925.1308692739995</v>
          </cell>
          <cell r="AQ272">
            <v>72.468150000000009</v>
          </cell>
          <cell r="AR272">
            <v>59.6351168204705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4353.0037367396299</v>
          </cell>
          <cell r="BC272">
            <v>494.72670000000005</v>
          </cell>
          <cell r="BD272">
            <v>2.6454517449092623</v>
          </cell>
          <cell r="BG272">
            <v>3147.3039000000003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0</v>
          </cell>
          <cell r="BW272">
            <v>1553.8471300000001</v>
          </cell>
          <cell r="BX272">
            <v>1491.5633249575294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218.3839835332644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1.6735988096297403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66.135596400410279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503.71693411878232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143.91912403393781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114.18644731307839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99.219270776865628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99.173113655994882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71.959562016968903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431.75737210181336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48.636500000000005</v>
          </cell>
          <cell r="AZ21">
            <v>143.91912403393781</v>
          </cell>
          <cell r="BC21">
            <v>0</v>
          </cell>
          <cell r="BD21">
            <v>0</v>
          </cell>
          <cell r="BG21">
            <v>43.049499999999995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66.543928338600011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24.996457134180449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24.99605978877139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25.012108250308394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24.988614501728115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25.034263610761275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24.974012484804827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24.952159828865543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3.6142400000000006</v>
          </cell>
          <cell r="T30">
            <v>24.958471376521871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5.8486400000000005</v>
          </cell>
          <cell r="AZ30">
            <v>0</v>
          </cell>
          <cell r="BC30">
            <v>0</v>
          </cell>
          <cell r="BD30">
            <v>0</v>
          </cell>
          <cell r="BG30">
            <v>41.873440000000002</v>
          </cell>
          <cell r="BK30">
            <v>3.2379200000000004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25.004230554379973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178.60897875917846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132.12178099417002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132.1297861991915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19.510134324811503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40.468266392643081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71.959562016968903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287.83824806787561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71.170914001487944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71.15502262432382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146.82084158258027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143.91912403393781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143.91912403393781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29.66874</v>
          </cell>
          <cell r="AZ44">
            <v>287.83824806787561</v>
          </cell>
          <cell r="BC44">
            <v>0</v>
          </cell>
          <cell r="BD44">
            <v>0</v>
          </cell>
          <cell r="BG44">
            <v>88.624740000000003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287.83824806787561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287.83824806787561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431.75737210181336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25.018461935115997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25.041855432644624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431.75737210181336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25.026318653938716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24.998944506684381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359.79781008484451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25.004271715851907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25.11004608820733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431.75737210181336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25.034201228263804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25.018525677466531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25.018504316187094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431.75737210181336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25.09179009119558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431.75737210181336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25.064184464019085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431.75737210181336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1644.4939646847502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25.012152033918536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24.98861303820912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25.121313434128972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359.79781008484451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71.192505066538658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24.283282742803419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37.643845667252208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143.91912403393781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414.75687000000005</v>
          </cell>
          <cell r="T75">
            <v>635.37854833235428</v>
          </cell>
          <cell r="AA75">
            <v>35.407130000000002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602.26749000000007</v>
          </cell>
          <cell r="AN75">
            <v>387.08467216006693</v>
          </cell>
          <cell r="AQ75">
            <v>49.171760000000006</v>
          </cell>
          <cell r="AR75">
            <v>39.143488745129872</v>
          </cell>
          <cell r="AU75">
            <v>1.9045400000000001</v>
          </cell>
          <cell r="AV75">
            <v>0</v>
          </cell>
          <cell r="AY75">
            <v>124.14138000000001</v>
          </cell>
          <cell r="AZ75">
            <v>0</v>
          </cell>
          <cell r="BC75">
            <v>178.85362000000001</v>
          </cell>
          <cell r="BD75">
            <v>6.8645131771925119</v>
          </cell>
          <cell r="BG75">
            <v>897.21148000000005</v>
          </cell>
          <cell r="BK75">
            <v>159.11565999999999</v>
          </cell>
          <cell r="BL75">
            <v>0</v>
          </cell>
          <cell r="BO75">
            <v>1.12541</v>
          </cell>
          <cell r="BP75">
            <v>0</v>
          </cell>
          <cell r="BS75">
            <v>715.84733000000006</v>
          </cell>
          <cell r="BT75">
            <v>546.18212553996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786.72077222034784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190.11148792119897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19.296066486019235</v>
          </cell>
          <cell r="BG76">
            <v>962.74441999999999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230.16370507703999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900.13043399722812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159.65386828154291</v>
          </cell>
          <cell r="AQ77">
            <v>2.4215999999999998</v>
          </cell>
          <cell r="AR77">
            <v>1.9963179260016228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5.5568005654988228</v>
          </cell>
          <cell r="BG77">
            <v>444.90845999999999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147.96238183524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877.37265901930482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330.7037326211447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575.67649613575122</v>
          </cell>
          <cell r="BC78">
            <v>96.741839999999996</v>
          </cell>
          <cell r="BD78">
            <v>2346.246109911549</v>
          </cell>
          <cell r="BG78">
            <v>441.96947999999998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52.974186089159993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99.293863809732727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223.30808787713801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3.9438489782116459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442.06044943367993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107.09852978083569</v>
          </cell>
          <cell r="AQ80">
            <v>23.976039999999998</v>
          </cell>
          <cell r="AR80">
            <v>19.571744372564936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2.3827519140433049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100.518225531043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2.0027488301739536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1310.9904186956378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209.89198964864789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5.2321200777495216</v>
          </cell>
          <cell r="BG82">
            <v>510.82080000000008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104.12167610627999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1528.5868932418737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269.84336274579766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6.4749114835746742</v>
          </cell>
          <cell r="BG83">
            <v>650.65198000000009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1093.730952819406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157.87546787302151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588.28985784144425</v>
          </cell>
          <cell r="BC84">
            <v>55.596600000000009</v>
          </cell>
          <cell r="BD84">
            <v>2.1338320874193171</v>
          </cell>
          <cell r="BG84">
            <v>352.02882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69.414450737519999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891.92734840139383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291.4577313396731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7.1379551508055945</v>
          </cell>
          <cell r="BG85">
            <v>617.62624000000005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10.960176432239997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25.080019251781792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203.6647761674237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6.0221291452946417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180.84291113195999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25.012099042334672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64.957745436587714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4.9199159787840197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2751.234272237471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304.88080419897415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11.570311725936314</v>
          </cell>
          <cell r="BG88">
            <v>751.82181000000003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168.05603862767998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3824.7801101299574</v>
          </cell>
          <cell r="AA89">
            <v>27.2133</v>
          </cell>
          <cell r="AB89">
            <v>9.7180836900642902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512.48742723457974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24.277971007347059</v>
          </cell>
          <cell r="BG89">
            <v>1371.7519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213.72344042867999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796.41406879326109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223.10401383324665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1151.3529922715024</v>
          </cell>
          <cell r="BC90">
            <v>60.367598000000008</v>
          </cell>
          <cell r="BD90">
            <v>2.3169459580771155</v>
          </cell>
          <cell r="BG90">
            <v>518.52630199999999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38.360617512840001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176.50708839479935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109.85026345121621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2.3316258551294591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1225.5014164768013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178.30255827189086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2.119235169271672</v>
          </cell>
          <cell r="BG92">
            <v>385.33444000000009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157.09586219543999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1336.7181647661789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225.64314539096915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6.1136492736070727</v>
          </cell>
          <cell r="BG93">
            <v>584.59429999999998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84.028019313839991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2071.4183670909288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384.06331957017318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2.2069063352904594</v>
          </cell>
          <cell r="BG94">
            <v>743.21151199999997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104.12167610627999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1963.8757019272655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336.16575089284112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6.3269549534926242</v>
          </cell>
          <cell r="BG95">
            <v>780.04888000000005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447.62067686201596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216.5446561658265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6.3217420974166538</v>
          </cell>
          <cell r="BG96">
            <v>685.81715999999994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2264.9327700953463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335.20464866765008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6.3762801936236349</v>
          </cell>
          <cell r="BG97">
            <v>862.28928000000008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421.85159236815031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737.68765987315805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5.872331880582907</v>
          </cell>
          <cell r="BG98">
            <v>585.84503999999993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1937.0746190543234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333.17354170259165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6.3291015816794074</v>
          </cell>
          <cell r="BG99">
            <v>899.75950999999986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1328.8716426537121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336.69889162387727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6.3290190633421739</v>
          </cell>
          <cell r="BG100">
            <v>900.67203000000006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1320.1522241912851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326.04032000257752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6.3275076344489936</v>
          </cell>
          <cell r="BG101">
            <v>897.76293999999996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1723.0042863529141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319.97752287304593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6.3212013144530959</v>
          </cell>
          <cell r="BG102">
            <v>869.70387000000005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1997.6017708451743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867.90550166019091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6.3209372557739423</v>
          </cell>
          <cell r="BG103">
            <v>875.67330000000004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2085.6929049150672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335.2305427641187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6.3024001829748544</v>
          </cell>
          <cell r="BG104">
            <v>905.75027000000011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391.33788153514587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187.80119147021739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6.0617863067514008</v>
          </cell>
          <cell r="BG105">
            <v>572.26415999999995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1719.9267650231586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482.57916011098325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8.0375777394722583</v>
          </cell>
          <cell r="BG106">
            <v>1135.8100100000001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73.067842881600001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1987.0964426078247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538.64893751329021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11.603011632048565</v>
          </cell>
          <cell r="BG107">
            <v>1217.67048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135.17550933095998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3614.9539253966223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482.33629459053986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11.465033679872501</v>
          </cell>
          <cell r="BG108">
            <v>1175.4340500000001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202.76326399643995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662.19581366237696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209.01689493464386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2.1634419696567599</v>
          </cell>
          <cell r="BG109">
            <v>429.22192000000001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78.547931097719996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725.40773734932873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169.25048655078663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2.1762349985718124</v>
          </cell>
          <cell r="BG110">
            <v>370.53870000000001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197.28317578031999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1064.1185367030218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724.92892248350358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7.1175435684294905</v>
          </cell>
          <cell r="BG111">
            <v>684.65800000000002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78.547931097719996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582.30922733088175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103.00049465319073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2.4792340426865094</v>
          </cell>
          <cell r="BG112">
            <v>435.36027199999995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43.840705728959989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871.87394581371632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102.76249162273977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2.5105289877509258</v>
          </cell>
          <cell r="BG113">
            <v>380.49995999999999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78.547931097719996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882.37832573118817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180.28089361084682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7.1085287279411675</v>
          </cell>
          <cell r="BG114">
            <v>695.11754399999995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182.66960720399999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1151.3221046101905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192.73301094590028</v>
          </cell>
          <cell r="AQ115">
            <v>31.208760000000002</v>
          </cell>
          <cell r="AR115">
            <v>25.443267684334415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7.0069167988879366</v>
          </cell>
          <cell r="BG115">
            <v>741.68424000000005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263.04423437375999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711.93258594030635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370.46243981482803</v>
          </cell>
          <cell r="AQ116">
            <v>105.42366999999999</v>
          </cell>
          <cell r="AR116">
            <v>85.919957795560052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2.9743780713310422</v>
          </cell>
          <cell r="BG116">
            <v>711.99376599999994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78.547931097719996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964.08930158667908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1020.8629177250132</v>
          </cell>
          <cell r="AQ117">
            <v>107.927104</v>
          </cell>
          <cell r="AR117">
            <v>88.072849676542205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3.3107677192309621</v>
          </cell>
          <cell r="BG117">
            <v>948.37432000000001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78.547931097719996</v>
          </cell>
          <cell r="BX117">
            <v>0</v>
          </cell>
        </row>
        <row r="118">
          <cell r="O118">
            <v>1857.9495200000001</v>
          </cell>
          <cell r="P118">
            <v>1612.9596209452789</v>
          </cell>
          <cell r="S118">
            <v>2918.6904</v>
          </cell>
          <cell r="T118">
            <v>5015.8403439985577</v>
          </cell>
          <cell r="AA118">
            <v>33.531880000000001</v>
          </cell>
          <cell r="AB118">
            <v>3.9328315226653134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2610.7594808865715</v>
          </cell>
          <cell r="AQ118">
            <v>157.74152000000001</v>
          </cell>
          <cell r="AR118">
            <v>137.00221060795454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71.959562016968903</v>
          </cell>
          <cell r="BC118">
            <v>2019.9415600000002</v>
          </cell>
          <cell r="BD118">
            <v>2534.2968388898744</v>
          </cell>
          <cell r="BG118">
            <v>5985.2044400000004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586.36943912484003</v>
          </cell>
        </row>
        <row r="119">
          <cell r="O119">
            <v>233.72676000000001</v>
          </cell>
          <cell r="P119">
            <v>223.69256680517378</v>
          </cell>
          <cell r="S119">
            <v>246.05028000000001</v>
          </cell>
          <cell r="T119">
            <v>547.74106735727696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214.17704800936133</v>
          </cell>
          <cell r="AQ119">
            <v>47.96370000000001</v>
          </cell>
          <cell r="AR119">
            <v>39.143488745129872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3.2732667811164795</v>
          </cell>
          <cell r="BG119">
            <v>653.28660000000013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548.00882161200002</v>
          </cell>
          <cell r="BX119">
            <v>0</v>
          </cell>
        </row>
        <row r="120">
          <cell r="O120">
            <v>686.61040800000012</v>
          </cell>
          <cell r="P120">
            <v>673.15973739011986</v>
          </cell>
          <cell r="S120">
            <v>711.16095600000017</v>
          </cell>
          <cell r="T120">
            <v>2568.1082640957425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650.01895289569006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29.864146181870655</v>
          </cell>
          <cell r="BG120">
            <v>1715.5869280000002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586.36943912484003</v>
          </cell>
          <cell r="BX120">
            <v>0</v>
          </cell>
        </row>
        <row r="121">
          <cell r="O121">
            <v>400.85735999999997</v>
          </cell>
          <cell r="P121">
            <v>381.90872410913767</v>
          </cell>
          <cell r="S121">
            <v>665.78569500000003</v>
          </cell>
          <cell r="T121">
            <v>2517.7568559936653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484.01879082011664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25.516442904453214</v>
          </cell>
          <cell r="BG121">
            <v>1439.5683329999999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591.84952734095998</v>
          </cell>
          <cell r="BX121">
            <v>0</v>
          </cell>
        </row>
        <row r="122">
          <cell r="O122">
            <v>573.34640999999999</v>
          </cell>
          <cell r="P122">
            <v>654.33719007488799</v>
          </cell>
          <cell r="S122">
            <v>728.65701999999999</v>
          </cell>
          <cell r="T122">
            <v>1339.0442131687048</v>
          </cell>
          <cell r="AA122">
            <v>24.65099</v>
          </cell>
          <cell r="AB122">
            <v>8.3786410700261058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400.5863178936375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11.821107981168415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354.37903797575996</v>
          </cell>
          <cell r="BX122">
            <v>0</v>
          </cell>
        </row>
        <row r="123">
          <cell r="O123">
            <v>568.5544799999999</v>
          </cell>
          <cell r="P123">
            <v>542.30724991507986</v>
          </cell>
          <cell r="S123">
            <v>1123.0200799999998</v>
          </cell>
          <cell r="T123">
            <v>1434.9482908517489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485.50589036031408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14.259836497130138</v>
          </cell>
          <cell r="BG123">
            <v>1344.1245999999999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337.93877332739999</v>
          </cell>
          <cell r="BX123">
            <v>0</v>
          </cell>
        </row>
        <row r="124">
          <cell r="O124">
            <v>468.85304000000002</v>
          </cell>
          <cell r="P124">
            <v>1245.4059382495145</v>
          </cell>
          <cell r="S124">
            <v>650.25016000000005</v>
          </cell>
          <cell r="T124">
            <v>4971.915926046765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442.92147919737079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11.98020487058349</v>
          </cell>
          <cell r="BG124">
            <v>1063.97091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67.587754665479991</v>
          </cell>
          <cell r="BX124">
            <v>0</v>
          </cell>
        </row>
        <row r="125">
          <cell r="O125">
            <v>843.90464000000009</v>
          </cell>
          <cell r="P125">
            <v>807.04880622240648</v>
          </cell>
          <cell r="S125">
            <v>1543.19568</v>
          </cell>
          <cell r="T125">
            <v>2781.5556718012131</v>
          </cell>
          <cell r="AA125">
            <v>4.0811200000000003</v>
          </cell>
          <cell r="AB125">
            <v>1.3109438408884382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747.60425264724938</v>
          </cell>
          <cell r="AQ125">
            <v>19.340960000000003</v>
          </cell>
          <cell r="AR125">
            <v>15.813969453032465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27.901625233002154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425.62018478531996</v>
          </cell>
          <cell r="BX125">
            <v>0</v>
          </cell>
        </row>
        <row r="126">
          <cell r="O126">
            <v>713.52003999999999</v>
          </cell>
          <cell r="P126">
            <v>736.2399151440577</v>
          </cell>
          <cell r="S126">
            <v>1513.3405599999999</v>
          </cell>
          <cell r="T126">
            <v>2866.4299695113418</v>
          </cell>
          <cell r="AA126">
            <v>39.759864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992.45551999999998</v>
          </cell>
          <cell r="AN126">
            <v>645.0544406542848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244.10707200000002</v>
          </cell>
          <cell r="AZ126">
            <v>0</v>
          </cell>
          <cell r="BC126">
            <v>587.30558799999994</v>
          </cell>
          <cell r="BD126">
            <v>22.541153753917847</v>
          </cell>
          <cell r="BG126">
            <v>1532.6040600000001</v>
          </cell>
          <cell r="BK126">
            <v>299.43184400000001</v>
          </cell>
          <cell r="BL126">
            <v>0</v>
          </cell>
          <cell r="BO126">
            <v>1.078756</v>
          </cell>
          <cell r="BP126">
            <v>0</v>
          </cell>
          <cell r="BS126">
            <v>351.212132</v>
          </cell>
          <cell r="BT126">
            <v>279.48449902212002</v>
          </cell>
          <cell r="BX126">
            <v>0</v>
          </cell>
        </row>
        <row r="127">
          <cell r="O127">
            <v>195.43200000000002</v>
          </cell>
          <cell r="P127">
            <v>185.51017237281098</v>
          </cell>
          <cell r="S127">
            <v>480.96390000000002</v>
          </cell>
          <cell r="T127">
            <v>725.27575657842954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881.03881283488033</v>
          </cell>
          <cell r="AQ127">
            <v>62.437650000000005</v>
          </cell>
          <cell r="AR127">
            <v>50.886535368668831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3.3698454754045604</v>
          </cell>
          <cell r="BG127">
            <v>654.26609999999994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78.547931097719996</v>
          </cell>
          <cell r="BX127">
            <v>0</v>
          </cell>
        </row>
        <row r="128">
          <cell r="O128">
            <v>444.57193000000001</v>
          </cell>
          <cell r="P128">
            <v>853.34653574251092</v>
          </cell>
          <cell r="S128">
            <v>406.38031000000001</v>
          </cell>
          <cell r="T128">
            <v>1710.8706664649476</v>
          </cell>
          <cell r="AA128">
            <v>9.3561800000000002</v>
          </cell>
          <cell r="AB128">
            <v>2.3938974485788869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913.41159675103427</v>
          </cell>
          <cell r="AQ128">
            <v>44.250129999999999</v>
          </cell>
          <cell r="AR128">
            <v>35.62057475806818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4.0059808723785091</v>
          </cell>
          <cell r="BG128">
            <v>978.02757000000008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659.43728200643989</v>
          </cell>
          <cell r="BX128">
            <v>0</v>
          </cell>
        </row>
        <row r="129">
          <cell r="O129">
            <v>671.33691799999997</v>
          </cell>
          <cell r="P129">
            <v>641.59669937558772</v>
          </cell>
          <cell r="S129">
            <v>2743.813212</v>
          </cell>
          <cell r="T129">
            <v>6903.9341651155501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1127.3451503436031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28.976143710311632</v>
          </cell>
          <cell r="BG129">
            <v>2948.6967999999997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31.053833224679995</v>
          </cell>
          <cell r="BX129">
            <v>0</v>
          </cell>
        </row>
        <row r="130">
          <cell r="O130">
            <v>660.04282000000012</v>
          </cell>
          <cell r="P130">
            <v>629.58363921644695</v>
          </cell>
          <cell r="S130">
            <v>2962.4879100000003</v>
          </cell>
          <cell r="T130">
            <v>9308.8720546663062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1142.5139235683098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27.452139406343125</v>
          </cell>
          <cell r="BG130">
            <v>2926.5322700000002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548.00882161200002</v>
          </cell>
          <cell r="BX130">
            <v>0</v>
          </cell>
        </row>
        <row r="131">
          <cell r="O131">
            <v>292.19085000000001</v>
          </cell>
          <cell r="P131">
            <v>279.32189096794752</v>
          </cell>
          <cell r="S131">
            <v>551.48940000000005</v>
          </cell>
          <cell r="T131">
            <v>835.4576408347973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363.17578846874051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3.8067455285071721</v>
          </cell>
          <cell r="BG131">
            <v>1005.3162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224.68361686091998</v>
          </cell>
          <cell r="BX131">
            <v>0</v>
          </cell>
        </row>
        <row r="132">
          <cell r="O132">
            <v>317.03158000000002</v>
          </cell>
          <cell r="P132">
            <v>274.44257529237711</v>
          </cell>
          <cell r="S132">
            <v>965.37840000000006</v>
          </cell>
          <cell r="T132">
            <v>1964.3872783779991</v>
          </cell>
          <cell r="AA132">
            <v>17.074720000000003</v>
          </cell>
          <cell r="AB132">
            <v>3.1348657064723517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617.22928899196245</v>
          </cell>
          <cell r="AQ132">
            <v>81.597460000000012</v>
          </cell>
          <cell r="AR132">
            <v>78.286977490259744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9.1747372298990406</v>
          </cell>
          <cell r="BG132">
            <v>1893.4879400000002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179.01621505991997</v>
          </cell>
          <cell r="BX132">
            <v>0</v>
          </cell>
        </row>
        <row r="133">
          <cell r="O133">
            <v>1572.9101599999999</v>
          </cell>
          <cell r="P133">
            <v>7.4457159666411705</v>
          </cell>
          <cell r="S133">
            <v>2577.56756</v>
          </cell>
          <cell r="T133">
            <v>2976.5901164727525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2192.4285071892441</v>
          </cell>
          <cell r="AQ133">
            <v>220.72976</v>
          </cell>
          <cell r="AR133">
            <v>180.13833520508766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1207.6231166310404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692.31781130316006</v>
          </cell>
          <cell r="BX133">
            <v>0</v>
          </cell>
        </row>
        <row r="134">
          <cell r="O134">
            <v>1460.7012</v>
          </cell>
          <cell r="P134">
            <v>1406.063726023292</v>
          </cell>
          <cell r="S134">
            <v>2060.2266</v>
          </cell>
          <cell r="T134">
            <v>2757.7381097296607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2453.6351343189513</v>
          </cell>
          <cell r="AQ134">
            <v>100.8219</v>
          </cell>
          <cell r="AR134">
            <v>83.179913583400975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14.264637912938591</v>
          </cell>
          <cell r="BG134">
            <v>2205.6479999999997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725.19834059987988</v>
          </cell>
          <cell r="BX134">
            <v>0</v>
          </cell>
        </row>
        <row r="135">
          <cell r="O135">
            <v>851.11847999999998</v>
          </cell>
          <cell r="P135">
            <v>1763.6919041811498</v>
          </cell>
          <cell r="S135">
            <v>1379.9926800000001</v>
          </cell>
          <cell r="T135">
            <v>3528.9838106627699</v>
          </cell>
          <cell r="AA135">
            <v>64.503519999999995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1946.5850399999999</v>
          </cell>
          <cell r="AN135">
            <v>2404.7477681858927</v>
          </cell>
          <cell r="AQ135">
            <v>107.9614</v>
          </cell>
          <cell r="AR135">
            <v>87.935847465934259</v>
          </cell>
          <cell r="AU135">
            <v>3.8264799999999997</v>
          </cell>
          <cell r="AV135">
            <v>0</v>
          </cell>
          <cell r="AY135">
            <v>206.08327999999997</v>
          </cell>
          <cell r="AZ135">
            <v>0</v>
          </cell>
          <cell r="BC135">
            <v>769.12247999999988</v>
          </cell>
          <cell r="BD135">
            <v>29.519399153536746</v>
          </cell>
          <cell r="BG135">
            <v>3125.1408799999999</v>
          </cell>
          <cell r="BK135">
            <v>367.61540000000002</v>
          </cell>
          <cell r="BL135">
            <v>0</v>
          </cell>
          <cell r="BO135">
            <v>1.3666</v>
          </cell>
          <cell r="BP135">
            <v>0</v>
          </cell>
          <cell r="BS135">
            <v>951.15359999999987</v>
          </cell>
          <cell r="BT135">
            <v>361.68582226391999</v>
          </cell>
          <cell r="BX135">
            <v>0</v>
          </cell>
        </row>
        <row r="136">
          <cell r="O136">
            <v>848.21111999999994</v>
          </cell>
          <cell r="P136">
            <v>1058.9121022957054</v>
          </cell>
          <cell r="S136">
            <v>701.36320000000001</v>
          </cell>
          <cell r="T136">
            <v>1673.7465528196938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1298.7548912990419</v>
          </cell>
          <cell r="AQ136">
            <v>139.72469999999998</v>
          </cell>
          <cell r="AR136">
            <v>113.86840875958276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30.346691157263564</v>
          </cell>
          <cell r="BG136">
            <v>4056.3998199999996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463.98080229815992</v>
          </cell>
          <cell r="BX136">
            <v>0</v>
          </cell>
        </row>
        <row r="137">
          <cell r="O137">
            <v>1258.1343989999998</v>
          </cell>
          <cell r="P137">
            <v>1399.7760020467995</v>
          </cell>
          <cell r="S137">
            <v>2872.7182079999998</v>
          </cell>
          <cell r="T137">
            <v>4272.2804704848641</v>
          </cell>
          <cell r="AA137">
            <v>108.25500599999999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2971.731933</v>
          </cell>
          <cell r="AN137">
            <v>2034.178838546635</v>
          </cell>
          <cell r="AQ137">
            <v>202.868121</v>
          </cell>
          <cell r="AR137">
            <v>165.57695739189933</v>
          </cell>
          <cell r="AU137">
            <v>7.4810369999999988</v>
          </cell>
          <cell r="AV137">
            <v>0</v>
          </cell>
          <cell r="AY137">
            <v>210.34915799999999</v>
          </cell>
          <cell r="AZ137">
            <v>6397.6522040257059</v>
          </cell>
          <cell r="BC137">
            <v>1604.9024669999999</v>
          </cell>
          <cell r="BD137">
            <v>61.597154884705539</v>
          </cell>
          <cell r="BG137">
            <v>6315.7554719999998</v>
          </cell>
          <cell r="BK137">
            <v>629.28722999999991</v>
          </cell>
          <cell r="BL137">
            <v>0</v>
          </cell>
          <cell r="BO137">
            <v>0.88012199999999996</v>
          </cell>
          <cell r="BP137">
            <v>0</v>
          </cell>
          <cell r="BS137">
            <v>819.83364299999994</v>
          </cell>
          <cell r="BT137">
            <v>255.73745008560002</v>
          </cell>
          <cell r="BX137">
            <v>0</v>
          </cell>
        </row>
        <row r="138">
          <cell r="O138">
            <v>483.84</v>
          </cell>
          <cell r="P138">
            <v>756.05994718701186</v>
          </cell>
          <cell r="S138">
            <v>1686.9888000000001</v>
          </cell>
          <cell r="T138">
            <v>2443.7516423863517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1635.2888936475983</v>
          </cell>
          <cell r="AQ138">
            <v>142.89408</v>
          </cell>
          <cell r="AR138">
            <v>116.47145076113392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385.47431532755508</v>
          </cell>
          <cell r="BG138">
            <v>3248.1791999999996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783.65261490515991</v>
          </cell>
          <cell r="BX138">
            <v>0</v>
          </cell>
        </row>
        <row r="139">
          <cell r="O139">
            <v>1259.9343960000001</v>
          </cell>
          <cell r="P139">
            <v>1401.6613350861844</v>
          </cell>
          <cell r="S139">
            <v>2968.417872</v>
          </cell>
          <cell r="T139">
            <v>3614.2906443009852</v>
          </cell>
          <cell r="AA139">
            <v>102.58894799999999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2224.6609157424191</v>
          </cell>
          <cell r="AQ139">
            <v>177.64320000000001</v>
          </cell>
          <cell r="AR139">
            <v>144.65476265762743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61.68636622670337</v>
          </cell>
          <cell r="BG139">
            <v>6504.4057679999996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385.43287120043993</v>
          </cell>
          <cell r="BX139">
            <v>0</v>
          </cell>
        </row>
        <row r="140">
          <cell r="O140">
            <v>1120.8637699999999</v>
          </cell>
          <cell r="P140">
            <v>1078.6981535851617</v>
          </cell>
          <cell r="S140">
            <v>3227.1521499999999</v>
          </cell>
          <cell r="T140">
            <v>3790.6463023425486</v>
          </cell>
          <cell r="AA140">
            <v>101.57937</v>
          </cell>
          <cell r="AB140">
            <v>207.15762563952296</v>
          </cell>
          <cell r="AF140">
            <v>0</v>
          </cell>
          <cell r="AI140">
            <v>0</v>
          </cell>
          <cell r="AJ140">
            <v>0</v>
          </cell>
          <cell r="AM140">
            <v>2448.37698</v>
          </cell>
          <cell r="AN140">
            <v>1757.7490169141925</v>
          </cell>
          <cell r="AQ140">
            <v>190.59222</v>
          </cell>
          <cell r="AR140">
            <v>155.51708078440095</v>
          </cell>
          <cell r="AU140">
            <v>6.9813999999999998</v>
          </cell>
          <cell r="AV140">
            <v>0</v>
          </cell>
          <cell r="AY140">
            <v>240.85830000000001</v>
          </cell>
          <cell r="AZ140">
            <v>0</v>
          </cell>
          <cell r="BC140">
            <v>380.83537000000001</v>
          </cell>
          <cell r="BD140">
            <v>14.616698368788878</v>
          </cell>
          <cell r="BG140">
            <v>3300.1077799999998</v>
          </cell>
          <cell r="BK140">
            <v>426.91260999999997</v>
          </cell>
          <cell r="BL140">
            <v>0</v>
          </cell>
          <cell r="BO140">
            <v>1.39628</v>
          </cell>
          <cell r="BP140">
            <v>0</v>
          </cell>
          <cell r="BS140">
            <v>2029.49298</v>
          </cell>
          <cell r="BT140">
            <v>3032.3154795864002</v>
          </cell>
          <cell r="BX140">
            <v>0</v>
          </cell>
        </row>
        <row r="141">
          <cell r="O141">
            <v>789.00021900000013</v>
          </cell>
          <cell r="P141">
            <v>759.05082090537906</v>
          </cell>
          <cell r="S141">
            <v>2944.5032250000004</v>
          </cell>
          <cell r="T141">
            <v>3636.0795274790062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2081.5017110848821</v>
          </cell>
          <cell r="AQ141">
            <v>54.035328000000007</v>
          </cell>
          <cell r="AR141">
            <v>45.641307876821422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598.2760805651244</v>
          </cell>
          <cell r="BG141">
            <v>3846.2177610000003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358.03243011983994</v>
          </cell>
          <cell r="BX141">
            <v>0</v>
          </cell>
        </row>
        <row r="142">
          <cell r="O142">
            <v>1273.841328</v>
          </cell>
          <cell r="P142">
            <v>1228.0947192660619</v>
          </cell>
          <cell r="S142">
            <v>2662.4351220000003</v>
          </cell>
          <cell r="T142">
            <v>3817.6214034038298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2194.1006837832906</v>
          </cell>
          <cell r="AQ142">
            <v>202.81831200000002</v>
          </cell>
          <cell r="AR142">
            <v>165.47909867003651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61.352519525292706</v>
          </cell>
          <cell r="BG142">
            <v>6540.8905620000005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823.83992849003994</v>
          </cell>
          <cell r="BX142">
            <v>0</v>
          </cell>
        </row>
        <row r="143">
          <cell r="O143">
            <v>1281.3086000000001</v>
          </cell>
          <cell r="P143">
            <v>1232.4900467170687</v>
          </cell>
          <cell r="S143">
            <v>2506.6159500000003</v>
          </cell>
          <cell r="T143">
            <v>3195.4032935278624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2213.6110506502096</v>
          </cell>
          <cell r="AQ143">
            <v>182.78808000000004</v>
          </cell>
          <cell r="AR143">
            <v>148.84311595335635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632.74338852731762</v>
          </cell>
          <cell r="BG143">
            <v>6582.1629200000007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765.3856541847598</v>
          </cell>
          <cell r="BX143">
            <v>0</v>
          </cell>
        </row>
        <row r="144">
          <cell r="O144">
            <v>819.18595000000005</v>
          </cell>
          <cell r="P144">
            <v>782.34144927681507</v>
          </cell>
          <cell r="S144">
            <v>1658.53565</v>
          </cell>
          <cell r="T144">
            <v>2738.9674873007848</v>
          </cell>
          <cell r="AA144">
            <v>33.337400000000002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2106.2236544097941</v>
          </cell>
          <cell r="AQ144">
            <v>63.448599999999999</v>
          </cell>
          <cell r="AR144">
            <v>58.715233117694801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2323.0576743843417</v>
          </cell>
          <cell r="BG144">
            <v>2615.3728000000001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774.51913454495991</v>
          </cell>
          <cell r="BX144">
            <v>0</v>
          </cell>
        </row>
        <row r="145">
          <cell r="O145">
            <v>840.67150000000004</v>
          </cell>
          <cell r="P145">
            <v>1115.8088477019696</v>
          </cell>
          <cell r="S145">
            <v>2502.7204000000002</v>
          </cell>
          <cell r="T145">
            <v>2839.5648352000835</v>
          </cell>
          <cell r="AA145">
            <v>58.433560000000007</v>
          </cell>
          <cell r="AB145">
            <v>5.5002643759014891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2171.5951618697418</v>
          </cell>
          <cell r="AQ145">
            <v>120.17468000000001</v>
          </cell>
          <cell r="AR145">
            <v>97.85872186282468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2711.2738785152301</v>
          </cell>
          <cell r="BG145">
            <v>3383.3582500000002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403.69983192083998</v>
          </cell>
          <cell r="BX145">
            <v>0</v>
          </cell>
        </row>
        <row r="146">
          <cell r="O146">
            <v>824.58354999999995</v>
          </cell>
          <cell r="P146">
            <v>1105.3791797680988</v>
          </cell>
          <cell r="S146">
            <v>1885.3064999999999</v>
          </cell>
          <cell r="T146">
            <v>2534.6460141936172</v>
          </cell>
          <cell r="AA146">
            <v>64.203800000000001</v>
          </cell>
          <cell r="AB146">
            <v>7.8941618244803768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2164.5717048029846</v>
          </cell>
          <cell r="AQ146">
            <v>120.24610000000001</v>
          </cell>
          <cell r="AR146">
            <v>97.85872186282468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2710.2843715803601</v>
          </cell>
          <cell r="BG146">
            <v>3319.2820499999998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774.51913454495991</v>
          </cell>
          <cell r="BX146">
            <v>0</v>
          </cell>
        </row>
        <row r="147">
          <cell r="O147">
            <v>853.22460000000001</v>
          </cell>
          <cell r="P147">
            <v>1124.0134158024891</v>
          </cell>
          <cell r="S147">
            <v>1486.9250000000002</v>
          </cell>
          <cell r="T147">
            <v>2454.3169649241167</v>
          </cell>
          <cell r="AA147">
            <v>65.695049999999995</v>
          </cell>
          <cell r="AB147">
            <v>7.5521764746833924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2117.0113249767815</v>
          </cell>
          <cell r="AQ147">
            <v>120.03540000000001</v>
          </cell>
          <cell r="AR147">
            <v>97.85872186282468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2710.2926272521458</v>
          </cell>
          <cell r="BG147">
            <v>3325.3049999999998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286.79128331027999</v>
          </cell>
          <cell r="BX147">
            <v>0</v>
          </cell>
        </row>
        <row r="148">
          <cell r="O148">
            <v>819.72428000000002</v>
          </cell>
          <cell r="P148">
            <v>783.43384095771353</v>
          </cell>
          <cell r="S148">
            <v>2554.4128000000001</v>
          </cell>
          <cell r="T148">
            <v>3158.8122574116906</v>
          </cell>
          <cell r="AA148">
            <v>70.466560000000001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1878.3742399999999</v>
          </cell>
          <cell r="AN148">
            <v>2325.1690984612992</v>
          </cell>
          <cell r="AQ148">
            <v>120.01335999999999</v>
          </cell>
          <cell r="AR148">
            <v>97.85872186282468</v>
          </cell>
          <cell r="AU148">
            <v>4.6794199999999995</v>
          </cell>
          <cell r="AV148">
            <v>0</v>
          </cell>
          <cell r="AY148">
            <v>1101.04</v>
          </cell>
          <cell r="AZ148">
            <v>0</v>
          </cell>
          <cell r="BC148">
            <v>769.62696000000005</v>
          </cell>
          <cell r="BD148">
            <v>29.538761409708201</v>
          </cell>
          <cell r="BG148">
            <v>2661.2136799999998</v>
          </cell>
          <cell r="BK148">
            <v>474.27298000000002</v>
          </cell>
          <cell r="BL148">
            <v>0</v>
          </cell>
          <cell r="BO148">
            <v>1.3763000000000001</v>
          </cell>
          <cell r="BP148">
            <v>0</v>
          </cell>
          <cell r="BS148">
            <v>823.57792000000006</v>
          </cell>
          <cell r="BT148">
            <v>769.03904632883996</v>
          </cell>
          <cell r="BX148">
            <v>0</v>
          </cell>
        </row>
        <row r="149">
          <cell r="O149">
            <v>823.68234000000007</v>
          </cell>
          <cell r="P149">
            <v>1105.4066584825734</v>
          </cell>
          <cell r="S149">
            <v>2148.0184099999997</v>
          </cell>
          <cell r="T149">
            <v>2875.5587037301511</v>
          </cell>
          <cell r="AA149">
            <v>69.317120000000003</v>
          </cell>
          <cell r="AB149">
            <v>7.8941618244803768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1567.2241144348386</v>
          </cell>
          <cell r="AQ149">
            <v>119.95110999999999</v>
          </cell>
          <cell r="AR149">
            <v>97.85872186282468</v>
          </cell>
          <cell r="AU149">
            <v>4.603089999999999</v>
          </cell>
          <cell r="AV149">
            <v>0</v>
          </cell>
          <cell r="AY149">
            <v>1102.5754399999998</v>
          </cell>
          <cell r="AZ149">
            <v>0</v>
          </cell>
          <cell r="BC149">
            <v>764.65447999999992</v>
          </cell>
          <cell r="BD149">
            <v>2711.0644838207236</v>
          </cell>
          <cell r="BG149">
            <v>3013.3993299999997</v>
          </cell>
          <cell r="BK149">
            <v>365.81026999999995</v>
          </cell>
          <cell r="BL149">
            <v>0</v>
          </cell>
          <cell r="BO149">
            <v>1.35385</v>
          </cell>
          <cell r="BP149">
            <v>0</v>
          </cell>
          <cell r="BS149">
            <v>299.20085</v>
          </cell>
          <cell r="BT149">
            <v>401.87313584880002</v>
          </cell>
          <cell r="BX149">
            <v>0</v>
          </cell>
        </row>
        <row r="150">
          <cell r="O150">
            <v>1262.8897999999999</v>
          </cell>
          <cell r="P150">
            <v>1229.614158604061</v>
          </cell>
          <cell r="S150">
            <v>4294.375</v>
          </cell>
          <cell r="T150">
            <v>5616.8521451427732</v>
          </cell>
          <cell r="AA150">
            <v>50.845400000000005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1715.9701812165397</v>
          </cell>
          <cell r="AQ150">
            <v>35.385649999999998</v>
          </cell>
          <cell r="AR150">
            <v>29.357616558847401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5540.8862753066051</v>
          </cell>
          <cell r="BC150">
            <v>1053.6678499999998</v>
          </cell>
          <cell r="BD150">
            <v>2382.9735253546542</v>
          </cell>
          <cell r="BG150">
            <v>2959.3397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566.27578233240001</v>
          </cell>
          <cell r="BX150">
            <v>0</v>
          </cell>
        </row>
        <row r="151">
          <cell r="O151">
            <v>1358.3672099999999</v>
          </cell>
          <cell r="P151">
            <v>1298.4681338938935</v>
          </cell>
          <cell r="S151">
            <v>2691.7920899999995</v>
          </cell>
          <cell r="T151">
            <v>3640.2590009822634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1834.2148000050724</v>
          </cell>
          <cell r="AQ151">
            <v>132.23393999999999</v>
          </cell>
          <cell r="AR151">
            <v>107.64459404910714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52.074197295326194</v>
          </cell>
          <cell r="BG151">
            <v>4735.4795099999992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980.93579068548001</v>
          </cell>
          <cell r="BX151">
            <v>0</v>
          </cell>
        </row>
        <row r="152">
          <cell r="O152">
            <v>229.79553000000001</v>
          </cell>
          <cell r="P152">
            <v>1757.2925707221445</v>
          </cell>
          <cell r="S152">
            <v>2897.7549369999997</v>
          </cell>
          <cell r="T152">
            <v>8288.721175140161</v>
          </cell>
          <cell r="AA152">
            <v>76.265473</v>
          </cell>
          <cell r="AB152">
            <v>10.601545843706498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1094.8734843564766</v>
          </cell>
          <cell r="AQ152">
            <v>143.871984</v>
          </cell>
          <cell r="AR152">
            <v>117.4304662353896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2348.5662808397678</v>
          </cell>
          <cell r="BG152">
            <v>2851.1297569999997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765.3856541847598</v>
          </cell>
          <cell r="BX152">
            <v>0</v>
          </cell>
        </row>
        <row r="153">
          <cell r="O153">
            <v>1307.3555200000001</v>
          </cell>
          <cell r="P153">
            <v>2368.0595547931925</v>
          </cell>
          <cell r="S153">
            <v>2925.10833</v>
          </cell>
          <cell r="T153">
            <v>7445.666589837374</v>
          </cell>
          <cell r="AA153">
            <v>155.94599000000002</v>
          </cell>
          <cell r="AB153">
            <v>24.280959835585854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1647.831384317177</v>
          </cell>
          <cell r="AQ153">
            <v>215.73358999999999</v>
          </cell>
          <cell r="AR153">
            <v>176.14569935308441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0</v>
          </cell>
          <cell r="BC153">
            <v>1945.58815</v>
          </cell>
          <cell r="BD153">
            <v>2417.2059812163557</v>
          </cell>
          <cell r="BG153">
            <v>6196.9847399999999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1812.08250346368</v>
          </cell>
          <cell r="BX153">
            <v>0</v>
          </cell>
        </row>
        <row r="154">
          <cell r="O154">
            <v>1180.995525</v>
          </cell>
          <cell r="P154">
            <v>1148.9445903614151</v>
          </cell>
          <cell r="S154">
            <v>2429.5507500000003</v>
          </cell>
          <cell r="T154">
            <v>4575.3348760131594</v>
          </cell>
          <cell r="AA154">
            <v>101.77262500000001</v>
          </cell>
          <cell r="AB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2831.4443500000002</v>
          </cell>
          <cell r="AN154">
            <v>1851.1989200620387</v>
          </cell>
          <cell r="AQ154">
            <v>177.56075000000001</v>
          </cell>
          <cell r="AR154">
            <v>146.72936756111932</v>
          </cell>
          <cell r="AU154">
            <v>6.9292000000000007</v>
          </cell>
          <cell r="AV154">
            <v>0</v>
          </cell>
          <cell r="AY154">
            <v>746.62130000000002</v>
          </cell>
          <cell r="AZ154">
            <v>0</v>
          </cell>
          <cell r="BC154">
            <v>1174.066325</v>
          </cell>
          <cell r="BD154">
            <v>45.061395787574703</v>
          </cell>
          <cell r="BG154">
            <v>6372.698625</v>
          </cell>
          <cell r="BK154">
            <v>566.89517499999999</v>
          </cell>
          <cell r="BL154">
            <v>0</v>
          </cell>
          <cell r="BO154">
            <v>0.86615000000000009</v>
          </cell>
          <cell r="BP154">
            <v>0</v>
          </cell>
          <cell r="BS154">
            <v>1223.0038</v>
          </cell>
          <cell r="BT154">
            <v>1154.4719175292801</v>
          </cell>
          <cell r="BX154">
            <v>0</v>
          </cell>
        </row>
        <row r="155">
          <cell r="O155">
            <v>968.30146999999999</v>
          </cell>
          <cell r="P155">
            <v>925.30056122128281</v>
          </cell>
          <cell r="S155">
            <v>1776.194334</v>
          </cell>
          <cell r="T155">
            <v>4545.2871546784972</v>
          </cell>
          <cell r="AA155">
            <v>80.974018000000001</v>
          </cell>
          <cell r="AB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1292.3114012079723</v>
          </cell>
          <cell r="AQ155">
            <v>142.24333200000001</v>
          </cell>
          <cell r="AR155">
            <v>117.54789670162498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20.195007204555981</v>
          </cell>
          <cell r="BG155">
            <v>2899.6703480000001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779.99922276107998</v>
          </cell>
          <cell r="BX155">
            <v>0</v>
          </cell>
        </row>
        <row r="156">
          <cell r="O156">
            <v>1258.619465</v>
          </cell>
          <cell r="P156">
            <v>1856.6367836049114</v>
          </cell>
          <cell r="S156">
            <v>2371.2479200000002</v>
          </cell>
          <cell r="T156">
            <v>6149.8019859652159</v>
          </cell>
          <cell r="AA156">
            <v>101.308913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3044.1337570000005</v>
          </cell>
          <cell r="AN156">
            <v>2053.5026686409633</v>
          </cell>
          <cell r="AQ156">
            <v>186.24913699999999</v>
          </cell>
          <cell r="AR156">
            <v>151.73973412049594</v>
          </cell>
          <cell r="AU156">
            <v>7.0783520000000006</v>
          </cell>
          <cell r="AV156">
            <v>0</v>
          </cell>
          <cell r="AY156">
            <v>207.484193</v>
          </cell>
          <cell r="AZ156">
            <v>0</v>
          </cell>
          <cell r="BC156">
            <v>1175.4488289999999</v>
          </cell>
          <cell r="BD156">
            <v>45.114457150970757</v>
          </cell>
          <cell r="BG156">
            <v>7127.4580670000005</v>
          </cell>
          <cell r="BK156">
            <v>551.22666200000003</v>
          </cell>
          <cell r="BL156">
            <v>0</v>
          </cell>
          <cell r="BO156">
            <v>0.88479400000000008</v>
          </cell>
          <cell r="BP156">
            <v>0</v>
          </cell>
          <cell r="BS156">
            <v>992.29647100000011</v>
          </cell>
          <cell r="BT156">
            <v>579.06265483667994</v>
          </cell>
          <cell r="BX156">
            <v>0</v>
          </cell>
        </row>
        <row r="157">
          <cell r="O157">
            <v>880.10033999999996</v>
          </cell>
          <cell r="P157">
            <v>1618.0522211730633</v>
          </cell>
          <cell r="S157">
            <v>1345.623552</v>
          </cell>
          <cell r="T157">
            <v>4373.4277124029113</v>
          </cell>
          <cell r="AA157">
            <v>50.406972000000003</v>
          </cell>
          <cell r="AB157">
            <v>4.417310768211042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1104.1952791498638</v>
          </cell>
          <cell r="AQ157">
            <v>56.337203999999993</v>
          </cell>
          <cell r="AR157">
            <v>50.377670014982129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21.477729118627558</v>
          </cell>
          <cell r="BG157">
            <v>3470.5335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431.10027300143997</v>
          </cell>
          <cell r="BX157">
            <v>0</v>
          </cell>
        </row>
        <row r="158">
          <cell r="O158">
            <v>614.10626200000002</v>
          </cell>
          <cell r="P158">
            <v>590.98450380705799</v>
          </cell>
          <cell r="S158">
            <v>1845.34394</v>
          </cell>
          <cell r="T158">
            <v>3534.8243351937504</v>
          </cell>
          <cell r="AA158">
            <v>3.3001679999999998</v>
          </cell>
          <cell r="AB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1215.5531242076286</v>
          </cell>
          <cell r="AQ158">
            <v>15.125769999999999</v>
          </cell>
          <cell r="AR158">
            <v>12.369342443461038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25.459162589567718</v>
          </cell>
          <cell r="BG158">
            <v>4112.2843419999999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277.65780295008</v>
          </cell>
          <cell r="BX158">
            <v>0</v>
          </cell>
        </row>
        <row r="159">
          <cell r="O159">
            <v>1225.2379640000001</v>
          </cell>
          <cell r="P159">
            <v>2303.2874339028408</v>
          </cell>
          <cell r="S159">
            <v>2221.1628759999999</v>
          </cell>
          <cell r="T159">
            <v>7936.8855120708258</v>
          </cell>
          <cell r="AA159">
            <v>110.409988</v>
          </cell>
          <cell r="AB159">
            <v>10.031570260711526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3565.6128755282261</v>
          </cell>
          <cell r="AQ159">
            <v>197.57576800000001</v>
          </cell>
          <cell r="AR159">
            <v>160.89931048685634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62.757714464638127</v>
          </cell>
          <cell r="BG159">
            <v>6522.6823679999998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940.74847710059998</v>
          </cell>
          <cell r="BX159">
            <v>0</v>
          </cell>
        </row>
        <row r="160">
          <cell r="O160">
            <v>862.73010399999987</v>
          </cell>
          <cell r="P160">
            <v>830.45884079733719</v>
          </cell>
          <cell r="S160">
            <v>1509.9354599999999</v>
          </cell>
          <cell r="T160">
            <v>4260.8015583618035</v>
          </cell>
          <cell r="AA160">
            <v>81.729004000000003</v>
          </cell>
          <cell r="AB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2047.1390104230525</v>
          </cell>
          <cell r="AQ160">
            <v>156.51577599999999</v>
          </cell>
          <cell r="AR160">
            <v>127.64691679786851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33.402787636907085</v>
          </cell>
          <cell r="BG160">
            <v>5260.0029640000002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600.98300770115998</v>
          </cell>
          <cell r="BX160">
            <v>0</v>
          </cell>
        </row>
        <row r="161">
          <cell r="O161">
            <v>959.67880200000002</v>
          </cell>
          <cell r="P161">
            <v>917.65952037330044</v>
          </cell>
          <cell r="S161">
            <v>1674.160482</v>
          </cell>
          <cell r="T161">
            <v>3383.5992585456106</v>
          </cell>
          <cell r="AA161">
            <v>67.929886999999994</v>
          </cell>
          <cell r="AB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1304.0981315176068</v>
          </cell>
          <cell r="AQ161">
            <v>137.754233</v>
          </cell>
          <cell r="AR161">
            <v>112.34181269852272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24.929319331451268</v>
          </cell>
          <cell r="BG161">
            <v>3091.4864510000002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520.60838053140003</v>
          </cell>
          <cell r="BX161">
            <v>0</v>
          </cell>
        </row>
        <row r="162">
          <cell r="O162">
            <v>598.73401599999988</v>
          </cell>
          <cell r="P162">
            <v>289.23580488884522</v>
          </cell>
          <cell r="S162">
            <v>1973.3361599999998</v>
          </cell>
          <cell r="T162">
            <v>4723.6321269794316</v>
          </cell>
          <cell r="AA162">
            <v>2.8486479999999998</v>
          </cell>
          <cell r="AB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1641.0590191441891</v>
          </cell>
          <cell r="AQ162">
            <v>13.466335999999998</v>
          </cell>
          <cell r="AR162">
            <v>12.525916398441558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20.763308229692623</v>
          </cell>
          <cell r="BG162">
            <v>3378.2375599999996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348.89894975964</v>
          </cell>
          <cell r="BX162">
            <v>0</v>
          </cell>
        </row>
        <row r="163">
          <cell r="O163">
            <v>837.00231999999983</v>
          </cell>
          <cell r="P163">
            <v>1447.5764979772337</v>
          </cell>
          <cell r="S163">
            <v>1034.35673</v>
          </cell>
          <cell r="T163">
            <v>3337.9094066275984</v>
          </cell>
          <cell r="AA163">
            <v>29.587909999999997</v>
          </cell>
          <cell r="AB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1502.2757626192433</v>
          </cell>
          <cell r="AQ163">
            <v>140.31379999999999</v>
          </cell>
          <cell r="AR163">
            <v>124.57415293137581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23.613505338072148</v>
          </cell>
          <cell r="BG163">
            <v>2987.4638199999999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323.32520475107992</v>
          </cell>
          <cell r="BX163">
            <v>0</v>
          </cell>
        </row>
        <row r="164">
          <cell r="O164">
            <v>839.25946799999997</v>
          </cell>
          <cell r="P164">
            <v>807.39287854348572</v>
          </cell>
          <cell r="S164">
            <v>1255.501188</v>
          </cell>
          <cell r="T164">
            <v>2935.1372673820979</v>
          </cell>
          <cell r="AA164">
            <v>32.266799999999996</v>
          </cell>
          <cell r="AB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1457.1507080676404</v>
          </cell>
          <cell r="AQ164">
            <v>152.94463199999998</v>
          </cell>
          <cell r="AR164">
            <v>124.57415293137581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25.684827750862549</v>
          </cell>
          <cell r="BG164">
            <v>3328.32042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621.07666449359988</v>
          </cell>
          <cell r="BX164">
            <v>0</v>
          </cell>
        </row>
        <row r="165">
          <cell r="O165">
            <v>851.21653200000003</v>
          </cell>
          <cell r="P165">
            <v>4.0294205508732466</v>
          </cell>
          <cell r="S165">
            <v>1601.3384640000002</v>
          </cell>
          <cell r="T165">
            <v>3843.8064269865458</v>
          </cell>
          <cell r="AA165">
            <v>91.659103999999999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2246.3220120000001</v>
          </cell>
          <cell r="AN165">
            <v>2015.5390025853258</v>
          </cell>
          <cell r="AQ165">
            <v>160.40343200000001</v>
          </cell>
          <cell r="AR165">
            <v>130.9349698524594</v>
          </cell>
          <cell r="AU165">
            <v>6.0656759999999998</v>
          </cell>
          <cell r="AV165">
            <v>0</v>
          </cell>
          <cell r="AY165">
            <v>647.00544000000002</v>
          </cell>
          <cell r="AZ165">
            <v>0</v>
          </cell>
          <cell r="BC165">
            <v>785.84202400000004</v>
          </cell>
          <cell r="BD165">
            <v>30.161105651312141</v>
          </cell>
          <cell r="BG165">
            <v>3271.0842740000003</v>
          </cell>
          <cell r="BK165">
            <v>623.41669999999999</v>
          </cell>
          <cell r="BL165">
            <v>0</v>
          </cell>
          <cell r="BO165">
            <v>1.3479280000000002</v>
          </cell>
          <cell r="BP165">
            <v>0</v>
          </cell>
          <cell r="BS165">
            <v>823.92099000000007</v>
          </cell>
          <cell r="BT165">
            <v>769.03904632883996</v>
          </cell>
          <cell r="BX165">
            <v>0</v>
          </cell>
        </row>
        <row r="166">
          <cell r="O166">
            <v>844.85068000000012</v>
          </cell>
          <cell r="P166">
            <v>3.9992863912225296</v>
          </cell>
          <cell r="S166">
            <v>1908.14184</v>
          </cell>
          <cell r="T166">
            <v>5372.8006270513524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1420.8057324076426</v>
          </cell>
          <cell r="AQ166">
            <v>128.49440000000001</v>
          </cell>
          <cell r="AR166">
            <v>105.00240855881088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0</v>
          </cell>
          <cell r="BC166">
            <v>669.13458800000012</v>
          </cell>
          <cell r="BD166">
            <v>25.681801669103944</v>
          </cell>
          <cell r="BG166">
            <v>3299.4149559999996</v>
          </cell>
          <cell r="BK166">
            <v>494.060968</v>
          </cell>
          <cell r="BL166">
            <v>0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5.9507887262973389</v>
          </cell>
          <cell r="S167">
            <v>2076.2690420000004</v>
          </cell>
          <cell r="T167">
            <v>1891.9134531739353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2558.6219366925725</v>
          </cell>
          <cell r="AQ167">
            <v>191.86094</v>
          </cell>
          <cell r="AR167">
            <v>158.49198592903082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39.684167252177041</v>
          </cell>
          <cell r="BG167">
            <v>4709.3518990000002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1724.4010920057599</v>
          </cell>
          <cell r="BX167">
            <v>0</v>
          </cell>
        </row>
        <row r="168">
          <cell r="O168">
            <v>1195.1249659999999</v>
          </cell>
          <cell r="P168">
            <v>1150.1086885545203</v>
          </cell>
          <cell r="S168">
            <v>2306.5291690000004</v>
          </cell>
          <cell r="T168">
            <v>2793.2259937314516</v>
          </cell>
          <cell r="AA168">
            <v>33.222524999999997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2901.4338500000003</v>
          </cell>
          <cell r="AN168">
            <v>2649.9228854743033</v>
          </cell>
          <cell r="AQ168">
            <v>156.810318</v>
          </cell>
          <cell r="AR168">
            <v>127.80349075284902</v>
          </cell>
          <cell r="AU168">
            <v>5.7585709999999999</v>
          </cell>
          <cell r="AV168">
            <v>0</v>
          </cell>
          <cell r="AY168">
            <v>956.36575300000004</v>
          </cell>
          <cell r="AZ168">
            <v>0</v>
          </cell>
          <cell r="BC168">
            <v>1045.40212</v>
          </cell>
          <cell r="BD168">
            <v>40.123183574394453</v>
          </cell>
          <cell r="BG168">
            <v>4304.3103389999997</v>
          </cell>
          <cell r="BK168">
            <v>586.48830799999996</v>
          </cell>
          <cell r="BL168">
            <v>0</v>
          </cell>
          <cell r="BO168">
            <v>0.88593400000000011</v>
          </cell>
          <cell r="BP168">
            <v>0</v>
          </cell>
          <cell r="BS168">
            <v>1232.777161</v>
          </cell>
          <cell r="BT168">
            <v>1150.8185253852</v>
          </cell>
          <cell r="BX168">
            <v>0</v>
          </cell>
        </row>
        <row r="169">
          <cell r="O169">
            <v>1229.21469</v>
          </cell>
          <cell r="P169">
            <v>5.8187579154316591</v>
          </cell>
          <cell r="S169">
            <v>1932.7275</v>
          </cell>
          <cell r="T169">
            <v>2644.2493602311602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2588.0443750105633</v>
          </cell>
          <cell r="AQ169">
            <v>217.68615</v>
          </cell>
          <cell r="AR169">
            <v>179.66861334014612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21.004449762706916</v>
          </cell>
          <cell r="BG169">
            <v>4043.6728200000002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527.91516481956</v>
          </cell>
          <cell r="BX169">
            <v>0</v>
          </cell>
        </row>
        <row r="170">
          <cell r="O170">
            <v>1233.6443080000001</v>
          </cell>
          <cell r="P170">
            <v>5.8397264858608331</v>
          </cell>
          <cell r="S170">
            <v>2339.7177959999999</v>
          </cell>
          <cell r="T170">
            <v>3190.4533981119444</v>
          </cell>
          <cell r="AA170">
            <v>95.160936000000007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1707.402518674121</v>
          </cell>
          <cell r="AQ170">
            <v>184.11572400000003</v>
          </cell>
          <cell r="AR170">
            <v>150.21313805943586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35.067717985386423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971.80231032528002</v>
          </cell>
          <cell r="BX170">
            <v>0</v>
          </cell>
        </row>
        <row r="171">
          <cell r="O171">
            <v>1742.0187150000002</v>
          </cell>
          <cell r="P171">
            <v>1698.1569496144787</v>
          </cell>
          <cell r="S171">
            <v>2897.0466200000001</v>
          </cell>
          <cell r="T171">
            <v>5728.8886120413435</v>
          </cell>
          <cell r="AA171">
            <v>138.419555</v>
          </cell>
          <cell r="AB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2443.2981338813238</v>
          </cell>
          <cell r="AQ171">
            <v>255.587975</v>
          </cell>
          <cell r="AR171">
            <v>210.98340433624998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72.436919604438131</v>
          </cell>
          <cell r="BG171">
            <v>5687.2632100000001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960.84213389304</v>
          </cell>
          <cell r="BX171">
            <v>0</v>
          </cell>
        </row>
        <row r="172">
          <cell r="O172">
            <v>695.47594800000002</v>
          </cell>
          <cell r="P172">
            <v>1671.6998105742521</v>
          </cell>
          <cell r="S172">
            <v>1953.4611600000001</v>
          </cell>
          <cell r="T172">
            <v>4810.1813327883547</v>
          </cell>
          <cell r="AA172">
            <v>4.6510980000000002</v>
          </cell>
          <cell r="AB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1766.9478293228126</v>
          </cell>
          <cell r="AQ172">
            <v>22.434708000000004</v>
          </cell>
          <cell r="AR172">
            <v>18.319152732720777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25.684731492262653</v>
          </cell>
          <cell r="BG172">
            <v>2596.40706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242.95057758132</v>
          </cell>
          <cell r="BX172">
            <v>0</v>
          </cell>
        </row>
        <row r="173">
          <cell r="O173">
            <v>556.25729999999999</v>
          </cell>
          <cell r="P173">
            <v>1627.4139985692418</v>
          </cell>
          <cell r="S173">
            <v>1722.6580000000001</v>
          </cell>
          <cell r="T173">
            <v>3364.9439750572496</v>
          </cell>
          <cell r="AA173">
            <v>51.340299999999999</v>
          </cell>
          <cell r="AB173">
            <v>5.3007729218532491</v>
          </cell>
          <cell r="AF173">
            <v>0</v>
          </cell>
          <cell r="AI173">
            <v>0</v>
          </cell>
          <cell r="AJ173">
            <v>0</v>
          </cell>
          <cell r="AM173">
            <v>1170.6436999999999</v>
          </cell>
          <cell r="AN173">
            <v>1412.1562693167614</v>
          </cell>
          <cell r="AQ173">
            <v>72.131</v>
          </cell>
          <cell r="AR173">
            <v>58.715233117694801</v>
          </cell>
          <cell r="AU173">
            <v>2.7579499999999997</v>
          </cell>
          <cell r="AV173">
            <v>0</v>
          </cell>
          <cell r="AY173">
            <v>48.370200000000004</v>
          </cell>
          <cell r="AZ173">
            <v>0</v>
          </cell>
          <cell r="BC173">
            <v>125.59280000000001</v>
          </cell>
          <cell r="BD173">
            <v>4.8203297789583672</v>
          </cell>
          <cell r="BG173">
            <v>1645.0110999999999</v>
          </cell>
          <cell r="BK173">
            <v>323.74090000000001</v>
          </cell>
          <cell r="BL173">
            <v>0</v>
          </cell>
          <cell r="BO173">
            <v>1.2728999999999999</v>
          </cell>
          <cell r="BP173">
            <v>0</v>
          </cell>
          <cell r="BS173">
            <v>234.85005000000001</v>
          </cell>
          <cell r="BT173">
            <v>124.21533289871998</v>
          </cell>
          <cell r="BX173">
            <v>0</v>
          </cell>
        </row>
        <row r="174">
          <cell r="O174">
            <v>345.23939999999999</v>
          </cell>
          <cell r="P174">
            <v>329.53372277197025</v>
          </cell>
          <cell r="S174">
            <v>1451.1846</v>
          </cell>
          <cell r="T174">
            <v>2654.4431659851753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717.34848134752269</v>
          </cell>
          <cell r="AQ174">
            <v>85.659599999999998</v>
          </cell>
          <cell r="AR174">
            <v>72.415454178490265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9.0111405963641982</v>
          </cell>
          <cell r="BG174">
            <v>1264.7796000000001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372.64599869615995</v>
          </cell>
          <cell r="BX174">
            <v>0</v>
          </cell>
        </row>
        <row r="175">
          <cell r="O175">
            <v>526.34584999999993</v>
          </cell>
          <cell r="P175">
            <v>1600.9727646412948</v>
          </cell>
          <cell r="S175">
            <v>1159.3124</v>
          </cell>
          <cell r="T175">
            <v>3050.0595361268433</v>
          </cell>
          <cell r="AA175">
            <v>33.938420000000001</v>
          </cell>
          <cell r="AB175">
            <v>4.844792455457271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1257.8490508571658</v>
          </cell>
          <cell r="AQ175">
            <v>64.873440000000002</v>
          </cell>
          <cell r="AR175">
            <v>52.843709805925322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0</v>
          </cell>
          <cell r="BC175">
            <v>257.84188999999998</v>
          </cell>
          <cell r="BD175">
            <v>9.8961321081296649</v>
          </cell>
          <cell r="BG175">
            <v>1578.13653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131.52211718688</v>
          </cell>
          <cell r="BX175">
            <v>0</v>
          </cell>
        </row>
        <row r="176">
          <cell r="O176">
            <v>1434.113568</v>
          </cell>
          <cell r="P176">
            <v>2169.6022611259255</v>
          </cell>
          <cell r="S176">
            <v>3198.93867</v>
          </cell>
          <cell r="T176">
            <v>6583.2534172717887</v>
          </cell>
          <cell r="AA176">
            <v>94.783367999999996</v>
          </cell>
          <cell r="AB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1542.2029935376695</v>
          </cell>
          <cell r="AQ176">
            <v>183.385212</v>
          </cell>
          <cell r="AR176">
            <v>149.4106965401607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46.290254682199127</v>
          </cell>
          <cell r="BG176">
            <v>3508.3582879999999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823.83992849003994</v>
          </cell>
          <cell r="BX176">
            <v>0</v>
          </cell>
        </row>
        <row r="177">
          <cell r="O177">
            <v>1411.742976</v>
          </cell>
          <cell r="P177">
            <v>2147.7855377279266</v>
          </cell>
          <cell r="S177">
            <v>2463.8105599999999</v>
          </cell>
          <cell r="T177">
            <v>5547.1600623985914</v>
          </cell>
          <cell r="AA177">
            <v>141.61792</v>
          </cell>
          <cell r="AB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1552.5220659798958</v>
          </cell>
          <cell r="AQ177">
            <v>182.908928</v>
          </cell>
          <cell r="AR177">
            <v>149.4106965401607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46.351381810063451</v>
          </cell>
          <cell r="BG177">
            <v>3598.8014079999998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518.78168445936001</v>
          </cell>
          <cell r="BX177">
            <v>0</v>
          </cell>
        </row>
        <row r="178">
          <cell r="O178">
            <v>718.67460599999993</v>
          </cell>
          <cell r="P178">
            <v>757.06888927608372</v>
          </cell>
          <cell r="S178">
            <v>2510.4203999999995</v>
          </cell>
          <cell r="T178">
            <v>2352.083781057373</v>
          </cell>
          <cell r="AA178">
            <v>64.095839999999995</v>
          </cell>
          <cell r="AB178">
            <v>8.3786410700261058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1199.6196520936123</v>
          </cell>
          <cell r="AQ178">
            <v>109.49706</v>
          </cell>
          <cell r="AR178">
            <v>93.94437298831167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31.139983610256973</v>
          </cell>
          <cell r="BG178">
            <v>2774.8157399999996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758.07886989660005</v>
          </cell>
          <cell r="BX178">
            <v>0</v>
          </cell>
        </row>
        <row r="179">
          <cell r="O179">
            <v>1282.1202199999998</v>
          </cell>
          <cell r="P179">
            <v>1233.5911020772248</v>
          </cell>
          <cell r="S179">
            <v>3403.5436</v>
          </cell>
          <cell r="T179">
            <v>3728.6933203166991</v>
          </cell>
          <cell r="AA179">
            <v>152.80306999999996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2929.5422399999998</v>
          </cell>
          <cell r="AN179">
            <v>2473.2397938915997</v>
          </cell>
          <cell r="AQ179">
            <v>203.58892999999998</v>
          </cell>
          <cell r="AR179">
            <v>166.04667925684089</v>
          </cell>
          <cell r="AU179">
            <v>7.5733299999999986</v>
          </cell>
          <cell r="AV179">
            <v>0</v>
          </cell>
          <cell r="AY179">
            <v>758.22397999999987</v>
          </cell>
          <cell r="AZ179">
            <v>1323.6521801432496</v>
          </cell>
          <cell r="BC179">
            <v>1605.9914499999998</v>
          </cell>
          <cell r="BD179">
            <v>61.638950729560342</v>
          </cell>
          <cell r="BG179">
            <v>4285.6137999999992</v>
          </cell>
          <cell r="BK179">
            <v>532.80603999999994</v>
          </cell>
          <cell r="BL179">
            <v>0</v>
          </cell>
          <cell r="BO179">
            <v>0.89097999999999999</v>
          </cell>
          <cell r="BP179">
            <v>0</v>
          </cell>
          <cell r="BS179">
            <v>1015.7171999999999</v>
          </cell>
          <cell r="BT179">
            <v>798.26618348147997</v>
          </cell>
          <cell r="BX179">
            <v>0</v>
          </cell>
        </row>
        <row r="180">
          <cell r="O180">
            <v>464.85399999999998</v>
          </cell>
          <cell r="P180">
            <v>447.09163952605473</v>
          </cell>
          <cell r="S180">
            <v>1419.7808</v>
          </cell>
          <cell r="T180">
            <v>1730.5128368463982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1354.598164933486</v>
          </cell>
          <cell r="AQ180">
            <v>73.021600000000007</v>
          </cell>
          <cell r="AR180">
            <v>59.498102892597402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2867.9130569770409</v>
          </cell>
          <cell r="BC180">
            <v>292.46280000000002</v>
          </cell>
          <cell r="BD180">
            <v>11.224904167098314</v>
          </cell>
          <cell r="BG180">
            <v>1747.2488000000001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314.19172439087998</v>
          </cell>
          <cell r="BX180">
            <v>0</v>
          </cell>
        </row>
        <row r="181">
          <cell r="O181">
            <v>858.01923999999997</v>
          </cell>
          <cell r="P181">
            <v>826.04768737317841</v>
          </cell>
          <cell r="S181">
            <v>1351.0172</v>
          </cell>
          <cell r="T181">
            <v>2154.4575685740742</v>
          </cell>
          <cell r="AA181">
            <v>68.235959999999992</v>
          </cell>
          <cell r="AB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1204.3917419870929</v>
          </cell>
          <cell r="AQ181">
            <v>126.33244000000001</v>
          </cell>
          <cell r="AR181">
            <v>103.04523412155437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30.017874389884554</v>
          </cell>
          <cell r="BG181">
            <v>2674.9044399999998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569.92917447647994</v>
          </cell>
          <cell r="BX181">
            <v>0</v>
          </cell>
        </row>
        <row r="182">
          <cell r="O182">
            <v>1746.7565400000001</v>
          </cell>
          <cell r="P182">
            <v>1681.7789245456463</v>
          </cell>
          <cell r="S182">
            <v>3325.5780700000005</v>
          </cell>
          <cell r="T182">
            <v>6910.1617347144684</v>
          </cell>
          <cell r="AA182">
            <v>137.71833000000001</v>
          </cell>
          <cell r="AB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4117.7686874683477</v>
          </cell>
          <cell r="AQ182">
            <v>235.92254</v>
          </cell>
          <cell r="AR182">
            <v>192.25324497170533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0</v>
          </cell>
          <cell r="BC182">
            <v>2650.9325800000001</v>
          </cell>
          <cell r="BD182">
            <v>101.74444122103284</v>
          </cell>
          <cell r="BG182">
            <v>5798.1160200000004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1516.1577397932001</v>
          </cell>
          <cell r="BX182">
            <v>0</v>
          </cell>
        </row>
        <row r="183">
          <cell r="O183">
            <v>1471.9578000000001</v>
          </cell>
          <cell r="P183">
            <v>1406.4988130487845</v>
          </cell>
          <cell r="S183">
            <v>2615.3134</v>
          </cell>
          <cell r="T183">
            <v>2828.2976620967993</v>
          </cell>
          <cell r="AA183">
            <v>162.95068000000003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2040.4261863819615</v>
          </cell>
          <cell r="AQ183">
            <v>173.75404000000003</v>
          </cell>
          <cell r="AR183">
            <v>141.77771623486038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28.679244268162908</v>
          </cell>
          <cell r="BG183">
            <v>4324.9451200000003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2204.82215895228</v>
          </cell>
          <cell r="BX183">
            <v>0</v>
          </cell>
        </row>
        <row r="184">
          <cell r="O184">
            <v>1278.1129860000001</v>
          </cell>
          <cell r="P184">
            <v>1255.8584400890795</v>
          </cell>
          <cell r="S184">
            <v>3305.3097599999996</v>
          </cell>
          <cell r="T184">
            <v>4145.0165313291209</v>
          </cell>
          <cell r="AA184">
            <v>105.536385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4629.5546903641034</v>
          </cell>
          <cell r="AQ184">
            <v>182.78003699999999</v>
          </cell>
          <cell r="AR184">
            <v>148.88225944210146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0</v>
          </cell>
          <cell r="BC184">
            <v>1598.7639599999998</v>
          </cell>
          <cell r="BD184">
            <v>61.361555168078119</v>
          </cell>
          <cell r="BG184">
            <v>4163.9717520000004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509.64820409915995</v>
          </cell>
          <cell r="BX184">
            <v>0</v>
          </cell>
        </row>
        <row r="185">
          <cell r="O185">
            <v>1051.6738800000001</v>
          </cell>
          <cell r="P185">
            <v>1011.1185486754823</v>
          </cell>
          <cell r="S185">
            <v>2372.2643699999999</v>
          </cell>
          <cell r="T185">
            <v>2787.7754018645292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1503.6158018917188</v>
          </cell>
          <cell r="AQ185">
            <v>119.29634</v>
          </cell>
          <cell r="AR185">
            <v>97.056280343549489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15.51375406145819</v>
          </cell>
          <cell r="BG185">
            <v>2842.7851300000002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1024.7764964144399</v>
          </cell>
          <cell r="BX185">
            <v>0</v>
          </cell>
        </row>
        <row r="186">
          <cell r="O186">
            <v>1270.71369</v>
          </cell>
          <cell r="P186">
            <v>1222.622721047949</v>
          </cell>
          <cell r="S186">
            <v>2703.9295499999998</v>
          </cell>
          <cell r="T186">
            <v>3223.0142438745984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3726.7529779819888</v>
          </cell>
          <cell r="AQ186">
            <v>187.36589000000001</v>
          </cell>
          <cell r="AR186">
            <v>152.79660831661445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61.363936109962047</v>
          </cell>
          <cell r="BG186">
            <v>4932.3404549999996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1048.5235453509599</v>
          </cell>
          <cell r="BX186">
            <v>0</v>
          </cell>
        </row>
        <row r="187">
          <cell r="O187">
            <v>1040.0026800000001</v>
          </cell>
          <cell r="P187">
            <v>1000.7308443684987</v>
          </cell>
          <cell r="S187">
            <v>2218.5969599999999</v>
          </cell>
          <cell r="T187">
            <v>3079.8345939957217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1319.4536435866221</v>
          </cell>
          <cell r="AQ187">
            <v>137.17739999999998</v>
          </cell>
          <cell r="AR187">
            <v>111.69594513422808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32.892392607555294</v>
          </cell>
          <cell r="BG187">
            <v>3148.2920399999994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323.32520475107992</v>
          </cell>
          <cell r="BX187">
            <v>0</v>
          </cell>
        </row>
        <row r="188">
          <cell r="O188">
            <v>843.60399200000006</v>
          </cell>
          <cell r="P188">
            <v>806.34755148445379</v>
          </cell>
          <cell r="S188">
            <v>2119.2842880000003</v>
          </cell>
          <cell r="T188">
            <v>2468.0623716081082</v>
          </cell>
          <cell r="AA188">
            <v>64.145004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1324.4478493858328</v>
          </cell>
          <cell r="AQ188">
            <v>108.85212800000001</v>
          </cell>
          <cell r="AR188">
            <v>88.855719451444813</v>
          </cell>
          <cell r="AU188">
            <v>3.8875760000000001</v>
          </cell>
          <cell r="AV188">
            <v>2064.1665614051999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29.585732536010063</v>
          </cell>
          <cell r="BG188">
            <v>3114.22606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531.56855696364005</v>
          </cell>
          <cell r="BX188">
            <v>0</v>
          </cell>
        </row>
        <row r="189">
          <cell r="O189">
            <v>505.62037500000002</v>
          </cell>
          <cell r="P189">
            <v>469.24795200237946</v>
          </cell>
          <cell r="S189">
            <v>910.26919999999996</v>
          </cell>
          <cell r="T189">
            <v>1436.9248059649235</v>
          </cell>
          <cell r="AA189">
            <v>33.250450000000001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697.51047533452129</v>
          </cell>
          <cell r="AQ189">
            <v>47.892849999999996</v>
          </cell>
          <cell r="AR189">
            <v>39.143488745129872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2158.7868605090671</v>
          </cell>
          <cell r="BC189">
            <v>259.90260000000001</v>
          </cell>
          <cell r="BD189">
            <v>9.9752234396295396</v>
          </cell>
          <cell r="BG189">
            <v>1637.3558749999997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63.934362521400004</v>
          </cell>
          <cell r="BX189">
            <v>0</v>
          </cell>
        </row>
        <row r="190">
          <cell r="O190">
            <v>474.92742000000004</v>
          </cell>
          <cell r="P190">
            <v>453.90221304610299</v>
          </cell>
          <cell r="S190">
            <v>1793.0204999999999</v>
          </cell>
          <cell r="T190">
            <v>1816.4775682891186</v>
          </cell>
          <cell r="AA190">
            <v>27.653550000000003</v>
          </cell>
          <cell r="AB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1453.6653490963963</v>
          </cell>
          <cell r="AQ190">
            <v>51.560490000000001</v>
          </cell>
          <cell r="AR190">
            <v>42.020535167896909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8.5319685100300102</v>
          </cell>
          <cell r="BG190">
            <v>1747.5259500000002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1138.0316528809199</v>
          </cell>
          <cell r="BX190">
            <v>0</v>
          </cell>
        </row>
        <row r="191">
          <cell r="O191">
            <v>485.02062000000006</v>
          </cell>
          <cell r="P191">
            <v>1261.7727615280824</v>
          </cell>
          <cell r="S191">
            <v>881.65728000000013</v>
          </cell>
          <cell r="T191">
            <v>2488.9947216859036</v>
          </cell>
          <cell r="AA191">
            <v>19.313532000000002</v>
          </cell>
          <cell r="AB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526.5451792144496</v>
          </cell>
          <cell r="AQ191">
            <v>58.922640000000001</v>
          </cell>
          <cell r="AR191">
            <v>48.048632434646912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9.1003935045756155</v>
          </cell>
          <cell r="BG191">
            <v>1129.6779480000002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367.16591048004</v>
          </cell>
          <cell r="BX191">
            <v>0</v>
          </cell>
        </row>
        <row r="192">
          <cell r="O192">
            <v>837.06565999999987</v>
          </cell>
          <cell r="P192">
            <v>1904.0641716987998</v>
          </cell>
          <cell r="S192">
            <v>1577.2397999999998</v>
          </cell>
          <cell r="T192">
            <v>4516.2646473870118</v>
          </cell>
          <cell r="AA192">
            <v>66.888179999999991</v>
          </cell>
          <cell r="AB192">
            <v>8.8346215364220839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1326.7605047199456</v>
          </cell>
          <cell r="AQ192">
            <v>119.18758</v>
          </cell>
          <cell r="AR192">
            <v>97.232426042902603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23.474652307715168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639.34362521399999</v>
          </cell>
          <cell r="BX192">
            <v>0</v>
          </cell>
        </row>
        <row r="193">
          <cell r="O193">
            <v>1218.2311</v>
          </cell>
          <cell r="P193">
            <v>2356.4900586040167</v>
          </cell>
          <cell r="S193">
            <v>2622.643</v>
          </cell>
          <cell r="T193">
            <v>4689.7332796982428</v>
          </cell>
          <cell r="AA193">
            <v>107.85955</v>
          </cell>
          <cell r="AB193">
            <v>7.7231691495818851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3173.8699519547636</v>
          </cell>
          <cell r="AQ193">
            <v>209.00584999999998</v>
          </cell>
          <cell r="AR193">
            <v>170.39160650755034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45.828895963656166</v>
          </cell>
          <cell r="BG193">
            <v>4942.2946499999998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18906.304345614</v>
          </cell>
          <cell r="BX193">
            <v>0</v>
          </cell>
        </row>
        <row r="194">
          <cell r="O194">
            <v>1175.6846329999998</v>
          </cell>
          <cell r="P194">
            <v>1921.9309271959869</v>
          </cell>
          <cell r="S194">
            <v>2637.5408789999997</v>
          </cell>
          <cell r="T194">
            <v>6180.8164402711536</v>
          </cell>
          <cell r="AA194">
            <v>113.210748</v>
          </cell>
          <cell r="AB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2501.7174728443711</v>
          </cell>
          <cell r="AQ194">
            <v>92.932279096396087</v>
          </cell>
          <cell r="AR194">
            <v>152.65960610600649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47.3995116523568</v>
          </cell>
          <cell r="BG194">
            <v>4553.1386149999998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823.83992849003994</v>
          </cell>
          <cell r="BX194">
            <v>0</v>
          </cell>
        </row>
        <row r="195">
          <cell r="O195">
            <v>828.93762200000015</v>
          </cell>
          <cell r="P195">
            <v>792.16752126842334</v>
          </cell>
          <cell r="S195">
            <v>1844.3999240000001</v>
          </cell>
          <cell r="T195">
            <v>4216.3876554336939</v>
          </cell>
          <cell r="AA195">
            <v>66.929444000000004</v>
          </cell>
          <cell r="AB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1197.918571311998</v>
          </cell>
          <cell r="AQ195">
            <v>119.04663400000001</v>
          </cell>
          <cell r="AR195">
            <v>97.036708599176933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29.035790958154021</v>
          </cell>
          <cell r="BG195">
            <v>2665.931419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520.60838053140003</v>
          </cell>
          <cell r="BX195">
            <v>0</v>
          </cell>
        </row>
        <row r="196">
          <cell r="O196">
            <v>1265.284848</v>
          </cell>
          <cell r="P196">
            <v>1208.975832095105</v>
          </cell>
          <cell r="S196">
            <v>1842.44685</v>
          </cell>
          <cell r="T196">
            <v>2101.0778872271935</v>
          </cell>
          <cell r="AA196">
            <v>91.915326000000007</v>
          </cell>
          <cell r="AB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1826.1125398567478</v>
          </cell>
          <cell r="AQ196">
            <v>110.13277799999999</v>
          </cell>
          <cell r="AR196">
            <v>90.030024113798689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26.315237756934742</v>
          </cell>
          <cell r="BG196">
            <v>4175.9368379999996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832.97340885023993</v>
          </cell>
          <cell r="BX196">
            <v>0</v>
          </cell>
        </row>
        <row r="197">
          <cell r="O197">
            <v>840.24374999999998</v>
          </cell>
          <cell r="P197">
            <v>803.0907949966944</v>
          </cell>
          <cell r="S197">
            <v>1464.6200000000001</v>
          </cell>
          <cell r="T197">
            <v>1819.7453159332204</v>
          </cell>
          <cell r="AA197">
            <v>66.673000000000002</v>
          </cell>
          <cell r="AB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1291.9162717018889</v>
          </cell>
          <cell r="AQ197">
            <v>119.137</v>
          </cell>
          <cell r="AR197">
            <v>97.036708599176933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23.324211016166782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427.44688085735999</v>
          </cell>
          <cell r="BX197">
            <v>0</v>
          </cell>
        </row>
        <row r="198">
          <cell r="O198">
            <v>1241.9094239999999</v>
          </cell>
          <cell r="P198">
            <v>1187.1543521039735</v>
          </cell>
          <cell r="S198">
            <v>2287.0184399999998</v>
          </cell>
          <cell r="T198">
            <v>2582.7816698709526</v>
          </cell>
          <cell r="AA198">
            <v>105.58926</v>
          </cell>
          <cell r="AB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2653.1582423175105</v>
          </cell>
          <cell r="AQ198">
            <v>191.85793200000001</v>
          </cell>
          <cell r="AR198">
            <v>156.57395498051949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45.73381303896749</v>
          </cell>
          <cell r="BG198">
            <v>4983.3637559999997</v>
          </cell>
          <cell r="BK198">
            <v>584.56011599999999</v>
          </cell>
          <cell r="BL198">
            <v>0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1176.3922703937599</v>
          </cell>
          <cell r="BX198">
            <v>0</v>
          </cell>
        </row>
        <row r="199">
          <cell r="O199">
            <v>1239.9226080000001</v>
          </cell>
          <cell r="P199">
            <v>2131.8268835560957</v>
          </cell>
          <cell r="S199">
            <v>2773.7461800000001</v>
          </cell>
          <cell r="T199">
            <v>4150.0699708208849</v>
          </cell>
          <cell r="AA199">
            <v>158.56358999999998</v>
          </cell>
          <cell r="AB199">
            <v>33.543063059254159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2090.2182165246504</v>
          </cell>
          <cell r="AQ199">
            <v>185.80972799999998</v>
          </cell>
          <cell r="AR199">
            <v>151.72016237612337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46.011843799743325</v>
          </cell>
          <cell r="BG199">
            <v>4948.9706400000005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1008.3362317660799</v>
          </cell>
          <cell r="BX199">
            <v>0</v>
          </cell>
        </row>
        <row r="200">
          <cell r="O200">
            <v>1133.4064499999999</v>
          </cell>
          <cell r="P200">
            <v>1225.1440418582711</v>
          </cell>
          <cell r="S200">
            <v>1732.8613500000001</v>
          </cell>
          <cell r="T200">
            <v>2659.7494948460176</v>
          </cell>
          <cell r="AA200">
            <v>9.1307700000000001</v>
          </cell>
          <cell r="AB200">
            <v>2.7358827983758713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1438.2152790864677</v>
          </cell>
          <cell r="AQ200">
            <v>25.804349999999999</v>
          </cell>
          <cell r="AR200">
            <v>23.681810690803573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17.034656443559076</v>
          </cell>
          <cell r="BG200">
            <v>2747.9647800000002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562.62239018831997</v>
          </cell>
          <cell r="BX200">
            <v>0</v>
          </cell>
        </row>
        <row r="201">
          <cell r="O201">
            <v>922.03020000000004</v>
          </cell>
          <cell r="P201">
            <v>1087.1960215066777</v>
          </cell>
          <cell r="S201">
            <v>1436.6940000000002</v>
          </cell>
          <cell r="T201">
            <v>2385.8483129394199</v>
          </cell>
          <cell r="AA201">
            <v>63.131399999999999</v>
          </cell>
          <cell r="AB201">
            <v>6.8682057750894261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1506.0240168945002</v>
          </cell>
          <cell r="AQ201">
            <v>120.02759999999999</v>
          </cell>
          <cell r="AR201">
            <v>97.85872186282468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2144.8692998302122</v>
          </cell>
          <cell r="BG201">
            <v>3042.7775999999999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759.90556596864008</v>
          </cell>
          <cell r="BX201">
            <v>0</v>
          </cell>
        </row>
        <row r="202">
          <cell r="O202">
            <v>897.98599000000002</v>
          </cell>
          <cell r="P202">
            <v>858.71670212383117</v>
          </cell>
          <cell r="S202">
            <v>1687.5066999999999</v>
          </cell>
          <cell r="T202">
            <v>2450.9989755893221</v>
          </cell>
          <cell r="AA202">
            <v>58.590619999999994</v>
          </cell>
          <cell r="AB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2017.4879623592574</v>
          </cell>
          <cell r="AQ202">
            <v>120.08655999999999</v>
          </cell>
          <cell r="AR202">
            <v>97.85872186282468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3201.9060483050866</v>
          </cell>
          <cell r="BG202">
            <v>2715.0215399999997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774.51913454495991</v>
          </cell>
          <cell r="BX202">
            <v>0</v>
          </cell>
        </row>
        <row r="203">
          <cell r="O203">
            <v>431.17072000000002</v>
          </cell>
          <cell r="P203">
            <v>414.13128710693985</v>
          </cell>
          <cell r="S203">
            <v>1207.1420000000001</v>
          </cell>
          <cell r="T203">
            <v>1808.2120904089179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814.2317245498175</v>
          </cell>
          <cell r="AQ203">
            <v>69.028120000000001</v>
          </cell>
          <cell r="AR203">
            <v>56.170906349261358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9.4293089869143341</v>
          </cell>
          <cell r="BG203">
            <v>1687.95856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162.57595041155997</v>
          </cell>
          <cell r="BX203">
            <v>0</v>
          </cell>
        </row>
        <row r="204">
          <cell r="O204">
            <v>1255.43075</v>
          </cell>
          <cell r="P204">
            <v>1208.315476008152</v>
          </cell>
          <cell r="S204">
            <v>2576.16</v>
          </cell>
          <cell r="T204">
            <v>3877.6641568431196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2455.6739313379521</v>
          </cell>
          <cell r="AQ204">
            <v>182.47800000000001</v>
          </cell>
          <cell r="AR204">
            <v>148.86268769772889</v>
          </cell>
          <cell r="AU204">
            <v>7.1560000000000006</v>
          </cell>
          <cell r="AV204">
            <v>0</v>
          </cell>
          <cell r="AY204">
            <v>757.64149999999995</v>
          </cell>
          <cell r="AZ204">
            <v>1323.6521801432496</v>
          </cell>
          <cell r="BC204">
            <v>1190.5795000000001</v>
          </cell>
          <cell r="BD204">
            <v>45.695181714774755</v>
          </cell>
          <cell r="BG204">
            <v>4277.94625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853.06706564267995</v>
          </cell>
          <cell r="BX204">
            <v>0</v>
          </cell>
        </row>
        <row r="205">
          <cell r="O205">
            <v>1196.04991</v>
          </cell>
          <cell r="P205">
            <v>1150.113066980246</v>
          </cell>
          <cell r="S205">
            <v>3146.3461699999998</v>
          </cell>
          <cell r="T205">
            <v>3518.1954831018134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1852.2063184385534</v>
          </cell>
          <cell r="AQ205">
            <v>201.99189999999999</v>
          </cell>
          <cell r="AR205">
            <v>164.95066157197726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0</v>
          </cell>
          <cell r="BC205">
            <v>1122.5592399999998</v>
          </cell>
          <cell r="BD205">
            <v>43.084521829411173</v>
          </cell>
          <cell r="BG205">
            <v>4175.6453199999996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686.83772308703999</v>
          </cell>
          <cell r="BX205">
            <v>0</v>
          </cell>
        </row>
        <row r="206">
          <cell r="O206">
            <v>1223.0808200000001</v>
          </cell>
          <cell r="P206">
            <v>1701.8209105425958</v>
          </cell>
          <cell r="S206">
            <v>2161.6194600000003</v>
          </cell>
          <cell r="T206">
            <v>3719.2596038688262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1659.5260954376922</v>
          </cell>
          <cell r="AQ206">
            <v>174.32973999999999</v>
          </cell>
          <cell r="AR206">
            <v>142.13000763356655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20.644635653606244</v>
          </cell>
          <cell r="BG206">
            <v>3456.4423400000001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635.69023306992005</v>
          </cell>
          <cell r="BX206">
            <v>0</v>
          </cell>
        </row>
        <row r="207">
          <cell r="O207">
            <v>1274.3266999999998</v>
          </cell>
          <cell r="P207">
            <v>1059.9510411013105</v>
          </cell>
          <cell r="S207">
            <v>1735.2814269999997</v>
          </cell>
          <cell r="T207">
            <v>1965.5110746017638</v>
          </cell>
          <cell r="AA207">
            <v>102.82498199999999</v>
          </cell>
          <cell r="AB207">
            <v>13.679413991879352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1868.7362908687853</v>
          </cell>
          <cell r="AQ207">
            <v>177.52689199999998</v>
          </cell>
          <cell r="AR207">
            <v>146.72936756111932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44.996695231901867</v>
          </cell>
          <cell r="BG207">
            <v>4205.2781099999993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1174.5655743217199</v>
          </cell>
          <cell r="BX207">
            <v>0</v>
          </cell>
        </row>
        <row r="208">
          <cell r="O208">
            <v>1201.7455799999998</v>
          </cell>
          <cell r="P208">
            <v>1156.6944349207752</v>
          </cell>
          <cell r="S208">
            <v>2419.473</v>
          </cell>
          <cell r="T208">
            <v>2871.7091504597133</v>
          </cell>
          <cell r="AA208">
            <v>31.075799999999997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2909.5827599999998</v>
          </cell>
          <cell r="AN208">
            <v>1902.4480135135104</v>
          </cell>
          <cell r="AQ208">
            <v>147.38808</v>
          </cell>
          <cell r="AR208">
            <v>121.34481510990258</v>
          </cell>
          <cell r="AU208">
            <v>5.3272799999999991</v>
          </cell>
          <cell r="AV208">
            <v>0</v>
          </cell>
          <cell r="AY208">
            <v>1011.2953199999999</v>
          </cell>
          <cell r="AZ208">
            <v>0</v>
          </cell>
          <cell r="BC208">
            <v>1224.8304599999999</v>
          </cell>
          <cell r="BD208">
            <v>47.009754862645586</v>
          </cell>
          <cell r="BG208">
            <v>4441.6196999999993</v>
          </cell>
          <cell r="BK208">
            <v>562.47198000000003</v>
          </cell>
          <cell r="BL208">
            <v>0</v>
          </cell>
          <cell r="BO208">
            <v>0.88788</v>
          </cell>
          <cell r="BP208">
            <v>0</v>
          </cell>
          <cell r="BS208">
            <v>799.53593999999998</v>
          </cell>
          <cell r="BT208">
            <v>549.83551768403993</v>
          </cell>
          <cell r="BX208">
            <v>0</v>
          </cell>
        </row>
        <row r="209">
          <cell r="O209">
            <v>1250.0062620000001</v>
          </cell>
          <cell r="P209">
            <v>5.9171793914630495</v>
          </cell>
          <cell r="S209">
            <v>1783.84944</v>
          </cell>
          <cell r="T209">
            <v>2164.2238260619961</v>
          </cell>
          <cell r="AA209">
            <v>107.11841000000001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2622.2916971505701</v>
          </cell>
          <cell r="AQ209">
            <v>199.37140800000003</v>
          </cell>
          <cell r="AR209">
            <v>162.44547829228895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47.338351248493247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263.04423437375999</v>
          </cell>
          <cell r="BX209">
            <v>0</v>
          </cell>
        </row>
        <row r="210">
          <cell r="O210">
            <v>819.33609999999987</v>
          </cell>
          <cell r="P210">
            <v>783.43200342236196</v>
          </cell>
          <cell r="S210">
            <v>1740.40185</v>
          </cell>
          <cell r="T210">
            <v>2696.9033882573249</v>
          </cell>
          <cell r="AA210">
            <v>63.78723999999999</v>
          </cell>
          <cell r="AB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1989.7769649999998</v>
          </cell>
          <cell r="AN210">
            <v>1342.5983475747657</v>
          </cell>
          <cell r="AQ210">
            <v>119.05118499999999</v>
          </cell>
          <cell r="AR210">
            <v>97.036708599176933</v>
          </cell>
          <cell r="AU210">
            <v>4.3991199999999999</v>
          </cell>
          <cell r="AV210">
            <v>0</v>
          </cell>
          <cell r="AY210">
            <v>141.32173</v>
          </cell>
          <cell r="AZ210">
            <v>0</v>
          </cell>
          <cell r="BC210">
            <v>621.92558999999994</v>
          </cell>
          <cell r="BD210">
            <v>23.869890963281744</v>
          </cell>
          <cell r="BG210">
            <v>3078.5591649999997</v>
          </cell>
          <cell r="BK210">
            <v>426.98958499999998</v>
          </cell>
          <cell r="BL210">
            <v>0</v>
          </cell>
          <cell r="BO210">
            <v>1.374725</v>
          </cell>
          <cell r="BP210">
            <v>0</v>
          </cell>
          <cell r="BS210">
            <v>702.48447499999997</v>
          </cell>
          <cell r="BT210">
            <v>591.84952734095998</v>
          </cell>
          <cell r="BX210">
            <v>0</v>
          </cell>
        </row>
        <row r="211">
          <cell r="O211">
            <v>825.90630800000008</v>
          </cell>
          <cell r="P211">
            <v>789.97348512228655</v>
          </cell>
          <cell r="S211">
            <v>1739.6453260000001</v>
          </cell>
          <cell r="T211">
            <v>2087.9683211502866</v>
          </cell>
          <cell r="AA211">
            <v>63.574152000000005</v>
          </cell>
          <cell r="AB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1343.3597221793675</v>
          </cell>
          <cell r="AQ211">
            <v>119.06211800000001</v>
          </cell>
          <cell r="AR211">
            <v>97.036708599176933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4317.5737210181342</v>
          </cell>
          <cell r="BC211">
            <v>610.08879200000001</v>
          </cell>
          <cell r="BD211">
            <v>23.415587293908064</v>
          </cell>
          <cell r="BG211">
            <v>3086.4135460000002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668.57076236664</v>
          </cell>
          <cell r="BX211">
            <v>0</v>
          </cell>
        </row>
        <row r="212">
          <cell r="O212">
            <v>1031.0095800000001</v>
          </cell>
          <cell r="P212">
            <v>990.84222718281444</v>
          </cell>
          <cell r="S212">
            <v>2539.2168000000001</v>
          </cell>
          <cell r="T212">
            <v>2636.1913526721046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600.05003755740768</v>
          </cell>
          <cell r="AQ212">
            <v>179.49636000000001</v>
          </cell>
          <cell r="AR212">
            <v>146.24007395180519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2941.4492892072208</v>
          </cell>
          <cell r="BC212">
            <v>273.25767000000002</v>
          </cell>
          <cell r="BD212">
            <v>581.67343709331112</v>
          </cell>
          <cell r="BG212">
            <v>2527.1774100000002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2071.47334569336</v>
          </cell>
          <cell r="BX212">
            <v>0</v>
          </cell>
        </row>
        <row r="213">
          <cell r="O213">
            <v>909.49103999999988</v>
          </cell>
          <cell r="P213">
            <v>896.43588685011798</v>
          </cell>
          <cell r="S213">
            <v>2592.7523999999999</v>
          </cell>
          <cell r="T213">
            <v>5598.381798385185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899.60867199244194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1416.2196344024037</v>
          </cell>
          <cell r="AQ213">
            <v>96.788879999999992</v>
          </cell>
          <cell r="AR213">
            <v>78.776271099573847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2130.356261764271</v>
          </cell>
          <cell r="BG213">
            <v>2929.3505999999998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1992.9254145956399</v>
          </cell>
          <cell r="BW213">
            <v>397.42367999999993</v>
          </cell>
          <cell r="BX213">
            <v>719.71825238375993</v>
          </cell>
        </row>
        <row r="214">
          <cell r="O214">
            <v>1958.8719200000003</v>
          </cell>
          <cell r="P214">
            <v>1879.9889083026958</v>
          </cell>
          <cell r="S214">
            <v>3994.9184</v>
          </cell>
          <cell r="T214">
            <v>7283.5624328513659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1799.2173439848839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2605.4422454504179</v>
          </cell>
          <cell r="AQ214">
            <v>192.93640000000002</v>
          </cell>
          <cell r="AR214">
            <v>156.96538986797077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1709.4587915838283</v>
          </cell>
          <cell r="BG214">
            <v>5641.1198600000007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1697.0006509251598</v>
          </cell>
          <cell r="BW214">
            <v>2238.40155</v>
          </cell>
          <cell r="BX214">
            <v>2135.4077082147601</v>
          </cell>
        </row>
        <row r="215">
          <cell r="O215">
            <v>3045.1511970000001</v>
          </cell>
          <cell r="P215">
            <v>3086.6337813336868</v>
          </cell>
          <cell r="S215">
            <v>4426.5291840000009</v>
          </cell>
          <cell r="T215">
            <v>5325.5673705746312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3958.2677185034759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3021.4395943978125</v>
          </cell>
          <cell r="AQ215">
            <v>103.268682</v>
          </cell>
          <cell r="AR215">
            <v>83.962783358303582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977.42663674005576</v>
          </cell>
          <cell r="BG215">
            <v>6099.2268480000002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3143.7439399808395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4293.8865267459178</v>
          </cell>
          <cell r="S216">
            <v>6002.4660000000003</v>
          </cell>
          <cell r="T216">
            <v>7125.5940986626847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2840.8124920911778</v>
          </cell>
          <cell r="AI216">
            <v>359.65148000000005</v>
          </cell>
          <cell r="AJ216">
            <v>328.59652770182396</v>
          </cell>
          <cell r="AM216">
            <v>7104.7776000000003</v>
          </cell>
          <cell r="AN216">
            <v>4936.9469294628307</v>
          </cell>
          <cell r="AQ216">
            <v>238.75979999999998</v>
          </cell>
          <cell r="AR216">
            <v>193.48626486717694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445.72690694533054</v>
          </cell>
          <cell r="BG216">
            <v>10232.084699999999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1930.8177481462799</v>
          </cell>
          <cell r="BW216">
            <v>7346.57708</v>
          </cell>
          <cell r="BX216">
            <v>1718.9210037896398</v>
          </cell>
        </row>
        <row r="217">
          <cell r="O217">
            <v>1680.9278400000001</v>
          </cell>
          <cell r="P217">
            <v>1624.6143324974132</v>
          </cell>
          <cell r="S217">
            <v>3472.2407999999996</v>
          </cell>
          <cell r="T217">
            <v>3894.5284169719953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897.56016282593998</v>
          </cell>
          <cell r="AI217">
            <v>87.991720000000001</v>
          </cell>
          <cell r="AJ217">
            <v>82.14913192545599</v>
          </cell>
          <cell r="AM217">
            <v>2434.7603999999997</v>
          </cell>
          <cell r="AN217">
            <v>1695.0800594888042</v>
          </cell>
          <cell r="AQ217">
            <v>117.37151999999999</v>
          </cell>
          <cell r="AR217">
            <v>95.37311032750894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10.88658051965732</v>
          </cell>
          <cell r="BG217">
            <v>2365.94436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1496.0640830007599</v>
          </cell>
          <cell r="BW217">
            <v>778.91261999999995</v>
          </cell>
          <cell r="BX217">
            <v>672.22415451071993</v>
          </cell>
        </row>
        <row r="218">
          <cell r="O218">
            <v>1911.2444119999998</v>
          </cell>
          <cell r="P218">
            <v>1847.6015553963859</v>
          </cell>
          <cell r="S218">
            <v>3654.7603539999996</v>
          </cell>
          <cell r="T218">
            <v>3934.0872538220183</v>
          </cell>
          <cell r="AA218">
            <v>67.091387999999995</v>
          </cell>
          <cell r="AB218">
            <v>0</v>
          </cell>
          <cell r="AE218">
            <v>2744.4282659999999</v>
          </cell>
          <cell r="AF218">
            <v>2638.8451456689845</v>
          </cell>
          <cell r="AI218">
            <v>0</v>
          </cell>
          <cell r="AJ218">
            <v>0</v>
          </cell>
          <cell r="AM218">
            <v>2909.0137719999998</v>
          </cell>
          <cell r="AN218">
            <v>2041.6875932721252</v>
          </cell>
          <cell r="AQ218">
            <v>123.86102399999999</v>
          </cell>
          <cell r="AR218">
            <v>100.81405526308197</v>
          </cell>
          <cell r="AU218">
            <v>4.7308029999999999</v>
          </cell>
          <cell r="AV218">
            <v>0</v>
          </cell>
          <cell r="AY218">
            <v>209.44555099999997</v>
          </cell>
          <cell r="AZ218">
            <v>0</v>
          </cell>
          <cell r="BC218">
            <v>546.62278299999991</v>
          </cell>
          <cell r="BD218">
            <v>592.16536015516044</v>
          </cell>
          <cell r="BG218">
            <v>3445.3148029999998</v>
          </cell>
          <cell r="BK218">
            <v>196.54336099999998</v>
          </cell>
          <cell r="BL218">
            <v>0</v>
          </cell>
          <cell r="BO218">
            <v>0.86014599999999997</v>
          </cell>
          <cell r="BP218">
            <v>0</v>
          </cell>
          <cell r="BS218">
            <v>571.56701699999985</v>
          </cell>
          <cell r="BT218">
            <v>2447.7727365336</v>
          </cell>
          <cell r="BW218">
            <v>1185.599142</v>
          </cell>
          <cell r="BX218">
            <v>0</v>
          </cell>
        </row>
        <row r="219">
          <cell r="O219">
            <v>2570.5950800000001</v>
          </cell>
          <cell r="P219">
            <v>2772.8653882637218</v>
          </cell>
          <cell r="S219">
            <v>2832.9663999999998</v>
          </cell>
          <cell r="T219">
            <v>4103.9776547986285</v>
          </cell>
          <cell r="AA219">
            <v>63.580780000000004</v>
          </cell>
          <cell r="AB219">
            <v>0</v>
          </cell>
          <cell r="AE219">
            <v>2107.8420000000001</v>
          </cell>
          <cell r="AF219">
            <v>1967.299478270736</v>
          </cell>
          <cell r="AI219">
            <v>0</v>
          </cell>
          <cell r="AJ219">
            <v>0</v>
          </cell>
          <cell r="AM219">
            <v>2766.5687499999999</v>
          </cell>
          <cell r="AN219">
            <v>1943.8343655998381</v>
          </cell>
          <cell r="AQ219">
            <v>117.50372</v>
          </cell>
          <cell r="AR219">
            <v>95.020818928802754</v>
          </cell>
          <cell r="AU219">
            <v>4.4265100000000004</v>
          </cell>
          <cell r="AV219">
            <v>0</v>
          </cell>
          <cell r="AY219">
            <v>430.57869999999997</v>
          </cell>
          <cell r="AZ219">
            <v>0</v>
          </cell>
          <cell r="BC219">
            <v>566.99568999999997</v>
          </cell>
          <cell r="BD219">
            <v>21.761647236529853</v>
          </cell>
          <cell r="BG219">
            <v>3653.4803900000002</v>
          </cell>
          <cell r="BK219">
            <v>264.78577999999999</v>
          </cell>
          <cell r="BL219">
            <v>0</v>
          </cell>
          <cell r="BO219">
            <v>0.80481999999999998</v>
          </cell>
          <cell r="BP219">
            <v>0</v>
          </cell>
          <cell r="BS219">
            <v>2641.8216499999999</v>
          </cell>
          <cell r="BT219">
            <v>2575.6414615763997</v>
          </cell>
          <cell r="BW219">
            <v>1377.6510000000001</v>
          </cell>
          <cell r="BX219">
            <v>0</v>
          </cell>
        </row>
        <row r="220">
          <cell r="O220">
            <v>3619.0385239999996</v>
          </cell>
          <cell r="P220">
            <v>3191.9601045790068</v>
          </cell>
          <cell r="S220">
            <v>5895.2363679999999</v>
          </cell>
          <cell r="T220">
            <v>5653.7521957087665</v>
          </cell>
          <cell r="AA220">
            <v>163.29605799999999</v>
          </cell>
          <cell r="AB220">
            <v>30.89267659832754</v>
          </cell>
          <cell r="AE220">
            <v>3997.8084000000003</v>
          </cell>
          <cell r="AF220">
            <v>3590.2406513037599</v>
          </cell>
          <cell r="AI220">
            <v>366.07382799999999</v>
          </cell>
          <cell r="AJ220">
            <v>328.59652770182396</v>
          </cell>
          <cell r="AM220">
            <v>5484.923937999999</v>
          </cell>
          <cell r="AN220">
            <v>4220.9870855014733</v>
          </cell>
          <cell r="AQ220">
            <v>159.980402</v>
          </cell>
          <cell r="AR220">
            <v>132.10927451481331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54.847740932552135</v>
          </cell>
          <cell r="BG220">
            <v>7955.0876579999995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1397.4224951106</v>
          </cell>
          <cell r="BW220">
            <v>1790.3910559999999</v>
          </cell>
          <cell r="BX220">
            <v>1985.6186303074801</v>
          </cell>
        </row>
        <row r="221">
          <cell r="O221">
            <v>2464.9691200000002</v>
          </cell>
          <cell r="P221">
            <v>1951.984637089897</v>
          </cell>
          <cell r="S221">
            <v>2995.7804000000006</v>
          </cell>
          <cell r="T221">
            <v>3396.4230613252976</v>
          </cell>
          <cell r="AA221">
            <v>121.88156000000001</v>
          </cell>
          <cell r="AB221">
            <v>11.171521426701473</v>
          </cell>
          <cell r="AE221">
            <v>1145.43156</v>
          </cell>
          <cell r="AF221">
            <v>1060.762409033628</v>
          </cell>
          <cell r="AI221">
            <v>177.23300000000003</v>
          </cell>
          <cell r="AJ221">
            <v>164.29826385091198</v>
          </cell>
          <cell r="AM221">
            <v>2335.114</v>
          </cell>
          <cell r="AN221">
            <v>1596.2445502871699</v>
          </cell>
          <cell r="AQ221">
            <v>177.69648000000001</v>
          </cell>
          <cell r="AR221">
            <v>143.16731008531249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2374.4039565006992</v>
          </cell>
          <cell r="BG221">
            <v>6611.7898600000008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2343.6510604273199</v>
          </cell>
          <cell r="BW221">
            <v>997.56860000000006</v>
          </cell>
          <cell r="BX221">
            <v>792.7860952653599</v>
          </cell>
        </row>
        <row r="222">
          <cell r="O222">
            <v>743.69240000000002</v>
          </cell>
          <cell r="P222">
            <v>611.35966593950059</v>
          </cell>
          <cell r="S222">
            <v>647.39928000000009</v>
          </cell>
          <cell r="T222">
            <v>850.706761659991</v>
          </cell>
          <cell r="AA222">
            <v>46.641980000000004</v>
          </cell>
          <cell r="AB222">
            <v>4.7022985597085274</v>
          </cell>
          <cell r="AE222">
            <v>735.1309500000001</v>
          </cell>
          <cell r="AF222">
            <v>530.38120451681402</v>
          </cell>
          <cell r="AI222">
            <v>80.492760000000004</v>
          </cell>
          <cell r="AJ222">
            <v>82.14913192545599</v>
          </cell>
          <cell r="AM222">
            <v>892.21594000000005</v>
          </cell>
          <cell r="AN222">
            <v>692.14899153307738</v>
          </cell>
          <cell r="AQ222">
            <v>72.649720000000002</v>
          </cell>
          <cell r="AR222">
            <v>61.259559886128244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2355.600354845627</v>
          </cell>
          <cell r="BG222">
            <v>2540.1609199999998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549.83551768403993</v>
          </cell>
          <cell r="BW222">
            <v>68.165040000000005</v>
          </cell>
          <cell r="BX222">
            <v>412.83331228103998</v>
          </cell>
        </row>
        <row r="223">
          <cell r="O223">
            <v>2495.39959</v>
          </cell>
          <cell r="P223">
            <v>2351.7713804977152</v>
          </cell>
          <cell r="S223">
            <v>3587.7093199999999</v>
          </cell>
          <cell r="T223">
            <v>6921.5701129272966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2159.050374518592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2798.000392254522</v>
          </cell>
          <cell r="AQ223">
            <v>186.83441999999999</v>
          </cell>
          <cell r="AR223">
            <v>152.46388866228085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2597.7279204139577</v>
          </cell>
          <cell r="BG223">
            <v>10081.73184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2285.1967861220401</v>
          </cell>
          <cell r="BW223">
            <v>1025.1460999999999</v>
          </cell>
          <cell r="BX223">
            <v>1328.0080443730801</v>
          </cell>
        </row>
        <row r="224">
          <cell r="O224">
            <v>4789.9277960000009</v>
          </cell>
          <cell r="P224">
            <v>4599.0699186902093</v>
          </cell>
          <cell r="S224">
            <v>8168.0991470000008</v>
          </cell>
          <cell r="T224">
            <v>14488.907271521859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4318.100749037184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5369.7137507736488</v>
          </cell>
          <cell r="AQ224">
            <v>360.47219900000005</v>
          </cell>
          <cell r="AR224">
            <v>292.20614348239445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2538.8610342031379</v>
          </cell>
          <cell r="BG224">
            <v>15614.137883000001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0</v>
          </cell>
          <cell r="BW224">
            <v>4096.0748290000001</v>
          </cell>
          <cell r="BX224">
            <v>1941.7779245785198</v>
          </cell>
        </row>
        <row r="225">
          <cell r="O225">
            <v>1896.3050130000001</v>
          </cell>
          <cell r="P225">
            <v>1832.227597241206</v>
          </cell>
          <cell r="S225">
            <v>3332.3196959999996</v>
          </cell>
          <cell r="T225">
            <v>4083.930776108331</v>
          </cell>
          <cell r="AA225">
            <v>61.523955000000001</v>
          </cell>
          <cell r="AB225">
            <v>0</v>
          </cell>
          <cell r="AE225">
            <v>1433.6851280000003</v>
          </cell>
          <cell r="AF225">
            <v>1338.18535106016</v>
          </cell>
          <cell r="AI225">
            <v>176.33999</v>
          </cell>
          <cell r="AJ225">
            <v>164.29826385091198</v>
          </cell>
          <cell r="AM225">
            <v>3144.1019669999996</v>
          </cell>
          <cell r="AN225">
            <v>2084.0157071796189</v>
          </cell>
          <cell r="AQ225">
            <v>78.841808999999998</v>
          </cell>
          <cell r="AR225">
            <v>64.398867683487651</v>
          </cell>
          <cell r="AU225">
            <v>2.7343979999999997</v>
          </cell>
          <cell r="AV225">
            <v>0</v>
          </cell>
          <cell r="AY225">
            <v>172.26707400000001</v>
          </cell>
          <cell r="AZ225">
            <v>0</v>
          </cell>
          <cell r="BC225">
            <v>817.58500200000003</v>
          </cell>
          <cell r="BD225">
            <v>1173.7506964113898</v>
          </cell>
          <cell r="BG225">
            <v>5949.1385819999996</v>
          </cell>
          <cell r="BK225">
            <v>456.18873299999996</v>
          </cell>
          <cell r="BL225">
            <v>0</v>
          </cell>
          <cell r="BO225">
            <v>0.911466</v>
          </cell>
          <cell r="BP225">
            <v>0</v>
          </cell>
          <cell r="BS225">
            <v>649.87525800000003</v>
          </cell>
          <cell r="BT225">
            <v>538.87534125180002</v>
          </cell>
          <cell r="BW225">
            <v>1268.007556</v>
          </cell>
          <cell r="BX225">
            <v>920.65482030815997</v>
          </cell>
        </row>
        <row r="226">
          <cell r="O226">
            <v>5010.4769099999994</v>
          </cell>
          <cell r="P226">
            <v>4843.1124626364226</v>
          </cell>
          <cell r="S226">
            <v>7297.1216100000001</v>
          </cell>
          <cell r="T226">
            <v>8627.3888035165419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3148.8325933243796</v>
          </cell>
          <cell r="AI226">
            <v>0</v>
          </cell>
          <cell r="AJ226">
            <v>0</v>
          </cell>
          <cell r="AM226">
            <v>7018.69596</v>
          </cell>
          <cell r="AN226">
            <v>4983.1086488739356</v>
          </cell>
          <cell r="AQ226">
            <v>318.70850999999999</v>
          </cell>
          <cell r="AR226">
            <v>259.59961735770128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14266.029052655023</v>
          </cell>
          <cell r="BC226">
            <v>1978.5993000000001</v>
          </cell>
          <cell r="BD226">
            <v>75.939871763478308</v>
          </cell>
          <cell r="BG226">
            <v>16020.730380000001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708.75807595151991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1943.1403500832805</v>
          </cell>
          <cell r="S227">
            <v>3750.3447500000002</v>
          </cell>
          <cell r="T227">
            <v>4609.7617237923423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2159.050374518592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3263.4474839109421</v>
          </cell>
          <cell r="AQ227">
            <v>143.57148000000001</v>
          </cell>
          <cell r="AR227">
            <v>117.27389228040909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31.666924103553214</v>
          </cell>
          <cell r="BG227">
            <v>5953.614770000001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692.31781130316006</v>
          </cell>
          <cell r="BW227">
            <v>871.67195500000003</v>
          </cell>
          <cell r="BX227">
            <v>685.01102701499997</v>
          </cell>
        </row>
        <row r="228">
          <cell r="O228">
            <v>3020.7908969999999</v>
          </cell>
          <cell r="P228">
            <v>2902.3558480141173</v>
          </cell>
          <cell r="S228">
            <v>6154.4969600000004</v>
          </cell>
          <cell r="T228">
            <v>8234.789126587104</v>
          </cell>
          <cell r="AA228">
            <v>143.315403</v>
          </cell>
          <cell r="AB228">
            <v>0</v>
          </cell>
          <cell r="AE228">
            <v>2882.8211270000002</v>
          </cell>
          <cell r="AF228">
            <v>2692.6804884778198</v>
          </cell>
          <cell r="AI228">
            <v>263.60754700000001</v>
          </cell>
          <cell r="AJ228">
            <v>246.44739577636796</v>
          </cell>
          <cell r="AM228">
            <v>4197.7143580000002</v>
          </cell>
          <cell r="AN228">
            <v>2804.6177341937173</v>
          </cell>
          <cell r="AQ228">
            <v>152.00118500000002</v>
          </cell>
          <cell r="AR228">
            <v>124.06528757768911</v>
          </cell>
          <cell r="AU228">
            <v>4.9633039999999999</v>
          </cell>
          <cell r="AV228">
            <v>0</v>
          </cell>
          <cell r="AY228">
            <v>385.89688599999999</v>
          </cell>
          <cell r="AZ228">
            <v>0</v>
          </cell>
          <cell r="BC228">
            <v>1156.449832</v>
          </cell>
          <cell r="BD228">
            <v>44.385263829303916</v>
          </cell>
          <cell r="BG228">
            <v>5410.0013600000002</v>
          </cell>
          <cell r="BK228">
            <v>323.23517300000003</v>
          </cell>
          <cell r="BL228">
            <v>0</v>
          </cell>
          <cell r="BO228">
            <v>1.240826</v>
          </cell>
          <cell r="BP228">
            <v>0</v>
          </cell>
          <cell r="BS228">
            <v>156.344076</v>
          </cell>
          <cell r="BT228">
            <v>0</v>
          </cell>
          <cell r="BW228">
            <v>1565.9075180000002</v>
          </cell>
          <cell r="BX228">
            <v>1755.4549252304398</v>
          </cell>
        </row>
        <row r="229">
          <cell r="O229">
            <v>1543.8360910000001</v>
          </cell>
          <cell r="P229">
            <v>2023.9943353425951</v>
          </cell>
          <cell r="S229">
            <v>3844.6344399999998</v>
          </cell>
          <cell r="T229">
            <v>6222.8892143638877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1967.299478270736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2351.163405026743</v>
          </cell>
          <cell r="AQ229">
            <v>123.63451000000001</v>
          </cell>
          <cell r="AR229">
            <v>99.737609322590899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23.817688942011589</v>
          </cell>
          <cell r="BG229">
            <v>3369.2398079999998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2915.4069309758397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687.40824011511722</v>
          </cell>
          <cell r="S230">
            <v>1779.9462999999998</v>
          </cell>
          <cell r="T230">
            <v>4033.2608754368193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1319.4225728344923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844.53200338953252</v>
          </cell>
          <cell r="AQ230">
            <v>44.780889999999999</v>
          </cell>
          <cell r="AR230">
            <v>36.481731510461039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9.705703965581792</v>
          </cell>
          <cell r="BG230">
            <v>1351.3292099999999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1223.8863682668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1813.4367487446373</v>
          </cell>
          <cell r="S231">
            <v>4690.9549999999999</v>
          </cell>
          <cell r="T231">
            <v>4816.5973838944283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1795.12032565188</v>
          </cell>
          <cell r="AI231">
            <v>175.84207999999998</v>
          </cell>
          <cell r="AJ231">
            <v>164.29826385091198</v>
          </cell>
          <cell r="AM231">
            <v>2676.1174999999998</v>
          </cell>
          <cell r="AN231">
            <v>1802.3083000259812</v>
          </cell>
          <cell r="AQ231">
            <v>126.0565</v>
          </cell>
          <cell r="AR231">
            <v>102.57551225661283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22.937480193072304</v>
          </cell>
          <cell r="BG231">
            <v>3355.5826999999999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2137.2344042867999</v>
          </cell>
          <cell r="BW231">
            <v>1021.32415</v>
          </cell>
          <cell r="BX231">
            <v>957.18874174895984</v>
          </cell>
        </row>
        <row r="232">
          <cell r="O232">
            <v>6236.4532320000008</v>
          </cell>
          <cell r="P232">
            <v>6072.8716680433135</v>
          </cell>
          <cell r="S232">
            <v>11159.279856000001</v>
          </cell>
          <cell r="T232">
            <v>11659.688724382444</v>
          </cell>
          <cell r="AA232">
            <v>306.949296</v>
          </cell>
          <cell r="AB232">
            <v>30.00921444468533</v>
          </cell>
          <cell r="AE232">
            <v>6908.4502920000004</v>
          </cell>
          <cell r="AF232">
            <v>6282.9211397815798</v>
          </cell>
          <cell r="AI232">
            <v>633.01728600000001</v>
          </cell>
          <cell r="AJ232">
            <v>575.04392347819203</v>
          </cell>
          <cell r="AM232">
            <v>9733.6385760000012</v>
          </cell>
          <cell r="AN232">
            <v>7600.2086825794768</v>
          </cell>
          <cell r="AQ232">
            <v>258.94300800000002</v>
          </cell>
          <cell r="AR232">
            <v>209.59381048579789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17845.971380208288</v>
          </cell>
          <cell r="BC232">
            <v>4416.5784960000001</v>
          </cell>
          <cell r="BD232">
            <v>169.51102965596718</v>
          </cell>
          <cell r="BG232">
            <v>11918.652048000002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2486.1333540464398</v>
          </cell>
          <cell r="BW232">
            <v>1953.791712</v>
          </cell>
          <cell r="BX232">
            <v>1828.5227681120398</v>
          </cell>
        </row>
        <row r="233">
          <cell r="O233">
            <v>2246.928852</v>
          </cell>
          <cell r="P233">
            <v>3020.8375375062301</v>
          </cell>
          <cell r="S233">
            <v>4017.7103679999996</v>
          </cell>
          <cell r="T233">
            <v>6034.2771646659985</v>
          </cell>
          <cell r="AA233">
            <v>116.430188</v>
          </cell>
          <cell r="AB233">
            <v>11.48500799734871</v>
          </cell>
          <cell r="AE233">
            <v>961.39117199999998</v>
          </cell>
          <cell r="AF233">
            <v>897.56016282593998</v>
          </cell>
          <cell r="AI233">
            <v>87.960347999999996</v>
          </cell>
          <cell r="AJ233">
            <v>82.14913192545599</v>
          </cell>
          <cell r="AM233">
            <v>3285.2428419999997</v>
          </cell>
          <cell r="AN233">
            <v>3788.0762208566443</v>
          </cell>
          <cell r="AQ233">
            <v>116.430188</v>
          </cell>
          <cell r="AR233">
            <v>94.668527530096583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11.57183635776345</v>
          </cell>
          <cell r="BG233">
            <v>3318.6947989999999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409.17992013695994</v>
          </cell>
          <cell r="BW233">
            <v>990.32549699999993</v>
          </cell>
          <cell r="BX233">
            <v>968.14891818119997</v>
          </cell>
        </row>
        <row r="234">
          <cell r="O234">
            <v>1838.113192</v>
          </cell>
          <cell r="P234">
            <v>1742.0916837042969</v>
          </cell>
          <cell r="S234">
            <v>2888.3446079999999</v>
          </cell>
          <cell r="T234">
            <v>1559.7161338333244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1967.299478270736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1964.5007090621948</v>
          </cell>
          <cell r="AQ234">
            <v>76.622751999999991</v>
          </cell>
          <cell r="AR234">
            <v>62.120716638521095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0</v>
          </cell>
          <cell r="BC234">
            <v>652.12624799999992</v>
          </cell>
          <cell r="BD234">
            <v>25.029011001226095</v>
          </cell>
          <cell r="BG234">
            <v>3783.2483799999995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221.03022471683997</v>
          </cell>
          <cell r="BW234">
            <v>1005.5291439999999</v>
          </cell>
          <cell r="BX234">
            <v>599.15631162911995</v>
          </cell>
        </row>
        <row r="235">
          <cell r="O235">
            <v>1779.4424779999999</v>
          </cell>
          <cell r="P235">
            <v>1687.5596388209656</v>
          </cell>
          <cell r="S235">
            <v>3446.7044799999999</v>
          </cell>
          <cell r="T235">
            <v>3684.3088280492761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2638.8451456689845</v>
          </cell>
          <cell r="AI235">
            <v>0</v>
          </cell>
          <cell r="AJ235">
            <v>0</v>
          </cell>
          <cell r="AM235">
            <v>3015.459969</v>
          </cell>
          <cell r="AN235">
            <v>2608.6480960117769</v>
          </cell>
          <cell r="AQ235">
            <v>95.515985000000001</v>
          </cell>
          <cell r="AR235">
            <v>76.975670617297894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1535.9077400543722</v>
          </cell>
          <cell r="BG235">
            <v>2902.4665909999999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1309.7410836526799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568.85906408880703</v>
          </cell>
          <cell r="S236">
            <v>5231.4947010000005</v>
          </cell>
          <cell r="T236">
            <v>7617.4500483447746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1795.12032565188</v>
          </cell>
          <cell r="AI236">
            <v>171.361683</v>
          </cell>
          <cell r="AJ236">
            <v>164.29826385091198</v>
          </cell>
          <cell r="AM236">
            <v>3196.7766449999999</v>
          </cell>
          <cell r="AN236">
            <v>3557.2774160587601</v>
          </cell>
          <cell r="AQ236">
            <v>116.01462600000001</v>
          </cell>
          <cell r="AR236">
            <v>95.666686493097401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25.566404456915865</v>
          </cell>
          <cell r="BG236">
            <v>3871.191339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3216.8117828624395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2464.7852902158374</v>
          </cell>
          <cell r="S237">
            <v>5360.173499999999</v>
          </cell>
          <cell r="T237">
            <v>5787.7696852570098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3958.2677185034759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2648.1663902666028</v>
          </cell>
          <cell r="AQ237">
            <v>182.35949999999997</v>
          </cell>
          <cell r="AR237">
            <v>150.87857736810309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981.82991201087475</v>
          </cell>
          <cell r="BG237">
            <v>4005.3320999999996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3178.4511653496002</v>
          </cell>
          <cell r="BW237">
            <v>1567.5005999999998</v>
          </cell>
          <cell r="BX237">
            <v>1419.3428479750801</v>
          </cell>
        </row>
        <row r="238">
          <cell r="O238">
            <v>2550.5046000000002</v>
          </cell>
          <cell r="P238">
            <v>2464.9516298159742</v>
          </cell>
          <cell r="S238">
            <v>5520.1062000000002</v>
          </cell>
          <cell r="T238">
            <v>5937.0867625267092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2692.6804884778198</v>
          </cell>
          <cell r="AI238">
            <v>264.01288000000005</v>
          </cell>
          <cell r="AJ238">
            <v>246.44739577636801</v>
          </cell>
          <cell r="AM238">
            <v>4260.4203600000001</v>
          </cell>
          <cell r="AN238">
            <v>2806.5744809876046</v>
          </cell>
          <cell r="AQ238">
            <v>189.19236000000004</v>
          </cell>
          <cell r="AR238">
            <v>153.95134123459576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0</v>
          </cell>
          <cell r="BC238">
            <v>1109.4096300000001</v>
          </cell>
          <cell r="BD238">
            <v>42.579831618947772</v>
          </cell>
          <cell r="BG238">
            <v>5469.2158500000005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3399.4813900664394</v>
          </cell>
          <cell r="BW238">
            <v>1825.3677399999999</v>
          </cell>
          <cell r="BX238">
            <v>1804.7757191755197</v>
          </cell>
        </row>
        <row r="239">
          <cell r="O239">
            <v>1939.0814599999997</v>
          </cell>
          <cell r="P239">
            <v>1399.868400731433</v>
          </cell>
          <cell r="S239">
            <v>3405.4221199999997</v>
          </cell>
          <cell r="T239">
            <v>4563.3745352139213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1967.299478270736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2425.0968455016232</v>
          </cell>
          <cell r="AQ239">
            <v>119.02937999999999</v>
          </cell>
          <cell r="AR239">
            <v>96.332125801764604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23.943713402997567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1152.64522145724</v>
          </cell>
          <cell r="BW239">
            <v>1276.3208399999999</v>
          </cell>
          <cell r="BX239">
            <v>1154.4719175292801</v>
          </cell>
        </row>
        <row r="240">
          <cell r="O240">
            <v>2922.17499</v>
          </cell>
          <cell r="P240">
            <v>2990.0924442311798</v>
          </cell>
          <cell r="S240">
            <v>5701.9598999999998</v>
          </cell>
          <cell r="T240">
            <v>8266.0090527776629</v>
          </cell>
          <cell r="AA240">
            <v>139.21172999999999</v>
          </cell>
          <cell r="AB240">
            <v>7.6091740329828905</v>
          </cell>
          <cell r="AE240">
            <v>3535.9057399999997</v>
          </cell>
          <cell r="AF240">
            <v>3300.9963761253121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4034.7789022530042</v>
          </cell>
          <cell r="AQ240">
            <v>128.40534</v>
          </cell>
          <cell r="AR240">
            <v>103.53452773086849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42.109929604238012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1731.70787629392</v>
          </cell>
          <cell r="BW240">
            <v>1913.5356599999998</v>
          </cell>
          <cell r="BX240">
            <v>1729.88118022188</v>
          </cell>
        </row>
        <row r="241">
          <cell r="O241">
            <v>2902.3412949999997</v>
          </cell>
          <cell r="P241">
            <v>2665.1367749337733</v>
          </cell>
          <cell r="S241">
            <v>5748.5685800000001</v>
          </cell>
          <cell r="T241">
            <v>8260.5405605004016</v>
          </cell>
          <cell r="AA241">
            <v>135.297113</v>
          </cell>
          <cell r="AB241">
            <v>8.6921276406733377</v>
          </cell>
          <cell r="AE241">
            <v>3190.2566619999998</v>
          </cell>
          <cell r="AF241">
            <v>2950.9492174061038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3428.3478045459933</v>
          </cell>
          <cell r="AQ241">
            <v>152.754805</v>
          </cell>
          <cell r="AR241">
            <v>124.28057676578734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42.78665335331894</v>
          </cell>
          <cell r="BG241">
            <v>6018.5393169999998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2126.2742278545602</v>
          </cell>
          <cell r="BW241">
            <v>1759.224541</v>
          </cell>
          <cell r="BX241">
            <v>1660.46672948436</v>
          </cell>
        </row>
        <row r="242">
          <cell r="O242">
            <v>3548.9198000000006</v>
          </cell>
          <cell r="P242">
            <v>1431.6562434892314</v>
          </cell>
          <cell r="S242">
            <v>5830.2596800000001</v>
          </cell>
          <cell r="T242">
            <v>7055.6988080408782</v>
          </cell>
          <cell r="AA242">
            <v>180.10578000000001</v>
          </cell>
          <cell r="AB242">
            <v>0</v>
          </cell>
          <cell r="AE242">
            <v>2504.9817700000003</v>
          </cell>
          <cell r="AF242">
            <v>2338.979937614532</v>
          </cell>
          <cell r="AI242">
            <v>0</v>
          </cell>
          <cell r="AJ242">
            <v>0</v>
          </cell>
          <cell r="AM242">
            <v>4969.2476600000009</v>
          </cell>
          <cell r="AN242">
            <v>3309.3437782295714</v>
          </cell>
          <cell r="AQ242">
            <v>246.22056000000001</v>
          </cell>
          <cell r="AR242">
            <v>204.60301567079381</v>
          </cell>
          <cell r="AU242">
            <v>9.1192799999999998</v>
          </cell>
          <cell r="AV242">
            <v>0</v>
          </cell>
          <cell r="AY242">
            <v>427.84622000000007</v>
          </cell>
          <cell r="AZ242">
            <v>0</v>
          </cell>
          <cell r="BC242">
            <v>958.28434000000004</v>
          </cell>
          <cell r="BD242">
            <v>36.779548993345671</v>
          </cell>
          <cell r="BG242">
            <v>6669.9933800000008</v>
          </cell>
          <cell r="BK242">
            <v>668.74720000000002</v>
          </cell>
          <cell r="BL242">
            <v>0</v>
          </cell>
          <cell r="BO242">
            <v>0.75994000000000006</v>
          </cell>
          <cell r="BP242">
            <v>0</v>
          </cell>
          <cell r="BS242">
            <v>1311.6564400000002</v>
          </cell>
          <cell r="BT242">
            <v>1238.4999368431199</v>
          </cell>
          <cell r="BW242">
            <v>1601.65452</v>
          </cell>
          <cell r="BX242">
            <v>1528.94461229748</v>
          </cell>
        </row>
        <row r="243">
          <cell r="O243">
            <v>1980.9323800000002</v>
          </cell>
          <cell r="P243">
            <v>789.23602460982886</v>
          </cell>
          <cell r="S243">
            <v>5647.9661999999998</v>
          </cell>
          <cell r="T243">
            <v>6390.4745752593244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3238.5755617778882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3314.4816282302008</v>
          </cell>
          <cell r="AQ243">
            <v>148.59953000000002</v>
          </cell>
          <cell r="AR243">
            <v>120.79680626747077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1561.7014902064964</v>
          </cell>
          <cell r="BG243">
            <v>6635.4722400000001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557.14230197220002</v>
          </cell>
          <cell r="BW243">
            <v>1831.5281500000001</v>
          </cell>
          <cell r="BX243">
            <v>3507.2564583167996</v>
          </cell>
        </row>
        <row r="244">
          <cell r="O244">
            <v>4724.4295559999991</v>
          </cell>
          <cell r="P244">
            <v>2339.5346601529891</v>
          </cell>
          <cell r="S244">
            <v>8809.6654799999978</v>
          </cell>
          <cell r="T244">
            <v>10877.575811049963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3598.4346879697678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5677.9664967788149</v>
          </cell>
          <cell r="AQ244">
            <v>155.64779999999996</v>
          </cell>
          <cell r="AR244">
            <v>126.78576004547564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77.58052038118457</v>
          </cell>
          <cell r="BG244">
            <v>14291.580995999997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4743.9296990878802</v>
          </cell>
          <cell r="BW244">
            <v>1768.9176959999998</v>
          </cell>
          <cell r="BX244">
            <v>1751.80153308636</v>
          </cell>
        </row>
        <row r="245">
          <cell r="O245">
            <v>2709.8615599999998</v>
          </cell>
          <cell r="P245">
            <v>2602.3242703930409</v>
          </cell>
          <cell r="S245">
            <v>5546.6487200000001</v>
          </cell>
          <cell r="T245">
            <v>7394.9267305813828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3958.2677185034759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4168.7310456085406</v>
          </cell>
          <cell r="AQ245">
            <v>182.13823599999998</v>
          </cell>
          <cell r="AR245">
            <v>149.48898351765098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41.553754015477864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736.1585170321199</v>
          </cell>
          <cell r="BW245">
            <v>1455.6423499999999</v>
          </cell>
          <cell r="BX245">
            <v>1497.8907790728001</v>
          </cell>
        </row>
        <row r="246">
          <cell r="O246">
            <v>1987.4645939999998</v>
          </cell>
          <cell r="P246">
            <v>2950.0234625512135</v>
          </cell>
          <cell r="S246">
            <v>4250.4986439999993</v>
          </cell>
          <cell r="T246">
            <v>6173.774100392111</v>
          </cell>
          <cell r="AA246">
            <v>55.674642999999996</v>
          </cell>
          <cell r="AB246">
            <v>4.6453010014090301</v>
          </cell>
          <cell r="AE246">
            <v>1416.090751</v>
          </cell>
          <cell r="AF246">
            <v>1338.18535106016</v>
          </cell>
          <cell r="AI246">
            <v>175.26760999999999</v>
          </cell>
          <cell r="AJ246">
            <v>164.29826385091198</v>
          </cell>
          <cell r="AM246">
            <v>2766.909596</v>
          </cell>
          <cell r="AN246">
            <v>1827.0137069090197</v>
          </cell>
          <cell r="AQ246">
            <v>123.365396</v>
          </cell>
          <cell r="AR246">
            <v>101.79264248171022</v>
          </cell>
          <cell r="AU246">
            <v>4.405907</v>
          </cell>
          <cell r="AV246">
            <v>0</v>
          </cell>
          <cell r="AY246">
            <v>439.78962599999994</v>
          </cell>
          <cell r="AZ246">
            <v>0</v>
          </cell>
          <cell r="BC246">
            <v>581.98026100000004</v>
          </cell>
          <cell r="BD246">
            <v>22.336764391464023</v>
          </cell>
          <cell r="BG246">
            <v>3570.7873549999999</v>
          </cell>
          <cell r="BK246">
            <v>269.160864</v>
          </cell>
          <cell r="BL246">
            <v>0</v>
          </cell>
          <cell r="BO246">
            <v>0</v>
          </cell>
          <cell r="BP246">
            <v>0</v>
          </cell>
          <cell r="BS246">
            <v>285.58288099999999</v>
          </cell>
          <cell r="BT246">
            <v>255.73745008560002</v>
          </cell>
          <cell r="BW246">
            <v>1271.942084</v>
          </cell>
          <cell r="BX246">
            <v>1264.07368185168</v>
          </cell>
        </row>
        <row r="247">
          <cell r="O247">
            <v>1969.3104999999998</v>
          </cell>
          <cell r="P247">
            <v>1776.8876103563266</v>
          </cell>
          <cell r="S247">
            <v>3721.0971599999998</v>
          </cell>
          <cell r="T247">
            <v>3457.4559388365565</v>
          </cell>
          <cell r="AA247">
            <v>78.372559999999993</v>
          </cell>
          <cell r="AB247">
            <v>13.394426200381865</v>
          </cell>
          <cell r="AE247">
            <v>2121.6186000000002</v>
          </cell>
          <cell r="AF247">
            <v>1874.6598917601359</v>
          </cell>
          <cell r="AI247">
            <v>0</v>
          </cell>
          <cell r="AJ247">
            <v>0</v>
          </cell>
          <cell r="AM247">
            <v>2735.4422600000003</v>
          </cell>
          <cell r="AN247">
            <v>4305.9150464027562</v>
          </cell>
          <cell r="AQ247">
            <v>122.75702</v>
          </cell>
          <cell r="AR247">
            <v>99.287459202021907</v>
          </cell>
          <cell r="AU247">
            <v>4.39846</v>
          </cell>
          <cell r="AV247">
            <v>0</v>
          </cell>
          <cell r="AY247">
            <v>383.86559999999997</v>
          </cell>
          <cell r="AZ247">
            <v>0</v>
          </cell>
          <cell r="BC247">
            <v>618.18355999999994</v>
          </cell>
          <cell r="BD247">
            <v>2094.6101979583523</v>
          </cell>
          <cell r="BG247">
            <v>3732.29324</v>
          </cell>
          <cell r="BK247">
            <v>267.90620000000001</v>
          </cell>
          <cell r="BL247">
            <v>0</v>
          </cell>
          <cell r="BO247">
            <v>0.79971999999999999</v>
          </cell>
          <cell r="BP247">
            <v>0</v>
          </cell>
          <cell r="BS247">
            <v>1677.8125599999998</v>
          </cell>
          <cell r="BT247">
            <v>1561.8251415942</v>
          </cell>
          <cell r="BW247">
            <v>932.03639999999996</v>
          </cell>
          <cell r="BX247">
            <v>1243.9800250592398</v>
          </cell>
        </row>
        <row r="248">
          <cell r="O248">
            <v>5824.1796200000008</v>
          </cell>
          <cell r="P248">
            <v>5590.9049956366898</v>
          </cell>
          <cell r="S248">
            <v>9260.7788000000019</v>
          </cell>
          <cell r="T248">
            <v>15021.71830789993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3459.4100690584382</v>
          </cell>
          <cell r="AI248">
            <v>438.0883</v>
          </cell>
          <cell r="AJ248">
            <v>410.74565962727991</v>
          </cell>
          <cell r="AM248">
            <v>7013.3739200000009</v>
          </cell>
          <cell r="AN248">
            <v>5118.9871700308986</v>
          </cell>
          <cell r="AQ248">
            <v>366.52462000000003</v>
          </cell>
          <cell r="AR248">
            <v>298.56696040347811</v>
          </cell>
          <cell r="AU248">
            <v>13.78776</v>
          </cell>
          <cell r="AV248">
            <v>7932.4276928336994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2858.1994753472663</v>
          </cell>
          <cell r="BG248">
            <v>14446.125540000003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2824.0721273738395</v>
          </cell>
          <cell r="BW248">
            <v>3630.0200300000001</v>
          </cell>
          <cell r="BX248">
            <v>2639.5758240977993</v>
          </cell>
        </row>
        <row r="249">
          <cell r="O249">
            <v>3192.7496000000001</v>
          </cell>
          <cell r="P249">
            <v>3064.9542337149201</v>
          </cell>
          <cell r="S249">
            <v>4278.41975</v>
          </cell>
          <cell r="T249">
            <v>6945.3463692304977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3058.6590465110339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3653.8731905349737</v>
          </cell>
          <cell r="AQ249">
            <v>222.54546999999999</v>
          </cell>
          <cell r="AR249">
            <v>181.78236173238309</v>
          </cell>
          <cell r="AU249">
            <v>8.1171600000000002</v>
          </cell>
          <cell r="AV249">
            <v>4740.5503113546056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2176.4407818815966</v>
          </cell>
          <cell r="BG249">
            <v>10174.18363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564.44908626035999</v>
          </cell>
          <cell r="BW249">
            <v>1608.5916000000002</v>
          </cell>
          <cell r="BX249">
            <v>1117.9379960884801</v>
          </cell>
        </row>
        <row r="250">
          <cell r="O250">
            <v>1240.2932799999999</v>
          </cell>
          <cell r="P250">
            <v>1190.4162318636788</v>
          </cell>
          <cell r="S250">
            <v>1313.47336</v>
          </cell>
          <cell r="T250">
            <v>2341.6156519887058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779.65997920484392</v>
          </cell>
          <cell r="AI250">
            <v>0</v>
          </cell>
          <cell r="AJ250">
            <v>0</v>
          </cell>
          <cell r="AM250">
            <v>1337.6684</v>
          </cell>
          <cell r="AN250">
            <v>1183.317655982783</v>
          </cell>
          <cell r="AQ250">
            <v>48.5884</v>
          </cell>
          <cell r="AR250">
            <v>39.632782354443989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1702.1634520869598</v>
          </cell>
          <cell r="BG250">
            <v>2604.1399200000001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871.33402636308006</v>
          </cell>
          <cell r="BW250">
            <v>236.85148000000001</v>
          </cell>
          <cell r="BX250">
            <v>442.06044943367993</v>
          </cell>
        </row>
        <row r="251">
          <cell r="O251">
            <v>2445.1055999999994</v>
          </cell>
          <cell r="P251">
            <v>2345.9042390794398</v>
          </cell>
          <cell r="S251">
            <v>2776.3469999999993</v>
          </cell>
          <cell r="T251">
            <v>4804.853201746786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1799.2173439848839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2510.1040711533128</v>
          </cell>
          <cell r="AQ251">
            <v>106.01324999999999</v>
          </cell>
          <cell r="AR251">
            <v>86.35640769506827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2162.74632674847</v>
          </cell>
          <cell r="BG251">
            <v>4602.9753000000001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1278.687250428</v>
          </cell>
          <cell r="BW251">
            <v>3107.5441599999995</v>
          </cell>
          <cell r="BX251">
            <v>3682.6192812326399</v>
          </cell>
        </row>
        <row r="252">
          <cell r="O252">
            <v>3414.68442</v>
          </cell>
          <cell r="P252">
            <v>3340.0052600696945</v>
          </cell>
          <cell r="S252">
            <v>6526.7020000000002</v>
          </cell>
          <cell r="T252">
            <v>11388.392054532</v>
          </cell>
          <cell r="AA252">
            <v>183.60831999999999</v>
          </cell>
          <cell r="AB252">
            <v>12.795951838237146</v>
          </cell>
          <cell r="AE252">
            <v>2891.3824800000002</v>
          </cell>
          <cell r="AF252">
            <v>2698.8260159773263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3303.5151285456859</v>
          </cell>
          <cell r="AQ252">
            <v>223.77264</v>
          </cell>
          <cell r="AR252">
            <v>182.50651627416801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1788.0023822173218</v>
          </cell>
          <cell r="BG252">
            <v>8107.4548800000002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2939.1539799123598</v>
          </cell>
          <cell r="BW252">
            <v>1415.0946000000001</v>
          </cell>
          <cell r="BX252">
            <v>5523.9289218489594</v>
          </cell>
        </row>
        <row r="253">
          <cell r="O253">
            <v>2367.1861800000001</v>
          </cell>
          <cell r="P253">
            <v>2625.5873382355926</v>
          </cell>
          <cell r="S253">
            <v>2565.8172</v>
          </cell>
          <cell r="T253">
            <v>4700.6204691380544</v>
          </cell>
          <cell r="AA253">
            <v>91.122479999999996</v>
          </cell>
          <cell r="AB253">
            <v>3.3058583813708435</v>
          </cell>
          <cell r="AE253">
            <v>1927.4184</v>
          </cell>
          <cell r="AF253">
            <v>1799.2173439848839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1690.4409948346556</v>
          </cell>
          <cell r="AQ253">
            <v>123.09528</v>
          </cell>
          <cell r="AR253">
            <v>100.50090735312094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28.622946036632378</v>
          </cell>
          <cell r="BG253">
            <v>5024.9251800000002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957.18874174895984</v>
          </cell>
          <cell r="BW253">
            <v>606.93780000000004</v>
          </cell>
          <cell r="BX253">
            <v>613.76988020544002</v>
          </cell>
        </row>
        <row r="254">
          <cell r="O254">
            <v>3339.8955149999997</v>
          </cell>
          <cell r="P254">
            <v>3204.6344919686458</v>
          </cell>
          <cell r="S254">
            <v>4564.850351</v>
          </cell>
          <cell r="T254">
            <v>8562.211610184715</v>
          </cell>
          <cell r="AA254">
            <v>152.79287399999998</v>
          </cell>
          <cell r="AB254">
            <v>0</v>
          </cell>
          <cell r="AE254">
            <v>2827.2751920000001</v>
          </cell>
          <cell r="AF254">
            <v>2638.8451456689845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2738.6523289449256</v>
          </cell>
          <cell r="AQ254">
            <v>206.98863699999998</v>
          </cell>
          <cell r="AR254">
            <v>168.70843649150973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53.380035013636643</v>
          </cell>
          <cell r="BG254">
            <v>8597.5374869999996</v>
          </cell>
          <cell r="BK254">
            <v>694.09754299999997</v>
          </cell>
          <cell r="BL254">
            <v>0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1046.6968492789199</v>
          </cell>
          <cell r="BW254">
            <v>1925.4718979999998</v>
          </cell>
          <cell r="BX254">
            <v>767.21235025679994</v>
          </cell>
        </row>
        <row r="255">
          <cell r="O255">
            <v>2287.6732199999997</v>
          </cell>
          <cell r="P255">
            <v>2195.3342139852557</v>
          </cell>
          <cell r="S255">
            <v>3679.4427999999998</v>
          </cell>
          <cell r="T255">
            <v>7215.1651162020398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1799.2173439848839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2058.4245377239413</v>
          </cell>
          <cell r="AQ255">
            <v>143.74235999999999</v>
          </cell>
          <cell r="AR255">
            <v>117.03903134793831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31.574831912070316</v>
          </cell>
          <cell r="BG255">
            <v>5397.5708199999999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6446.4104382291598</v>
          </cell>
          <cell r="BW255">
            <v>798.27724999999998</v>
          </cell>
          <cell r="BX255">
            <v>801.9195756255599</v>
          </cell>
        </row>
        <row r="256">
          <cell r="O256">
            <v>2559.79324</v>
          </cell>
          <cell r="P256">
            <v>2457.2096414941925</v>
          </cell>
          <cell r="S256">
            <v>3961.6443999999997</v>
          </cell>
          <cell r="T256">
            <v>7346.9695125187864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2159.050374518592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2045.6136802164217</v>
          </cell>
          <cell r="AQ256">
            <v>145.24359999999999</v>
          </cell>
          <cell r="AR256">
            <v>118.40905345401787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33.08200976756094</v>
          </cell>
          <cell r="BG256">
            <v>5817.7574399999994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1081.4040746476799</v>
          </cell>
          <cell r="BW256">
            <v>1479.2925</v>
          </cell>
          <cell r="BX256">
            <v>1296.9542111483997</v>
          </cell>
        </row>
        <row r="257">
          <cell r="O257">
            <v>2849.4991799999998</v>
          </cell>
          <cell r="P257">
            <v>2779.65142113602</v>
          </cell>
          <cell r="S257">
            <v>4817.8994400000001</v>
          </cell>
          <cell r="T257">
            <v>5056.0548576105184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2159.050374518592</v>
          </cell>
          <cell r="AI257">
            <v>0</v>
          </cell>
          <cell r="AJ257">
            <v>0</v>
          </cell>
          <cell r="AM257">
            <v>3849.49476</v>
          </cell>
          <cell r="AN257">
            <v>2703.4654242122006</v>
          </cell>
          <cell r="AQ257">
            <v>171.73962</v>
          </cell>
          <cell r="AR257">
            <v>140.19240494068259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1142.9860560352424</v>
          </cell>
          <cell r="BG257">
            <v>6537.0187799999994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1022.9498003424001</v>
          </cell>
          <cell r="BW257">
            <v>1265.3287499999999</v>
          </cell>
          <cell r="BX257">
            <v>1097.8443392960401</v>
          </cell>
        </row>
        <row r="258">
          <cell r="O258">
            <v>2155.995144</v>
          </cell>
          <cell r="P258">
            <v>2083.7659180336959</v>
          </cell>
          <cell r="S258">
            <v>3477.5701110000005</v>
          </cell>
          <cell r="T258">
            <v>4124.0887001999636</v>
          </cell>
          <cell r="AA258">
            <v>62.123409000000002</v>
          </cell>
          <cell r="AB258">
            <v>0</v>
          </cell>
          <cell r="AE258">
            <v>2078.4024060000002</v>
          </cell>
          <cell r="AF258">
            <v>1967.299478270736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2161.8918753112544</v>
          </cell>
          <cell r="AQ258">
            <v>118.43671500000001</v>
          </cell>
          <cell r="AR258">
            <v>97.330284764765423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596.58995609176759</v>
          </cell>
          <cell r="BG258">
            <v>3920.925663</v>
          </cell>
          <cell r="BK258">
            <v>302.12535600000001</v>
          </cell>
          <cell r="BL258">
            <v>0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1391.94240689448</v>
          </cell>
          <cell r="BW258">
            <v>1223.5953059999999</v>
          </cell>
          <cell r="BX258">
            <v>1207.44610361844</v>
          </cell>
        </row>
        <row r="259">
          <cell r="O259">
            <v>4768.7049900000002</v>
          </cell>
          <cell r="P259">
            <v>4650.6774917825096</v>
          </cell>
          <cell r="S259">
            <v>8004.9291000000003</v>
          </cell>
          <cell r="T259">
            <v>8806.0756680563136</v>
          </cell>
          <cell r="AA259">
            <v>162.38208</v>
          </cell>
          <cell r="AB259">
            <v>0</v>
          </cell>
          <cell r="AE259">
            <v>4755.3397499999992</v>
          </cell>
          <cell r="AF259">
            <v>4438.0624896538684</v>
          </cell>
          <cell r="AI259">
            <v>0</v>
          </cell>
          <cell r="AJ259">
            <v>0</v>
          </cell>
          <cell r="AM259">
            <v>8169.8484000000008</v>
          </cell>
          <cell r="AN259">
            <v>6185.6841192967049</v>
          </cell>
          <cell r="AQ259">
            <v>225.81258</v>
          </cell>
          <cell r="AR259">
            <v>184.44411896705193</v>
          </cell>
          <cell r="AU259">
            <v>7.6116599999999996</v>
          </cell>
          <cell r="AV259">
            <v>0</v>
          </cell>
          <cell r="AY259">
            <v>786.53819999999996</v>
          </cell>
          <cell r="AZ259">
            <v>0</v>
          </cell>
          <cell r="BC259">
            <v>2521.9966800000002</v>
          </cell>
          <cell r="BD259">
            <v>667.98143894539464</v>
          </cell>
          <cell r="BG259">
            <v>11683.8981</v>
          </cell>
          <cell r="BK259">
            <v>603.85836000000006</v>
          </cell>
          <cell r="BL259">
            <v>0</v>
          </cell>
          <cell r="BO259">
            <v>2.53722</v>
          </cell>
          <cell r="BP259">
            <v>0</v>
          </cell>
          <cell r="BS259">
            <v>3993.5842800000005</v>
          </cell>
          <cell r="BT259">
            <v>3021.3553031541596</v>
          </cell>
          <cell r="BW259">
            <v>2211.5194499999998</v>
          </cell>
          <cell r="BX259">
            <v>2159.1547571512801</v>
          </cell>
        </row>
        <row r="260">
          <cell r="O260">
            <v>2209.1477320000004</v>
          </cell>
          <cell r="P260">
            <v>2151.540841760514</v>
          </cell>
          <cell r="S260">
            <v>3567.3369600000001</v>
          </cell>
          <cell r="T260">
            <v>3915.4180506981161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1338.18535106016</v>
          </cell>
          <cell r="AI260">
            <v>178.27782000000002</v>
          </cell>
          <cell r="AJ260">
            <v>164.29826385091198</v>
          </cell>
          <cell r="AM260">
            <v>3075.8991340000002</v>
          </cell>
          <cell r="AN260">
            <v>2617.0429898339548</v>
          </cell>
          <cell r="AQ260">
            <v>125.878687</v>
          </cell>
          <cell r="AR260">
            <v>104.0825365733003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25.707519986557358</v>
          </cell>
          <cell r="BG260">
            <v>4163.2866110000004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765.3856541847598</v>
          </cell>
          <cell r="BW260">
            <v>1400.7543000000001</v>
          </cell>
          <cell r="BX260">
            <v>1402.9025833267197</v>
          </cell>
        </row>
        <row r="261">
          <cell r="O261">
            <v>2189.7755599999996</v>
          </cell>
          <cell r="P261">
            <v>2873.2853536730054</v>
          </cell>
          <cell r="S261">
            <v>3773.6635999999994</v>
          </cell>
          <cell r="T261">
            <v>8090.4843613341636</v>
          </cell>
          <cell r="AA261">
            <v>82.302639999999982</v>
          </cell>
          <cell r="AB261">
            <v>17.640744293694418</v>
          </cell>
          <cell r="AE261">
            <v>2312.61112</v>
          </cell>
          <cell r="AF261">
            <v>2159.050374518592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1855.652505068271</v>
          </cell>
          <cell r="AQ261">
            <v>121.26505999999998</v>
          </cell>
          <cell r="AR261">
            <v>98.935167803315736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2707.3736873918328</v>
          </cell>
          <cell r="BG261">
            <v>4058.2205999999996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2718.1237551955196</v>
          </cell>
          <cell r="BW261">
            <v>1185.97444</v>
          </cell>
          <cell r="BX261">
            <v>1324.3546522289998</v>
          </cell>
        </row>
        <row r="262">
          <cell r="O262">
            <v>1883.1837</v>
          </cell>
          <cell r="P262">
            <v>1820.1538855311987</v>
          </cell>
          <cell r="S262">
            <v>3356.6710000000003</v>
          </cell>
          <cell r="T262">
            <v>3761.3974237880238</v>
          </cell>
          <cell r="AA262">
            <v>61.353049999999996</v>
          </cell>
          <cell r="AB262">
            <v>0</v>
          </cell>
          <cell r="AE262">
            <v>2313.2592</v>
          </cell>
          <cell r="AF262">
            <v>2159.050374518592</v>
          </cell>
          <cell r="AI262">
            <v>0</v>
          </cell>
          <cell r="AJ262">
            <v>0</v>
          </cell>
          <cell r="AM262">
            <v>3218.7534000000001</v>
          </cell>
          <cell r="AN262">
            <v>2553.6577957007466</v>
          </cell>
          <cell r="AQ262">
            <v>78.085700000000003</v>
          </cell>
          <cell r="AR262">
            <v>63.53379658222029</v>
          </cell>
          <cell r="AU262">
            <v>3.0422999999999996</v>
          </cell>
          <cell r="AV262">
            <v>0</v>
          </cell>
          <cell r="AY262">
            <v>169.35470000000001</v>
          </cell>
          <cell r="AZ262">
            <v>0</v>
          </cell>
          <cell r="BC262">
            <v>663.22140000000002</v>
          </cell>
          <cell r="BD262">
            <v>1537.4168321433835</v>
          </cell>
          <cell r="BG262">
            <v>6254.4617500000004</v>
          </cell>
          <cell r="BK262">
            <v>293.07490000000001</v>
          </cell>
          <cell r="BL262">
            <v>0</v>
          </cell>
          <cell r="BO262">
            <v>0</v>
          </cell>
          <cell r="BP262">
            <v>0</v>
          </cell>
          <cell r="BS262">
            <v>3393.1786000000002</v>
          </cell>
          <cell r="BT262">
            <v>949.88195746079998</v>
          </cell>
          <cell r="BW262">
            <v>1342.0575200000001</v>
          </cell>
          <cell r="BX262">
            <v>825.66662456207996</v>
          </cell>
        </row>
        <row r="263">
          <cell r="O263">
            <v>1872.7262399999997</v>
          </cell>
          <cell r="P263">
            <v>1810.258336475589</v>
          </cell>
          <cell r="S263">
            <v>3313.7525999999998</v>
          </cell>
          <cell r="T263">
            <v>3742.5985762740092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1799.2173439848839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2195.5675153410666</v>
          </cell>
          <cell r="AQ263">
            <v>78.030259999999998</v>
          </cell>
          <cell r="AR263">
            <v>63.694284886075323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1168.2553354687795</v>
          </cell>
          <cell r="BG263">
            <v>6091.9338699999989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1349.9283972375597</v>
          </cell>
          <cell r="BW263">
            <v>1343.02</v>
          </cell>
          <cell r="BX263">
            <v>1176.3922703937599</v>
          </cell>
        </row>
        <row r="264">
          <cell r="O264">
            <v>2067.73929</v>
          </cell>
          <cell r="P264">
            <v>1998.111984463103</v>
          </cell>
          <cell r="S264">
            <v>3657.9183029999999</v>
          </cell>
          <cell r="T264">
            <v>6093.8000400150077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1799.2173439848839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2417.6186421150378</v>
          </cell>
          <cell r="AQ264">
            <v>163.94547600000001</v>
          </cell>
          <cell r="AR264">
            <v>134.10559244081495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26.424248203343272</v>
          </cell>
          <cell r="BG264">
            <v>4501.5927750000001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2106.1805710621197</v>
          </cell>
          <cell r="BW264">
            <v>1048.7613649999998</v>
          </cell>
          <cell r="BX264">
            <v>854.89376171471997</v>
          </cell>
        </row>
        <row r="265">
          <cell r="O265">
            <v>2214.9972000000002</v>
          </cell>
          <cell r="P265">
            <v>2140.8981946620647</v>
          </cell>
          <cell r="S265">
            <v>3985.1018000000004</v>
          </cell>
          <cell r="T265">
            <v>6445.8756232398109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2159.050374518592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2180.1585239598217</v>
          </cell>
          <cell r="AQ265">
            <v>132.52120000000002</v>
          </cell>
          <cell r="AR265">
            <v>107.9968854478133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25.304074249072443</v>
          </cell>
          <cell r="BG265">
            <v>4452.2390300000006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752.59878168047999</v>
          </cell>
          <cell r="BW265">
            <v>2520.2122399999998</v>
          </cell>
          <cell r="BX265">
            <v>2060.5131692611199</v>
          </cell>
        </row>
        <row r="266">
          <cell r="O266">
            <v>2187.4578000000001</v>
          </cell>
          <cell r="P266">
            <v>2114.5502059203059</v>
          </cell>
          <cell r="S266">
            <v>4654.7379999999994</v>
          </cell>
          <cell r="T266">
            <v>7074.6085683031179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1060.762409033628</v>
          </cell>
          <cell r="AI266">
            <v>176.26751999999999</v>
          </cell>
          <cell r="AJ266">
            <v>164.29826385091198</v>
          </cell>
          <cell r="AM266">
            <v>2367.0553500000001</v>
          </cell>
          <cell r="AN266">
            <v>1695.376041241042</v>
          </cell>
          <cell r="AQ266">
            <v>157.40010000000001</v>
          </cell>
          <cell r="AR266">
            <v>128.46893006151623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25.61019156519971</v>
          </cell>
          <cell r="BG266">
            <v>2924.6822000000002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221.03022471683997</v>
          </cell>
          <cell r="BW266">
            <v>818.29748000000006</v>
          </cell>
          <cell r="BX266">
            <v>3520.0433308210795</v>
          </cell>
        </row>
        <row r="267">
          <cell r="O267">
            <v>951.20459999999991</v>
          </cell>
          <cell r="P267">
            <v>1683.9845359369444</v>
          </cell>
          <cell r="S267">
            <v>2073.5391599999998</v>
          </cell>
          <cell r="T267">
            <v>3585.6349975020626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983.64973913536801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996.31317895071209</v>
          </cell>
          <cell r="AQ267">
            <v>63.847979999999993</v>
          </cell>
          <cell r="AR267">
            <v>52.099983519767846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10.919006771934928</v>
          </cell>
          <cell r="BG267">
            <v>1882.4295599999998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1161.7787018174399</v>
          </cell>
          <cell r="BW267">
            <v>988.29070999999999</v>
          </cell>
          <cell r="BX267">
            <v>0</v>
          </cell>
        </row>
        <row r="268">
          <cell r="O268">
            <v>2239.7589900000003</v>
          </cell>
          <cell r="P268">
            <v>2163.970268877169</v>
          </cell>
          <cell r="S268">
            <v>4568.1538</v>
          </cell>
          <cell r="T268">
            <v>6231.4286665068721</v>
          </cell>
          <cell r="AA268">
            <v>68.668410000000009</v>
          </cell>
          <cell r="AB268">
            <v>0</v>
          </cell>
          <cell r="AE268">
            <v>1927.6490000000001</v>
          </cell>
          <cell r="AF268">
            <v>1799.2173439848839</v>
          </cell>
          <cell r="AI268">
            <v>0</v>
          </cell>
          <cell r="AJ268">
            <v>0</v>
          </cell>
          <cell r="AM268">
            <v>3203.06477</v>
          </cell>
          <cell r="AN268">
            <v>2164.3846287616725</v>
          </cell>
          <cell r="AQ268">
            <v>129.05765</v>
          </cell>
          <cell r="AR268">
            <v>105.35469995751703</v>
          </cell>
          <cell r="AU268">
            <v>4.8701000000000008</v>
          </cell>
          <cell r="AV268">
            <v>0</v>
          </cell>
          <cell r="AY268">
            <v>336.03690000000006</v>
          </cell>
          <cell r="AZ268">
            <v>0</v>
          </cell>
          <cell r="BC268">
            <v>656.97649000000001</v>
          </cell>
          <cell r="BD268">
            <v>25.215166305891287</v>
          </cell>
          <cell r="BG268">
            <v>4269.1296600000005</v>
          </cell>
          <cell r="BK268">
            <v>316.55650000000003</v>
          </cell>
          <cell r="BL268">
            <v>0</v>
          </cell>
          <cell r="BO268">
            <v>0.97402000000000011</v>
          </cell>
          <cell r="BP268">
            <v>0</v>
          </cell>
          <cell r="BS268">
            <v>3330.6613900000002</v>
          </cell>
          <cell r="BT268">
            <v>1841.3096406163199</v>
          </cell>
          <cell r="BW268">
            <v>908.05880000000002</v>
          </cell>
          <cell r="BX268">
            <v>728.85173274395993</v>
          </cell>
        </row>
        <row r="269">
          <cell r="O269">
            <v>2096.0632000000001</v>
          </cell>
          <cell r="P269">
            <v>2008.7809705062064</v>
          </cell>
          <cell r="S269">
            <v>2259.4880000000003</v>
          </cell>
          <cell r="T269">
            <v>2756.9821995324392</v>
          </cell>
          <cell r="AA269">
            <v>128.9288</v>
          </cell>
          <cell r="AB269">
            <v>0</v>
          </cell>
          <cell r="AE269">
            <v>1927.6384999999998</v>
          </cell>
          <cell r="AF269">
            <v>1363.928717846838</v>
          </cell>
          <cell r="AI269">
            <v>0</v>
          </cell>
          <cell r="AJ269">
            <v>0</v>
          </cell>
          <cell r="AM269">
            <v>2786.4144000000001</v>
          </cell>
          <cell r="AN269">
            <v>2438.4796749420484</v>
          </cell>
          <cell r="AQ269">
            <v>157.38799999999998</v>
          </cell>
          <cell r="AR269">
            <v>128.25364087341799</v>
          </cell>
          <cell r="AU269">
            <v>5.6055999999999999</v>
          </cell>
          <cell r="AV269">
            <v>0</v>
          </cell>
          <cell r="AY269">
            <v>238.45359999999999</v>
          </cell>
          <cell r="AZ269">
            <v>4605.4119690860098</v>
          </cell>
          <cell r="BC269">
            <v>623.94639999999993</v>
          </cell>
          <cell r="BD269">
            <v>23.947450907965013</v>
          </cell>
          <cell r="BG269">
            <v>4010.1600000000003</v>
          </cell>
          <cell r="BK269">
            <v>303.56479999999999</v>
          </cell>
          <cell r="BL269">
            <v>0</v>
          </cell>
          <cell r="BO269">
            <v>0.86240000000000006</v>
          </cell>
          <cell r="BP269">
            <v>0</v>
          </cell>
          <cell r="BS269">
            <v>2218.0927999999999</v>
          </cell>
          <cell r="BT269">
            <v>1726.2277880777999</v>
          </cell>
          <cell r="BW269">
            <v>825.95519999999999</v>
          </cell>
          <cell r="BX269">
            <v>608.28979198931995</v>
          </cell>
        </row>
        <row r="270">
          <cell r="O270">
            <v>7656.3121800000008</v>
          </cell>
          <cell r="P270">
            <v>6960.5543499688447</v>
          </cell>
          <cell r="S270">
            <v>10787.6351</v>
          </cell>
          <cell r="T270">
            <v>11804.504193471366</v>
          </cell>
          <cell r="AA270">
            <v>255.46334000000002</v>
          </cell>
          <cell r="AB270">
            <v>0</v>
          </cell>
          <cell r="AE270">
            <v>4766.7320200000004</v>
          </cell>
          <cell r="AF270">
            <v>4294.9017089222762</v>
          </cell>
          <cell r="AI270">
            <v>0</v>
          </cell>
          <cell r="AJ270">
            <v>0</v>
          </cell>
          <cell r="AM270">
            <v>7557.6679200000008</v>
          </cell>
          <cell r="AN270">
            <v>5651.1090464094359</v>
          </cell>
          <cell r="AQ270">
            <v>212.46456000000001</v>
          </cell>
          <cell r="AR270">
            <v>171.58548291427678</v>
          </cell>
          <cell r="AU270">
            <v>7.5880200000000002</v>
          </cell>
          <cell r="AV270">
            <v>0</v>
          </cell>
          <cell r="AY270">
            <v>796.74210000000005</v>
          </cell>
          <cell r="AZ270">
            <v>0</v>
          </cell>
          <cell r="BC270">
            <v>2305.49341</v>
          </cell>
          <cell r="BD270">
            <v>88.48627102361975</v>
          </cell>
          <cell r="BG270">
            <v>11379.500660000002</v>
          </cell>
          <cell r="BK270">
            <v>804.33012000000008</v>
          </cell>
          <cell r="BL270">
            <v>0</v>
          </cell>
          <cell r="BO270">
            <v>1.2646700000000002</v>
          </cell>
          <cell r="BP270">
            <v>0</v>
          </cell>
          <cell r="BS270">
            <v>5892.09753</v>
          </cell>
          <cell r="BT270">
            <v>7257.4634942149205</v>
          </cell>
          <cell r="BW270">
            <v>3492.7952800000003</v>
          </cell>
          <cell r="BX270">
            <v>1470.4903379921998</v>
          </cell>
        </row>
        <row r="271">
          <cell r="O271">
            <v>4925.4407999999994</v>
          </cell>
          <cell r="P271">
            <v>4759.6393231524598</v>
          </cell>
          <cell r="S271">
            <v>6147.028299999999</v>
          </cell>
          <cell r="T271">
            <v>7128.9099148634541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3538.4538176614255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5356.6949764846422</v>
          </cell>
          <cell r="AQ271">
            <v>207.18123999999997</v>
          </cell>
          <cell r="AR271">
            <v>169.8240259207459</v>
          </cell>
          <cell r="AU271">
            <v>7.8181599999999998</v>
          </cell>
          <cell r="AV271">
            <v>3895.4293736253003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64.62668103546855</v>
          </cell>
          <cell r="BG271">
            <v>8815.9526699999988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2961.0743327768396</v>
          </cell>
          <cell r="BW271">
            <v>1675.0649599999999</v>
          </cell>
          <cell r="BX271">
            <v>1611.1459355392801</v>
          </cell>
        </row>
        <row r="272">
          <cell r="O272">
            <v>1946.9236500000002</v>
          </cell>
          <cell r="P272">
            <v>1869.0912749430076</v>
          </cell>
          <cell r="S272">
            <v>3222.6060000000007</v>
          </cell>
          <cell r="T272">
            <v>6892.769416170705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1845.6415198728719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2111.5380744340414</v>
          </cell>
          <cell r="AQ272">
            <v>72.468150000000009</v>
          </cell>
          <cell r="AR272">
            <v>59.595961614460222</v>
          </cell>
          <cell r="AU272">
            <v>2.8339500000000002</v>
          </cell>
          <cell r="AV272">
            <v>2341.6025512608185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1379.2497152005385</v>
          </cell>
          <cell r="BG272">
            <v>3147.3039000000003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0</v>
          </cell>
          <cell r="BW272">
            <v>1553.8471300000001</v>
          </cell>
          <cell r="BX272">
            <v>0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204.54983742101001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12.012374740306335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 refreshError="1"/>
      <sheetData sheetId="1" refreshError="1">
        <row r="4">
          <cell r="J4">
            <v>0</v>
          </cell>
        </row>
        <row r="6"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57.477519141773506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X6">
            <v>0</v>
          </cell>
        </row>
        <row r="7"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X7">
            <v>0</v>
          </cell>
        </row>
        <row r="8">
          <cell r="O8">
            <v>0</v>
          </cell>
          <cell r="P8">
            <v>0</v>
          </cell>
          <cell r="S8">
            <v>17.355599999999999</v>
          </cell>
          <cell r="T8">
            <v>111.51069824087365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X8">
            <v>0</v>
          </cell>
        </row>
        <row r="9"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47.031991786936409</v>
          </cell>
          <cell r="BC9">
            <v>0</v>
          </cell>
          <cell r="BD9">
            <v>0</v>
          </cell>
          <cell r="BG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X9">
            <v>0</v>
          </cell>
        </row>
        <row r="10"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X10">
            <v>0</v>
          </cell>
        </row>
        <row r="11"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47.031991786936409</v>
          </cell>
          <cell r="BC11">
            <v>0</v>
          </cell>
          <cell r="BD11">
            <v>0</v>
          </cell>
          <cell r="BG11">
            <v>13.594319999999998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X11">
            <v>0</v>
          </cell>
        </row>
        <row r="12">
          <cell r="O12">
            <v>0</v>
          </cell>
          <cell r="P12">
            <v>0</v>
          </cell>
          <cell r="S12">
            <v>25.830528000000001</v>
          </cell>
          <cell r="T12">
            <v>65.023896729070742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282.19195072161841</v>
          </cell>
          <cell r="BC12">
            <v>0</v>
          </cell>
          <cell r="BD12">
            <v>0</v>
          </cell>
          <cell r="BG12">
            <v>126.104512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X12">
            <v>0</v>
          </cell>
        </row>
        <row r="13">
          <cell r="O13">
            <v>0</v>
          </cell>
          <cell r="P13">
            <v>0</v>
          </cell>
          <cell r="S13">
            <v>18.261299999999999</v>
          </cell>
          <cell r="T13">
            <v>64.59266969654297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X13">
            <v>0</v>
          </cell>
        </row>
        <row r="14"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X14">
            <v>0</v>
          </cell>
        </row>
        <row r="15"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X15">
            <v>0</v>
          </cell>
        </row>
        <row r="16"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94.063983573872818</v>
          </cell>
          <cell r="BC16">
            <v>0</v>
          </cell>
          <cell r="BD16">
            <v>0</v>
          </cell>
          <cell r="BG16">
            <v>36.10624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X16">
            <v>0</v>
          </cell>
        </row>
        <row r="17"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94.063983573872818</v>
          </cell>
          <cell r="BC17">
            <v>0</v>
          </cell>
          <cell r="BD17">
            <v>0</v>
          </cell>
          <cell r="BG17">
            <v>30.685200000000005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X17">
            <v>0</v>
          </cell>
        </row>
        <row r="18"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47.031991786936409</v>
          </cell>
          <cell r="BC18">
            <v>0</v>
          </cell>
          <cell r="BD18">
            <v>0</v>
          </cell>
          <cell r="BG18">
            <v>37.975740000000002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X18">
            <v>0</v>
          </cell>
        </row>
        <row r="19"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47.031991786936409</v>
          </cell>
          <cell r="BC19">
            <v>0</v>
          </cell>
          <cell r="BD19">
            <v>0</v>
          </cell>
          <cell r="BG19">
            <v>39.829680000000003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X19">
            <v>0</v>
          </cell>
        </row>
        <row r="20"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188.12796714774564</v>
          </cell>
          <cell r="BC20">
            <v>0</v>
          </cell>
          <cell r="BD20">
            <v>0</v>
          </cell>
          <cell r="BG20">
            <v>90.467939999999999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X20">
            <v>0</v>
          </cell>
        </row>
        <row r="21"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48.636500000000005</v>
          </cell>
          <cell r="AZ21">
            <v>0</v>
          </cell>
          <cell r="BC21">
            <v>0</v>
          </cell>
          <cell r="BD21">
            <v>0</v>
          </cell>
          <cell r="BG21">
            <v>43.049499999999995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X21">
            <v>0</v>
          </cell>
        </row>
        <row r="22">
          <cell r="O22">
            <v>0</v>
          </cell>
          <cell r="P22">
            <v>0</v>
          </cell>
          <cell r="S22">
            <v>0</v>
          </cell>
          <cell r="T22">
            <v>6.2745929524452002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X22">
            <v>0</v>
          </cell>
        </row>
        <row r="23">
          <cell r="O23">
            <v>0</v>
          </cell>
          <cell r="P23">
            <v>0</v>
          </cell>
          <cell r="S23">
            <v>9.8434599999999985</v>
          </cell>
          <cell r="T23">
            <v>34.340318909994117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141.09597536080921</v>
          </cell>
          <cell r="BC23">
            <v>0</v>
          </cell>
          <cell r="BD23">
            <v>0</v>
          </cell>
          <cell r="BG23">
            <v>58.238619999999997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X23">
            <v>0</v>
          </cell>
        </row>
        <row r="24">
          <cell r="O24">
            <v>0</v>
          </cell>
          <cell r="P24">
            <v>0</v>
          </cell>
          <cell r="S24">
            <v>9.7782999999999998</v>
          </cell>
          <cell r="T24">
            <v>34.33660667494987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235.15995893468204</v>
          </cell>
          <cell r="BC24">
            <v>0</v>
          </cell>
          <cell r="BD24">
            <v>0</v>
          </cell>
          <cell r="BG24">
            <v>84.590310000000002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X24">
            <v>0</v>
          </cell>
        </row>
        <row r="25">
          <cell r="O25">
            <v>0</v>
          </cell>
          <cell r="P25">
            <v>0</v>
          </cell>
          <cell r="S25">
            <v>12.410060000000001</v>
          </cell>
          <cell r="T25">
            <v>34.486540863102903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94.063983573872818</v>
          </cell>
          <cell r="BC25">
            <v>0</v>
          </cell>
          <cell r="BD25">
            <v>0</v>
          </cell>
          <cell r="BG25">
            <v>82.210580000000007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X25">
            <v>0</v>
          </cell>
        </row>
        <row r="26">
          <cell r="O26">
            <v>0</v>
          </cell>
          <cell r="P26">
            <v>0</v>
          </cell>
          <cell r="S26">
            <v>8.557360000000001</v>
          </cell>
          <cell r="T26">
            <v>34.267048414438435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188.12796714774564</v>
          </cell>
          <cell r="BC26">
            <v>0</v>
          </cell>
          <cell r="BD26">
            <v>0</v>
          </cell>
          <cell r="BG26">
            <v>94.620470000000012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X26">
            <v>0</v>
          </cell>
        </row>
        <row r="27">
          <cell r="O27">
            <v>0</v>
          </cell>
          <cell r="P27">
            <v>0</v>
          </cell>
          <cell r="S27">
            <v>16.043279999999999</v>
          </cell>
          <cell r="T27">
            <v>34.693529300909312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141.09597536080921</v>
          </cell>
          <cell r="BC27">
            <v>0</v>
          </cell>
          <cell r="BD27">
            <v>0</v>
          </cell>
          <cell r="BG27">
            <v>92.930309999999992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X27">
            <v>0</v>
          </cell>
        </row>
        <row r="28">
          <cell r="O28">
            <v>0</v>
          </cell>
          <cell r="P28">
            <v>0</v>
          </cell>
          <cell r="S28">
            <v>6.1628000000000007</v>
          </cell>
          <cell r="T28">
            <v>34.130627764537323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94.063983573872818</v>
          </cell>
          <cell r="BC28">
            <v>0</v>
          </cell>
          <cell r="BD28">
            <v>0</v>
          </cell>
          <cell r="BG28">
            <v>52.165120000000009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X28">
            <v>0</v>
          </cell>
        </row>
        <row r="29">
          <cell r="O29">
            <v>0</v>
          </cell>
          <cell r="P29">
            <v>0</v>
          </cell>
          <cell r="S29">
            <v>2.5792199999999998</v>
          </cell>
          <cell r="T29">
            <v>33.926467370739459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94.063983573872818</v>
          </cell>
          <cell r="BC29">
            <v>0</v>
          </cell>
          <cell r="BD29">
            <v>0</v>
          </cell>
          <cell r="BG29">
            <v>66.037999999999997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X29">
            <v>0</v>
          </cell>
        </row>
        <row r="30">
          <cell r="O30">
            <v>0</v>
          </cell>
          <cell r="P30">
            <v>0</v>
          </cell>
          <cell r="S30">
            <v>3.6142400000000006</v>
          </cell>
          <cell r="T30">
            <v>33.985433569565402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5.8486400000000005</v>
          </cell>
          <cell r="AZ30">
            <v>94.063983573872818</v>
          </cell>
          <cell r="BC30">
            <v>0</v>
          </cell>
          <cell r="BD30">
            <v>0</v>
          </cell>
          <cell r="BG30">
            <v>41.873440000000002</v>
          </cell>
          <cell r="BK30">
            <v>3.2379200000000004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X30">
            <v>0</v>
          </cell>
        </row>
        <row r="31">
          <cell r="O31">
            <v>0</v>
          </cell>
          <cell r="P31">
            <v>0</v>
          </cell>
          <cell r="S31">
            <v>11.118210000000001</v>
          </cell>
          <cell r="T31">
            <v>34.412942783883864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188.12796714774564</v>
          </cell>
          <cell r="BC31">
            <v>0</v>
          </cell>
          <cell r="BD31">
            <v>0</v>
          </cell>
          <cell r="BG31">
            <v>100.13238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X31">
            <v>0</v>
          </cell>
        </row>
        <row r="32">
          <cell r="O32">
            <v>0</v>
          </cell>
          <cell r="P32">
            <v>0</v>
          </cell>
          <cell r="S32">
            <v>1.2874399999999999</v>
          </cell>
          <cell r="T32">
            <v>121.34456141063109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X32">
            <v>0</v>
          </cell>
        </row>
        <row r="33">
          <cell r="O33">
            <v>0</v>
          </cell>
          <cell r="P33">
            <v>0</v>
          </cell>
          <cell r="S33">
            <v>4.9097499999999998</v>
          </cell>
          <cell r="T33">
            <v>91.251716696951618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X33">
            <v>0</v>
          </cell>
        </row>
        <row r="34">
          <cell r="O34">
            <v>0</v>
          </cell>
          <cell r="P34">
            <v>0</v>
          </cell>
          <cell r="S34">
            <v>6.2225099999999998</v>
          </cell>
          <cell r="T34">
            <v>85.05191308883866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16.955768947103493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X34">
            <v>0</v>
          </cell>
        </row>
        <row r="35"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X35">
            <v>0</v>
          </cell>
        </row>
        <row r="36">
          <cell r="O36">
            <v>0</v>
          </cell>
          <cell r="P36">
            <v>0</v>
          </cell>
          <cell r="S36">
            <v>0</v>
          </cell>
          <cell r="T36">
            <v>70.278962806767424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X36">
            <v>0</v>
          </cell>
        </row>
        <row r="37"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X37">
            <v>0</v>
          </cell>
        </row>
        <row r="38">
          <cell r="O38">
            <v>0</v>
          </cell>
          <cell r="P38">
            <v>0</v>
          </cell>
          <cell r="S38">
            <v>6.2252000000000001</v>
          </cell>
          <cell r="T38">
            <v>73.35352904484769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X38">
            <v>0</v>
          </cell>
        </row>
        <row r="39">
          <cell r="O39">
            <v>0</v>
          </cell>
          <cell r="P39">
            <v>0</v>
          </cell>
          <cell r="S39">
            <v>3.6191999999999998</v>
          </cell>
          <cell r="T39">
            <v>111.60023122136266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X39">
            <v>0</v>
          </cell>
        </row>
        <row r="40">
          <cell r="O40">
            <v>0</v>
          </cell>
          <cell r="P40">
            <v>0</v>
          </cell>
          <cell r="S40">
            <v>8.5485399999999991</v>
          </cell>
          <cell r="T40">
            <v>113.43639708144431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X40">
            <v>0</v>
          </cell>
        </row>
        <row r="41"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47.031991786936409</v>
          </cell>
          <cell r="BC41">
            <v>0</v>
          </cell>
          <cell r="BD41">
            <v>0</v>
          </cell>
          <cell r="BG41">
            <v>32.642499999999998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X41">
            <v>0</v>
          </cell>
        </row>
        <row r="42"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X42">
            <v>0</v>
          </cell>
        </row>
        <row r="43"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X43">
            <v>0</v>
          </cell>
        </row>
        <row r="44"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29.66874</v>
          </cell>
          <cell r="AZ44">
            <v>0</v>
          </cell>
          <cell r="BC44">
            <v>0</v>
          </cell>
          <cell r="BD44">
            <v>0</v>
          </cell>
          <cell r="BG44">
            <v>88.624740000000003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X44">
            <v>0</v>
          </cell>
        </row>
        <row r="45"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470.31991786936408</v>
          </cell>
          <cell r="BC45">
            <v>0</v>
          </cell>
          <cell r="BD45">
            <v>0</v>
          </cell>
          <cell r="BG45">
            <v>93.1447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X45">
            <v>0</v>
          </cell>
        </row>
        <row r="46"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94.063983573872818</v>
          </cell>
          <cell r="BC46">
            <v>0</v>
          </cell>
          <cell r="BD46">
            <v>0</v>
          </cell>
          <cell r="BG46">
            <v>65.823940000000007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X46">
            <v>0</v>
          </cell>
        </row>
        <row r="47"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X47">
            <v>0</v>
          </cell>
        </row>
        <row r="48"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X48">
            <v>0</v>
          </cell>
        </row>
        <row r="49"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X49">
            <v>0</v>
          </cell>
        </row>
        <row r="50"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X50">
            <v>0</v>
          </cell>
        </row>
        <row r="51"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X51">
            <v>0</v>
          </cell>
        </row>
        <row r="52"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X52">
            <v>0</v>
          </cell>
        </row>
        <row r="53"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X53">
            <v>0</v>
          </cell>
        </row>
        <row r="54"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141.09597536080921</v>
          </cell>
          <cell r="BC54">
            <v>0</v>
          </cell>
          <cell r="BD54">
            <v>0</v>
          </cell>
          <cell r="BG54">
            <v>102.18948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X54">
            <v>0</v>
          </cell>
        </row>
        <row r="55">
          <cell r="O55">
            <v>0</v>
          </cell>
          <cell r="P55">
            <v>0</v>
          </cell>
          <cell r="S55">
            <v>13.451989999999999</v>
          </cell>
          <cell r="T55">
            <v>34.545900732035598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188.12796714774564</v>
          </cell>
          <cell r="BC55">
            <v>0</v>
          </cell>
          <cell r="BD55">
            <v>0</v>
          </cell>
          <cell r="BG55">
            <v>102.11193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X55">
            <v>0</v>
          </cell>
        </row>
        <row r="56">
          <cell r="O56">
            <v>0</v>
          </cell>
          <cell r="P56">
            <v>0</v>
          </cell>
          <cell r="S56">
            <v>17.288250000000001</v>
          </cell>
          <cell r="T56">
            <v>34.764456576278228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X56">
            <v>0</v>
          </cell>
        </row>
        <row r="57">
          <cell r="O57">
            <v>0</v>
          </cell>
          <cell r="P57">
            <v>0</v>
          </cell>
          <cell r="S57">
            <v>14.740399999999999</v>
          </cell>
          <cell r="T57">
            <v>34.619302830767346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188.12796714774564</v>
          </cell>
          <cell r="BC57">
            <v>0</v>
          </cell>
          <cell r="BD57">
            <v>0</v>
          </cell>
          <cell r="BG57">
            <v>82.972799999999992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X57">
            <v>0</v>
          </cell>
        </row>
        <row r="58">
          <cell r="O58">
            <v>0</v>
          </cell>
          <cell r="P58">
            <v>0</v>
          </cell>
          <cell r="S58">
            <v>10.251359999999998</v>
          </cell>
          <cell r="T58">
            <v>34.363557410217396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X58">
            <v>0</v>
          </cell>
        </row>
        <row r="59">
          <cell r="O59">
            <v>0</v>
          </cell>
          <cell r="P59">
            <v>0</v>
          </cell>
          <cell r="S59">
            <v>11.12496</v>
          </cell>
          <cell r="T59">
            <v>34.413327338619112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188.12796714774564</v>
          </cell>
          <cell r="BC59">
            <v>0</v>
          </cell>
          <cell r="BD59">
            <v>0</v>
          </cell>
          <cell r="BG59">
            <v>99.02727999999999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X59">
            <v>0</v>
          </cell>
        </row>
        <row r="60">
          <cell r="O60">
            <v>0</v>
          </cell>
          <cell r="P60">
            <v>0</v>
          </cell>
          <cell r="S60">
            <v>28.47072</v>
          </cell>
          <cell r="T60">
            <v>35.401533878538203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X60">
            <v>0</v>
          </cell>
        </row>
        <row r="61">
          <cell r="O61">
            <v>0</v>
          </cell>
          <cell r="P61">
            <v>0</v>
          </cell>
          <cell r="S61">
            <v>16.033049999999999</v>
          </cell>
          <cell r="T61">
            <v>34.692946486843894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188.12796714774564</v>
          </cell>
          <cell r="BC61">
            <v>0</v>
          </cell>
          <cell r="BD61">
            <v>0</v>
          </cell>
          <cell r="BG61">
            <v>86.10615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X61">
            <v>0</v>
          </cell>
        </row>
        <row r="62">
          <cell r="O62">
            <v>0</v>
          </cell>
          <cell r="P62">
            <v>0</v>
          </cell>
          <cell r="S62">
            <v>13.462443</v>
          </cell>
          <cell r="T62">
            <v>34.546496250650044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188.12796714774564</v>
          </cell>
          <cell r="BC62">
            <v>0</v>
          </cell>
          <cell r="BD62">
            <v>0</v>
          </cell>
          <cell r="BG62">
            <v>143.70080400000001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X62">
            <v>0</v>
          </cell>
        </row>
        <row r="63">
          <cell r="O63">
            <v>0</v>
          </cell>
          <cell r="P63">
            <v>0</v>
          </cell>
          <cell r="S63">
            <v>13.458939999999998</v>
          </cell>
          <cell r="T63">
            <v>34.546296680985222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X63">
            <v>0</v>
          </cell>
        </row>
        <row r="64">
          <cell r="O64">
            <v>0</v>
          </cell>
          <cell r="P64">
            <v>0</v>
          </cell>
          <cell r="S64">
            <v>25.476949999999999</v>
          </cell>
          <cell r="T64">
            <v>35.230975592650836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X64">
            <v>0</v>
          </cell>
        </row>
        <row r="65">
          <cell r="O65">
            <v>0</v>
          </cell>
          <cell r="P65">
            <v>0</v>
          </cell>
          <cell r="S65">
            <v>20.949950000000001</v>
          </cell>
          <cell r="T65">
            <v>34.973067550212015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X65">
            <v>0</v>
          </cell>
        </row>
        <row r="66">
          <cell r="O66">
            <v>0</v>
          </cell>
          <cell r="P66">
            <v>0</v>
          </cell>
          <cell r="S66">
            <v>8.5260999999999996</v>
          </cell>
          <cell r="T66">
            <v>699.95851342265235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188.12796714774564</v>
          </cell>
          <cell r="BC66">
            <v>0</v>
          </cell>
          <cell r="BD66">
            <v>0</v>
          </cell>
          <cell r="BG66">
            <v>68.537699999999987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X66">
            <v>0</v>
          </cell>
        </row>
        <row r="67">
          <cell r="O67">
            <v>0</v>
          </cell>
          <cell r="P67">
            <v>0</v>
          </cell>
          <cell r="S67">
            <v>12.41724</v>
          </cell>
          <cell r="T67">
            <v>34.486949915399066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188.12796714774564</v>
          </cell>
          <cell r="BC67">
            <v>0</v>
          </cell>
          <cell r="BD67">
            <v>0</v>
          </cell>
          <cell r="BG67">
            <v>82.568920000000006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X67">
            <v>0</v>
          </cell>
        </row>
        <row r="68">
          <cell r="O68">
            <v>0</v>
          </cell>
          <cell r="P68">
            <v>0</v>
          </cell>
          <cell r="S68">
            <v>8.5571199999999994</v>
          </cell>
          <cell r="T68">
            <v>34.267034741381181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188.12796714774564</v>
          </cell>
          <cell r="BC68">
            <v>0</v>
          </cell>
          <cell r="BD68">
            <v>0</v>
          </cell>
          <cell r="BG68">
            <v>84.124040000000008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X68">
            <v>0</v>
          </cell>
        </row>
        <row r="69">
          <cell r="O69">
            <v>0</v>
          </cell>
          <cell r="P69">
            <v>0</v>
          </cell>
          <cell r="S69">
            <v>20.971500000000002</v>
          </cell>
          <cell r="T69">
            <v>34.974295276811205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X69">
            <v>0</v>
          </cell>
        </row>
        <row r="70"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61.871617707734202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X70">
            <v>0</v>
          </cell>
        </row>
        <row r="71"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21.105318529258856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X71">
            <v>0</v>
          </cell>
        </row>
        <row r="72"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32.717401573877027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X72">
            <v>0</v>
          </cell>
        </row>
        <row r="73"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X73">
            <v>0</v>
          </cell>
        </row>
        <row r="74"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X74">
            <v>0</v>
          </cell>
        </row>
        <row r="75">
          <cell r="O75">
            <v>0</v>
          </cell>
          <cell r="P75">
            <v>0</v>
          </cell>
          <cell r="S75">
            <v>414.75687000000005</v>
          </cell>
          <cell r="T75">
            <v>630.52037393090097</v>
          </cell>
          <cell r="AA75">
            <v>35.407130000000002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602.26749000000007</v>
          </cell>
          <cell r="AN75">
            <v>294.66856895677074</v>
          </cell>
          <cell r="AQ75">
            <v>49.171760000000006</v>
          </cell>
          <cell r="AR75">
            <v>40.050594835072417</v>
          </cell>
          <cell r="AU75">
            <v>1.9045400000000001</v>
          </cell>
          <cell r="AV75">
            <v>0</v>
          </cell>
          <cell r="AY75">
            <v>124.14138000000001</v>
          </cell>
          <cell r="AZ75">
            <v>0</v>
          </cell>
          <cell r="BC75">
            <v>178.85362000000001</v>
          </cell>
          <cell r="BD75">
            <v>390.44501069026506</v>
          </cell>
          <cell r="BG75">
            <v>897.21148000000005</v>
          </cell>
          <cell r="BK75">
            <v>159.11565999999999</v>
          </cell>
          <cell r="BL75">
            <v>0</v>
          </cell>
          <cell r="BO75">
            <v>1.12541</v>
          </cell>
          <cell r="BP75">
            <v>0</v>
          </cell>
          <cell r="BS75">
            <v>715.84733000000006</v>
          </cell>
          <cell r="BT75">
            <v>265.40193169066077</v>
          </cell>
          <cell r="BX75">
            <v>0</v>
          </cell>
        </row>
        <row r="76">
          <cell r="O76">
            <v>0</v>
          </cell>
          <cell r="P76">
            <v>0</v>
          </cell>
          <cell r="S76">
            <v>586.44564000000003</v>
          </cell>
          <cell r="T76">
            <v>2433.0759616880623</v>
          </cell>
          <cell r="AA76">
            <v>0</v>
          </cell>
          <cell r="AB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128.33994322282044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752.51186859098254</v>
          </cell>
          <cell r="BC76">
            <v>502.75544000000002</v>
          </cell>
          <cell r="BD76">
            <v>0</v>
          </cell>
          <cell r="BG76">
            <v>962.74441999999999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863.49079183862864</v>
          </cell>
          <cell r="BX76">
            <v>0</v>
          </cell>
        </row>
        <row r="77">
          <cell r="O77">
            <v>0</v>
          </cell>
          <cell r="P77">
            <v>0</v>
          </cell>
          <cell r="S77">
            <v>158.67534000000001</v>
          </cell>
          <cell r="T77">
            <v>2281.5237942937765</v>
          </cell>
          <cell r="AA77">
            <v>0.51458999999999999</v>
          </cell>
          <cell r="AB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120.32570924474824</v>
          </cell>
          <cell r="AQ77">
            <v>2.4215999999999998</v>
          </cell>
          <cell r="AR77">
            <v>2.0425803365886934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0</v>
          </cell>
          <cell r="BG77">
            <v>444.90845999999999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18.690276879624001</v>
          </cell>
          <cell r="BX77">
            <v>0</v>
          </cell>
        </row>
        <row r="78">
          <cell r="O78">
            <v>0</v>
          </cell>
          <cell r="P78">
            <v>0</v>
          </cell>
          <cell r="S78">
            <v>213.74567999999999</v>
          </cell>
          <cell r="T78">
            <v>2312.6410879761552</v>
          </cell>
          <cell r="AA78">
            <v>0</v>
          </cell>
          <cell r="AB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71.766114462072508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0</v>
          </cell>
          <cell r="BG78">
            <v>441.96947999999998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13.083193815736799</v>
          </cell>
          <cell r="BX78">
            <v>0</v>
          </cell>
        </row>
        <row r="79">
          <cell r="O79">
            <v>0</v>
          </cell>
          <cell r="P79">
            <v>0</v>
          </cell>
          <cell r="S79">
            <v>38.062913000000002</v>
          </cell>
          <cell r="T79">
            <v>65.720788814272424</v>
          </cell>
          <cell r="AA79">
            <v>0</v>
          </cell>
          <cell r="AB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171.13579673767234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0</v>
          </cell>
          <cell r="BG79">
            <v>681.50307399999997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14.952221503699198</v>
          </cell>
          <cell r="BX79">
            <v>0</v>
          </cell>
        </row>
        <row r="80"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72.2997825203351</v>
          </cell>
          <cell r="AQ80">
            <v>23.976039999999998</v>
          </cell>
          <cell r="AR80">
            <v>20.025297417536208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376.25593429549127</v>
          </cell>
          <cell r="BC80">
            <v>62.082160000000009</v>
          </cell>
          <cell r="BD80">
            <v>0</v>
          </cell>
          <cell r="BG80">
            <v>412.55324000000007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X80">
            <v>0</v>
          </cell>
        </row>
        <row r="81"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67.857568727566687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376.25593429549127</v>
          </cell>
          <cell r="BC81">
            <v>52.181250000000006</v>
          </cell>
          <cell r="BD81">
            <v>0</v>
          </cell>
          <cell r="BG81">
            <v>477.18330000000003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X81">
            <v>0</v>
          </cell>
        </row>
        <row r="82">
          <cell r="O82">
            <v>0</v>
          </cell>
          <cell r="P82">
            <v>0</v>
          </cell>
          <cell r="S82">
            <v>224.30520000000001</v>
          </cell>
          <cell r="T82">
            <v>725.1328650753909</v>
          </cell>
          <cell r="AA82">
            <v>0</v>
          </cell>
          <cell r="AB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158.88063573809777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0</v>
          </cell>
          <cell r="BG82">
            <v>510.82080000000008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112.14166127774399</v>
          </cell>
          <cell r="BX82">
            <v>0</v>
          </cell>
        </row>
        <row r="83">
          <cell r="O83">
            <v>0</v>
          </cell>
          <cell r="P83">
            <v>0</v>
          </cell>
          <cell r="S83">
            <v>662.70579999999995</v>
          </cell>
          <cell r="T83">
            <v>1142.8498716848246</v>
          </cell>
          <cell r="AA83">
            <v>0</v>
          </cell>
          <cell r="AB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203.98897271828469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0</v>
          </cell>
          <cell r="BG83">
            <v>650.65198000000009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X83">
            <v>0</v>
          </cell>
        </row>
        <row r="84">
          <cell r="O84">
            <v>0</v>
          </cell>
          <cell r="P84">
            <v>0</v>
          </cell>
          <cell r="S84">
            <v>140.31918000000002</v>
          </cell>
          <cell r="T84">
            <v>732.41596235358247</v>
          </cell>
          <cell r="AA84">
            <v>10.0959</v>
          </cell>
          <cell r="AB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117.95561102327497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0</v>
          </cell>
          <cell r="BG84">
            <v>352.02882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93.451384398120013</v>
          </cell>
          <cell r="BX84">
            <v>0</v>
          </cell>
        </row>
        <row r="85">
          <cell r="O85">
            <v>0</v>
          </cell>
          <cell r="P85">
            <v>0</v>
          </cell>
          <cell r="S85">
            <v>672.58884</v>
          </cell>
          <cell r="T85">
            <v>871.87821402676309</v>
          </cell>
          <cell r="AA85">
            <v>0</v>
          </cell>
          <cell r="AB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219.66282890252467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0</v>
          </cell>
          <cell r="BG85">
            <v>617.62624000000005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39.249581447210403</v>
          </cell>
          <cell r="BX85">
            <v>0</v>
          </cell>
        </row>
        <row r="86">
          <cell r="O86">
            <v>0</v>
          </cell>
          <cell r="P86">
            <v>0</v>
          </cell>
          <cell r="S86">
            <v>23.546670000000002</v>
          </cell>
          <cell r="T86">
            <v>35.121005472006075</v>
          </cell>
          <cell r="AA86">
            <v>0</v>
          </cell>
          <cell r="AB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147.4997879649498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376.25593429549127</v>
          </cell>
          <cell r="BC86">
            <v>156.90546000000001</v>
          </cell>
          <cell r="BD86">
            <v>0</v>
          </cell>
          <cell r="BG86">
            <v>513.21613000000002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57.939858326834397</v>
          </cell>
          <cell r="BX86">
            <v>0</v>
          </cell>
        </row>
        <row r="87">
          <cell r="O87">
            <v>0</v>
          </cell>
          <cell r="P87">
            <v>0</v>
          </cell>
          <cell r="S87">
            <v>12.40855</v>
          </cell>
          <cell r="T87">
            <v>34.574193866505667</v>
          </cell>
          <cell r="AA87">
            <v>0</v>
          </cell>
          <cell r="AB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43.851497099794585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188.12796714774564</v>
          </cell>
          <cell r="BC87">
            <v>128.1875</v>
          </cell>
          <cell r="BD87">
            <v>0</v>
          </cell>
          <cell r="BG87">
            <v>362.32965999999999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X87">
            <v>0</v>
          </cell>
        </row>
        <row r="88">
          <cell r="O88">
            <v>0</v>
          </cell>
          <cell r="P88">
            <v>0</v>
          </cell>
          <cell r="S88">
            <v>542.99278000000004</v>
          </cell>
          <cell r="T88">
            <v>923.72593767644116</v>
          </cell>
          <cell r="AA88">
            <v>23.624600000000001</v>
          </cell>
          <cell r="AB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369.57387539337265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0</v>
          </cell>
          <cell r="BC88">
            <v>301.46233000000001</v>
          </cell>
          <cell r="BD88">
            <v>0</v>
          </cell>
          <cell r="BG88">
            <v>751.82181000000003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125.2248550934808</v>
          </cell>
          <cell r="BX88">
            <v>0</v>
          </cell>
        </row>
        <row r="89">
          <cell r="O89">
            <v>0</v>
          </cell>
          <cell r="P89">
            <v>0</v>
          </cell>
          <cell r="S89">
            <v>855.10235999999998</v>
          </cell>
          <cell r="T89">
            <v>1260.5518357239305</v>
          </cell>
          <cell r="AA89">
            <v>27.2133</v>
          </cell>
          <cell r="AB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530.74962181795252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0</v>
          </cell>
          <cell r="BC89">
            <v>632.55804000000001</v>
          </cell>
          <cell r="BD89">
            <v>0</v>
          </cell>
          <cell r="BG89">
            <v>1371.7519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237.3665163712248</v>
          </cell>
          <cell r="BX89">
            <v>0</v>
          </cell>
        </row>
        <row r="90">
          <cell r="O90">
            <v>0</v>
          </cell>
          <cell r="P90">
            <v>0</v>
          </cell>
          <cell r="S90">
            <v>579.51345200000003</v>
          </cell>
          <cell r="T90">
            <v>625.6433062105167</v>
          </cell>
          <cell r="AA90">
            <v>0</v>
          </cell>
          <cell r="AB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177.03876464520366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0</v>
          </cell>
          <cell r="BG90">
            <v>518.52630199999999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80.368190582383193</v>
          </cell>
          <cell r="BX90">
            <v>0</v>
          </cell>
        </row>
        <row r="91">
          <cell r="O91">
            <v>0</v>
          </cell>
          <cell r="P91">
            <v>0</v>
          </cell>
          <cell r="S91">
            <v>8.6303999999999998</v>
          </cell>
          <cell r="T91">
            <v>91.463686115573225</v>
          </cell>
          <cell r="AA91">
            <v>0</v>
          </cell>
          <cell r="AB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84.15717620895478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194.21843920786611</v>
          </cell>
          <cell r="BG91">
            <v>305.21856000000002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X91">
            <v>0</v>
          </cell>
        </row>
        <row r="92">
          <cell r="O92">
            <v>0</v>
          </cell>
          <cell r="P92">
            <v>0</v>
          </cell>
          <cell r="S92">
            <v>380.54264000000001</v>
          </cell>
          <cell r="T92">
            <v>292.96751460145168</v>
          </cell>
          <cell r="AA92">
            <v>0</v>
          </cell>
          <cell r="AB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133.79311750466036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0</v>
          </cell>
          <cell r="BG92">
            <v>385.33444000000009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160.73638116476639</v>
          </cell>
          <cell r="BX92">
            <v>0</v>
          </cell>
        </row>
        <row r="93">
          <cell r="O93">
            <v>0</v>
          </cell>
          <cell r="P93">
            <v>0</v>
          </cell>
          <cell r="S93">
            <v>520.87829999999997</v>
          </cell>
          <cell r="T93">
            <v>397.29499839766964</v>
          </cell>
          <cell r="AA93">
            <v>0</v>
          </cell>
          <cell r="AB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170.66449880416954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0</v>
          </cell>
          <cell r="BG93">
            <v>584.59429999999998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110.27263358978159</v>
          </cell>
          <cell r="BX93">
            <v>0</v>
          </cell>
        </row>
        <row r="94">
          <cell r="O94">
            <v>0</v>
          </cell>
          <cell r="P94">
            <v>0</v>
          </cell>
          <cell r="S94">
            <v>1009.2369120000001</v>
          </cell>
          <cell r="T94">
            <v>1020.771227043743</v>
          </cell>
          <cell r="AA94">
            <v>0</v>
          </cell>
          <cell r="AB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300.6037507174135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0</v>
          </cell>
          <cell r="BG94">
            <v>743.21151199999997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613.04108165166724</v>
          </cell>
          <cell r="BX94">
            <v>0</v>
          </cell>
        </row>
        <row r="95">
          <cell r="O95">
            <v>0</v>
          </cell>
          <cell r="P95">
            <v>0</v>
          </cell>
          <cell r="S95">
            <v>663.29536000000007</v>
          </cell>
          <cell r="T95">
            <v>1175.4158403012109</v>
          </cell>
          <cell r="AA95">
            <v>0</v>
          </cell>
          <cell r="AB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257.61463892238976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0</v>
          </cell>
          <cell r="BC95">
            <v>164.84764000000001</v>
          </cell>
          <cell r="BD95">
            <v>0</v>
          </cell>
          <cell r="BG95">
            <v>780.04888000000005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X95">
            <v>0</v>
          </cell>
        </row>
        <row r="96">
          <cell r="O96">
            <v>0</v>
          </cell>
          <cell r="P96">
            <v>0</v>
          </cell>
          <cell r="S96">
            <v>219.42563999999999</v>
          </cell>
          <cell r="T96">
            <v>598.55952860665286</v>
          </cell>
          <cell r="AA96">
            <v>0</v>
          </cell>
          <cell r="AB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164.63964813257223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0</v>
          </cell>
          <cell r="BC96">
            <v>164.71181999999999</v>
          </cell>
          <cell r="BD96">
            <v>0</v>
          </cell>
          <cell r="BG96">
            <v>685.81715999999994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X96">
            <v>0</v>
          </cell>
        </row>
        <row r="97">
          <cell r="O97">
            <v>0</v>
          </cell>
          <cell r="P97">
            <v>0</v>
          </cell>
          <cell r="S97">
            <v>729.18288000000007</v>
          </cell>
          <cell r="T97">
            <v>1344.1575252708878</v>
          </cell>
          <cell r="AA97">
            <v>0</v>
          </cell>
          <cell r="AB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257.82499769112349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0</v>
          </cell>
          <cell r="BC97">
            <v>166.1328</v>
          </cell>
          <cell r="BD97">
            <v>0</v>
          </cell>
          <cell r="BG97">
            <v>862.28928000000008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X97">
            <v>0</v>
          </cell>
        </row>
        <row r="98">
          <cell r="O98">
            <v>0</v>
          </cell>
          <cell r="P98">
            <v>0</v>
          </cell>
          <cell r="S98">
            <v>221.77319999999997</v>
          </cell>
          <cell r="T98">
            <v>568.64300161463984</v>
          </cell>
          <cell r="AA98">
            <v>0</v>
          </cell>
          <cell r="AB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141.86501645035924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47.031991786936409</v>
          </cell>
          <cell r="BC98">
            <v>153.00251999999998</v>
          </cell>
          <cell r="BD98">
            <v>0</v>
          </cell>
          <cell r="BG98">
            <v>585.84503999999993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X98">
            <v>0</v>
          </cell>
        </row>
        <row r="99">
          <cell r="O99">
            <v>0</v>
          </cell>
          <cell r="P99">
            <v>0</v>
          </cell>
          <cell r="S99">
            <v>637.50323000000003</v>
          </cell>
          <cell r="T99">
            <v>1142.74266054857</v>
          </cell>
          <cell r="AA99">
            <v>0</v>
          </cell>
          <cell r="AB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255.34864667295102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0</v>
          </cell>
          <cell r="BC99">
            <v>164.90356999999997</v>
          </cell>
          <cell r="BD99">
            <v>0</v>
          </cell>
          <cell r="BG99">
            <v>899.75950999999986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X99">
            <v>0</v>
          </cell>
        </row>
        <row r="100">
          <cell r="O100">
            <v>0</v>
          </cell>
          <cell r="P100">
            <v>0</v>
          </cell>
          <cell r="S100">
            <v>713.77037999999993</v>
          </cell>
          <cell r="T100">
            <v>2692.7015292319766</v>
          </cell>
          <cell r="AA100">
            <v>0</v>
          </cell>
          <cell r="AB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257.78908898772863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0</v>
          </cell>
          <cell r="BC100">
            <v>164.90142000000003</v>
          </cell>
          <cell r="BD100">
            <v>0</v>
          </cell>
          <cell r="BG100">
            <v>900.67203000000006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X100">
            <v>0</v>
          </cell>
        </row>
        <row r="101">
          <cell r="O101">
            <v>0</v>
          </cell>
          <cell r="P101">
            <v>0</v>
          </cell>
          <cell r="S101">
            <v>887.67864000000009</v>
          </cell>
          <cell r="T101">
            <v>2884.8141527763464</v>
          </cell>
          <cell r="AA101">
            <v>0</v>
          </cell>
          <cell r="AB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248.80346205815215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0</v>
          </cell>
          <cell r="BC101">
            <v>164.86204000000001</v>
          </cell>
          <cell r="BD101">
            <v>426.45901663765949</v>
          </cell>
          <cell r="BG101">
            <v>897.76293999999996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X101">
            <v>0</v>
          </cell>
        </row>
        <row r="102">
          <cell r="O102">
            <v>0</v>
          </cell>
          <cell r="P102">
            <v>0</v>
          </cell>
          <cell r="S102">
            <v>684.77898000000005</v>
          </cell>
          <cell r="T102">
            <v>3297.8640815313761</v>
          </cell>
          <cell r="AA102">
            <v>0</v>
          </cell>
          <cell r="AB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809.91926964837558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0</v>
          </cell>
          <cell r="BC102">
            <v>164.69772999999998</v>
          </cell>
          <cell r="BD102">
            <v>0</v>
          </cell>
          <cell r="BG102">
            <v>869.70387000000005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X102">
            <v>0</v>
          </cell>
        </row>
        <row r="103">
          <cell r="O103">
            <v>0</v>
          </cell>
          <cell r="P103">
            <v>0</v>
          </cell>
          <cell r="S103">
            <v>853.94279999999992</v>
          </cell>
          <cell r="T103">
            <v>1198.4629687208633</v>
          </cell>
          <cell r="AA103">
            <v>0</v>
          </cell>
          <cell r="AB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242.87930173415029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0</v>
          </cell>
          <cell r="BC103">
            <v>164.69084999999998</v>
          </cell>
          <cell r="BD103">
            <v>0</v>
          </cell>
          <cell r="BG103">
            <v>875.67330000000004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X103">
            <v>0</v>
          </cell>
        </row>
        <row r="104">
          <cell r="O104">
            <v>0</v>
          </cell>
          <cell r="P104">
            <v>0</v>
          </cell>
          <cell r="S104">
            <v>978.61711000000003</v>
          </cell>
          <cell r="T104">
            <v>1314.2360942404393</v>
          </cell>
          <cell r="AA104">
            <v>0</v>
          </cell>
          <cell r="AB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256.79784005609741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0</v>
          </cell>
          <cell r="BC104">
            <v>164.20787000000001</v>
          </cell>
          <cell r="BD104">
            <v>0</v>
          </cell>
          <cell r="BG104">
            <v>905.75027000000011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X104">
            <v>0</v>
          </cell>
        </row>
        <row r="105">
          <cell r="O105">
            <v>0</v>
          </cell>
          <cell r="P105">
            <v>0</v>
          </cell>
          <cell r="S105">
            <v>170.35019999999997</v>
          </cell>
          <cell r="T105">
            <v>530.51670367525003</v>
          </cell>
          <cell r="AA105">
            <v>0</v>
          </cell>
          <cell r="AB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142.43474719364411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0</v>
          </cell>
          <cell r="BC105">
            <v>157.93871999999999</v>
          </cell>
          <cell r="BD105">
            <v>0</v>
          </cell>
          <cell r="BG105">
            <v>572.26415999999995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X105">
            <v>0</v>
          </cell>
        </row>
        <row r="106">
          <cell r="O106">
            <v>0</v>
          </cell>
          <cell r="P106">
            <v>0</v>
          </cell>
          <cell r="S106">
            <v>1202.7488499999999</v>
          </cell>
          <cell r="T106">
            <v>1831.8643774146324</v>
          </cell>
          <cell r="AA106">
            <v>0</v>
          </cell>
          <cell r="AB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368.61216843526302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0</v>
          </cell>
          <cell r="BG106">
            <v>1135.8100100000001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72.892079830533589</v>
          </cell>
          <cell r="BX106">
            <v>0</v>
          </cell>
        </row>
        <row r="107">
          <cell r="O107">
            <v>0</v>
          </cell>
          <cell r="P107">
            <v>0</v>
          </cell>
          <cell r="S107">
            <v>1574.3901599999999</v>
          </cell>
          <cell r="T107">
            <v>2086.1311456356948</v>
          </cell>
          <cell r="AA107">
            <v>0</v>
          </cell>
          <cell r="AB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415.89183819058121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0</v>
          </cell>
          <cell r="BG107">
            <v>1217.67048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177.55763035642801</v>
          </cell>
          <cell r="BX107">
            <v>0</v>
          </cell>
        </row>
        <row r="108">
          <cell r="O108">
            <v>0</v>
          </cell>
          <cell r="P108">
            <v>0</v>
          </cell>
          <cell r="S108">
            <v>1414.9862999999998</v>
          </cell>
          <cell r="T108">
            <v>2379.7008559678466</v>
          </cell>
          <cell r="AA108">
            <v>26.327489999999997</v>
          </cell>
          <cell r="AB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371.78273070091268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421.2554511009418</v>
          </cell>
          <cell r="BG108">
            <v>1175.4340500000001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248.58068249899918</v>
          </cell>
          <cell r="BX108">
            <v>0</v>
          </cell>
        </row>
        <row r="109">
          <cell r="O109">
            <v>0</v>
          </cell>
          <cell r="P109">
            <v>0</v>
          </cell>
          <cell r="S109">
            <v>307.60640000000001</v>
          </cell>
          <cell r="T109">
            <v>1385.2987889670778</v>
          </cell>
          <cell r="AA109">
            <v>0</v>
          </cell>
          <cell r="AB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155.79183144035417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0</v>
          </cell>
          <cell r="BG109">
            <v>429.22192000000001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80.368190582383193</v>
          </cell>
          <cell r="BX109">
            <v>0</v>
          </cell>
        </row>
        <row r="110">
          <cell r="O110">
            <v>0</v>
          </cell>
          <cell r="P110">
            <v>0</v>
          </cell>
          <cell r="S110">
            <v>275.55324999999999</v>
          </cell>
          <cell r="T110">
            <v>1486.9218924979525</v>
          </cell>
          <cell r="AA110">
            <v>0</v>
          </cell>
          <cell r="AB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126.85715694646014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623.79087200828621</v>
          </cell>
          <cell r="BC110">
            <v>56.701399999999992</v>
          </cell>
          <cell r="BD110">
            <v>0</v>
          </cell>
          <cell r="BG110">
            <v>370.53870000000001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201.85499029993917</v>
          </cell>
          <cell r="BX110">
            <v>0</v>
          </cell>
        </row>
        <row r="111">
          <cell r="O111">
            <v>0</v>
          </cell>
          <cell r="P111">
            <v>0</v>
          </cell>
          <cell r="S111">
            <v>625.91992000000005</v>
          </cell>
          <cell r="T111">
            <v>872.95969215201467</v>
          </cell>
          <cell r="AA111">
            <v>41.88496</v>
          </cell>
          <cell r="AB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117.646654306063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752.51186859098254</v>
          </cell>
          <cell r="BC111">
            <v>185.44628</v>
          </cell>
          <cell r="BD111">
            <v>0</v>
          </cell>
          <cell r="BG111">
            <v>684.65800000000002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80.368190582383193</v>
          </cell>
          <cell r="BX111">
            <v>0</v>
          </cell>
        </row>
        <row r="112">
          <cell r="O112">
            <v>0</v>
          </cell>
          <cell r="P112">
            <v>0</v>
          </cell>
          <cell r="S112">
            <v>264.36644799999999</v>
          </cell>
          <cell r="T112">
            <v>462.71371255894519</v>
          </cell>
          <cell r="AA112">
            <v>25.141696</v>
          </cell>
          <cell r="AB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69.53329217638975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376.25593429549127</v>
          </cell>
          <cell r="BC112">
            <v>64.595984000000001</v>
          </cell>
          <cell r="BD112">
            <v>0</v>
          </cell>
          <cell r="BG112">
            <v>435.36027199999995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56.070830638871996</v>
          </cell>
          <cell r="BX112">
            <v>0</v>
          </cell>
        </row>
        <row r="113">
          <cell r="O113">
            <v>0</v>
          </cell>
          <cell r="P113">
            <v>0</v>
          </cell>
          <cell r="S113">
            <v>547.98015999999996</v>
          </cell>
          <cell r="T113">
            <v>779.06237317776208</v>
          </cell>
          <cell r="AA113">
            <v>24.990304000000002</v>
          </cell>
          <cell r="AB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69.37262174164151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376.25593429549127</v>
          </cell>
          <cell r="BC113">
            <v>65.41136800000001</v>
          </cell>
          <cell r="BD113">
            <v>0</v>
          </cell>
          <cell r="BG113">
            <v>380.49995999999999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80.368190582383193</v>
          </cell>
          <cell r="BX113">
            <v>0</v>
          </cell>
        </row>
        <row r="114">
          <cell r="O114">
            <v>0</v>
          </cell>
          <cell r="P114">
            <v>0</v>
          </cell>
          <cell r="S114">
            <v>511.88598999999999</v>
          </cell>
          <cell r="T114">
            <v>790.9867184985826</v>
          </cell>
          <cell r="AA114">
            <v>42.343157999999995</v>
          </cell>
          <cell r="AB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121.70353250701915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752.51186859098254</v>
          </cell>
          <cell r="BC114">
            <v>185.21139999999997</v>
          </cell>
          <cell r="BD114">
            <v>0</v>
          </cell>
          <cell r="BG114">
            <v>695.11754399999995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207.46207336382639</v>
          </cell>
          <cell r="BX114">
            <v>0</v>
          </cell>
        </row>
        <row r="115">
          <cell r="O115">
            <v>0</v>
          </cell>
          <cell r="P115">
            <v>0</v>
          </cell>
          <cell r="S115">
            <v>565.05438000000004</v>
          </cell>
          <cell r="T115">
            <v>1046.1875468105759</v>
          </cell>
          <cell r="AA115">
            <v>27.325980000000001</v>
          </cell>
          <cell r="AB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6355.299020811618</v>
          </cell>
          <cell r="AQ115">
            <v>31.208760000000002</v>
          </cell>
          <cell r="AR115">
            <v>26.032886642797077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0</v>
          </cell>
          <cell r="BG115">
            <v>741.68424000000005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65.415969078684</v>
          </cell>
          <cell r="BX115">
            <v>0</v>
          </cell>
        </row>
        <row r="116">
          <cell r="O116">
            <v>0</v>
          </cell>
          <cell r="P116">
            <v>0</v>
          </cell>
          <cell r="S116">
            <v>432.79558299999997</v>
          </cell>
          <cell r="T116">
            <v>693.7824064650822</v>
          </cell>
          <cell r="AA116">
            <v>48.452998000000001</v>
          </cell>
          <cell r="AB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278.51174104403077</v>
          </cell>
          <cell r="AQ116">
            <v>105.42366999999999</v>
          </cell>
          <cell r="AR116">
            <v>87.911055662983955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389.59853117054882</v>
          </cell>
          <cell r="BG116">
            <v>711.99376599999994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80.368190582383193</v>
          </cell>
          <cell r="BX116">
            <v>0</v>
          </cell>
        </row>
        <row r="117">
          <cell r="O117">
            <v>0</v>
          </cell>
          <cell r="P117">
            <v>0</v>
          </cell>
          <cell r="S117">
            <v>649.36809599999992</v>
          </cell>
          <cell r="T117">
            <v>964.80154379964756</v>
          </cell>
          <cell r="AA117">
            <v>60.583615999999999</v>
          </cell>
          <cell r="AB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355.54290404014898</v>
          </cell>
          <cell r="AQ117">
            <v>107.927104</v>
          </cell>
          <cell r="AR117">
            <v>90.113838378912945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0</v>
          </cell>
          <cell r="BG117">
            <v>948.37432000000001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80.368190582383193</v>
          </cell>
          <cell r="BX117">
            <v>0</v>
          </cell>
        </row>
        <row r="118">
          <cell r="O118">
            <v>1857.9495200000001</v>
          </cell>
          <cell r="P118">
            <v>1732.0975931443372</v>
          </cell>
          <cell r="S118">
            <v>2918.6904</v>
          </cell>
          <cell r="T118">
            <v>4442.8061890078588</v>
          </cell>
          <cell r="AA118">
            <v>33.531880000000001</v>
          </cell>
          <cell r="AB118">
            <v>186.0067430091722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4348.0422957488927</v>
          </cell>
          <cell r="AQ118">
            <v>157.74152000000001</v>
          </cell>
          <cell r="AR118">
            <v>140.17708192275347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1683.0109813470883</v>
          </cell>
          <cell r="BG118">
            <v>5985.2044400000004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996.19175768395917</v>
          </cell>
        </row>
        <row r="119">
          <cell r="O119">
            <v>233.72676000000001</v>
          </cell>
          <cell r="P119">
            <v>974.6459315270713</v>
          </cell>
          <cell r="S119">
            <v>246.05028000000001</v>
          </cell>
          <cell r="T119">
            <v>1505.917596816359</v>
          </cell>
          <cell r="AA119">
            <v>10.152900000000001</v>
          </cell>
          <cell r="AB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144.58605569667765</v>
          </cell>
          <cell r="AQ119">
            <v>47.96370000000001</v>
          </cell>
          <cell r="AR119">
            <v>40.050594835072417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1128.7678028864736</v>
          </cell>
          <cell r="BC119">
            <v>85.284360000000007</v>
          </cell>
          <cell r="BD119">
            <v>0</v>
          </cell>
          <cell r="BG119">
            <v>653.28660000000013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41.11860913517279</v>
          </cell>
          <cell r="BX119">
            <v>0</v>
          </cell>
        </row>
        <row r="120">
          <cell r="O120">
            <v>686.61040800000012</v>
          </cell>
          <cell r="P120">
            <v>694.18587812254407</v>
          </cell>
          <cell r="S120">
            <v>711.16095600000017</v>
          </cell>
          <cell r="T120">
            <v>1078.8228612050229</v>
          </cell>
          <cell r="AA120">
            <v>38.771084000000002</v>
          </cell>
          <cell r="AB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628.54848932360255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0</v>
          </cell>
          <cell r="BC120">
            <v>778.10480000000007</v>
          </cell>
          <cell r="BD120">
            <v>243.06419628083549</v>
          </cell>
          <cell r="BG120">
            <v>1715.5869280000002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599.95788783593036</v>
          </cell>
          <cell r="BX120">
            <v>0</v>
          </cell>
        </row>
        <row r="121">
          <cell r="O121">
            <v>400.85735999999997</v>
          </cell>
          <cell r="P121">
            <v>518.79505649549299</v>
          </cell>
          <cell r="S121">
            <v>665.78569500000003</v>
          </cell>
          <cell r="T121">
            <v>1047.3832206078905</v>
          </cell>
          <cell r="AA121">
            <v>35.501463000000001</v>
          </cell>
          <cell r="AB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368.27823270778038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0</v>
          </cell>
          <cell r="BG121">
            <v>1439.5683329999999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605.56497089981758</v>
          </cell>
          <cell r="BX121">
            <v>0</v>
          </cell>
        </row>
        <row r="122">
          <cell r="O122">
            <v>573.34640999999999</v>
          </cell>
          <cell r="P122">
            <v>283.81787992811439</v>
          </cell>
          <cell r="S122">
            <v>728.65701999999999</v>
          </cell>
          <cell r="T122">
            <v>684.55210287009129</v>
          </cell>
          <cell r="AA122">
            <v>24.65099</v>
          </cell>
          <cell r="AB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305.58863026427923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0</v>
          </cell>
          <cell r="BG122">
            <v>943.76736999999991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362.59137146470556</v>
          </cell>
          <cell r="BX122">
            <v>0</v>
          </cell>
        </row>
        <row r="123">
          <cell r="O123">
            <v>568.5544799999999</v>
          </cell>
          <cell r="P123">
            <v>684.2034717981827</v>
          </cell>
          <cell r="S123">
            <v>1123.0200799999998</v>
          </cell>
          <cell r="T123">
            <v>1407.1204896071931</v>
          </cell>
          <cell r="AA123">
            <v>34.76771999999999</v>
          </cell>
          <cell r="AB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508.40943600023866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0</v>
          </cell>
          <cell r="BC123">
            <v>371.53739999999993</v>
          </cell>
          <cell r="BD123">
            <v>0</v>
          </cell>
          <cell r="BG123">
            <v>1344.1245999999999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132.70096584533039</v>
          </cell>
          <cell r="BX123">
            <v>0</v>
          </cell>
        </row>
        <row r="124">
          <cell r="O124">
            <v>468.85304000000002</v>
          </cell>
          <cell r="P124">
            <v>415.43241657547327</v>
          </cell>
          <cell r="S124">
            <v>650.25016000000005</v>
          </cell>
          <cell r="T124">
            <v>1023.2879159566781</v>
          </cell>
          <cell r="AA124">
            <v>24.594670000000001</v>
          </cell>
          <cell r="AB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1035.0181833552583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0</v>
          </cell>
          <cell r="BC124">
            <v>312.14201999999995</v>
          </cell>
          <cell r="BD124">
            <v>0</v>
          </cell>
          <cell r="BG124">
            <v>1063.97091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85.975273646270381</v>
          </cell>
          <cell r="BX124">
            <v>0</v>
          </cell>
        </row>
        <row r="125">
          <cell r="O125">
            <v>843.90464000000009</v>
          </cell>
          <cell r="P125">
            <v>417.24889212123639</v>
          </cell>
          <cell r="S125">
            <v>1543.19568</v>
          </cell>
          <cell r="T125">
            <v>1117.3623256716637</v>
          </cell>
          <cell r="AA125">
            <v>4.0811200000000003</v>
          </cell>
          <cell r="AB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706.82172227797412</v>
          </cell>
          <cell r="AQ125">
            <v>19.340960000000003</v>
          </cell>
          <cell r="AR125">
            <v>16.180440313369257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0</v>
          </cell>
          <cell r="BC125">
            <v>726.97168000000011</v>
          </cell>
          <cell r="BD125">
            <v>0</v>
          </cell>
          <cell r="BG125">
            <v>1895.2366400000001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624.25524777944156</v>
          </cell>
          <cell r="BX125">
            <v>0</v>
          </cell>
        </row>
        <row r="126">
          <cell r="O126">
            <v>713.52003999999999</v>
          </cell>
          <cell r="P126">
            <v>884.19565692948481</v>
          </cell>
          <cell r="S126">
            <v>1513.3405599999999</v>
          </cell>
          <cell r="T126">
            <v>2247.380254802848</v>
          </cell>
          <cell r="AA126">
            <v>39.759864</v>
          </cell>
          <cell r="AB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992.45551999999998</v>
          </cell>
          <cell r="AN126">
            <v>631.49138333079759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244.10707200000002</v>
          </cell>
          <cell r="AZ126">
            <v>0</v>
          </cell>
          <cell r="BC126">
            <v>587.30558799999994</v>
          </cell>
          <cell r="BD126">
            <v>0</v>
          </cell>
          <cell r="BG126">
            <v>1532.6040600000001</v>
          </cell>
          <cell r="BK126">
            <v>299.43184400000001</v>
          </cell>
          <cell r="BL126">
            <v>0</v>
          </cell>
          <cell r="BO126">
            <v>1.078756</v>
          </cell>
          <cell r="BP126">
            <v>0</v>
          </cell>
          <cell r="BS126">
            <v>351.212132</v>
          </cell>
          <cell r="BT126">
            <v>287.83026394620958</v>
          </cell>
          <cell r="BX126">
            <v>0</v>
          </cell>
        </row>
        <row r="127">
          <cell r="O127">
            <v>195.43200000000002</v>
          </cell>
          <cell r="P127">
            <v>191.30434234741057</v>
          </cell>
          <cell r="S127">
            <v>480.96390000000002</v>
          </cell>
          <cell r="T127">
            <v>709.98415913403687</v>
          </cell>
          <cell r="AA127">
            <v>29.458500000000001</v>
          </cell>
          <cell r="AB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249.33052202266396</v>
          </cell>
          <cell r="AQ127">
            <v>62.437650000000005</v>
          </cell>
          <cell r="AR127">
            <v>52.065773285594155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305.1669053394736</v>
          </cell>
          <cell r="BG127">
            <v>654.26609999999994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80.368190582383193</v>
          </cell>
          <cell r="BX127">
            <v>0</v>
          </cell>
        </row>
        <row r="128">
          <cell r="O128">
            <v>444.57193000000001</v>
          </cell>
          <cell r="P128">
            <v>583.08386554086042</v>
          </cell>
          <cell r="S128">
            <v>406.38031000000001</v>
          </cell>
          <cell r="T128">
            <v>1253.3912996004319</v>
          </cell>
          <cell r="AA128">
            <v>9.3561800000000002</v>
          </cell>
          <cell r="AB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244.88702246312508</v>
          </cell>
          <cell r="AQ128">
            <v>44.250129999999999</v>
          </cell>
          <cell r="AR128">
            <v>36.446041299915905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836.98052204549219</v>
          </cell>
          <cell r="BG128">
            <v>978.02757000000008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325.2108177054576</v>
          </cell>
          <cell r="BX128">
            <v>0</v>
          </cell>
        </row>
        <row r="129">
          <cell r="O129">
            <v>671.33691799999997</v>
          </cell>
          <cell r="P129">
            <v>661.63631744316865</v>
          </cell>
          <cell r="S129">
            <v>2743.813212</v>
          </cell>
          <cell r="T129">
            <v>2998.6619850054581</v>
          </cell>
          <cell r="AA129">
            <v>27.453384000000003</v>
          </cell>
          <cell r="AB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858.847434694296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0</v>
          </cell>
          <cell r="BG129">
            <v>2948.6967999999997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3.7380553759247994</v>
          </cell>
          <cell r="BX129">
            <v>0</v>
          </cell>
        </row>
        <row r="130">
          <cell r="O130">
            <v>660.04282000000012</v>
          </cell>
          <cell r="P130">
            <v>774.20584363669821</v>
          </cell>
          <cell r="S130">
            <v>2962.4879100000003</v>
          </cell>
          <cell r="T130">
            <v>4705.6520143878652</v>
          </cell>
          <cell r="AA130">
            <v>41.348986000000004</v>
          </cell>
          <cell r="AB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1434.9798858062586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0</v>
          </cell>
          <cell r="BG130">
            <v>2926.5322700000002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437.35247898320154</v>
          </cell>
          <cell r="BX130">
            <v>0</v>
          </cell>
        </row>
        <row r="131">
          <cell r="O131">
            <v>292.19085000000001</v>
          </cell>
          <cell r="P131">
            <v>885.67072181153787</v>
          </cell>
          <cell r="S131">
            <v>551.48940000000005</v>
          </cell>
          <cell r="T131">
            <v>1686.2134159504715</v>
          </cell>
          <cell r="AA131">
            <v>7.5347999999999997</v>
          </cell>
          <cell r="AB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416.67901178329214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0</v>
          </cell>
          <cell r="BG131">
            <v>1005.3162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168.21249191661599</v>
          </cell>
          <cell r="BX131">
            <v>0</v>
          </cell>
        </row>
        <row r="132">
          <cell r="O132">
            <v>317.03158000000002</v>
          </cell>
          <cell r="P132">
            <v>350.88208036050099</v>
          </cell>
          <cell r="S132">
            <v>965.37840000000006</v>
          </cell>
          <cell r="T132">
            <v>2319.6926864706038</v>
          </cell>
          <cell r="AA132">
            <v>17.074720000000003</v>
          </cell>
          <cell r="AB132">
            <v>106.281211335744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1054.5490343130205</v>
          </cell>
          <cell r="AQ132">
            <v>81.597460000000012</v>
          </cell>
          <cell r="AR132">
            <v>80.101189670144834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0</v>
          </cell>
          <cell r="BG132">
            <v>1893.4879400000002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168.21249191661599</v>
          </cell>
          <cell r="BX132">
            <v>0</v>
          </cell>
        </row>
        <row r="133">
          <cell r="O133">
            <v>1572.9101599999999</v>
          </cell>
          <cell r="P133">
            <v>1615.0586118153494</v>
          </cell>
          <cell r="S133">
            <v>2577.56756</v>
          </cell>
          <cell r="T133">
            <v>3064.2715383118343</v>
          </cell>
          <cell r="AA133">
            <v>116.26223999999999</v>
          </cell>
          <cell r="AB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1457.9958434035116</v>
          </cell>
          <cell r="AQ133">
            <v>220.72976</v>
          </cell>
          <cell r="AR133">
            <v>184.31283743100329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1368.4320216263225</v>
          </cell>
          <cell r="BG133">
            <v>4703.1445999999996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925.16870554138791</v>
          </cell>
          <cell r="BX133">
            <v>0</v>
          </cell>
        </row>
        <row r="134">
          <cell r="O134">
            <v>1460.7012</v>
          </cell>
          <cell r="P134">
            <v>1442.5588454580277</v>
          </cell>
          <cell r="S134">
            <v>2060.2266</v>
          </cell>
          <cell r="T134">
            <v>2647.9488225429614</v>
          </cell>
          <cell r="AA134">
            <v>117.03989999999999</v>
          </cell>
          <cell r="AB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969.77210021897054</v>
          </cell>
          <cell r="AQ134">
            <v>100.8219</v>
          </cell>
          <cell r="AR134">
            <v>85.107514024528896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891.0502897505512</v>
          </cell>
          <cell r="BG134">
            <v>2205.6479999999997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1046.655505258944</v>
          </cell>
          <cell r="BX134">
            <v>0</v>
          </cell>
        </row>
        <row r="135">
          <cell r="O135">
            <v>850.96277999999995</v>
          </cell>
          <cell r="P135">
            <v>1922.6537640052914</v>
          </cell>
          <cell r="S135">
            <v>1379.7402299999999</v>
          </cell>
          <cell r="T135">
            <v>4818.392217944699</v>
          </cell>
          <cell r="AA135">
            <v>64.491720000000001</v>
          </cell>
          <cell r="AB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1946.22894</v>
          </cell>
          <cell r="AN135">
            <v>1005.8318238222092</v>
          </cell>
          <cell r="AQ135">
            <v>107.94165</v>
          </cell>
          <cell r="AR135">
            <v>89.973661296990201</v>
          </cell>
          <cell r="AU135">
            <v>3.8257799999999995</v>
          </cell>
          <cell r="AV135">
            <v>0</v>
          </cell>
          <cell r="AY135">
            <v>206.04557999999997</v>
          </cell>
          <cell r="AZ135">
            <v>0</v>
          </cell>
          <cell r="BC135">
            <v>768.98177999999996</v>
          </cell>
          <cell r="BD135">
            <v>900.44358340147903</v>
          </cell>
          <cell r="BG135">
            <v>3124.5691799999995</v>
          </cell>
          <cell r="BK135">
            <v>367.54815000000002</v>
          </cell>
          <cell r="BL135">
            <v>0</v>
          </cell>
          <cell r="BO135">
            <v>1.36635</v>
          </cell>
          <cell r="BP135">
            <v>0</v>
          </cell>
          <cell r="BS135">
            <v>950.97959999999989</v>
          </cell>
          <cell r="BT135">
            <v>409.31706366376557</v>
          </cell>
          <cell r="BX135">
            <v>0</v>
          </cell>
        </row>
        <row r="136">
          <cell r="O136">
            <v>848.21111999999994</v>
          </cell>
          <cell r="P136">
            <v>976.46877782161368</v>
          </cell>
          <cell r="S136">
            <v>701.36320000000001</v>
          </cell>
          <cell r="T136">
            <v>1426.2432535065884</v>
          </cell>
          <cell r="AA136">
            <v>70.136319999999998</v>
          </cell>
          <cell r="AB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1564.0776794364435</v>
          </cell>
          <cell r="AQ136">
            <v>139.72469999999998</v>
          </cell>
          <cell r="AR136">
            <v>116.50718037522566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0</v>
          </cell>
          <cell r="BC136">
            <v>790.67741999999998</v>
          </cell>
          <cell r="BD136">
            <v>335.18259289997121</v>
          </cell>
          <cell r="BG136">
            <v>4056.3998199999996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420.53122979154</v>
          </cell>
          <cell r="BX136">
            <v>0</v>
          </cell>
        </row>
        <row r="137">
          <cell r="O137">
            <v>1258.1343989999998</v>
          </cell>
          <cell r="P137">
            <v>1310.6266952128426</v>
          </cell>
          <cell r="S137">
            <v>2872.7182079999998</v>
          </cell>
          <cell r="T137">
            <v>4084.5970609347305</v>
          </cell>
          <cell r="AA137">
            <v>108.25500599999999</v>
          </cell>
          <cell r="AB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2971.731933</v>
          </cell>
          <cell r="AN137">
            <v>2707.8908971809406</v>
          </cell>
          <cell r="AQ137">
            <v>202.868121</v>
          </cell>
          <cell r="AR137">
            <v>169.41401615235634</v>
          </cell>
          <cell r="AU137">
            <v>7.4810369999999988</v>
          </cell>
          <cell r="AV137">
            <v>3952.993560040476</v>
          </cell>
          <cell r="AY137">
            <v>210.34915799999999</v>
          </cell>
          <cell r="AZ137">
            <v>0</v>
          </cell>
          <cell r="BC137">
            <v>1604.9024669999999</v>
          </cell>
          <cell r="BD137">
            <v>1427.9576713920169</v>
          </cell>
          <cell r="BG137">
            <v>6315.7554719999998</v>
          </cell>
          <cell r="BK137">
            <v>629.28722999999991</v>
          </cell>
          <cell r="BL137">
            <v>0</v>
          </cell>
          <cell r="BO137">
            <v>0.88012199999999996</v>
          </cell>
          <cell r="BP137">
            <v>0</v>
          </cell>
          <cell r="BS137">
            <v>819.83364299999994</v>
          </cell>
          <cell r="BT137">
            <v>396.23386984802875</v>
          </cell>
          <cell r="BX137">
            <v>0</v>
          </cell>
        </row>
        <row r="138">
          <cell r="O138">
            <v>483.84</v>
          </cell>
          <cell r="P138">
            <v>679.56132981038786</v>
          </cell>
          <cell r="S138">
            <v>1686.9888000000001</v>
          </cell>
          <cell r="T138">
            <v>2227.6621248384354</v>
          </cell>
          <cell r="AA138">
            <v>86.446079999999995</v>
          </cell>
          <cell r="AB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1256.811735789915</v>
          </cell>
          <cell r="AQ138">
            <v>142.89408</v>
          </cell>
          <cell r="AR138">
            <v>119.170544931758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1056.3343053052604</v>
          </cell>
          <cell r="BG138">
            <v>3248.1791999999996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801.81287813586937</v>
          </cell>
          <cell r="BX138">
            <v>0</v>
          </cell>
        </row>
        <row r="139">
          <cell r="O139">
            <v>1259.9343960000001</v>
          </cell>
          <cell r="P139">
            <v>1312.4720935446226</v>
          </cell>
          <cell r="S139">
            <v>2968.417872</v>
          </cell>
          <cell r="T139">
            <v>3382.2754696871857</v>
          </cell>
          <cell r="AA139">
            <v>102.58894799999999</v>
          </cell>
          <cell r="AB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2189.6352011347094</v>
          </cell>
          <cell r="AQ139">
            <v>177.64320000000001</v>
          </cell>
          <cell r="AR139">
            <v>148.00697321301013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1440.7572200133316</v>
          </cell>
          <cell r="BG139">
            <v>6504.4057679999996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271.00901475454799</v>
          </cell>
          <cell r="BX139">
            <v>0</v>
          </cell>
        </row>
        <row r="140">
          <cell r="O140">
            <v>1129.6297999999999</v>
          </cell>
          <cell r="P140">
            <v>1641.4016614418181</v>
          </cell>
          <cell r="S140">
            <v>3252.3910000000001</v>
          </cell>
          <cell r="T140">
            <v>4062.6816513150115</v>
          </cell>
          <cell r="AA140">
            <v>102.3738</v>
          </cell>
          <cell r="AB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2467.5252</v>
          </cell>
          <cell r="AN140">
            <v>1853.159438953684</v>
          </cell>
          <cell r="AQ140">
            <v>192.08280000000002</v>
          </cell>
          <cell r="AR140">
            <v>159.12101327974273</v>
          </cell>
          <cell r="AU140">
            <v>7.0360000000000005</v>
          </cell>
          <cell r="AV140">
            <v>0</v>
          </cell>
          <cell r="AY140">
            <v>242.74200000000002</v>
          </cell>
          <cell r="AZ140">
            <v>0</v>
          </cell>
          <cell r="BC140">
            <v>383.81380000000001</v>
          </cell>
          <cell r="BD140">
            <v>1239.6738342829567</v>
          </cell>
          <cell r="BG140">
            <v>3325.9171999999999</v>
          </cell>
          <cell r="BK140">
            <v>430.25140000000005</v>
          </cell>
          <cell r="BL140">
            <v>0</v>
          </cell>
          <cell r="BO140">
            <v>1.4072</v>
          </cell>
          <cell r="BP140">
            <v>0</v>
          </cell>
          <cell r="BS140">
            <v>2045.3652000000002</v>
          </cell>
          <cell r="BT140">
            <v>1826.0400511392647</v>
          </cell>
          <cell r="BX140">
            <v>0</v>
          </cell>
        </row>
        <row r="141">
          <cell r="O141">
            <v>789.00021900000013</v>
          </cell>
          <cell r="P141">
            <v>1394.9994173013204</v>
          </cell>
          <cell r="S141">
            <v>2944.5032250000004</v>
          </cell>
          <cell r="T141">
            <v>3971.3471515784577</v>
          </cell>
          <cell r="AA141">
            <v>75.987179999999995</v>
          </cell>
          <cell r="AB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2145.4567125704184</v>
          </cell>
          <cell r="AQ141">
            <v>54.035328000000007</v>
          </cell>
          <cell r="AR141">
            <v>46.698993577694438</v>
          </cell>
          <cell r="AU141">
            <v>2.1107550000000002</v>
          </cell>
          <cell r="AV141">
            <v>0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1462.1747102548154</v>
          </cell>
          <cell r="BG141">
            <v>3846.2177610000003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422.40025747950239</v>
          </cell>
          <cell r="BX141">
            <v>0</v>
          </cell>
        </row>
        <row r="142">
          <cell r="O142">
            <v>1273.841328</v>
          </cell>
          <cell r="P142">
            <v>1756.4779112280785</v>
          </cell>
          <cell r="S142">
            <v>2662.4351220000003</v>
          </cell>
          <cell r="T142">
            <v>4101.4127437286088</v>
          </cell>
          <cell r="AA142">
            <v>108.52558800000001</v>
          </cell>
          <cell r="AB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2186.2813100335688</v>
          </cell>
          <cell r="AQ142">
            <v>202.81831200000002</v>
          </cell>
          <cell r="AR142">
            <v>169.31388966526865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335.18259289997121</v>
          </cell>
          <cell r="BG142">
            <v>6540.8905620000005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908.34745634972637</v>
          </cell>
          <cell r="BX142">
            <v>0</v>
          </cell>
        </row>
        <row r="143">
          <cell r="O143">
            <v>1281.3086000000001</v>
          </cell>
          <cell r="P143">
            <v>1388.5833966088294</v>
          </cell>
          <cell r="S143">
            <v>2506.6159500000003</v>
          </cell>
          <cell r="T143">
            <v>3221.8357445089173</v>
          </cell>
          <cell r="AA143">
            <v>104.38633000000002</v>
          </cell>
          <cell r="AB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2766.038690404499</v>
          </cell>
          <cell r="AQ143">
            <v>182.78808000000004</v>
          </cell>
          <cell r="AR143">
            <v>152.29238686036288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1543.9596195205872</v>
          </cell>
          <cell r="BG143">
            <v>6582.1629200000007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758.82524131273431</v>
          </cell>
          <cell r="BX143">
            <v>0</v>
          </cell>
        </row>
        <row r="144">
          <cell r="O144">
            <v>819.18595000000005</v>
          </cell>
          <cell r="P144">
            <v>1189.902090879516</v>
          </cell>
          <cell r="S144">
            <v>1658.53565</v>
          </cell>
          <cell r="T144">
            <v>2904.2179867223458</v>
          </cell>
          <cell r="AA144">
            <v>33.337400000000002</v>
          </cell>
          <cell r="AB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924.09504168851186</v>
          </cell>
          <cell r="AQ144">
            <v>63.448599999999999</v>
          </cell>
          <cell r="AR144">
            <v>60.075892252608625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0</v>
          </cell>
          <cell r="BG144">
            <v>2615.3728000000001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792.46773969605749</v>
          </cell>
          <cell r="BX144">
            <v>0</v>
          </cell>
        </row>
        <row r="145">
          <cell r="O145">
            <v>840.67150000000004</v>
          </cell>
          <cell r="P145">
            <v>939.69011459146702</v>
          </cell>
          <cell r="S145">
            <v>2502.7204000000002</v>
          </cell>
          <cell r="T145">
            <v>2971.04557511443</v>
          </cell>
          <cell r="AA145">
            <v>58.433560000000007</v>
          </cell>
          <cell r="AB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1499.642993642982</v>
          </cell>
          <cell r="AQ145">
            <v>120.17468000000001</v>
          </cell>
          <cell r="AR145">
            <v>100.12648708768106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564.38390144323682</v>
          </cell>
          <cell r="BC145">
            <v>770.11022000000003</v>
          </cell>
          <cell r="BD145">
            <v>0</v>
          </cell>
          <cell r="BG145">
            <v>3383.3582500000002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1282.1529939422064</v>
          </cell>
          <cell r="BX145">
            <v>0</v>
          </cell>
        </row>
        <row r="146">
          <cell r="O146">
            <v>824.58354999999995</v>
          </cell>
          <cell r="P146">
            <v>987.99373422733765</v>
          </cell>
          <cell r="S146">
            <v>1885.3064999999999</v>
          </cell>
          <cell r="T146">
            <v>2557.1648162586848</v>
          </cell>
          <cell r="AA146">
            <v>64.203800000000001</v>
          </cell>
          <cell r="AB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926.78491055400389</v>
          </cell>
          <cell r="AQ146">
            <v>120.24610000000001</v>
          </cell>
          <cell r="AR146">
            <v>100.12648708768106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564.38390144323682</v>
          </cell>
          <cell r="BC146">
            <v>744.3288</v>
          </cell>
          <cell r="BD146">
            <v>0</v>
          </cell>
          <cell r="BG146">
            <v>3319.2820499999998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792.46773969605749</v>
          </cell>
          <cell r="BX146">
            <v>0</v>
          </cell>
        </row>
        <row r="147">
          <cell r="O147">
            <v>853.22460000000001</v>
          </cell>
          <cell r="P147">
            <v>950.85316081685653</v>
          </cell>
          <cell r="S147">
            <v>1486.9250000000002</v>
          </cell>
          <cell r="T147">
            <v>2316.776311322873</v>
          </cell>
          <cell r="AA147">
            <v>65.695049999999995</v>
          </cell>
          <cell r="AB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1489.1775092618066</v>
          </cell>
          <cell r="AQ147">
            <v>120.03540000000001</v>
          </cell>
          <cell r="AR147">
            <v>100.12648708768106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0</v>
          </cell>
          <cell r="BG147">
            <v>3325.3049999999998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1212.9989694875974</v>
          </cell>
          <cell r="BX147">
            <v>0</v>
          </cell>
        </row>
        <row r="148">
          <cell r="O148">
            <v>819.72428000000002</v>
          </cell>
          <cell r="P148">
            <v>1253.063895585469</v>
          </cell>
          <cell r="S148">
            <v>2554.4128000000001</v>
          </cell>
          <cell r="T148">
            <v>3349.6382922172111</v>
          </cell>
          <cell r="AA148">
            <v>70.466560000000001</v>
          </cell>
          <cell r="AB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1878.3742399999999</v>
          </cell>
          <cell r="AN148">
            <v>2062.8447365372253</v>
          </cell>
          <cell r="AQ148">
            <v>120.01335999999999</v>
          </cell>
          <cell r="AR148">
            <v>100.12648708768106</v>
          </cell>
          <cell r="AU148">
            <v>4.6794199999999995</v>
          </cell>
          <cell r="AV148">
            <v>0</v>
          </cell>
          <cell r="AY148">
            <v>1101.04</v>
          </cell>
          <cell r="AZ148">
            <v>0</v>
          </cell>
          <cell r="BC148">
            <v>769.62696000000005</v>
          </cell>
          <cell r="BD148">
            <v>0</v>
          </cell>
          <cell r="BG148">
            <v>2661.2136799999998</v>
          </cell>
          <cell r="BK148">
            <v>474.27298000000002</v>
          </cell>
          <cell r="BL148">
            <v>0</v>
          </cell>
          <cell r="BO148">
            <v>1.3763000000000001</v>
          </cell>
          <cell r="BP148">
            <v>0</v>
          </cell>
          <cell r="BS148">
            <v>823.57792000000006</v>
          </cell>
          <cell r="BT148">
            <v>786.86065663217039</v>
          </cell>
          <cell r="BX148">
            <v>0</v>
          </cell>
        </row>
        <row r="149">
          <cell r="O149">
            <v>823.68234000000007</v>
          </cell>
          <cell r="P149">
            <v>987.98936942546356</v>
          </cell>
          <cell r="S149">
            <v>2148.0184099999997</v>
          </cell>
          <cell r="T149">
            <v>2893.1091418586025</v>
          </cell>
          <cell r="AA149">
            <v>69.317120000000003</v>
          </cell>
          <cell r="AB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1851.7960299999997</v>
          </cell>
          <cell r="AN149">
            <v>916.63966197766581</v>
          </cell>
          <cell r="AQ149">
            <v>119.95110999999999</v>
          </cell>
          <cell r="AR149">
            <v>100.12648708768106</v>
          </cell>
          <cell r="AU149">
            <v>4.603089999999999</v>
          </cell>
          <cell r="AV149">
            <v>0</v>
          </cell>
          <cell r="AY149">
            <v>1102.5754399999998</v>
          </cell>
          <cell r="AZ149">
            <v>564.38390144323682</v>
          </cell>
          <cell r="BC149">
            <v>764.65447999999992</v>
          </cell>
          <cell r="BD149">
            <v>0</v>
          </cell>
          <cell r="BG149">
            <v>3013.3993299999997</v>
          </cell>
          <cell r="BK149">
            <v>365.81026999999995</v>
          </cell>
          <cell r="BL149">
            <v>0</v>
          </cell>
          <cell r="BO149">
            <v>1.35385</v>
          </cell>
          <cell r="BP149">
            <v>0</v>
          </cell>
          <cell r="BS149">
            <v>299.20085</v>
          </cell>
          <cell r="BT149">
            <v>231.75943330733759</v>
          </cell>
          <cell r="BX149">
            <v>0</v>
          </cell>
        </row>
        <row r="150">
          <cell r="O150">
            <v>1262.8897999999999</v>
          </cell>
          <cell r="P150">
            <v>1541.4272560741638</v>
          </cell>
          <cell r="S150">
            <v>4294.375</v>
          </cell>
          <cell r="T150">
            <v>4954.0379746807102</v>
          </cell>
          <cell r="AA150">
            <v>50.845400000000005</v>
          </cell>
          <cell r="AB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1142.7612382097418</v>
          </cell>
          <cell r="AQ150">
            <v>35.385649999999998</v>
          </cell>
          <cell r="AR150">
            <v>30.037946126304313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3707.3789883368499</v>
          </cell>
          <cell r="BG150">
            <v>2959.3397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472.86400505448722</v>
          </cell>
          <cell r="BX150">
            <v>0</v>
          </cell>
        </row>
        <row r="151">
          <cell r="O151">
            <v>1358.3672099999999</v>
          </cell>
          <cell r="P151">
            <v>1339.0244719316499</v>
          </cell>
          <cell r="S151">
            <v>2691.7920899999995</v>
          </cell>
          <cell r="T151">
            <v>3459.9203859271011</v>
          </cell>
          <cell r="AA151">
            <v>110.85479999999998</v>
          </cell>
          <cell r="AB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1421.5820599944536</v>
          </cell>
          <cell r="AQ151">
            <v>132.23393999999999</v>
          </cell>
          <cell r="AR151">
            <v>110.13913579644917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0</v>
          </cell>
          <cell r="BG151">
            <v>4735.4795099999992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1003.6678684358087</v>
          </cell>
          <cell r="BX151">
            <v>0</v>
          </cell>
        </row>
        <row r="152">
          <cell r="O152">
            <v>229.79553000000001</v>
          </cell>
          <cell r="P152">
            <v>351.12249015670216</v>
          </cell>
          <cell r="S152">
            <v>2897.7549369999997</v>
          </cell>
          <cell r="T152">
            <v>3654.6814973348528</v>
          </cell>
          <cell r="AA152">
            <v>76.265473</v>
          </cell>
          <cell r="AB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739.12419683299504</v>
          </cell>
          <cell r="AQ152">
            <v>143.871984</v>
          </cell>
          <cell r="AR152">
            <v>120.15178450521725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2396.7054906873482</v>
          </cell>
          <cell r="BG152">
            <v>2851.1297569999997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41.11860913517279</v>
          </cell>
          <cell r="BX152">
            <v>0</v>
          </cell>
        </row>
        <row r="153">
          <cell r="O153">
            <v>1307.3555200000001</v>
          </cell>
          <cell r="P153">
            <v>1288.3781368928808</v>
          </cell>
          <cell r="S153">
            <v>2925.10833</v>
          </cell>
          <cell r="T153">
            <v>5550.492161046267</v>
          </cell>
          <cell r="AA153">
            <v>155.94599000000002</v>
          </cell>
          <cell r="AB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1112.4135033423518</v>
          </cell>
          <cell r="AQ153">
            <v>215.73358999999999</v>
          </cell>
          <cell r="AR153">
            <v>180.22767675782589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94.063983573872818</v>
          </cell>
          <cell r="BC153">
            <v>1945.58815</v>
          </cell>
          <cell r="BD153">
            <v>0</v>
          </cell>
          <cell r="BG153">
            <v>6196.9847399999999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373.80553759248005</v>
          </cell>
          <cell r="BX153">
            <v>0</v>
          </cell>
        </row>
        <row r="154">
          <cell r="O154">
            <v>1180.995525</v>
          </cell>
          <cell r="P154">
            <v>1047.9943043611079</v>
          </cell>
          <cell r="S154">
            <v>2429.5507500000003</v>
          </cell>
          <cell r="T154">
            <v>2690.740439452331</v>
          </cell>
          <cell r="AA154">
            <v>101.77262500000001</v>
          </cell>
          <cell r="AB154">
            <v>205.923502755909</v>
          </cell>
          <cell r="AF154">
            <v>0</v>
          </cell>
          <cell r="AI154">
            <v>0</v>
          </cell>
          <cell r="AJ154">
            <v>0</v>
          </cell>
          <cell r="AM154">
            <v>2831.4443500000002</v>
          </cell>
          <cell r="AN154">
            <v>1980.9351420615174</v>
          </cell>
          <cell r="AQ154">
            <v>177.56075000000001</v>
          </cell>
          <cell r="AR154">
            <v>150.12965473926897</v>
          </cell>
          <cell r="AU154">
            <v>6.9292000000000007</v>
          </cell>
          <cell r="AV154">
            <v>1752.21345746475</v>
          </cell>
          <cell r="AY154">
            <v>746.62130000000002</v>
          </cell>
          <cell r="AZ154">
            <v>0</v>
          </cell>
          <cell r="BC154">
            <v>1174.066325</v>
          </cell>
          <cell r="BD154">
            <v>1413.0185796043008</v>
          </cell>
          <cell r="BG154">
            <v>6372.698625</v>
          </cell>
          <cell r="BK154">
            <v>566.89517499999999</v>
          </cell>
          <cell r="BL154">
            <v>0</v>
          </cell>
          <cell r="BO154">
            <v>0.86615000000000009</v>
          </cell>
          <cell r="BP154">
            <v>0</v>
          </cell>
          <cell r="BS154">
            <v>1223.0038</v>
          </cell>
          <cell r="BT154">
            <v>1181.2254987922367</v>
          </cell>
          <cell r="BX154">
            <v>0</v>
          </cell>
        </row>
        <row r="155">
          <cell r="O155">
            <v>968.30146999999999</v>
          </cell>
          <cell r="P155">
            <v>1939.4803379488519</v>
          </cell>
          <cell r="S155">
            <v>1776.194334</v>
          </cell>
          <cell r="T155">
            <v>3781.2432580154473</v>
          </cell>
          <cell r="AA155">
            <v>80.974018000000001</v>
          </cell>
          <cell r="AB155">
            <v>159.42181700361596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990.85914323105919</v>
          </cell>
          <cell r="AQ155">
            <v>142.24333200000001</v>
          </cell>
          <cell r="AR155">
            <v>120.27193628972248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1308.2746964642638</v>
          </cell>
          <cell r="BG155">
            <v>2899.6703480000001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798.07482275994482</v>
          </cell>
          <cell r="BX155">
            <v>0</v>
          </cell>
        </row>
        <row r="156">
          <cell r="O156">
            <v>1258.619465</v>
          </cell>
          <cell r="P156">
            <v>1268.5917873308449</v>
          </cell>
          <cell r="S156">
            <v>2371.2479200000002</v>
          </cell>
          <cell r="T156">
            <v>2736.9760853970038</v>
          </cell>
          <cell r="AA156">
            <v>101.308913</v>
          </cell>
          <cell r="AB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3044.1337570000005</v>
          </cell>
          <cell r="AN156">
            <v>2152.0559382382439</v>
          </cell>
          <cell r="AQ156">
            <v>186.24913699999999</v>
          </cell>
          <cell r="AR156">
            <v>155.25613087815822</v>
          </cell>
          <cell r="AU156">
            <v>7.0783520000000006</v>
          </cell>
          <cell r="AV156">
            <v>3621.2411454271501</v>
          </cell>
          <cell r="AY156">
            <v>207.484193</v>
          </cell>
          <cell r="AZ156">
            <v>0</v>
          </cell>
          <cell r="BC156">
            <v>1175.4488289999999</v>
          </cell>
          <cell r="BD156">
            <v>1622.7291732233614</v>
          </cell>
          <cell r="BG156">
            <v>7127.4580670000005</v>
          </cell>
          <cell r="BK156">
            <v>551.22666200000003</v>
          </cell>
          <cell r="BL156">
            <v>0</v>
          </cell>
          <cell r="BO156">
            <v>0.88479400000000008</v>
          </cell>
          <cell r="BP156">
            <v>0</v>
          </cell>
          <cell r="BS156">
            <v>992.29647100000011</v>
          </cell>
          <cell r="BT156">
            <v>917.69259478953836</v>
          </cell>
          <cell r="BX156">
            <v>0</v>
          </cell>
        </row>
        <row r="157">
          <cell r="O157">
            <v>880.10033999999996</v>
          </cell>
          <cell r="P157">
            <v>928.91212799490859</v>
          </cell>
          <cell r="S157">
            <v>1345.623552</v>
          </cell>
          <cell r="T157">
            <v>2144.0455594766518</v>
          </cell>
          <cell r="AA157">
            <v>50.406972000000003</v>
          </cell>
          <cell r="AB157">
            <v>66.418445499029886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850.12317857998903</v>
          </cell>
          <cell r="AQ157">
            <v>56.337203999999993</v>
          </cell>
          <cell r="AR157">
            <v>51.545115552738203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1194.5235527918501</v>
          </cell>
          <cell r="BG157">
            <v>3470.5335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328.94887308138232</v>
          </cell>
          <cell r="BX157">
            <v>0</v>
          </cell>
        </row>
        <row r="158">
          <cell r="O158">
            <v>614.10626200000002</v>
          </cell>
          <cell r="P158">
            <v>644.63050354606924</v>
          </cell>
          <cell r="S158">
            <v>1845.34394</v>
          </cell>
          <cell r="T158">
            <v>2119.0029983190875</v>
          </cell>
          <cell r="AA158">
            <v>3.3001679999999998</v>
          </cell>
          <cell r="AB158">
            <v>19.916759746736833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923.95468110936133</v>
          </cell>
          <cell r="AQ158">
            <v>15.125769999999999</v>
          </cell>
          <cell r="AR158">
            <v>12.655987967882886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0</v>
          </cell>
          <cell r="BG158">
            <v>4112.2843419999999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426.13831285542716</v>
          </cell>
          <cell r="BX158">
            <v>0</v>
          </cell>
        </row>
        <row r="159">
          <cell r="O159">
            <v>1225.2379640000001</v>
          </cell>
          <cell r="P159">
            <v>1008.063337549713</v>
          </cell>
          <cell r="S159">
            <v>2221.1628759999999</v>
          </cell>
          <cell r="T159">
            <v>3033.8451900170812</v>
          </cell>
          <cell r="AA159">
            <v>110.409988</v>
          </cell>
          <cell r="AB159">
            <v>225.84026250264583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2592.3932124213366</v>
          </cell>
          <cell r="AQ159">
            <v>197.57576800000001</v>
          </cell>
          <cell r="AR159">
            <v>164.62797006956521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4940.8715556889483</v>
          </cell>
          <cell r="BG159">
            <v>6522.6823679999998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87.844301334232796</v>
          </cell>
          <cell r="BX159">
            <v>0</v>
          </cell>
        </row>
        <row r="160">
          <cell r="O160">
            <v>862.73010399999987</v>
          </cell>
          <cell r="P160">
            <v>878.66082911143747</v>
          </cell>
          <cell r="S160">
            <v>1509.9354599999999</v>
          </cell>
          <cell r="T160">
            <v>1287.3833887862354</v>
          </cell>
          <cell r="AA160">
            <v>81.729004000000003</v>
          </cell>
          <cell r="AB160">
            <v>179.36782309359324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1163.8819151256671</v>
          </cell>
          <cell r="AQ160">
            <v>156.51577599999999</v>
          </cell>
          <cell r="AR160">
            <v>130.60498975717118</v>
          </cell>
          <cell r="AU160">
            <v>5.6800079999999999</v>
          </cell>
          <cell r="AV160">
            <v>0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0</v>
          </cell>
          <cell r="BG160">
            <v>5260.0029640000002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770.03940744050874</v>
          </cell>
          <cell r="BX160">
            <v>0</v>
          </cell>
        </row>
        <row r="161">
          <cell r="O161">
            <v>959.67880200000002</v>
          </cell>
          <cell r="P161">
            <v>1997.0077134139087</v>
          </cell>
          <cell r="S161">
            <v>1674.160482</v>
          </cell>
          <cell r="T161">
            <v>3770.7656528813091</v>
          </cell>
          <cell r="AA161">
            <v>67.929886999999994</v>
          </cell>
          <cell r="AB161">
            <v>152.78289708803703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1007.2943195597832</v>
          </cell>
          <cell r="AQ161">
            <v>137.754233</v>
          </cell>
          <cell r="AR161">
            <v>114.94520717665785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0</v>
          </cell>
          <cell r="BG161">
            <v>3091.4864510000002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532.67289106928399</v>
          </cell>
          <cell r="BX161">
            <v>0</v>
          </cell>
        </row>
        <row r="162">
          <cell r="O162">
            <v>598.73401599999988</v>
          </cell>
          <cell r="P162">
            <v>617.22532475379421</v>
          </cell>
          <cell r="S162">
            <v>1973.3361599999998</v>
          </cell>
          <cell r="T162">
            <v>2882.1633892262676</v>
          </cell>
          <cell r="AA162">
            <v>2.8486479999999998</v>
          </cell>
          <cell r="AB162">
            <v>19.946006089977274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872.35248320274366</v>
          </cell>
          <cell r="AQ162">
            <v>13.466335999999998</v>
          </cell>
          <cell r="AR162">
            <v>12.816190347223175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4990.3269760662897</v>
          </cell>
          <cell r="BC162">
            <v>540.98415199999999</v>
          </cell>
          <cell r="BD162">
            <v>0</v>
          </cell>
          <cell r="BG162">
            <v>3378.2375599999996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456.04275586282557</v>
          </cell>
          <cell r="BX162">
            <v>0</v>
          </cell>
        </row>
        <row r="163">
          <cell r="O163">
            <v>837.00231999999983</v>
          </cell>
          <cell r="P163">
            <v>1077.7038668906514</v>
          </cell>
          <cell r="S163">
            <v>1034.35673</v>
          </cell>
          <cell r="T163">
            <v>1753.7778145012542</v>
          </cell>
          <cell r="AA163">
            <v>29.587909999999997</v>
          </cell>
          <cell r="AB163">
            <v>172.72890317801429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1039.0971626544529</v>
          </cell>
          <cell r="AQ163">
            <v>140.31379999999999</v>
          </cell>
          <cell r="AR163">
            <v>127.46101806261797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5068.3008350673254</v>
          </cell>
          <cell r="BC163">
            <v>615.24550999999997</v>
          </cell>
          <cell r="BD163">
            <v>959.326424283194</v>
          </cell>
          <cell r="BG163">
            <v>2987.4638199999999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450.43567279893836</v>
          </cell>
          <cell r="BX163">
            <v>0</v>
          </cell>
        </row>
        <row r="164">
          <cell r="O164">
            <v>839.25946799999997</v>
          </cell>
          <cell r="P164">
            <v>854.99617116314391</v>
          </cell>
          <cell r="S164">
            <v>1255.501188</v>
          </cell>
          <cell r="T164">
            <v>1510.8815578593262</v>
          </cell>
          <cell r="AA164">
            <v>32.266799999999996</v>
          </cell>
          <cell r="AB164">
            <v>172.72890317801429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1674.4892213040841</v>
          </cell>
          <cell r="AQ164">
            <v>152.94463199999998</v>
          </cell>
          <cell r="AR164">
            <v>127.46101806261797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0</v>
          </cell>
          <cell r="BG164">
            <v>3328.32042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399.97192522395358</v>
          </cell>
          <cell r="BX164">
            <v>0</v>
          </cell>
        </row>
        <row r="165">
          <cell r="O165">
            <v>851.21400599999993</v>
          </cell>
          <cell r="P165">
            <v>867.37760362971687</v>
          </cell>
          <cell r="S165">
            <v>1601.3337120000001</v>
          </cell>
          <cell r="T165">
            <v>2413.1978416824813</v>
          </cell>
          <cell r="AA165">
            <v>91.65883199999999</v>
          </cell>
          <cell r="AB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2246.3153459999999</v>
          </cell>
          <cell r="AN165">
            <v>2247.5148125037326</v>
          </cell>
          <cell r="AQ165">
            <v>160.40295600000002</v>
          </cell>
          <cell r="AR165">
            <v>133.96923972331726</v>
          </cell>
          <cell r="AU165">
            <v>6.065658</v>
          </cell>
          <cell r="AV165">
            <v>0</v>
          </cell>
          <cell r="AY165">
            <v>647.00351999999998</v>
          </cell>
          <cell r="AZ165">
            <v>0</v>
          </cell>
          <cell r="BC165">
            <v>785.8396919999999</v>
          </cell>
          <cell r="BD165">
            <v>479.663212141597</v>
          </cell>
          <cell r="BG165">
            <v>3271.0745670000001</v>
          </cell>
          <cell r="BK165">
            <v>623.41485</v>
          </cell>
          <cell r="BL165">
            <v>0</v>
          </cell>
          <cell r="BO165">
            <v>1.3479240000000001</v>
          </cell>
          <cell r="BP165">
            <v>0</v>
          </cell>
          <cell r="BS165">
            <v>823.91854499999999</v>
          </cell>
          <cell r="BT165">
            <v>786.86065663217039</v>
          </cell>
          <cell r="BX165">
            <v>0</v>
          </cell>
        </row>
        <row r="166">
          <cell r="O166">
            <v>844.85068000000012</v>
          </cell>
          <cell r="P166">
            <v>862.87357868985055</v>
          </cell>
          <cell r="S166">
            <v>1908.14184</v>
          </cell>
          <cell r="T166">
            <v>2418.3238722892988</v>
          </cell>
          <cell r="AA166">
            <v>27.305060000000005</v>
          </cell>
          <cell r="AB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2180.228732</v>
          </cell>
          <cell r="AN166">
            <v>1086.709264378092</v>
          </cell>
          <cell r="AQ166">
            <v>128.49440000000001</v>
          </cell>
          <cell r="AR166">
            <v>107.43572064508177</v>
          </cell>
          <cell r="AU166">
            <v>4.4973039999999997</v>
          </cell>
          <cell r="AV166">
            <v>0</v>
          </cell>
          <cell r="AY166">
            <v>668.17088000000001</v>
          </cell>
          <cell r="AZ166">
            <v>0</v>
          </cell>
          <cell r="BC166">
            <v>669.13458800000012</v>
          </cell>
          <cell r="BD166">
            <v>0</v>
          </cell>
          <cell r="BG166">
            <v>3299.4149559999996</v>
          </cell>
          <cell r="BK166">
            <v>494.060968</v>
          </cell>
          <cell r="BL166">
            <v>0</v>
          </cell>
          <cell r="BO166">
            <v>1.2849440000000001</v>
          </cell>
          <cell r="BP166">
            <v>0</v>
          </cell>
          <cell r="BS166">
            <v>78.060348000000005</v>
          </cell>
          <cell r="BT166">
            <v>0</v>
          </cell>
          <cell r="BX166">
            <v>0</v>
          </cell>
        </row>
        <row r="167">
          <cell r="O167">
            <v>1257.1062460000001</v>
          </cell>
          <cell r="P167">
            <v>1267.4587510244335</v>
          </cell>
          <cell r="S167">
            <v>2076.2690420000004</v>
          </cell>
          <cell r="T167">
            <v>2958.4351655745795</v>
          </cell>
          <cell r="AA167">
            <v>109.69440700000001</v>
          </cell>
          <cell r="AB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1461.966683126363</v>
          </cell>
          <cell r="AQ167">
            <v>191.86094</v>
          </cell>
          <cell r="AR167">
            <v>162.16485848720822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0</v>
          </cell>
          <cell r="BG167">
            <v>4709.3518990000002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1850.3374110827758</v>
          </cell>
          <cell r="BX167">
            <v>0</v>
          </cell>
        </row>
        <row r="168">
          <cell r="O168">
            <v>1195.0710059999999</v>
          </cell>
          <cell r="P168">
            <v>1206.607090178587</v>
          </cell>
          <cell r="S168">
            <v>2306.4250290000004</v>
          </cell>
          <cell r="T168">
            <v>2717.8576051997125</v>
          </cell>
          <cell r="AA168">
            <v>33.221024999999997</v>
          </cell>
          <cell r="AB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2901.3028500000005</v>
          </cell>
          <cell r="AN168">
            <v>1444.3285353376396</v>
          </cell>
          <cell r="AQ168">
            <v>156.80323800000002</v>
          </cell>
          <cell r="AR168">
            <v>130.76519213651147</v>
          </cell>
          <cell r="AU168">
            <v>5.758311</v>
          </cell>
          <cell r="AV168">
            <v>0</v>
          </cell>
          <cell r="AY168">
            <v>956.32257300000015</v>
          </cell>
          <cell r="AZ168">
            <v>0</v>
          </cell>
          <cell r="BC168">
            <v>1045.35492</v>
          </cell>
          <cell r="BD168">
            <v>0</v>
          </cell>
          <cell r="BG168">
            <v>4304.1159990000006</v>
          </cell>
          <cell r="BK168">
            <v>586.46182799999997</v>
          </cell>
          <cell r="BL168">
            <v>0</v>
          </cell>
          <cell r="BO168">
            <v>0.88589400000000007</v>
          </cell>
          <cell r="BP168">
            <v>0</v>
          </cell>
          <cell r="BS168">
            <v>1232.721501</v>
          </cell>
          <cell r="BT168">
            <v>1177.4874434163121</v>
          </cell>
          <cell r="BX168">
            <v>0</v>
          </cell>
        </row>
        <row r="169">
          <cell r="O169">
            <v>1229.21469</v>
          </cell>
          <cell r="P169">
            <v>1240.4251831105007</v>
          </cell>
          <cell r="S169">
            <v>1932.7275</v>
          </cell>
          <cell r="T169">
            <v>2676.4913493847816</v>
          </cell>
          <cell r="AA169">
            <v>112.70853</v>
          </cell>
          <cell r="AB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1426.3867548354876</v>
          </cell>
          <cell r="AQ169">
            <v>217.68615</v>
          </cell>
          <cell r="AR169">
            <v>183.83223029298244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0</v>
          </cell>
          <cell r="BG169">
            <v>4043.6728200000002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814.89607195160636</v>
          </cell>
          <cell r="BX169">
            <v>0</v>
          </cell>
        </row>
        <row r="170">
          <cell r="O170">
            <v>1233.6443080000001</v>
          </cell>
          <cell r="P170">
            <v>1243.7941352028879</v>
          </cell>
          <cell r="S170">
            <v>2339.7177959999999</v>
          </cell>
          <cell r="T170">
            <v>3271.6262438343392</v>
          </cell>
          <cell r="AA170">
            <v>95.160936000000007</v>
          </cell>
          <cell r="AB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1321.6404767965851</v>
          </cell>
          <cell r="AQ170">
            <v>184.11572400000003</v>
          </cell>
          <cell r="AR170">
            <v>153.69415767959043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0</v>
          </cell>
          <cell r="BG170">
            <v>4098.8159680000008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994.32272999599672</v>
          </cell>
          <cell r="BX170">
            <v>0</v>
          </cell>
        </row>
        <row r="171">
          <cell r="O171">
            <v>1742.0187150000002</v>
          </cell>
          <cell r="P171">
            <v>1497.8990633070414</v>
          </cell>
          <cell r="S171">
            <v>2897.0466200000001</v>
          </cell>
          <cell r="T171">
            <v>3117.7408973842594</v>
          </cell>
          <cell r="AA171">
            <v>138.419555</v>
          </cell>
          <cell r="AB171">
            <v>292.28795434491616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2433.8046654730551</v>
          </cell>
          <cell r="AQ171">
            <v>255.587975</v>
          </cell>
          <cell r="AR171">
            <v>215.87270616104036</v>
          </cell>
          <cell r="AU171">
            <v>9.7640349999999998</v>
          </cell>
          <cell r="AV171">
            <v>5037.0296190586687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1881.5424580541794</v>
          </cell>
          <cell r="BG171">
            <v>5687.2632100000001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1267.2007724385071</v>
          </cell>
          <cell r="BX171">
            <v>0</v>
          </cell>
        </row>
        <row r="172">
          <cell r="O172">
            <v>695.47594800000002</v>
          </cell>
          <cell r="P172">
            <v>763.44573674005574</v>
          </cell>
          <cell r="S172">
            <v>1953.4611600000001</v>
          </cell>
          <cell r="T172">
            <v>2524.4863539580774</v>
          </cell>
          <cell r="AA172">
            <v>4.6510980000000002</v>
          </cell>
          <cell r="AB172">
            <v>26.555679662315779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925.80733231034424</v>
          </cell>
          <cell r="AQ172">
            <v>22.434708000000004</v>
          </cell>
          <cell r="AR172">
            <v>18.74367838281389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5458.1701300725044</v>
          </cell>
          <cell r="BC172">
            <v>669.21092400000009</v>
          </cell>
          <cell r="BD172">
            <v>0</v>
          </cell>
          <cell r="BG172">
            <v>2596.40706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364.460399152668</v>
          </cell>
          <cell r="BX172">
            <v>0</v>
          </cell>
        </row>
        <row r="173">
          <cell r="O173">
            <v>556.25729999999999</v>
          </cell>
          <cell r="P173">
            <v>627.25504775558761</v>
          </cell>
          <cell r="S173">
            <v>1722.6580000000001</v>
          </cell>
          <cell r="T173">
            <v>1929.4730892454672</v>
          </cell>
          <cell r="AA173">
            <v>51.340299999999999</v>
          </cell>
          <cell r="AB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1170.6436999999999</v>
          </cell>
          <cell r="AN173">
            <v>684.39558624093922</v>
          </cell>
          <cell r="AQ173">
            <v>72.131</v>
          </cell>
          <cell r="AR173">
            <v>60.075892252608625</v>
          </cell>
          <cell r="AU173">
            <v>2.7579499999999997</v>
          </cell>
          <cell r="AV173">
            <v>0</v>
          </cell>
          <cell r="AY173">
            <v>48.370200000000004</v>
          </cell>
          <cell r="AZ173">
            <v>3480.3673922332937</v>
          </cell>
          <cell r="BC173">
            <v>125.59280000000001</v>
          </cell>
          <cell r="BD173">
            <v>0</v>
          </cell>
          <cell r="BG173">
            <v>1645.0110999999999</v>
          </cell>
          <cell r="BK173">
            <v>323.74090000000001</v>
          </cell>
          <cell r="BL173">
            <v>0</v>
          </cell>
          <cell r="BO173">
            <v>1.2728999999999999</v>
          </cell>
          <cell r="BP173">
            <v>0</v>
          </cell>
          <cell r="BS173">
            <v>234.85005000000001</v>
          </cell>
          <cell r="BT173">
            <v>175.68860266846559</v>
          </cell>
          <cell r="BX173">
            <v>0</v>
          </cell>
        </row>
        <row r="174">
          <cell r="O174">
            <v>345.23939999999999</v>
          </cell>
          <cell r="P174">
            <v>980.58639243861649</v>
          </cell>
          <cell r="S174">
            <v>1451.1846</v>
          </cell>
          <cell r="T174">
            <v>3158.7180623712334</v>
          </cell>
          <cell r="AA174">
            <v>40.575600000000001</v>
          </cell>
          <cell r="AB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548.32165074225281</v>
          </cell>
          <cell r="AQ174">
            <v>85.659599999999998</v>
          </cell>
          <cell r="AR174">
            <v>74.093600444883975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0</v>
          </cell>
          <cell r="BG174">
            <v>1264.7796000000001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502.76844806188558</v>
          </cell>
          <cell r="BX174">
            <v>0</v>
          </cell>
        </row>
        <row r="175">
          <cell r="O175">
            <v>526.34584999999993</v>
          </cell>
          <cell r="P175">
            <v>581.20661652676188</v>
          </cell>
          <cell r="S175">
            <v>1159.3124</v>
          </cell>
          <cell r="T175">
            <v>1523.5211050639703</v>
          </cell>
          <cell r="AA175">
            <v>33.938420000000001</v>
          </cell>
          <cell r="AB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550.59036115622166</v>
          </cell>
          <cell r="AQ175">
            <v>64.873440000000002</v>
          </cell>
          <cell r="AR175">
            <v>54.068303027347767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1834.2476796905198</v>
          </cell>
          <cell r="BC175">
            <v>257.84188999999998</v>
          </cell>
          <cell r="BD175">
            <v>0</v>
          </cell>
          <cell r="BG175">
            <v>1578.13653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48.594719887022393</v>
          </cell>
          <cell r="BX175">
            <v>0</v>
          </cell>
        </row>
        <row r="176">
          <cell r="O176">
            <v>1434.113568</v>
          </cell>
          <cell r="P176">
            <v>1273.6711547606988</v>
          </cell>
          <cell r="S176">
            <v>3198.93867</v>
          </cell>
          <cell r="T176">
            <v>3243.0616188521149</v>
          </cell>
          <cell r="AA176">
            <v>94.783367999999996</v>
          </cell>
          <cell r="AB176">
            <v>205.923502755909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2444.6710645190042</v>
          </cell>
          <cell r="AQ176">
            <v>183.385212</v>
          </cell>
          <cell r="AR176">
            <v>152.87312048547142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0</v>
          </cell>
          <cell r="BG176">
            <v>3508.3582879999999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706.49246604978714</v>
          </cell>
          <cell r="BX176">
            <v>0</v>
          </cell>
        </row>
        <row r="177">
          <cell r="O177">
            <v>1411.742976</v>
          </cell>
          <cell r="P177">
            <v>1315.8701940405076</v>
          </cell>
          <cell r="S177">
            <v>2463.8105599999999</v>
          </cell>
          <cell r="T177">
            <v>2766.8417881857995</v>
          </cell>
          <cell r="AA177">
            <v>141.61792</v>
          </cell>
          <cell r="AB177">
            <v>458.37793760735144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1185.6882861239033</v>
          </cell>
          <cell r="AQ177">
            <v>182.908928</v>
          </cell>
          <cell r="AR177">
            <v>152.87312048547142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0</v>
          </cell>
          <cell r="BG177">
            <v>3598.8014079999998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358.85331608878073</v>
          </cell>
          <cell r="BX177">
            <v>0</v>
          </cell>
        </row>
        <row r="178">
          <cell r="O178">
            <v>718.67460599999993</v>
          </cell>
          <cell r="P178">
            <v>436.0275515332043</v>
          </cell>
          <cell r="S178">
            <v>2510.4203999999995</v>
          </cell>
          <cell r="T178">
            <v>1688.8742518092129</v>
          </cell>
          <cell r="AA178">
            <v>64.095839999999995</v>
          </cell>
          <cell r="AB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1480.4016737126954</v>
          </cell>
          <cell r="AQ178">
            <v>109.49706</v>
          </cell>
          <cell r="AR178">
            <v>96.121427604173803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0</v>
          </cell>
          <cell r="BG178">
            <v>2774.8157399999996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598.08886014796803</v>
          </cell>
          <cell r="BX178">
            <v>0</v>
          </cell>
        </row>
        <row r="179">
          <cell r="O179">
            <v>1282.1202199999998</v>
          </cell>
          <cell r="P179">
            <v>1265.6095964023025</v>
          </cell>
          <cell r="S179">
            <v>3403.5436</v>
          </cell>
          <cell r="T179">
            <v>3949.6822299935329</v>
          </cell>
          <cell r="AA179">
            <v>152.80306999999996</v>
          </cell>
          <cell r="AB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2929.5422399999998</v>
          </cell>
          <cell r="AN179">
            <v>1473.9736620853332</v>
          </cell>
          <cell r="AQ179">
            <v>203.58892999999998</v>
          </cell>
          <cell r="AR179">
            <v>169.89462329037718</v>
          </cell>
          <cell r="AU179">
            <v>7.5733299999999986</v>
          </cell>
          <cell r="AV179">
            <v>0</v>
          </cell>
          <cell r="AY179">
            <v>758.22397999999987</v>
          </cell>
          <cell r="AZ179">
            <v>0</v>
          </cell>
          <cell r="BC179">
            <v>1605.9914499999998</v>
          </cell>
          <cell r="BD179">
            <v>0</v>
          </cell>
          <cell r="BG179">
            <v>4285.6137999999992</v>
          </cell>
          <cell r="BK179">
            <v>532.80603999999994</v>
          </cell>
          <cell r="BL179">
            <v>0</v>
          </cell>
          <cell r="BO179">
            <v>0.89097999999999999</v>
          </cell>
          <cell r="BP179">
            <v>0</v>
          </cell>
          <cell r="BS179">
            <v>1015.7171999999999</v>
          </cell>
          <cell r="BT179">
            <v>1050.3935606348687</v>
          </cell>
          <cell r="BX179">
            <v>0</v>
          </cell>
        </row>
        <row r="180">
          <cell r="O180">
            <v>464.85399999999998</v>
          </cell>
          <cell r="P180">
            <v>458.69613166915042</v>
          </cell>
          <cell r="S180">
            <v>1419.7808</v>
          </cell>
          <cell r="T180">
            <v>1784.615733064915</v>
          </cell>
          <cell r="AA180">
            <v>48.7438</v>
          </cell>
          <cell r="AB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617.97005520985806</v>
          </cell>
          <cell r="AQ180">
            <v>73.021600000000007</v>
          </cell>
          <cell r="AR180">
            <v>60.876904149310079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0</v>
          </cell>
          <cell r="BG180">
            <v>1747.2488000000001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489.6852542461487</v>
          </cell>
          <cell r="BX180">
            <v>0</v>
          </cell>
        </row>
        <row r="181">
          <cell r="O181">
            <v>858.01923999999997</v>
          </cell>
          <cell r="P181">
            <v>1137.9817718344541</v>
          </cell>
          <cell r="S181">
            <v>1351.0172</v>
          </cell>
          <cell r="T181">
            <v>2654.7102709434721</v>
          </cell>
          <cell r="AA181">
            <v>68.235959999999992</v>
          </cell>
          <cell r="AB181">
            <v>139.50505725687916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918.88008427511465</v>
          </cell>
          <cell r="AQ181">
            <v>126.33244000000001</v>
          </cell>
          <cell r="AR181">
            <v>105.43319090332815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0</v>
          </cell>
          <cell r="BG181">
            <v>2674.9044399999998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747.6110751849601</v>
          </cell>
          <cell r="BX181">
            <v>0</v>
          </cell>
        </row>
        <row r="182">
          <cell r="O182">
            <v>1746.7565400000001</v>
          </cell>
          <cell r="P182">
            <v>2015.9239641451575</v>
          </cell>
          <cell r="S182">
            <v>3325.5780700000005</v>
          </cell>
          <cell r="T182">
            <v>5951.866107268288</v>
          </cell>
          <cell r="AA182">
            <v>137.71833000000001</v>
          </cell>
          <cell r="AB182">
            <v>265.7322746826004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1883.9693243621007</v>
          </cell>
          <cell r="AQ182">
            <v>235.92254</v>
          </cell>
          <cell r="AR182">
            <v>196.70849653245818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0</v>
          </cell>
          <cell r="BC182">
            <v>2650.9325800000001</v>
          </cell>
          <cell r="BD182">
            <v>0</v>
          </cell>
          <cell r="BG182">
            <v>5798.1160200000004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1702.6842237337462</v>
          </cell>
          <cell r="BX182">
            <v>0</v>
          </cell>
        </row>
        <row r="183">
          <cell r="O183">
            <v>1471.9578000000001</v>
          </cell>
          <cell r="P183">
            <v>1676.7559464845708</v>
          </cell>
          <cell r="S183">
            <v>2615.3134</v>
          </cell>
          <cell r="T183">
            <v>3099.7488677080996</v>
          </cell>
          <cell r="AA183">
            <v>162.95068000000003</v>
          </cell>
          <cell r="AB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1585.7635863044184</v>
          </cell>
          <cell r="AQ183">
            <v>173.75404000000003</v>
          </cell>
          <cell r="AR183">
            <v>145.0632544926323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4232.8792608242757</v>
          </cell>
          <cell r="BC183">
            <v>747.2324000000001</v>
          </cell>
          <cell r="BD183">
            <v>2031.7839509396431</v>
          </cell>
          <cell r="BG183">
            <v>4324.9451200000003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1992.3835153679183</v>
          </cell>
          <cell r="BX183">
            <v>0</v>
          </cell>
        </row>
        <row r="184">
          <cell r="O184">
            <v>1278.1129860000001</v>
          </cell>
          <cell r="P184">
            <v>1551.610565623907</v>
          </cell>
          <cell r="S184">
            <v>3305.3097599999996</v>
          </cell>
          <cell r="T184">
            <v>4612.5362344901287</v>
          </cell>
          <cell r="AA184">
            <v>105.536385</v>
          </cell>
          <cell r="AB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1437.7944779596648</v>
          </cell>
          <cell r="AQ184">
            <v>182.78003699999999</v>
          </cell>
          <cell r="AR184">
            <v>152.33243745519798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0</v>
          </cell>
          <cell r="BC184">
            <v>1598.7639599999998</v>
          </cell>
          <cell r="BD184">
            <v>0</v>
          </cell>
          <cell r="BG184">
            <v>4163.9717520000004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575.66052789241917</v>
          </cell>
          <cell r="BX184">
            <v>0</v>
          </cell>
        </row>
        <row r="185">
          <cell r="O185">
            <v>1051.6738800000001</v>
          </cell>
          <cell r="P185">
            <v>1037.9596845066992</v>
          </cell>
          <cell r="S185">
            <v>2372.2643699999999</v>
          </cell>
          <cell r="T185">
            <v>2814.0801963686099</v>
          </cell>
          <cell r="AA185">
            <v>82.974270000000004</v>
          </cell>
          <cell r="AB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1167.2712188104272</v>
          </cell>
          <cell r="AQ185">
            <v>119.29634</v>
          </cell>
          <cell r="AR185">
            <v>99.305449893562056</v>
          </cell>
          <cell r="AU185">
            <v>4.3319900000000002</v>
          </cell>
          <cell r="AV185">
            <v>2312.9217638534701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0</v>
          </cell>
          <cell r="BG185">
            <v>2842.7851300000002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1371.8663229644017</v>
          </cell>
          <cell r="BX185">
            <v>0</v>
          </cell>
        </row>
        <row r="186">
          <cell r="O186">
            <v>1270.71369</v>
          </cell>
          <cell r="P186">
            <v>1254.356525466249</v>
          </cell>
          <cell r="S186">
            <v>2703.9295499999998</v>
          </cell>
          <cell r="T186">
            <v>3209.7912509362113</v>
          </cell>
          <cell r="AA186">
            <v>101.23085999999999</v>
          </cell>
          <cell r="AB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5547.7025440187317</v>
          </cell>
          <cell r="AQ186">
            <v>187.36589000000001</v>
          </cell>
          <cell r="AR186">
            <v>156.33749693870519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0</v>
          </cell>
          <cell r="BG186">
            <v>4932.3404549999996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424.26928516746472</v>
          </cell>
          <cell r="BX186">
            <v>0</v>
          </cell>
        </row>
        <row r="187">
          <cell r="O187">
            <v>1040.0026800000001</v>
          </cell>
          <cell r="P187">
            <v>1026.7053317028099</v>
          </cell>
          <cell r="S187">
            <v>2218.5969599999999</v>
          </cell>
          <cell r="T187">
            <v>3076.0871262670639</v>
          </cell>
          <cell r="AA187">
            <v>72.124199999999988</v>
          </cell>
          <cell r="AB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1585.7721750162555</v>
          </cell>
          <cell r="AQ187">
            <v>137.17739999999998</v>
          </cell>
          <cell r="AR187">
            <v>114.28437236187916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670.33593945670202</v>
          </cell>
          <cell r="BG187">
            <v>3148.2920399999994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457.91178355078802</v>
          </cell>
          <cell r="BX187">
            <v>0</v>
          </cell>
        </row>
        <row r="188">
          <cell r="O188">
            <v>843.60399200000006</v>
          </cell>
          <cell r="P188">
            <v>1288.8266726441987</v>
          </cell>
          <cell r="S188">
            <v>2119.2842880000003</v>
          </cell>
          <cell r="T188">
            <v>2818.550335313379</v>
          </cell>
          <cell r="AA188">
            <v>64.145004</v>
          </cell>
          <cell r="AB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1724.9440005933191</v>
          </cell>
          <cell r="AQ188">
            <v>108.85212800000001</v>
          </cell>
          <cell r="AR188">
            <v>90.914850275614398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0</v>
          </cell>
          <cell r="BG188">
            <v>3114.22606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78.499162894420806</v>
          </cell>
          <cell r="BX188">
            <v>0</v>
          </cell>
        </row>
        <row r="189">
          <cell r="O189">
            <v>505.62037500000002</v>
          </cell>
          <cell r="P189">
            <v>1070.9520068335214</v>
          </cell>
          <cell r="S189">
            <v>910.26919999999996</v>
          </cell>
          <cell r="T189">
            <v>2089.7781683205117</v>
          </cell>
          <cell r="AA189">
            <v>33.250450000000001</v>
          </cell>
          <cell r="AB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542.23436112332718</v>
          </cell>
          <cell r="AQ189">
            <v>47.892849999999996</v>
          </cell>
          <cell r="AR189">
            <v>40.050594835072417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0</v>
          </cell>
          <cell r="BG189">
            <v>1637.3558749999997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76.630135206458405</v>
          </cell>
          <cell r="BX189">
            <v>0</v>
          </cell>
        </row>
        <row r="190">
          <cell r="O190">
            <v>474.92742000000004</v>
          </cell>
          <cell r="P190">
            <v>530.55831153702195</v>
          </cell>
          <cell r="S190">
            <v>1793.0204999999999</v>
          </cell>
          <cell r="T190">
            <v>1886.5241974183518</v>
          </cell>
          <cell r="AA190">
            <v>27.653550000000003</v>
          </cell>
          <cell r="AB190">
            <v>59.77952558345094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1396.8446989673421</v>
          </cell>
          <cell r="AQ190">
            <v>51.560490000000001</v>
          </cell>
          <cell r="AR190">
            <v>42.99431355545024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0</v>
          </cell>
          <cell r="BC190">
            <v>222.29886000000002</v>
          </cell>
          <cell r="BD190">
            <v>0</v>
          </cell>
          <cell r="BG190">
            <v>1747.5259500000002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644.81455234702798</v>
          </cell>
          <cell r="BX190">
            <v>0</v>
          </cell>
        </row>
        <row r="191">
          <cell r="O191">
            <v>485.02062000000006</v>
          </cell>
          <cell r="P191">
            <v>493.10351218606945</v>
          </cell>
          <cell r="S191">
            <v>881.65728000000013</v>
          </cell>
          <cell r="T191">
            <v>1002.4994394695989</v>
          </cell>
          <cell r="AA191">
            <v>19.313532000000002</v>
          </cell>
          <cell r="AB191">
            <v>66.418445499029886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546.61349725850141</v>
          </cell>
          <cell r="AQ191">
            <v>58.922640000000001</v>
          </cell>
          <cell r="AR191">
            <v>49.162105160051404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0</v>
          </cell>
          <cell r="BC191">
            <v>237.10906800000001</v>
          </cell>
          <cell r="BD191">
            <v>558.27987383972686</v>
          </cell>
          <cell r="BG191">
            <v>1129.6779480000002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267.27095937862316</v>
          </cell>
          <cell r="BX191">
            <v>0</v>
          </cell>
        </row>
        <row r="192">
          <cell r="O192">
            <v>837.06565999999987</v>
          </cell>
          <cell r="P192">
            <v>888.39019751069179</v>
          </cell>
          <cell r="S192">
            <v>1577.2397999999998</v>
          </cell>
          <cell r="T192">
            <v>3337.5818799621493</v>
          </cell>
          <cell r="AA192">
            <v>66.888179999999991</v>
          </cell>
          <cell r="AB192">
            <v>132.8661373413002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1025.4053686505472</v>
          </cell>
          <cell r="AQ192">
            <v>119.18758</v>
          </cell>
          <cell r="AR192">
            <v>99.485677570319908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1215.5007804715026</v>
          </cell>
          <cell r="BG192">
            <v>3122.5494400000002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1482.1389565541831</v>
          </cell>
          <cell r="BX192">
            <v>0</v>
          </cell>
        </row>
        <row r="193">
          <cell r="O193">
            <v>1218.2311</v>
          </cell>
          <cell r="P193">
            <v>1263.1139945649581</v>
          </cell>
          <cell r="S193">
            <v>2622.643</v>
          </cell>
          <cell r="T193">
            <v>2925.5828505791069</v>
          </cell>
          <cell r="AA193">
            <v>107.85955</v>
          </cell>
          <cell r="AB193">
            <v>232.50842876146521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2167.3135146883255</v>
          </cell>
          <cell r="AQ193">
            <v>209.00584999999998</v>
          </cell>
          <cell r="AR193">
            <v>174.34023931707026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0</v>
          </cell>
          <cell r="BG193">
            <v>4942.2946499999998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0</v>
          </cell>
          <cell r="BX193">
            <v>0</v>
          </cell>
        </row>
        <row r="194">
          <cell r="O194">
            <v>1175.6846329999998</v>
          </cell>
          <cell r="P194">
            <v>1144.5997809953776</v>
          </cell>
          <cell r="S194">
            <v>2637.5408789999997</v>
          </cell>
          <cell r="T194">
            <v>2813.606365896796</v>
          </cell>
          <cell r="AA194">
            <v>113.210748</v>
          </cell>
          <cell r="AB194">
            <v>212.59166901472838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2191.4745977287307</v>
          </cell>
          <cell r="AQ194">
            <v>186.88758399999998</v>
          </cell>
          <cell r="AR194">
            <v>156.19731985678246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4703.1991786936405</v>
          </cell>
          <cell r="BC194">
            <v>1234.9855009999999</v>
          </cell>
          <cell r="BD194">
            <v>0</v>
          </cell>
          <cell r="BG194">
            <v>4553.1386149999998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11.214166127774398</v>
          </cell>
          <cell r="BX194">
            <v>0</v>
          </cell>
        </row>
        <row r="195">
          <cell r="O195">
            <v>828.93762200000015</v>
          </cell>
          <cell r="P195">
            <v>879.3889889083232</v>
          </cell>
          <cell r="S195">
            <v>1844.3999240000001</v>
          </cell>
          <cell r="T195">
            <v>2113.1002699541109</v>
          </cell>
          <cell r="AA195">
            <v>66.929444000000004</v>
          </cell>
          <cell r="AB195">
            <v>132.8661373413002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1052.1802956036593</v>
          </cell>
          <cell r="AQ195">
            <v>119.04663400000001</v>
          </cell>
          <cell r="AR195">
            <v>99.285424596144537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243.06419628083549</v>
          </cell>
          <cell r="BG195">
            <v>2665.931419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377.54359296840471</v>
          </cell>
          <cell r="BX195">
            <v>0</v>
          </cell>
        </row>
        <row r="196">
          <cell r="O196">
            <v>1265.284848</v>
          </cell>
          <cell r="P196">
            <v>1431.0522311533693</v>
          </cell>
          <cell r="S196">
            <v>1842.44685</v>
          </cell>
          <cell r="T196">
            <v>2325.8853555549927</v>
          </cell>
          <cell r="AA196">
            <v>91.915326000000007</v>
          </cell>
          <cell r="AB196">
            <v>126.22721742572122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1565.2394654294135</v>
          </cell>
          <cell r="AQ196">
            <v>110.13277799999999</v>
          </cell>
          <cell r="AR196">
            <v>92.11636812066655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1481.5566250866113</v>
          </cell>
          <cell r="BG196">
            <v>4175.9368379999996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852.27662571085432</v>
          </cell>
          <cell r="BX196">
            <v>0</v>
          </cell>
        </row>
        <row r="197">
          <cell r="O197">
            <v>840.24374999999998</v>
          </cell>
          <cell r="P197">
            <v>1064.5453881730375</v>
          </cell>
          <cell r="S197">
            <v>1464.6200000000001</v>
          </cell>
          <cell r="T197">
            <v>2052.5708355098013</v>
          </cell>
          <cell r="AA197">
            <v>66.673000000000002</v>
          </cell>
          <cell r="AB197">
            <v>132.8661373413002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995.44466879717936</v>
          </cell>
          <cell r="AQ197">
            <v>119.137</v>
          </cell>
          <cell r="AR197">
            <v>99.285424596144537</v>
          </cell>
          <cell r="AU197">
            <v>4.6452499999999999</v>
          </cell>
          <cell r="AV197">
            <v>1168.1423049765001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574.62430763899249</v>
          </cell>
          <cell r="BG197">
            <v>3105.7595000000001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469.12594967856239</v>
          </cell>
          <cell r="BX197">
            <v>0</v>
          </cell>
        </row>
        <row r="198">
          <cell r="O198">
            <v>1241.9094239999999</v>
          </cell>
          <cell r="P198">
            <v>1224.2339171713079</v>
          </cell>
          <cell r="S198">
            <v>2287.0184399999998</v>
          </cell>
          <cell r="T198">
            <v>2717.5146687557981</v>
          </cell>
          <cell r="AA198">
            <v>105.58926</v>
          </cell>
          <cell r="AB198">
            <v>219.23058893030736</v>
          </cell>
          <cell r="AF198">
            <v>0</v>
          </cell>
          <cell r="AI198">
            <v>0</v>
          </cell>
          <cell r="AJ198">
            <v>0</v>
          </cell>
          <cell r="AM198">
            <v>3097.5845039999999</v>
          </cell>
          <cell r="AN198">
            <v>2193.1914993729997</v>
          </cell>
          <cell r="AQ198">
            <v>191.85793200000001</v>
          </cell>
          <cell r="AR198">
            <v>160.20237934028967</v>
          </cell>
          <cell r="AU198">
            <v>7.1890559999999999</v>
          </cell>
          <cell r="AV198">
            <v>0</v>
          </cell>
          <cell r="AY198">
            <v>206.68536</v>
          </cell>
          <cell r="AZ198">
            <v>0</v>
          </cell>
          <cell r="BC198">
            <v>1191.5860319999999</v>
          </cell>
          <cell r="BD198">
            <v>1039.1282343500588</v>
          </cell>
          <cell r="BG198">
            <v>4983.3637559999997</v>
          </cell>
          <cell r="BK198">
            <v>584.56011599999999</v>
          </cell>
          <cell r="BL198">
            <v>0</v>
          </cell>
          <cell r="BO198">
            <v>2.2465799999999998</v>
          </cell>
          <cell r="BP198">
            <v>0</v>
          </cell>
          <cell r="BS198">
            <v>1795.916052</v>
          </cell>
          <cell r="BT198">
            <v>1207.3918864237103</v>
          </cell>
          <cell r="BX198">
            <v>0</v>
          </cell>
        </row>
        <row r="199">
          <cell r="O199">
            <v>1239.9226080000001</v>
          </cell>
          <cell r="P199">
            <v>1284.4849422520454</v>
          </cell>
          <cell r="S199">
            <v>2773.7461800000001</v>
          </cell>
          <cell r="T199">
            <v>3137.4186339136027</v>
          </cell>
          <cell r="AA199">
            <v>158.56358999999998</v>
          </cell>
          <cell r="AB199">
            <v>504.87962335964448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1619.3884085713762</v>
          </cell>
          <cell r="AQ199">
            <v>185.80972799999998</v>
          </cell>
          <cell r="AR199">
            <v>155.23610558074071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4232.8792608242757</v>
          </cell>
          <cell r="BC199">
            <v>1198.8300720000002</v>
          </cell>
          <cell r="BD199">
            <v>0</v>
          </cell>
          <cell r="BG199">
            <v>4948.9706400000005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1100.8573082098535</v>
          </cell>
          <cell r="BX199">
            <v>0</v>
          </cell>
        </row>
        <row r="200">
          <cell r="O200">
            <v>1133.4064499999999</v>
          </cell>
          <cell r="P200">
            <v>1032.9845647934296</v>
          </cell>
          <cell r="S200">
            <v>1732.8613500000001</v>
          </cell>
          <cell r="T200">
            <v>2465.4892958151941</v>
          </cell>
          <cell r="AA200">
            <v>9.1307700000000001</v>
          </cell>
          <cell r="AB200">
            <v>53.140605667872002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1143.1430440001875</v>
          </cell>
          <cell r="AQ200">
            <v>25.804349999999999</v>
          </cell>
          <cell r="AR200">
            <v>24.230609875218814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94.063983573872818</v>
          </cell>
          <cell r="BC200">
            <v>443.83481999999998</v>
          </cell>
          <cell r="BD200">
            <v>0</v>
          </cell>
          <cell r="BG200">
            <v>2747.9647800000002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575.66052789241917</v>
          </cell>
          <cell r="BX200">
            <v>0</v>
          </cell>
        </row>
        <row r="201">
          <cell r="O201">
            <v>922.03020000000004</v>
          </cell>
          <cell r="P201">
            <v>933.89557943588966</v>
          </cell>
          <cell r="S201">
            <v>1436.6940000000002</v>
          </cell>
          <cell r="T201">
            <v>1892.0847105060236</v>
          </cell>
          <cell r="AA201">
            <v>63.131399999999999</v>
          </cell>
          <cell r="AB201">
            <v>132.8661373413002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954.31234169637821</v>
          </cell>
          <cell r="AQ201">
            <v>120.02759999999999</v>
          </cell>
          <cell r="AR201">
            <v>100.12648708768106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0</v>
          </cell>
          <cell r="BC201">
            <v>627.67680000000007</v>
          </cell>
          <cell r="BD201">
            <v>0</v>
          </cell>
          <cell r="BG201">
            <v>3042.7775999999999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777.51551819235829</v>
          </cell>
          <cell r="BX201">
            <v>0</v>
          </cell>
        </row>
        <row r="202">
          <cell r="O202">
            <v>897.98599000000002</v>
          </cell>
          <cell r="P202">
            <v>1327.5219031682004</v>
          </cell>
          <cell r="S202">
            <v>1687.5066999999999</v>
          </cell>
          <cell r="T202">
            <v>3128.8018427425145</v>
          </cell>
          <cell r="AA202">
            <v>58.590619999999994</v>
          </cell>
          <cell r="AB202">
            <v>132.8661373413002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879.48900812252032</v>
          </cell>
          <cell r="AQ202">
            <v>120.08655999999999</v>
          </cell>
          <cell r="AR202">
            <v>100.12648708768106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47.031991786936409</v>
          </cell>
          <cell r="BC202">
            <v>610.35930999999994</v>
          </cell>
          <cell r="BD202">
            <v>0</v>
          </cell>
          <cell r="BG202">
            <v>2715.0215399999997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792.46773969605749</v>
          </cell>
          <cell r="BX202">
            <v>0</v>
          </cell>
        </row>
        <row r="203">
          <cell r="O203">
            <v>431.17072000000002</v>
          </cell>
          <cell r="P203">
            <v>1067.5153399309261</v>
          </cell>
          <cell r="S203">
            <v>1207.1420000000001</v>
          </cell>
          <cell r="T203">
            <v>2462.8159823281558</v>
          </cell>
          <cell r="AA203">
            <v>39.614660000000001</v>
          </cell>
          <cell r="AB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1196.2840667484711</v>
          </cell>
          <cell r="AQ203">
            <v>69.028120000000001</v>
          </cell>
          <cell r="AR203">
            <v>57.472603588328923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573.89221321350124</v>
          </cell>
          <cell r="BG203">
            <v>1687.95856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171.95054729254076</v>
          </cell>
          <cell r="BX203">
            <v>0</v>
          </cell>
        </row>
        <row r="204">
          <cell r="O204">
            <v>1255.43075</v>
          </cell>
          <cell r="P204">
            <v>3082.34062016083</v>
          </cell>
          <cell r="S204">
            <v>2576.16</v>
          </cell>
          <cell r="T204">
            <v>6172.5617130951841</v>
          </cell>
          <cell r="AA204">
            <v>109.57625</v>
          </cell>
          <cell r="AB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2026.355072001149</v>
          </cell>
          <cell r="AQ204">
            <v>182.47800000000001</v>
          </cell>
          <cell r="AR204">
            <v>152.31241215778041</v>
          </cell>
          <cell r="AU204">
            <v>7.1560000000000006</v>
          </cell>
          <cell r="AV204">
            <v>0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1457.916959381676</v>
          </cell>
          <cell r="BG204">
            <v>4277.94625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992.45370230803439</v>
          </cell>
          <cell r="BX204">
            <v>0</v>
          </cell>
        </row>
        <row r="205">
          <cell r="O205">
            <v>1196.04991</v>
          </cell>
          <cell r="P205">
            <v>1242.4437620911463</v>
          </cell>
          <cell r="S205">
            <v>3146.3461699999998</v>
          </cell>
          <cell r="T205">
            <v>3442.0589408201599</v>
          </cell>
          <cell r="AA205">
            <v>103.1448</v>
          </cell>
          <cell r="AB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1414.7387772073257</v>
          </cell>
          <cell r="AQ205">
            <v>201.99189999999999</v>
          </cell>
          <cell r="AR205">
            <v>168.77320663499518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0</v>
          </cell>
          <cell r="BC205">
            <v>1122.5592399999998</v>
          </cell>
          <cell r="BD205">
            <v>1402.6325240220062</v>
          </cell>
          <cell r="BG205">
            <v>4175.6453199999996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885.9191240941775</v>
          </cell>
          <cell r="BX205">
            <v>0</v>
          </cell>
        </row>
        <row r="206">
          <cell r="O206">
            <v>1223.0808200000001</v>
          </cell>
          <cell r="P206">
            <v>1457.2652366859436</v>
          </cell>
          <cell r="S206">
            <v>2161.6194600000003</v>
          </cell>
          <cell r="T206">
            <v>3402.9958614643283</v>
          </cell>
          <cell r="AA206">
            <v>92.883440000000007</v>
          </cell>
          <cell r="AB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1842.8448054323392</v>
          </cell>
          <cell r="AQ206">
            <v>174.32973999999999</v>
          </cell>
          <cell r="AR206">
            <v>145.42370984614797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1139.5254200419784</v>
          </cell>
          <cell r="BG206">
            <v>3456.4423400000001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798.07482275994482</v>
          </cell>
          <cell r="BX206">
            <v>0</v>
          </cell>
        </row>
        <row r="207">
          <cell r="O207">
            <v>1274.3266999999998</v>
          </cell>
          <cell r="P207">
            <v>700.71212105298559</v>
          </cell>
          <cell r="S207">
            <v>1735.2814269999997</v>
          </cell>
          <cell r="T207">
            <v>1246.7689667432528</v>
          </cell>
          <cell r="AA207">
            <v>102.82498199999999</v>
          </cell>
          <cell r="AB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2558.6466251973306</v>
          </cell>
          <cell r="AQ207">
            <v>177.52689199999998</v>
          </cell>
          <cell r="AR207">
            <v>150.12965473926897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4232.8792608242757</v>
          </cell>
          <cell r="BC207">
            <v>1172.3805639999998</v>
          </cell>
          <cell r="BD207">
            <v>0</v>
          </cell>
          <cell r="BG207">
            <v>4205.2781099999993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1201.7848033598229</v>
          </cell>
          <cell r="BX207">
            <v>0</v>
          </cell>
        </row>
        <row r="208">
          <cell r="O208">
            <v>1201.7455799999998</v>
          </cell>
          <cell r="P208">
            <v>1249.1959681552642</v>
          </cell>
          <cell r="S208">
            <v>2419.473</v>
          </cell>
          <cell r="T208">
            <v>2869.4529529749925</v>
          </cell>
          <cell r="AA208">
            <v>31.075799999999997</v>
          </cell>
          <cell r="AB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2909.5827599999998</v>
          </cell>
          <cell r="AN208">
            <v>1456.7328243490188</v>
          </cell>
          <cell r="AQ208">
            <v>147.38808</v>
          </cell>
          <cell r="AR208">
            <v>124.15684398872449</v>
          </cell>
          <cell r="AU208">
            <v>5.3272799999999991</v>
          </cell>
          <cell r="AV208">
            <v>0</v>
          </cell>
          <cell r="AY208">
            <v>1011.2953199999999</v>
          </cell>
          <cell r="AZ208">
            <v>0</v>
          </cell>
          <cell r="BC208">
            <v>1224.8304599999999</v>
          </cell>
          <cell r="BD208">
            <v>1447.4483391848503</v>
          </cell>
          <cell r="BG208">
            <v>4441.6196999999993</v>
          </cell>
          <cell r="BK208">
            <v>562.47198000000003</v>
          </cell>
          <cell r="BL208">
            <v>0</v>
          </cell>
          <cell r="BO208">
            <v>0.88788</v>
          </cell>
          <cell r="BP208">
            <v>0</v>
          </cell>
          <cell r="BS208">
            <v>799.53593999999998</v>
          </cell>
          <cell r="BT208">
            <v>730.78982599329834</v>
          </cell>
          <cell r="BX208">
            <v>0</v>
          </cell>
        </row>
        <row r="209">
          <cell r="O209">
            <v>1250.0062620000001</v>
          </cell>
          <cell r="P209">
            <v>1296.5316743085516</v>
          </cell>
          <cell r="S209">
            <v>1783.84944</v>
          </cell>
          <cell r="T209">
            <v>2279.5227868454663</v>
          </cell>
          <cell r="AA209">
            <v>107.11841000000001</v>
          </cell>
          <cell r="AB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1608.4778245385414</v>
          </cell>
          <cell r="AQ209">
            <v>199.37140800000003</v>
          </cell>
          <cell r="AR209">
            <v>166.20996856555053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1799.7096873775881</v>
          </cell>
          <cell r="BG209">
            <v>4878.4784440000003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386.8887314082167</v>
          </cell>
          <cell r="BX209">
            <v>0</v>
          </cell>
        </row>
        <row r="210">
          <cell r="O210">
            <v>819.11259999999993</v>
          </cell>
          <cell r="P210">
            <v>807.90063578802005</v>
          </cell>
          <cell r="S210">
            <v>1739.9270999999999</v>
          </cell>
          <cell r="T210">
            <v>2629.2592177127626</v>
          </cell>
          <cell r="AA210">
            <v>63.769839999999988</v>
          </cell>
          <cell r="AB210">
            <v>132.8661373413002</v>
          </cell>
          <cell r="AF210">
            <v>0</v>
          </cell>
          <cell r="AI210">
            <v>0</v>
          </cell>
          <cell r="AJ210">
            <v>0</v>
          </cell>
          <cell r="AM210">
            <v>1989.2341899999999</v>
          </cell>
          <cell r="AN210">
            <v>1038.5731658312818</v>
          </cell>
          <cell r="AQ210">
            <v>119.01870999999998</v>
          </cell>
          <cell r="AR210">
            <v>99.285424596144537</v>
          </cell>
          <cell r="AU210">
            <v>4.3979200000000001</v>
          </cell>
          <cell r="AV210">
            <v>0</v>
          </cell>
          <cell r="AY210">
            <v>141.28317999999999</v>
          </cell>
          <cell r="AZ210">
            <v>0</v>
          </cell>
          <cell r="BC210">
            <v>621.75594000000001</v>
          </cell>
          <cell r="BD210">
            <v>0</v>
          </cell>
          <cell r="BG210">
            <v>3077.7193899999997</v>
          </cell>
          <cell r="BK210">
            <v>426.87310999999994</v>
          </cell>
          <cell r="BL210">
            <v>0</v>
          </cell>
          <cell r="BO210">
            <v>1.37435</v>
          </cell>
          <cell r="BP210">
            <v>0</v>
          </cell>
          <cell r="BS210">
            <v>702.29284999999993</v>
          </cell>
          <cell r="BT210">
            <v>371.93650990451761</v>
          </cell>
          <cell r="BX210">
            <v>0</v>
          </cell>
        </row>
        <row r="211">
          <cell r="O211">
            <v>825.90630800000008</v>
          </cell>
          <cell r="P211">
            <v>814.64752702948977</v>
          </cell>
          <cell r="S211">
            <v>1739.6453260000001</v>
          </cell>
          <cell r="T211">
            <v>2127.5786807170871</v>
          </cell>
          <cell r="AA211">
            <v>63.574152000000005</v>
          </cell>
          <cell r="AB211">
            <v>132.8661373413002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1039.4384588312687</v>
          </cell>
          <cell r="AQ211">
            <v>119.06211800000001</v>
          </cell>
          <cell r="AR211">
            <v>99.285424596144537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0</v>
          </cell>
          <cell r="BG211">
            <v>3086.4135460000002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577.5295555803815</v>
          </cell>
          <cell r="BX211">
            <v>0</v>
          </cell>
        </row>
        <row r="212">
          <cell r="O212">
            <v>1031.0095800000001</v>
          </cell>
          <cell r="P212">
            <v>1043.2070279094119</v>
          </cell>
          <cell r="S212">
            <v>2539.2168000000001</v>
          </cell>
          <cell r="T212">
            <v>2658.0652979069937</v>
          </cell>
          <cell r="AA212">
            <v>163.80867000000001</v>
          </cell>
          <cell r="AB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405.08013793932184</v>
          </cell>
          <cell r="AQ212">
            <v>179.49636000000001</v>
          </cell>
          <cell r="AR212">
            <v>149.62902230383057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1190.0226967613944</v>
          </cell>
          <cell r="BG212">
            <v>2527.1774100000002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1702.6842237337462</v>
          </cell>
          <cell r="BX212">
            <v>0</v>
          </cell>
        </row>
        <row r="213">
          <cell r="O213">
            <v>909.49103999999988</v>
          </cell>
          <cell r="P213">
            <v>899.05113654170862</v>
          </cell>
          <cell r="S213">
            <v>2592.7523999999999</v>
          </cell>
          <cell r="T213">
            <v>4337.2285265986693</v>
          </cell>
          <cell r="AA213">
            <v>75.700800000000001</v>
          </cell>
          <cell r="AB213">
            <v>239.14734867704416</v>
          </cell>
          <cell r="AE213">
            <v>963.56495999999993</v>
          </cell>
          <cell r="AF213">
            <v>938.02494599501506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896.87321606569981</v>
          </cell>
          <cell r="AQ213">
            <v>96.788879999999992</v>
          </cell>
          <cell r="AR213">
            <v>80.601822105583238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943.59952891714022</v>
          </cell>
          <cell r="BG213">
            <v>2929.3505999999998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42.98763682313519</v>
          </cell>
          <cell r="BW213">
            <v>397.42367999999993</v>
          </cell>
          <cell r="BX213">
            <v>56.070830638871996</v>
          </cell>
        </row>
        <row r="214">
          <cell r="O214">
            <v>1958.8719200000003</v>
          </cell>
          <cell r="P214">
            <v>2001.1876866416999</v>
          </cell>
          <cell r="S214">
            <v>3994.9184</v>
          </cell>
          <cell r="T214">
            <v>5943.0550563286579</v>
          </cell>
          <cell r="AA214">
            <v>151.51182000000003</v>
          </cell>
          <cell r="AB214">
            <v>478.29469735408833</v>
          </cell>
          <cell r="AE214">
            <v>1927.49865</v>
          </cell>
          <cell r="AF214">
            <v>1876.0498919900301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2942.5167155931249</v>
          </cell>
          <cell r="AQ214">
            <v>192.93640000000002</v>
          </cell>
          <cell r="AR214">
            <v>160.60288528864038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1693.2857476309134</v>
          </cell>
          <cell r="BG214">
            <v>5641.1198600000007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459.7808112387504</v>
          </cell>
          <cell r="BW214">
            <v>2238.40155</v>
          </cell>
          <cell r="BX214">
            <v>2184.8933672280455</v>
          </cell>
        </row>
        <row r="215">
          <cell r="O215">
            <v>3045.1511970000001</v>
          </cell>
          <cell r="P215">
            <v>3260.7063273511494</v>
          </cell>
          <cell r="S215">
            <v>4426.5291840000009</v>
          </cell>
          <cell r="T215">
            <v>5602.94219295532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4102.7026778462641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2183.5356547361016</v>
          </cell>
          <cell r="AQ215">
            <v>103.268682</v>
          </cell>
          <cell r="AR215">
            <v>85.908525921230336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2061.8250044459201</v>
          </cell>
          <cell r="BG215">
            <v>6099.2268480000002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3375.4640044600937</v>
          </cell>
          <cell r="BW215">
            <v>1813.5563940000002</v>
          </cell>
          <cell r="BX215">
            <v>0</v>
          </cell>
        </row>
        <row r="216">
          <cell r="O216">
            <v>4440.4859999999999</v>
          </cell>
          <cell r="P216">
            <v>4467.3885877297398</v>
          </cell>
          <cell r="S216">
            <v>6002.4660000000003</v>
          </cell>
          <cell r="T216">
            <v>7291.1278757801774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2994.4894106645015</v>
          </cell>
          <cell r="AI216">
            <v>359.65148000000005</v>
          </cell>
          <cell r="AJ216">
            <v>336.21138066889341</v>
          </cell>
          <cell r="AM216">
            <v>7104.7776000000003</v>
          </cell>
          <cell r="AN216">
            <v>3752.4984895063326</v>
          </cell>
          <cell r="AQ216">
            <v>238.75979999999998</v>
          </cell>
          <cell r="AR216">
            <v>197.97009026976298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2245.9451430513345</v>
          </cell>
          <cell r="BG216">
            <v>10232.084699999999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2132.5605919650984</v>
          </cell>
          <cell r="BW216">
            <v>7346.57708</v>
          </cell>
          <cell r="BX216">
            <v>2005.466709183655</v>
          </cell>
        </row>
        <row r="217">
          <cell r="O217">
            <v>1680.9278400000001</v>
          </cell>
          <cell r="P217">
            <v>1728.8338577022323</v>
          </cell>
          <cell r="S217">
            <v>3472.2407999999996</v>
          </cell>
          <cell r="T217">
            <v>3995.9051803823504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935.92896494494289</v>
          </cell>
          <cell r="AI217">
            <v>87.991720000000001</v>
          </cell>
          <cell r="AJ217">
            <v>84.052845167223353</v>
          </cell>
          <cell r="AM217">
            <v>2434.7603999999997</v>
          </cell>
          <cell r="AN217">
            <v>1785.079102423429</v>
          </cell>
          <cell r="AQ217">
            <v>117.37151999999999</v>
          </cell>
          <cell r="AR217">
            <v>97.583274315653966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1155.3469929171995</v>
          </cell>
          <cell r="BG217">
            <v>2365.94436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1642.8753377189496</v>
          </cell>
          <cell r="BW217">
            <v>778.91261999999995</v>
          </cell>
          <cell r="BX217">
            <v>766.30135206458397</v>
          </cell>
        </row>
        <row r="218">
          <cell r="O218">
            <v>1911.2444119999998</v>
          </cell>
          <cell r="P218">
            <v>1957.6088484773022</v>
          </cell>
          <cell r="S218">
            <v>3654.7603539999996</v>
          </cell>
          <cell r="T218">
            <v>3942.1192983011265</v>
          </cell>
          <cell r="AA218">
            <v>67.091387999999995</v>
          </cell>
          <cell r="AB218">
            <v>0</v>
          </cell>
          <cell r="AE218">
            <v>2744.4282659999999</v>
          </cell>
          <cell r="AF218">
            <v>2735.1351185641765</v>
          </cell>
          <cell r="AI218">
            <v>0</v>
          </cell>
          <cell r="AJ218">
            <v>0</v>
          </cell>
          <cell r="AM218">
            <v>2909.0137719999998</v>
          </cell>
          <cell r="AN218">
            <v>1496.4641579607751</v>
          </cell>
          <cell r="AQ218">
            <v>123.86102399999999</v>
          </cell>
          <cell r="AR218">
            <v>103.15030699772902</v>
          </cell>
          <cell r="AU218">
            <v>4.7308029999999999</v>
          </cell>
          <cell r="AV218">
            <v>0</v>
          </cell>
          <cell r="AY218">
            <v>209.44555099999997</v>
          </cell>
          <cell r="AZ218">
            <v>0</v>
          </cell>
          <cell r="BC218">
            <v>546.62278299999991</v>
          </cell>
          <cell r="BD218">
            <v>1410.7465357432507</v>
          </cell>
          <cell r="BG218">
            <v>3445.3148029999998</v>
          </cell>
          <cell r="BK218">
            <v>196.54336099999998</v>
          </cell>
          <cell r="BL218">
            <v>0</v>
          </cell>
          <cell r="BO218">
            <v>0.86014599999999997</v>
          </cell>
          <cell r="BP218">
            <v>0</v>
          </cell>
          <cell r="BS218">
            <v>571.56701699999985</v>
          </cell>
          <cell r="BT218">
            <v>2622.2458462112472</v>
          </cell>
          <cell r="BW218">
            <v>1185.599142</v>
          </cell>
          <cell r="BX218">
            <v>0</v>
          </cell>
        </row>
        <row r="219">
          <cell r="O219">
            <v>2570.5950800000001</v>
          </cell>
          <cell r="P219">
            <v>2953.6967110946871</v>
          </cell>
          <cell r="S219">
            <v>2832.9663999999998</v>
          </cell>
          <cell r="T219">
            <v>4365.1967836075819</v>
          </cell>
          <cell r="AA219">
            <v>63.580780000000004</v>
          </cell>
          <cell r="AB219">
            <v>0</v>
          </cell>
          <cell r="AE219">
            <v>2107.8420000000001</v>
          </cell>
          <cell r="AF219">
            <v>2048.0271396781131</v>
          </cell>
          <cell r="AI219">
            <v>0</v>
          </cell>
          <cell r="AJ219">
            <v>0</v>
          </cell>
          <cell r="AM219">
            <v>2766.5687499999999</v>
          </cell>
          <cell r="AN219">
            <v>1983.7410361258724</v>
          </cell>
          <cell r="AQ219">
            <v>117.50372</v>
          </cell>
          <cell r="AR219">
            <v>97.222818962138291</v>
          </cell>
          <cell r="AU219">
            <v>4.4265100000000004</v>
          </cell>
          <cell r="AV219">
            <v>0</v>
          </cell>
          <cell r="AY219">
            <v>430.57869999999997</v>
          </cell>
          <cell r="AZ219">
            <v>0</v>
          </cell>
          <cell r="BC219">
            <v>566.99568999999997</v>
          </cell>
          <cell r="BD219">
            <v>1323.2560703339527</v>
          </cell>
          <cell r="BG219">
            <v>3653.4803900000002</v>
          </cell>
          <cell r="BK219">
            <v>264.78577999999999</v>
          </cell>
          <cell r="BL219">
            <v>0</v>
          </cell>
          <cell r="BO219">
            <v>0.80481999999999998</v>
          </cell>
          <cell r="BP219">
            <v>0</v>
          </cell>
          <cell r="BS219">
            <v>2641.8216499999999</v>
          </cell>
          <cell r="BT219">
            <v>2644.6741784667956</v>
          </cell>
          <cell r="BW219">
            <v>1377.6510000000001</v>
          </cell>
          <cell r="BX219">
            <v>0</v>
          </cell>
        </row>
        <row r="220">
          <cell r="O220">
            <v>3619.0385239999996</v>
          </cell>
          <cell r="P220">
            <v>3666.4001476763415</v>
          </cell>
          <cell r="S220">
            <v>5895.2363679999999</v>
          </cell>
          <cell r="T220">
            <v>6743.6941706096704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3743.7158597797716</v>
          </cell>
          <cell r="AI220">
            <v>366.07382799999999</v>
          </cell>
          <cell r="AJ220">
            <v>336.21138066889341</v>
          </cell>
          <cell r="AM220">
            <v>5484.923937999999</v>
          </cell>
          <cell r="AN220">
            <v>2970.6068935434237</v>
          </cell>
          <cell r="AQ220">
            <v>159.980402</v>
          </cell>
          <cell r="AR220">
            <v>135.17075756836942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2945.729893837643</v>
          </cell>
          <cell r="BG220">
            <v>7955.0876579999995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1429.806181291236</v>
          </cell>
          <cell r="BW220">
            <v>1790.3910559999999</v>
          </cell>
          <cell r="BX220">
            <v>2173.6792011002708</v>
          </cell>
        </row>
        <row r="221">
          <cell r="O221">
            <v>2464.9691200000002</v>
          </cell>
          <cell r="P221">
            <v>2242.8752841748528</v>
          </cell>
          <cell r="S221">
            <v>2995.7804000000006</v>
          </cell>
          <cell r="T221">
            <v>3614.2946198031482</v>
          </cell>
          <cell r="AA221">
            <v>121.88156000000001</v>
          </cell>
          <cell r="AB221">
            <v>378.65240593392332</v>
          </cell>
          <cell r="AE221">
            <v>1145.43156</v>
          </cell>
          <cell r="AF221">
            <v>1120.4820989334589</v>
          </cell>
          <cell r="AI221">
            <v>177.23300000000003</v>
          </cell>
          <cell r="AJ221">
            <v>168.10569033444671</v>
          </cell>
          <cell r="AM221">
            <v>2335.114</v>
          </cell>
          <cell r="AN221">
            <v>2285.0602318219494</v>
          </cell>
          <cell r="AQ221">
            <v>177.69648000000001</v>
          </cell>
          <cell r="AR221">
            <v>146.48505060927738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1864.9789167520744</v>
          </cell>
          <cell r="BG221">
            <v>6611.7898600000008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1913.8843524734973</v>
          </cell>
          <cell r="BW221">
            <v>997.56860000000006</v>
          </cell>
          <cell r="BX221">
            <v>878.44301334232796</v>
          </cell>
        </row>
        <row r="222">
          <cell r="O222">
            <v>743.69240000000002</v>
          </cell>
          <cell r="P222">
            <v>680.97521247222937</v>
          </cell>
          <cell r="S222">
            <v>647.39928000000009</v>
          </cell>
          <cell r="T222">
            <v>1125.2261877117103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560.24104946672946</v>
          </cell>
          <cell r="AI222">
            <v>80.492760000000004</v>
          </cell>
          <cell r="AJ222">
            <v>84.052845167223353</v>
          </cell>
          <cell r="AM222">
            <v>892.21594000000005</v>
          </cell>
          <cell r="AN222">
            <v>291.28206981924666</v>
          </cell>
          <cell r="AQ222">
            <v>72.649720000000002</v>
          </cell>
          <cell r="AR222">
            <v>62.679180916888342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737.60249686441546</v>
          </cell>
          <cell r="BG222">
            <v>2540.1609199999998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428.00734054338955</v>
          </cell>
          <cell r="BW222">
            <v>68.165040000000005</v>
          </cell>
          <cell r="BX222">
            <v>454.17372817486319</v>
          </cell>
        </row>
        <row r="223">
          <cell r="O223">
            <v>2495.39959</v>
          </cell>
          <cell r="P223">
            <v>2595.9011684734683</v>
          </cell>
          <cell r="S223">
            <v>3587.7093199999999</v>
          </cell>
          <cell r="T223">
            <v>5269.4544439593501</v>
          </cell>
          <cell r="AA223">
            <v>143.48394999999999</v>
          </cell>
          <cell r="AB223">
            <v>451.73901769177257</v>
          </cell>
          <cell r="AE223">
            <v>2312.1004000000003</v>
          </cell>
          <cell r="AF223">
            <v>2244.221646123081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3354.4671385234319</v>
          </cell>
          <cell r="AQ223">
            <v>186.83441999999999</v>
          </cell>
          <cell r="AR223">
            <v>155.99706688260707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2083.2706904613797</v>
          </cell>
          <cell r="BG223">
            <v>10081.73184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1659.6965869106111</v>
          </cell>
          <cell r="BW223">
            <v>1025.1460999999999</v>
          </cell>
          <cell r="BX223">
            <v>878.44301334232796</v>
          </cell>
        </row>
        <row r="224">
          <cell r="O224">
            <v>4789.9277960000009</v>
          </cell>
          <cell r="P224">
            <v>4867.6758841532528</v>
          </cell>
          <cell r="S224">
            <v>8168.0991470000008</v>
          </cell>
          <cell r="T224">
            <v>11062.054745576039</v>
          </cell>
          <cell r="AA224">
            <v>243.29083400000002</v>
          </cell>
          <cell r="AB224">
            <v>777.25081795782376</v>
          </cell>
          <cell r="AE224">
            <v>4558.6462460000002</v>
          </cell>
          <cell r="AF224">
            <v>4488.4432922461619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3548.0696153483923</v>
          </cell>
          <cell r="AQ224">
            <v>360.47219900000005</v>
          </cell>
          <cell r="AR224">
            <v>298.97769044381562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4676.8083414598741</v>
          </cell>
          <cell r="BG224">
            <v>15614.137883000001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0</v>
          </cell>
          <cell r="BW224">
            <v>4096.0748290000001</v>
          </cell>
          <cell r="BX224">
            <v>1986.776432304031</v>
          </cell>
        </row>
        <row r="225">
          <cell r="O225">
            <v>1896.3050130000001</v>
          </cell>
          <cell r="P225">
            <v>2311.3685302652407</v>
          </cell>
          <cell r="S225">
            <v>3332.3196959999996</v>
          </cell>
          <cell r="T225">
            <v>4510.1036575763137</v>
          </cell>
          <cell r="AA225">
            <v>61.523955000000001</v>
          </cell>
          <cell r="AB225">
            <v>0</v>
          </cell>
          <cell r="AE225">
            <v>1433.6851280000003</v>
          </cell>
          <cell r="AF225">
            <v>1404.3340039438626</v>
          </cell>
          <cell r="AI225">
            <v>176.33999</v>
          </cell>
          <cell r="AJ225">
            <v>168.10569033444671</v>
          </cell>
          <cell r="AM225">
            <v>3144.1019669999996</v>
          </cell>
          <cell r="AN225">
            <v>1603.0289301197088</v>
          </cell>
          <cell r="AQ225">
            <v>78.841808999999998</v>
          </cell>
          <cell r="AR225">
            <v>65.891238622661149</v>
          </cell>
          <cell r="AU225">
            <v>2.7343979999999997</v>
          </cell>
          <cell r="AV225">
            <v>0</v>
          </cell>
          <cell r="AY225">
            <v>172.26707400000001</v>
          </cell>
          <cell r="AZ225">
            <v>0</v>
          </cell>
          <cell r="BC225">
            <v>817.58500200000003</v>
          </cell>
          <cell r="BD225">
            <v>768.71827036851153</v>
          </cell>
          <cell r="BG225">
            <v>5949.1385819999996</v>
          </cell>
          <cell r="BK225">
            <v>456.18873299999996</v>
          </cell>
          <cell r="BL225">
            <v>0</v>
          </cell>
          <cell r="BO225">
            <v>0.911466</v>
          </cell>
          <cell r="BP225">
            <v>0</v>
          </cell>
          <cell r="BS225">
            <v>649.87525800000003</v>
          </cell>
          <cell r="BT225">
            <v>678.45705073035117</v>
          </cell>
          <cell r="BW225">
            <v>1268.007556</v>
          </cell>
          <cell r="BX225">
            <v>1162.5352219126128</v>
          </cell>
        </row>
        <row r="226">
          <cell r="O226">
            <v>5010.4769099999994</v>
          </cell>
          <cell r="P226">
            <v>5057.5169725275537</v>
          </cell>
          <cell r="S226">
            <v>7297.1216100000001</v>
          </cell>
          <cell r="T226">
            <v>8802.4190660775748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3292.0786691814287</v>
          </cell>
          <cell r="AI226">
            <v>0</v>
          </cell>
          <cell r="AJ226">
            <v>0</v>
          </cell>
          <cell r="AM226">
            <v>7018.69596</v>
          </cell>
          <cell r="AN226">
            <v>3780.7220939042754</v>
          </cell>
          <cell r="AQ226">
            <v>318.70850999999999</v>
          </cell>
          <cell r="AR226">
            <v>265.61554494620032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4850.2280396510987</v>
          </cell>
          <cell r="BG226">
            <v>16020.730380000001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2227.8810040511808</v>
          </cell>
          <cell r="BW226">
            <v>1519.2270099999998</v>
          </cell>
          <cell r="BX226">
            <v>0</v>
          </cell>
        </row>
        <row r="227">
          <cell r="O227">
            <v>2007.6998950000004</v>
          </cell>
          <cell r="P227">
            <v>2644.8211914792141</v>
          </cell>
          <cell r="S227">
            <v>3750.3447500000002</v>
          </cell>
          <cell r="T227">
            <v>5307.1910918944059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2244.221646123081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1565.5196867750687</v>
          </cell>
          <cell r="AQ227">
            <v>143.57148000000001</v>
          </cell>
          <cell r="AR227">
            <v>119.99158212587699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1504.5842407283299</v>
          </cell>
          <cell r="BG227">
            <v>5953.614770000001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882.18106871825273</v>
          </cell>
          <cell r="BW227">
            <v>871.67195500000003</v>
          </cell>
          <cell r="BX227">
            <v>912.08551172565114</v>
          </cell>
        </row>
        <row r="228">
          <cell r="O228">
            <v>3020.7422069999998</v>
          </cell>
          <cell r="P228">
            <v>3279.9561093723587</v>
          </cell>
          <cell r="S228">
            <v>6154.3977599999998</v>
          </cell>
          <cell r="T228">
            <v>6606.5436717191033</v>
          </cell>
          <cell r="AA228">
            <v>143.31309299999998</v>
          </cell>
          <cell r="AB228">
            <v>438.43193151737421</v>
          </cell>
          <cell r="AE228">
            <v>2882.7698369999998</v>
          </cell>
          <cell r="AF228">
            <v>2807.7868948348287</v>
          </cell>
          <cell r="AI228">
            <v>263.60285699999997</v>
          </cell>
          <cell r="AJ228">
            <v>252.15853550167003</v>
          </cell>
          <cell r="AM228">
            <v>4197.6466979999996</v>
          </cell>
          <cell r="AN228">
            <v>3289.7785626986456</v>
          </cell>
          <cell r="AQ228">
            <v>151.99873500000001</v>
          </cell>
          <cell r="AR228">
            <v>126.94036032976204</v>
          </cell>
          <cell r="AU228">
            <v>4.9632240000000003</v>
          </cell>
          <cell r="AV228">
            <v>0</v>
          </cell>
          <cell r="AY228">
            <v>385.89066599999995</v>
          </cell>
          <cell r="AZ228">
            <v>0</v>
          </cell>
          <cell r="BC228">
            <v>1156.431192</v>
          </cell>
          <cell r="BD228">
            <v>2184.0043982881321</v>
          </cell>
          <cell r="BG228">
            <v>5409.9141599999994</v>
          </cell>
          <cell r="BK228">
            <v>323.229963</v>
          </cell>
          <cell r="BL228">
            <v>0</v>
          </cell>
          <cell r="BO228">
            <v>1.2408060000000001</v>
          </cell>
          <cell r="BP228">
            <v>0</v>
          </cell>
          <cell r="BS228">
            <v>156.341556</v>
          </cell>
          <cell r="BT228">
            <v>0</v>
          </cell>
          <cell r="BW228">
            <v>1565.8796580000001</v>
          </cell>
          <cell r="BX228">
            <v>1052.2625883228311</v>
          </cell>
        </row>
        <row r="229">
          <cell r="O229">
            <v>1543.8360910000001</v>
          </cell>
          <cell r="P229">
            <v>1558.2135052096405</v>
          </cell>
          <cell r="S229">
            <v>3844.6344399999998</v>
          </cell>
          <cell r="T229">
            <v>4498.3447364424192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2048.0271396781131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1953.743394848716</v>
          </cell>
          <cell r="AQ229">
            <v>123.63451000000001</v>
          </cell>
          <cell r="AR229">
            <v>102.04891563976452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0</v>
          </cell>
          <cell r="BC229">
            <v>620.56547599999999</v>
          </cell>
          <cell r="BD229">
            <v>1290.2109784463296</v>
          </cell>
          <cell r="BG229">
            <v>3369.2398079999998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3276.405536998087</v>
          </cell>
          <cell r="BW229">
            <v>1052.991798</v>
          </cell>
          <cell r="BX229">
            <v>0</v>
          </cell>
        </row>
        <row r="230">
          <cell r="O230">
            <v>715.74162000000001</v>
          </cell>
          <cell r="P230">
            <v>708.87887080208384</v>
          </cell>
          <cell r="S230">
            <v>1779.9462999999998</v>
          </cell>
          <cell r="T230">
            <v>2300.6988373170943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1367.5675592820883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1212.9920244742764</v>
          </cell>
          <cell r="AQ230">
            <v>44.780889999999999</v>
          </cell>
          <cell r="AR230">
            <v>37.327154386287496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103.35699317735117</v>
          </cell>
          <cell r="BG230">
            <v>1351.3292099999999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938.25189935712478</v>
          </cell>
          <cell r="BW230">
            <v>551.86544000000004</v>
          </cell>
          <cell r="BX230">
            <v>0</v>
          </cell>
        </row>
        <row r="231">
          <cell r="O231">
            <v>1889.1943000000001</v>
          </cell>
          <cell r="P231">
            <v>1932.5568398659784</v>
          </cell>
          <cell r="S231">
            <v>4690.9549999999999</v>
          </cell>
          <cell r="T231">
            <v>5165.5061598783377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1871.8579298898858</v>
          </cell>
          <cell r="AI231">
            <v>175.84207999999998</v>
          </cell>
          <cell r="AJ231">
            <v>168.10569033444671</v>
          </cell>
          <cell r="AM231">
            <v>2676.1174999999998</v>
          </cell>
          <cell r="AN231">
            <v>1393.574277558278</v>
          </cell>
          <cell r="AQ231">
            <v>126.0565</v>
          </cell>
          <cell r="AR231">
            <v>104.9525837653073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4013.329836773557</v>
          </cell>
          <cell r="BG231">
            <v>3355.5826999999999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624.25524777944156</v>
          </cell>
          <cell r="BW231">
            <v>1021.32415</v>
          </cell>
          <cell r="BX231">
            <v>771.90843512847118</v>
          </cell>
        </row>
        <row r="232">
          <cell r="O232">
            <v>6236.4532320000008</v>
          </cell>
          <cell r="P232">
            <v>6238.6738063664998</v>
          </cell>
          <cell r="S232">
            <v>11159.279856000001</v>
          </cell>
          <cell r="T232">
            <v>12811.503216267327</v>
          </cell>
          <cell r="AA232">
            <v>306.949296</v>
          </cell>
          <cell r="AB232">
            <v>0</v>
          </cell>
          <cell r="AE232">
            <v>6908.4502920000004</v>
          </cell>
          <cell r="AF232">
            <v>6551.5027546146011</v>
          </cell>
          <cell r="AI232">
            <v>633.01728600000001</v>
          </cell>
          <cell r="AJ232">
            <v>588.36991617056356</v>
          </cell>
          <cell r="AM232">
            <v>9733.6385760000012</v>
          </cell>
          <cell r="AN232">
            <v>5149.4865716602326</v>
          </cell>
          <cell r="AQ232">
            <v>258.94300800000002</v>
          </cell>
          <cell r="AR232">
            <v>214.4509100443953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103.35699317735117</v>
          </cell>
          <cell r="BG232">
            <v>11918.652048000002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2543.746683316826</v>
          </cell>
          <cell r="BW232">
            <v>1953.791712</v>
          </cell>
          <cell r="BX232">
            <v>1341.961879957003</v>
          </cell>
        </row>
        <row r="233">
          <cell r="O233">
            <v>2246.928852</v>
          </cell>
          <cell r="P233">
            <v>2287.0251923703645</v>
          </cell>
          <cell r="S233">
            <v>4017.7103679999996</v>
          </cell>
          <cell r="T233">
            <v>4847.6218596495455</v>
          </cell>
          <cell r="AA233">
            <v>116.430188</v>
          </cell>
          <cell r="AB233">
            <v>0</v>
          </cell>
          <cell r="AE233">
            <v>961.39117199999998</v>
          </cell>
          <cell r="AF233">
            <v>935.92896494494289</v>
          </cell>
          <cell r="AI233">
            <v>87.960347999999996</v>
          </cell>
          <cell r="AJ233">
            <v>84.052845167223353</v>
          </cell>
          <cell r="AM233">
            <v>3285.2428419999997</v>
          </cell>
          <cell r="AN233">
            <v>1771.1236820885772</v>
          </cell>
          <cell r="AQ233">
            <v>116.430188</v>
          </cell>
          <cell r="AR233">
            <v>96.862363608622644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0</v>
          </cell>
          <cell r="BG233">
            <v>3318.6947989999999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700.88538298590004</v>
          </cell>
          <cell r="BW233">
            <v>990.32549699999993</v>
          </cell>
          <cell r="BX233">
            <v>773.7774628164334</v>
          </cell>
        </row>
        <row r="234">
          <cell r="O234">
            <v>1838.113192</v>
          </cell>
          <cell r="P234">
            <v>1885.9032032226269</v>
          </cell>
          <cell r="S234">
            <v>2888.3446079999999</v>
          </cell>
          <cell r="T234">
            <v>3262.3768011758239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2048.0271396781131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1503.9599266964253</v>
          </cell>
          <cell r="AQ234">
            <v>76.622751999999991</v>
          </cell>
          <cell r="AR234">
            <v>63.560294003259919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0</v>
          </cell>
          <cell r="BC234">
            <v>652.12624799999992</v>
          </cell>
          <cell r="BD234">
            <v>0</v>
          </cell>
          <cell r="BG234">
            <v>3783.2483799999995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306.52054082583362</v>
          </cell>
          <cell r="BW234">
            <v>1005.5291439999999</v>
          </cell>
          <cell r="BX234">
            <v>857.88370877474154</v>
          </cell>
        </row>
        <row r="235">
          <cell r="O235">
            <v>1779.4424779999999</v>
          </cell>
          <cell r="P235">
            <v>1827.3192524405149</v>
          </cell>
          <cell r="S235">
            <v>3446.7044799999999</v>
          </cell>
          <cell r="T235">
            <v>3774.1828639440882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2735.1351185641765</v>
          </cell>
          <cell r="AI235">
            <v>0</v>
          </cell>
          <cell r="AJ235">
            <v>0</v>
          </cell>
          <cell r="AM235">
            <v>3015.459969</v>
          </cell>
          <cell r="AN235">
            <v>1513.3709231372186</v>
          </cell>
          <cell r="AQ235">
            <v>95.515985000000001</v>
          </cell>
          <cell r="AR235">
            <v>78.759494743169924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1299.9644082267835</v>
          </cell>
          <cell r="BG235">
            <v>2902.4665909999999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1723.2435283013328</v>
          </cell>
          <cell r="BW235">
            <v>1370.06441</v>
          </cell>
          <cell r="BX235">
            <v>0</v>
          </cell>
        </row>
        <row r="236">
          <cell r="O236">
            <v>1429.7846490000002</v>
          </cell>
          <cell r="P236">
            <v>2610.8339338751621</v>
          </cell>
          <cell r="S236">
            <v>5231.4947010000005</v>
          </cell>
          <cell r="T236">
            <v>7195.0717280340568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1871.8579298898858</v>
          </cell>
          <cell r="AI236">
            <v>171.361683</v>
          </cell>
          <cell r="AJ236">
            <v>168.10569033444671</v>
          </cell>
          <cell r="AM236">
            <v>3196.7766449999999</v>
          </cell>
          <cell r="AN236">
            <v>2416.9298542957908</v>
          </cell>
          <cell r="AQ236">
            <v>116.01462600000001</v>
          </cell>
          <cell r="AR236">
            <v>97.883653776917001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2059.3783899924524</v>
          </cell>
          <cell r="BG236">
            <v>3871.191339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3517.5101087452367</v>
          </cell>
          <cell r="BW236">
            <v>1982.2218210000001</v>
          </cell>
          <cell r="BX236">
            <v>0</v>
          </cell>
        </row>
        <row r="237">
          <cell r="O237">
            <v>2515.3652999999999</v>
          </cell>
          <cell r="P237">
            <v>2591.2396120717381</v>
          </cell>
          <cell r="S237">
            <v>5360.173499999999</v>
          </cell>
          <cell r="T237">
            <v>5811.6512056961419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3967.7054779842942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3088.3798804046291</v>
          </cell>
          <cell r="AQ237">
            <v>182.35949999999997</v>
          </cell>
          <cell r="AR237">
            <v>154.37501779178666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1227.2244442017845</v>
          </cell>
          <cell r="BG237">
            <v>4005.3320999999996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3506.2959426174621</v>
          </cell>
          <cell r="BW237">
            <v>1567.5005999999998</v>
          </cell>
          <cell r="BX237">
            <v>1571.8522855763781</v>
          </cell>
        </row>
        <row r="238">
          <cell r="O238">
            <v>2550.5046000000002</v>
          </cell>
          <cell r="P238">
            <v>2591.4098011314436</v>
          </cell>
          <cell r="S238">
            <v>5520.1062000000002</v>
          </cell>
          <cell r="T238">
            <v>6076.7023248995192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2807.7868948348287</v>
          </cell>
          <cell r="AI238">
            <v>264.01288000000005</v>
          </cell>
          <cell r="AJ238">
            <v>252.15853550167009</v>
          </cell>
          <cell r="AM238">
            <v>4260.4203600000001</v>
          </cell>
          <cell r="AN238">
            <v>2154.4099554224053</v>
          </cell>
          <cell r="AQ238">
            <v>189.19236000000004</v>
          </cell>
          <cell r="AR238">
            <v>157.51898948633982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12475.817440165723</v>
          </cell>
          <cell r="BC238">
            <v>1109.4096300000001</v>
          </cell>
          <cell r="BD238">
            <v>1290.4257919443664</v>
          </cell>
          <cell r="BG238">
            <v>5469.2158500000005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3562.3667732563335</v>
          </cell>
          <cell r="BW238">
            <v>1825.3677399999999</v>
          </cell>
          <cell r="BX238">
            <v>2078.3587890141889</v>
          </cell>
        </row>
        <row r="239">
          <cell r="O239">
            <v>1939.0814599999997</v>
          </cell>
          <cell r="P239">
            <v>1171.9827671843759</v>
          </cell>
          <cell r="S239">
            <v>3405.4221199999997</v>
          </cell>
          <cell r="T239">
            <v>2457.7353340451609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2048.0271396781131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2574.1163138150237</v>
          </cell>
          <cell r="AQ239">
            <v>119.02937999999999</v>
          </cell>
          <cell r="AR239">
            <v>98.564513889113229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0</v>
          </cell>
          <cell r="BC239">
            <v>623.84901999999988</v>
          </cell>
          <cell r="BD239">
            <v>1385.4985009906054</v>
          </cell>
          <cell r="BG239">
            <v>3830.0446599999996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1220.4750802394472</v>
          </cell>
          <cell r="BW239">
            <v>1276.3208399999999</v>
          </cell>
          <cell r="BX239">
            <v>1220.4750802394472</v>
          </cell>
        </row>
        <row r="240">
          <cell r="O240">
            <v>2922.17499</v>
          </cell>
          <cell r="P240">
            <v>1735.154261559449</v>
          </cell>
          <cell r="S240">
            <v>5701.9598999999998</v>
          </cell>
          <cell r="T240">
            <v>3974.9690639891423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3430.1998153218506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2256.7653628961061</v>
          </cell>
          <cell r="AQ240">
            <v>128.40534</v>
          </cell>
          <cell r="AR240">
            <v>105.93382333876654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102.91506751119013</v>
          </cell>
          <cell r="BG240">
            <v>6057.29943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1831.6471342031521</v>
          </cell>
          <cell r="BW240">
            <v>1913.5356599999998</v>
          </cell>
          <cell r="BX240">
            <v>1829.7781065151896</v>
          </cell>
        </row>
        <row r="241">
          <cell r="O241">
            <v>2902.3412949999997</v>
          </cell>
          <cell r="P241">
            <v>3345.2321365780526</v>
          </cell>
          <cell r="S241">
            <v>5748.5685800000001</v>
          </cell>
          <cell r="T241">
            <v>6383.8247032157233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3072.0407095171699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2208.406354947605</v>
          </cell>
          <cell r="AQ241">
            <v>152.754805</v>
          </cell>
          <cell r="AR241">
            <v>127.16063860135495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1227.2244442017845</v>
          </cell>
          <cell r="BG241">
            <v>6018.5393169999998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2575.520154012187</v>
          </cell>
          <cell r="BW241">
            <v>1759.224541</v>
          </cell>
          <cell r="BX241">
            <v>1904.5392140336853</v>
          </cell>
        </row>
        <row r="242">
          <cell r="O242">
            <v>3548.6396000000004</v>
          </cell>
          <cell r="P242">
            <v>3977.1067020265027</v>
          </cell>
          <cell r="S242">
            <v>5829.79936</v>
          </cell>
          <cell r="T242">
            <v>7519.8797445658229</v>
          </cell>
          <cell r="AA242">
            <v>180.09155999999999</v>
          </cell>
          <cell r="AB242">
            <v>0</v>
          </cell>
          <cell r="AE242">
            <v>2504.7779500000001</v>
          </cell>
          <cell r="AF242">
            <v>2366.1223019715426</v>
          </cell>
          <cell r="AI242">
            <v>0</v>
          </cell>
          <cell r="AJ242">
            <v>0</v>
          </cell>
          <cell r="AM242">
            <v>4968.8553200000006</v>
          </cell>
          <cell r="AN242">
            <v>3112.7959267135016</v>
          </cell>
          <cell r="AQ242">
            <v>246.20112</v>
          </cell>
          <cell r="AR242">
            <v>209.34445920292356</v>
          </cell>
          <cell r="AU242">
            <v>9.1185599999999987</v>
          </cell>
          <cell r="AV242">
            <v>0</v>
          </cell>
          <cell r="AY242">
            <v>427.81244000000004</v>
          </cell>
          <cell r="AZ242">
            <v>0</v>
          </cell>
          <cell r="BC242">
            <v>958.20867999999996</v>
          </cell>
          <cell r="BD242">
            <v>2468.3070387236671</v>
          </cell>
          <cell r="BG242">
            <v>6669.4667600000002</v>
          </cell>
          <cell r="BK242">
            <v>668.69439999999997</v>
          </cell>
          <cell r="BL242">
            <v>0</v>
          </cell>
          <cell r="BO242">
            <v>0.75988</v>
          </cell>
          <cell r="BP242">
            <v>0</v>
          </cell>
          <cell r="BS242">
            <v>1311.55288</v>
          </cell>
          <cell r="BT242">
            <v>1212.9989694875974</v>
          </cell>
          <cell r="BW242">
            <v>1601.5242000000001</v>
          </cell>
          <cell r="BX242">
            <v>1758.7550543726184</v>
          </cell>
        </row>
        <row r="243">
          <cell r="O243">
            <v>1980.9323800000002</v>
          </cell>
          <cell r="P243">
            <v>2027.9008150344532</v>
          </cell>
          <cell r="S243">
            <v>5647.9661999999998</v>
          </cell>
          <cell r="T243">
            <v>6648.5577994781133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3366.3324691846205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2107.7080265313243</v>
          </cell>
          <cell r="AQ243">
            <v>148.59953000000002</v>
          </cell>
          <cell r="AR243">
            <v>123.5961356610335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181.94823831645735</v>
          </cell>
          <cell r="BG243">
            <v>6635.4722400000001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676.58802304238873</v>
          </cell>
          <cell r="BW243">
            <v>1831.5281500000001</v>
          </cell>
          <cell r="BX243">
            <v>3764.2217635562733</v>
          </cell>
        </row>
        <row r="244">
          <cell r="O244">
            <v>4724.4295559999991</v>
          </cell>
          <cell r="P244">
            <v>5096.4222066234779</v>
          </cell>
          <cell r="S244">
            <v>8809.6654799999978</v>
          </cell>
          <cell r="T244">
            <v>10606.620349843255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3752.0997839800602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3450.3137587593937</v>
          </cell>
          <cell r="AQ244">
            <v>155.64779999999996</v>
          </cell>
          <cell r="AR244">
            <v>129.72387667079954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3325.129453542675</v>
          </cell>
          <cell r="BG244">
            <v>14291.580995999997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5513.6316794890809</v>
          </cell>
          <cell r="BW244">
            <v>1768.9176959999998</v>
          </cell>
          <cell r="BX244">
            <v>2009.2047645595801</v>
          </cell>
        </row>
        <row r="245">
          <cell r="O245">
            <v>2709.8615599999998</v>
          </cell>
          <cell r="P245">
            <v>2689.1869630168712</v>
          </cell>
          <cell r="S245">
            <v>5546.6487200000001</v>
          </cell>
          <cell r="T245">
            <v>6219.8338569104963</v>
          </cell>
          <cell r="AA245">
            <v>119.310064</v>
          </cell>
          <cell r="AB245">
            <v>471.65577743850946</v>
          </cell>
          <cell r="AE245">
            <v>4239.7349999999997</v>
          </cell>
          <cell r="AF245">
            <v>4102.7026778462641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3087.9908842727277</v>
          </cell>
          <cell r="AQ245">
            <v>182.13823599999998</v>
          </cell>
          <cell r="AR245">
            <v>152.95322167514161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5079.4551129891315</v>
          </cell>
          <cell r="BC245">
            <v>1082.6753679999999</v>
          </cell>
          <cell r="BD245">
            <v>615.737583634472</v>
          </cell>
          <cell r="BG245">
            <v>5456.5315439999995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201.85499029993917</v>
          </cell>
          <cell r="BW245">
            <v>1455.6423499999999</v>
          </cell>
          <cell r="BX245">
            <v>1059.7386990746809</v>
          </cell>
        </row>
        <row r="246">
          <cell r="O246">
            <v>1987.2661139999998</v>
          </cell>
          <cell r="P246">
            <v>2031.5825166063219</v>
          </cell>
          <cell r="S246">
            <v>4250.0741639999997</v>
          </cell>
          <cell r="T246">
            <v>4909.2143621944742</v>
          </cell>
          <cell r="AA246">
            <v>55.669082999999993</v>
          </cell>
          <cell r="AB246">
            <v>139.50505725687916</v>
          </cell>
          <cell r="AE246">
            <v>1415.9323909999998</v>
          </cell>
          <cell r="AF246">
            <v>1404.3340039438626</v>
          </cell>
          <cell r="AI246">
            <v>175.24800999999999</v>
          </cell>
          <cell r="AJ246">
            <v>168.10569033444671</v>
          </cell>
          <cell r="AM246">
            <v>2766.6332759999996</v>
          </cell>
          <cell r="AN246">
            <v>1403.4779555659302</v>
          </cell>
          <cell r="AQ246">
            <v>123.353076</v>
          </cell>
          <cell r="AR246">
            <v>104.15157186860583</v>
          </cell>
          <cell r="AU246">
            <v>4.4054669999999998</v>
          </cell>
          <cell r="AV246">
            <v>0</v>
          </cell>
          <cell r="AY246">
            <v>439.74570599999998</v>
          </cell>
          <cell r="AZ246">
            <v>0</v>
          </cell>
          <cell r="BC246">
            <v>581.92214100000001</v>
          </cell>
          <cell r="BD246">
            <v>787.53302372648261</v>
          </cell>
          <cell r="BG246">
            <v>3570.4307549999999</v>
          </cell>
          <cell r="BK246">
            <v>269.133984</v>
          </cell>
          <cell r="BL246">
            <v>0</v>
          </cell>
          <cell r="BO246">
            <v>0</v>
          </cell>
          <cell r="BP246">
            <v>0</v>
          </cell>
          <cell r="BS246">
            <v>285.55436099999997</v>
          </cell>
          <cell r="BT246">
            <v>493.42330962207353</v>
          </cell>
          <cell r="BW246">
            <v>1271.7998440000001</v>
          </cell>
          <cell r="BX246">
            <v>773.7774628164334</v>
          </cell>
        </row>
        <row r="247">
          <cell r="O247">
            <v>1969.3104999999998</v>
          </cell>
          <cell r="P247">
            <v>1679.1505544475856</v>
          </cell>
          <cell r="S247">
            <v>3721.0971599999998</v>
          </cell>
          <cell r="T247">
            <v>3692.1472884100663</v>
          </cell>
          <cell r="AA247">
            <v>78.372559999999993</v>
          </cell>
          <cell r="AB247">
            <v>259.09335476702142</v>
          </cell>
          <cell r="AE247">
            <v>2121.6186000000002</v>
          </cell>
          <cell r="AF247">
            <v>2060.1357690565555</v>
          </cell>
          <cell r="AI247">
            <v>0</v>
          </cell>
          <cell r="AJ247">
            <v>0</v>
          </cell>
          <cell r="AM247">
            <v>2735.4422600000003</v>
          </cell>
          <cell r="AN247">
            <v>1416.1794769826729</v>
          </cell>
          <cell r="AQ247">
            <v>122.75702</v>
          </cell>
          <cell r="AR247">
            <v>101.58833379916119</v>
          </cell>
          <cell r="AU247">
            <v>4.39846</v>
          </cell>
          <cell r="AV247">
            <v>0</v>
          </cell>
          <cell r="AY247">
            <v>383.86559999999997</v>
          </cell>
          <cell r="AZ247">
            <v>0</v>
          </cell>
          <cell r="BC247">
            <v>618.18355999999994</v>
          </cell>
          <cell r="BD247">
            <v>0</v>
          </cell>
          <cell r="BG247">
            <v>3732.29324</v>
          </cell>
          <cell r="BK247">
            <v>267.90620000000001</v>
          </cell>
          <cell r="BL247">
            <v>0</v>
          </cell>
          <cell r="BO247">
            <v>0.79971999999999999</v>
          </cell>
          <cell r="BP247">
            <v>0</v>
          </cell>
          <cell r="BS247">
            <v>1677.8125599999998</v>
          </cell>
          <cell r="BT247">
            <v>1568.1142302004534</v>
          </cell>
          <cell r="BW247">
            <v>932.03639999999996</v>
          </cell>
          <cell r="BX247">
            <v>280.35415319436004</v>
          </cell>
        </row>
        <row r="248">
          <cell r="O248">
            <v>5824.1796200000008</v>
          </cell>
          <cell r="P248">
            <v>5603.6223686259691</v>
          </cell>
          <cell r="S248">
            <v>9260.7788000000019</v>
          </cell>
          <cell r="T248">
            <v>11870.666672942609</v>
          </cell>
          <cell r="AA248">
            <v>288.39398000000006</v>
          </cell>
          <cell r="AB248">
            <v>896.80986912472576</v>
          </cell>
          <cell r="AE248">
            <v>3706.4307800000001</v>
          </cell>
          <cell r="AF248">
            <v>3127.7377346184494</v>
          </cell>
          <cell r="AI248">
            <v>438.0883</v>
          </cell>
          <cell r="AJ248">
            <v>420.26422583611674</v>
          </cell>
          <cell r="AM248">
            <v>7013.3739200000009</v>
          </cell>
          <cell r="AN248">
            <v>5733.6346103620835</v>
          </cell>
          <cell r="AQ248">
            <v>366.52462000000003</v>
          </cell>
          <cell r="AR248">
            <v>305.48591210451491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543.90550256755319</v>
          </cell>
          <cell r="BG248">
            <v>14446.125540000003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2381.1412744640975</v>
          </cell>
          <cell r="BW248">
            <v>3630.0200300000001</v>
          </cell>
          <cell r="BX248">
            <v>2812.8866703834119</v>
          </cell>
        </row>
        <row r="249">
          <cell r="O249">
            <v>3192.7496000000001</v>
          </cell>
          <cell r="P249">
            <v>3223.1644261162264</v>
          </cell>
          <cell r="S249">
            <v>4278.41975</v>
          </cell>
          <cell r="T249">
            <v>5450.0108676421742</v>
          </cell>
          <cell r="AA249">
            <v>177.90109000000001</v>
          </cell>
          <cell r="AB249">
            <v>584.57590868983232</v>
          </cell>
          <cell r="AE249">
            <v>3276.8712000000005</v>
          </cell>
          <cell r="AF249">
            <v>3182.2465921180956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2705.993958177271</v>
          </cell>
          <cell r="AQ249">
            <v>222.54546999999999</v>
          </cell>
          <cell r="AR249">
            <v>185.99496241407633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542.04982507736202</v>
          </cell>
          <cell r="BG249">
            <v>10174.18363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893.39523484602705</v>
          </cell>
          <cell r="BW249">
            <v>1608.5916000000002</v>
          </cell>
          <cell r="BX249">
            <v>1798.0046358198285</v>
          </cell>
        </row>
        <row r="250">
          <cell r="O250">
            <v>1240.2932799999999</v>
          </cell>
          <cell r="P250">
            <v>1479.4189166675001</v>
          </cell>
          <cell r="S250">
            <v>1313.47336</v>
          </cell>
          <cell r="T250">
            <v>2477.685855409859</v>
          </cell>
          <cell r="AA250">
            <v>41.25056</v>
          </cell>
          <cell r="AB250">
            <v>132.8661373413002</v>
          </cell>
          <cell r="AE250">
            <v>835.24096000000009</v>
          </cell>
          <cell r="AF250">
            <v>815.29657788474105</v>
          </cell>
          <cell r="AI250">
            <v>0</v>
          </cell>
          <cell r="AJ250">
            <v>0</v>
          </cell>
          <cell r="AM250">
            <v>1337.6684</v>
          </cell>
          <cell r="AN250">
            <v>1269.7013651657462</v>
          </cell>
          <cell r="AQ250">
            <v>48.5884</v>
          </cell>
          <cell r="AR250">
            <v>40.551227270510829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0</v>
          </cell>
          <cell r="BG250">
            <v>2604.1399200000001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162.6054088527288</v>
          </cell>
          <cell r="BW250">
            <v>236.85148000000001</v>
          </cell>
          <cell r="BX250">
            <v>87.844301334232796</v>
          </cell>
        </row>
        <row r="251">
          <cell r="O251">
            <v>2445.1055999999994</v>
          </cell>
          <cell r="P251">
            <v>2419.1765308890217</v>
          </cell>
          <cell r="S251">
            <v>2776.3469999999993</v>
          </cell>
          <cell r="T251">
            <v>3946.9870218370693</v>
          </cell>
          <cell r="AA251">
            <v>71.608949999999993</v>
          </cell>
          <cell r="AB251">
            <v>225.86950884588629</v>
          </cell>
          <cell r="AE251">
            <v>1927.4460799999997</v>
          </cell>
          <cell r="AF251">
            <v>1876.0498919900301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1875.0234244568239</v>
          </cell>
          <cell r="AQ251">
            <v>106.01324999999999</v>
          </cell>
          <cell r="AR251">
            <v>88.357619795395038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0</v>
          </cell>
          <cell r="BG251">
            <v>4602.9753000000001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1308.3193815736799</v>
          </cell>
          <cell r="BW251">
            <v>3107.5441599999995</v>
          </cell>
          <cell r="BX251">
            <v>2242.8332255548803</v>
          </cell>
        </row>
        <row r="252">
          <cell r="O252">
            <v>3414.68442</v>
          </cell>
          <cell r="P252">
            <v>3487.9117669386983</v>
          </cell>
          <cell r="S252">
            <v>6526.7020000000002</v>
          </cell>
          <cell r="T252">
            <v>8845.4460224408649</v>
          </cell>
          <cell r="AA252">
            <v>183.60831999999999</v>
          </cell>
          <cell r="AB252">
            <v>577.93698877425345</v>
          </cell>
          <cell r="AE252">
            <v>2891.3824800000002</v>
          </cell>
          <cell r="AF252">
            <v>2814.0748379850447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2370.1289098303423</v>
          </cell>
          <cell r="AQ252">
            <v>223.77264</v>
          </cell>
          <cell r="AR252">
            <v>186.73589841852518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2509.1004875288936</v>
          </cell>
          <cell r="BG252">
            <v>8107.4548800000002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1384.9495167801381</v>
          </cell>
          <cell r="BW252">
            <v>1415.0946000000001</v>
          </cell>
          <cell r="BX252">
            <v>5651.9397283982971</v>
          </cell>
        </row>
        <row r="253">
          <cell r="O253">
            <v>2367.1861800000001</v>
          </cell>
          <cell r="P253">
            <v>2467.6257030904126</v>
          </cell>
          <cell r="S253">
            <v>2565.8172</v>
          </cell>
          <cell r="T253">
            <v>3857.1029195642718</v>
          </cell>
          <cell r="AA253">
            <v>91.122479999999996</v>
          </cell>
          <cell r="AB253">
            <v>298.95612060373554</v>
          </cell>
          <cell r="AE253">
            <v>1927.4184</v>
          </cell>
          <cell r="AF253">
            <v>1876.0498919900301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1867.8289600997971</v>
          </cell>
          <cell r="AQ253">
            <v>123.09528</v>
          </cell>
          <cell r="AR253">
            <v>102.82990223904845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1410.3462452207964</v>
          </cell>
          <cell r="BG253">
            <v>5024.9251800000002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979.3705084922974</v>
          </cell>
          <cell r="BW253">
            <v>606.93780000000004</v>
          </cell>
          <cell r="BX253">
            <v>727.05177061737345</v>
          </cell>
        </row>
        <row r="254">
          <cell r="O254">
            <v>3339.8955149999997</v>
          </cell>
          <cell r="P254">
            <v>3367.2074165252629</v>
          </cell>
          <cell r="S254">
            <v>4564.850351</v>
          </cell>
          <cell r="T254">
            <v>6608.4181434016919</v>
          </cell>
          <cell r="AA254">
            <v>152.79287399999998</v>
          </cell>
          <cell r="AB254">
            <v>478.29469735408833</v>
          </cell>
          <cell r="AE254">
            <v>2827.2751920000001</v>
          </cell>
          <cell r="AF254">
            <v>2752.7039788310231</v>
          </cell>
          <cell r="AI254">
            <v>0</v>
          </cell>
          <cell r="AJ254">
            <v>0</v>
          </cell>
          <cell r="AM254">
            <v>4018.3219939999994</v>
          </cell>
          <cell r="AN254">
            <v>2689.0872784574844</v>
          </cell>
          <cell r="AQ254">
            <v>206.98863699999998</v>
          </cell>
          <cell r="AR254">
            <v>172.61806373916215</v>
          </cell>
          <cell r="AU254">
            <v>7.8355319999999988</v>
          </cell>
          <cell r="AV254">
            <v>0</v>
          </cell>
          <cell r="AY254">
            <v>339.53971999999999</v>
          </cell>
          <cell r="AZ254">
            <v>0</v>
          </cell>
          <cell r="BC254">
            <v>1390.80693</v>
          </cell>
          <cell r="BD254">
            <v>2205.5935976202263</v>
          </cell>
          <cell r="BG254">
            <v>8597.5374869999996</v>
          </cell>
          <cell r="BK254">
            <v>694.09754299999997</v>
          </cell>
          <cell r="BL254">
            <v>0</v>
          </cell>
          <cell r="BO254">
            <v>2.6118440000000001</v>
          </cell>
          <cell r="BP254">
            <v>0</v>
          </cell>
          <cell r="BS254">
            <v>2152.8124169999996</v>
          </cell>
          <cell r="BT254">
            <v>2151.2508688447224</v>
          </cell>
          <cell r="BW254">
            <v>1925.4718979999998</v>
          </cell>
          <cell r="BX254">
            <v>2070.8826782623391</v>
          </cell>
        </row>
        <row r="255">
          <cell r="O255">
            <v>2287.6732199999997</v>
          </cell>
          <cell r="P255">
            <v>2326.3825258002275</v>
          </cell>
          <cell r="S255">
            <v>3679.4427999999998</v>
          </cell>
          <cell r="T255">
            <v>5389.870859928089</v>
          </cell>
          <cell r="AA255">
            <v>105.32066</v>
          </cell>
          <cell r="AB255">
            <v>332.15072018163028</v>
          </cell>
          <cell r="AE255">
            <v>1927.5965000000001</v>
          </cell>
          <cell r="AF255">
            <v>1876.0498919900301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2772.6839446700073</v>
          </cell>
          <cell r="AQ255">
            <v>143.74235999999999</v>
          </cell>
          <cell r="AR255">
            <v>119.75127855686654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1481.5472848491324</v>
          </cell>
          <cell r="BG255">
            <v>5397.5708199999999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6595.7987108193092</v>
          </cell>
          <cell r="BW255">
            <v>798.27724999999998</v>
          </cell>
          <cell r="BX255">
            <v>756.95621362477198</v>
          </cell>
        </row>
        <row r="256">
          <cell r="O256">
            <v>2559.79324</v>
          </cell>
          <cell r="P256">
            <v>2596.4374379262881</v>
          </cell>
          <cell r="S256">
            <v>3961.6443999999997</v>
          </cell>
          <cell r="T256">
            <v>5759.2900969920865</v>
          </cell>
          <cell r="AA256">
            <v>118.69907999999998</v>
          </cell>
          <cell r="AB256">
            <v>372.01348601834439</v>
          </cell>
          <cell r="AE256">
            <v>2312.5902000000001</v>
          </cell>
          <cell r="AF256">
            <v>2244.221646123081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2976.2525221698957</v>
          </cell>
          <cell r="AQ256">
            <v>145.24359999999999</v>
          </cell>
          <cell r="AR256">
            <v>121.15304937609409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1635.951525939467</v>
          </cell>
          <cell r="BG256">
            <v>5817.7574399999994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1452.2345135467847</v>
          </cell>
          <cell r="BW256">
            <v>1479.2925</v>
          </cell>
          <cell r="BX256">
            <v>1730.7196390531822</v>
          </cell>
        </row>
        <row r="257">
          <cell r="O257">
            <v>2849.4991799999998</v>
          </cell>
          <cell r="P257">
            <v>2940.7697061101658</v>
          </cell>
          <cell r="S257">
            <v>4817.8994400000001</v>
          </cell>
          <cell r="T257">
            <v>5327.738064051051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2244.221646123081</v>
          </cell>
          <cell r="AI257">
            <v>0</v>
          </cell>
          <cell r="AJ257">
            <v>0</v>
          </cell>
          <cell r="AM257">
            <v>3849.49476</v>
          </cell>
          <cell r="AN257">
            <v>3952.4643608276829</v>
          </cell>
          <cell r="AQ257">
            <v>171.73962</v>
          </cell>
          <cell r="AR257">
            <v>143.44120540181186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1852.7717487990772</v>
          </cell>
          <cell r="BG257">
            <v>6537.0187799999994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1226.0821633033345</v>
          </cell>
          <cell r="BW257">
            <v>1265.3287499999999</v>
          </cell>
          <cell r="BX257">
            <v>1313.9264646375673</v>
          </cell>
        </row>
        <row r="258">
          <cell r="O258">
            <v>2155.995144</v>
          </cell>
          <cell r="P258">
            <v>2226.5499833256604</v>
          </cell>
          <cell r="S258">
            <v>3477.5701110000005</v>
          </cell>
          <cell r="T258">
            <v>3983.5701287145939</v>
          </cell>
          <cell r="AA258">
            <v>62.123409000000002</v>
          </cell>
          <cell r="AB258">
            <v>0</v>
          </cell>
          <cell r="AE258">
            <v>2078.4024060000002</v>
          </cell>
          <cell r="AF258">
            <v>2048.0271396781131</v>
          </cell>
          <cell r="AI258">
            <v>0</v>
          </cell>
          <cell r="AJ258">
            <v>0</v>
          </cell>
          <cell r="AM258">
            <v>2855.8890900000001</v>
          </cell>
          <cell r="AN258">
            <v>1540.1420522458689</v>
          </cell>
          <cell r="AQ258">
            <v>118.43671500000001</v>
          </cell>
          <cell r="AR258">
            <v>99.585804057407572</v>
          </cell>
          <cell r="AU258">
            <v>4.4693100000000001</v>
          </cell>
          <cell r="AV258">
            <v>0</v>
          </cell>
          <cell r="AY258">
            <v>268.15860000000004</v>
          </cell>
          <cell r="AZ258">
            <v>0</v>
          </cell>
          <cell r="BC258">
            <v>661.90481100000011</v>
          </cell>
          <cell r="BD258">
            <v>1464.0637560689549</v>
          </cell>
          <cell r="BG258">
            <v>3920.925663</v>
          </cell>
          <cell r="BK258">
            <v>302.12535600000001</v>
          </cell>
          <cell r="BL258">
            <v>0</v>
          </cell>
          <cell r="BO258">
            <v>0.89386200000000016</v>
          </cell>
          <cell r="BP258">
            <v>0</v>
          </cell>
          <cell r="BS258">
            <v>3033.3206970000001</v>
          </cell>
          <cell r="BT258">
            <v>1457.841596610672</v>
          </cell>
          <cell r="BW258">
            <v>1223.5953059999999</v>
          </cell>
          <cell r="BX258">
            <v>1287.7600770060935</v>
          </cell>
        </row>
        <row r="259">
          <cell r="O259">
            <v>4768.7049900000002</v>
          </cell>
          <cell r="P259">
            <v>4936.7504424665494</v>
          </cell>
          <cell r="S259">
            <v>8004.9291000000003</v>
          </cell>
          <cell r="T259">
            <v>8987.198122731339</v>
          </cell>
          <cell r="AA259">
            <v>162.38208</v>
          </cell>
          <cell r="AB259">
            <v>0</v>
          </cell>
          <cell r="AE259">
            <v>4755.3397499999992</v>
          </cell>
          <cell r="AF259">
            <v>4628.7538708210532</v>
          </cell>
          <cell r="AI259">
            <v>0</v>
          </cell>
          <cell r="AJ259">
            <v>0</v>
          </cell>
          <cell r="AM259">
            <v>8169.8484000000008</v>
          </cell>
          <cell r="AN259">
            <v>5414.2969917463743</v>
          </cell>
          <cell r="AQ259">
            <v>225.81258</v>
          </cell>
          <cell r="AR259">
            <v>188.71840286286127</v>
          </cell>
          <cell r="AU259">
            <v>7.6116599999999996</v>
          </cell>
          <cell r="AV259">
            <v>0</v>
          </cell>
          <cell r="AY259">
            <v>786.53819999999996</v>
          </cell>
          <cell r="AZ259">
            <v>0</v>
          </cell>
          <cell r="BC259">
            <v>2521.9966800000002</v>
          </cell>
          <cell r="BD259">
            <v>131.76484489466688</v>
          </cell>
          <cell r="BG259">
            <v>11683.8981</v>
          </cell>
          <cell r="BK259">
            <v>603.85836000000006</v>
          </cell>
          <cell r="BL259">
            <v>0</v>
          </cell>
          <cell r="BO259">
            <v>2.53722</v>
          </cell>
          <cell r="BP259">
            <v>0</v>
          </cell>
          <cell r="BS259">
            <v>3993.5842800000005</v>
          </cell>
          <cell r="BT259">
            <v>3330.607339948996</v>
          </cell>
          <cell r="BW259">
            <v>2211.5194499999998</v>
          </cell>
          <cell r="BX259">
            <v>2252.1783639946921</v>
          </cell>
        </row>
        <row r="260">
          <cell r="O260">
            <v>2209.1477320000004</v>
          </cell>
          <cell r="P260">
            <v>2307.5902447704402</v>
          </cell>
          <cell r="S260">
            <v>3567.3369600000001</v>
          </cell>
          <cell r="T260">
            <v>4149.0480876536049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1404.3340039438626</v>
          </cell>
          <cell r="AI260">
            <v>178.27782000000002</v>
          </cell>
          <cell r="AJ260">
            <v>168.10569033444671</v>
          </cell>
          <cell r="AM260">
            <v>3075.8991340000002</v>
          </cell>
          <cell r="AN260">
            <v>1596.471458570767</v>
          </cell>
          <cell r="AQ260">
            <v>125.878687</v>
          </cell>
          <cell r="AR260">
            <v>106.49453166645755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0</v>
          </cell>
          <cell r="BC260">
            <v>669.80467399999998</v>
          </cell>
          <cell r="BD260">
            <v>2676.8286787921534</v>
          </cell>
          <cell r="BG260">
            <v>4163.2866110000004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783.1226012562455</v>
          </cell>
          <cell r="BW260">
            <v>1400.7543000000001</v>
          </cell>
          <cell r="BX260">
            <v>906.47842866176404</v>
          </cell>
        </row>
        <row r="261">
          <cell r="O261">
            <v>2189.7755599999996</v>
          </cell>
          <cell r="P261">
            <v>2167.1266218080468</v>
          </cell>
          <cell r="S261">
            <v>3773.6635999999994</v>
          </cell>
          <cell r="T261">
            <v>5406.7691656958104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2244.221646123081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880.97243738437987</v>
          </cell>
          <cell r="AQ261">
            <v>121.26505999999998</v>
          </cell>
          <cell r="AR261">
            <v>101.22787844564554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188.12796714774564</v>
          </cell>
          <cell r="BC261">
            <v>677.24565999999993</v>
          </cell>
          <cell r="BD261">
            <v>0</v>
          </cell>
          <cell r="BG261">
            <v>4058.2205999999996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2648.4122338427205</v>
          </cell>
          <cell r="BW261">
            <v>1185.97444</v>
          </cell>
          <cell r="BX261">
            <v>166.34346422865357</v>
          </cell>
        </row>
        <row r="262">
          <cell r="O262">
            <v>1883.1837</v>
          </cell>
          <cell r="P262">
            <v>2302.0327062735382</v>
          </cell>
          <cell r="S262">
            <v>3356.6710000000003</v>
          </cell>
          <cell r="T262">
            <v>4332.9782079683082</v>
          </cell>
          <cell r="AA262">
            <v>61.353049999999996</v>
          </cell>
          <cell r="AB262">
            <v>0</v>
          </cell>
          <cell r="AE262">
            <v>2313.2592</v>
          </cell>
          <cell r="AF262">
            <v>2244.221646123081</v>
          </cell>
          <cell r="AI262">
            <v>0</v>
          </cell>
          <cell r="AJ262">
            <v>0</v>
          </cell>
          <cell r="AM262">
            <v>3218.7534000000001</v>
          </cell>
          <cell r="AN262">
            <v>2826.7732788493058</v>
          </cell>
          <cell r="AQ262">
            <v>78.085700000000003</v>
          </cell>
          <cell r="AR262">
            <v>65.006120476806046</v>
          </cell>
          <cell r="AU262">
            <v>3.0422999999999996</v>
          </cell>
          <cell r="AV262">
            <v>0</v>
          </cell>
          <cell r="AY262">
            <v>169.35470000000001</v>
          </cell>
          <cell r="AZ262">
            <v>0</v>
          </cell>
          <cell r="BC262">
            <v>663.22140000000002</v>
          </cell>
          <cell r="BD262">
            <v>1652.8686086824544</v>
          </cell>
          <cell r="BG262">
            <v>6254.4617500000004</v>
          </cell>
          <cell r="BK262">
            <v>293.07490000000001</v>
          </cell>
          <cell r="BL262">
            <v>0</v>
          </cell>
          <cell r="BO262">
            <v>0</v>
          </cell>
          <cell r="BP262">
            <v>0</v>
          </cell>
          <cell r="BS262">
            <v>3393.1786000000002</v>
          </cell>
          <cell r="BT262">
            <v>1379.3424337162514</v>
          </cell>
          <cell r="BW262">
            <v>1342.0575200000001</v>
          </cell>
          <cell r="BX262">
            <v>1125.1546681533648</v>
          </cell>
        </row>
        <row r="263">
          <cell r="O263">
            <v>1872.7262399999997</v>
          </cell>
          <cell r="P263">
            <v>2294.4279689862842</v>
          </cell>
          <cell r="S263">
            <v>3313.7525999999998</v>
          </cell>
          <cell r="T263">
            <v>4316.2247674301234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1876.0498919900301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1698.5010778436199</v>
          </cell>
          <cell r="AQ263">
            <v>78.030259999999998</v>
          </cell>
          <cell r="AR263">
            <v>65.170327915629841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1653.065047410973</v>
          </cell>
          <cell r="BG263">
            <v>6091.9338699999989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1669.0417253504229</v>
          </cell>
          <cell r="BW263">
            <v>1343.02</v>
          </cell>
          <cell r="BX263">
            <v>1530.7336764412055</v>
          </cell>
        </row>
        <row r="264">
          <cell r="O264">
            <v>2067.73929</v>
          </cell>
          <cell r="P264">
            <v>2138.4058434309691</v>
          </cell>
          <cell r="S264">
            <v>3657.9183029999999</v>
          </cell>
          <cell r="T264">
            <v>4139.0265341496688</v>
          </cell>
          <cell r="AA264">
            <v>108.222435</v>
          </cell>
          <cell r="AB264">
            <v>358.73564618718649</v>
          </cell>
          <cell r="AE264">
            <v>1927.3383299999998</v>
          </cell>
          <cell r="AF264">
            <v>1876.0498919900301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1672.5277449247535</v>
          </cell>
          <cell r="AQ264">
            <v>163.94547600000001</v>
          </cell>
          <cell r="AR264">
            <v>137.21333790495811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0</v>
          </cell>
          <cell r="BC264">
            <v>688.47889499999997</v>
          </cell>
          <cell r="BD264">
            <v>1485.3511192753681</v>
          </cell>
          <cell r="BG264">
            <v>4501.5927750000001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2775.506116624164</v>
          </cell>
          <cell r="BW264">
            <v>1048.7613649999998</v>
          </cell>
          <cell r="BX264">
            <v>1093.381197458004</v>
          </cell>
        </row>
        <row r="265">
          <cell r="O265">
            <v>2214.9972000000002</v>
          </cell>
          <cell r="P265">
            <v>2285.2986647421476</v>
          </cell>
          <cell r="S265">
            <v>3985.1018000000004</v>
          </cell>
          <cell r="T265">
            <v>4558.0388819787768</v>
          </cell>
          <cell r="AA265">
            <v>104.59709000000002</v>
          </cell>
          <cell r="AB265">
            <v>318.87288035047243</v>
          </cell>
          <cell r="AE265">
            <v>2312.67049</v>
          </cell>
          <cell r="AF265">
            <v>2244.221646123081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1679.5751763691987</v>
          </cell>
          <cell r="AQ265">
            <v>132.52120000000002</v>
          </cell>
          <cell r="AR265">
            <v>110.4995911499648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0</v>
          </cell>
          <cell r="BC265">
            <v>659.29297000000008</v>
          </cell>
          <cell r="BD265">
            <v>1525.7359565240879</v>
          </cell>
          <cell r="BG265">
            <v>4452.2390300000006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1052.2625883228311</v>
          </cell>
          <cell r="BW265">
            <v>2520.2122399999998</v>
          </cell>
          <cell r="BX265">
            <v>2571.7820986362622</v>
          </cell>
        </row>
        <row r="266">
          <cell r="O266">
            <v>2187.4578000000001</v>
          </cell>
          <cell r="P266">
            <v>2257.4657905479553</v>
          </cell>
          <cell r="S266">
            <v>4654.7379999999994</v>
          </cell>
          <cell r="T266">
            <v>5085.1061495400345</v>
          </cell>
          <cell r="AA266">
            <v>104.26075</v>
          </cell>
          <cell r="AB266">
            <v>352.06747992836711</v>
          </cell>
          <cell r="AE266">
            <v>1135.9462399999998</v>
          </cell>
          <cell r="AF266">
            <v>939.58691913424082</v>
          </cell>
          <cell r="AI266">
            <v>176.26751999999999</v>
          </cell>
          <cell r="AJ266">
            <v>168.10569033444671</v>
          </cell>
          <cell r="AM266">
            <v>2367.0553500000001</v>
          </cell>
          <cell r="AN266">
            <v>772.77344061429926</v>
          </cell>
          <cell r="AQ266">
            <v>157.40010000000001</v>
          </cell>
          <cell r="AR266">
            <v>131.4460522487077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0</v>
          </cell>
          <cell r="BC266">
            <v>667.26879999999994</v>
          </cell>
          <cell r="BD266">
            <v>81.308735162776443</v>
          </cell>
          <cell r="BG266">
            <v>2924.6822000000002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323.34179001749521</v>
          </cell>
          <cell r="BW266">
            <v>818.29748000000006</v>
          </cell>
          <cell r="BX266">
            <v>3695.0677391016643</v>
          </cell>
        </row>
        <row r="267">
          <cell r="O267">
            <v>951.20459999999991</v>
          </cell>
          <cell r="P267">
            <v>1031.9678653750802</v>
          </cell>
          <cell r="S267">
            <v>2073.5391599999998</v>
          </cell>
          <cell r="T267">
            <v>2353.6040167032825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1024.0135698390566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768.75564407823742</v>
          </cell>
          <cell r="AQ267">
            <v>63.847979999999993</v>
          </cell>
          <cell r="AR267">
            <v>53.307341725481386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737.39286632793767</v>
          </cell>
          <cell r="BG267">
            <v>1882.4295599999998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1616.7089500874758</v>
          </cell>
          <cell r="BW267">
            <v>988.29070999999999</v>
          </cell>
          <cell r="BX267">
            <v>0</v>
          </cell>
        </row>
        <row r="268">
          <cell r="O268">
            <v>2239.7589900000003</v>
          </cell>
          <cell r="P268">
            <v>2308.8360741180386</v>
          </cell>
          <cell r="S268">
            <v>4568.1538</v>
          </cell>
          <cell r="T268">
            <v>5311.1762283011813</v>
          </cell>
          <cell r="AA268">
            <v>68.668410000000009</v>
          </cell>
          <cell r="AB268">
            <v>139.50505725687916</v>
          </cell>
          <cell r="AE268">
            <v>1927.6490000000001</v>
          </cell>
          <cell r="AF268">
            <v>1876.0498919900301</v>
          </cell>
          <cell r="AI268">
            <v>0</v>
          </cell>
          <cell r="AJ268">
            <v>0</v>
          </cell>
          <cell r="AM268">
            <v>3203.06477</v>
          </cell>
          <cell r="AN268">
            <v>1675.3344493237175</v>
          </cell>
          <cell r="AQ268">
            <v>129.05765</v>
          </cell>
          <cell r="AR268">
            <v>107.79617599859741</v>
          </cell>
          <cell r="AU268">
            <v>4.8701000000000008</v>
          </cell>
          <cell r="AV268">
            <v>0</v>
          </cell>
          <cell r="AY268">
            <v>336.03690000000006</v>
          </cell>
          <cell r="AZ268">
            <v>0</v>
          </cell>
          <cell r="BC268">
            <v>656.97649000000001</v>
          </cell>
          <cell r="BD268">
            <v>131.8525839243882</v>
          </cell>
          <cell r="BG268">
            <v>4269.1296600000005</v>
          </cell>
          <cell r="BK268">
            <v>316.55650000000003</v>
          </cell>
          <cell r="BL268">
            <v>0</v>
          </cell>
          <cell r="BO268">
            <v>0.97402000000000011</v>
          </cell>
          <cell r="BP268">
            <v>0</v>
          </cell>
          <cell r="BS268">
            <v>3330.6613900000002</v>
          </cell>
          <cell r="BT268">
            <v>2551.2227940686757</v>
          </cell>
          <cell r="BW268">
            <v>908.05880000000002</v>
          </cell>
          <cell r="BX268">
            <v>986.84661924414706</v>
          </cell>
        </row>
        <row r="269">
          <cell r="O269">
            <v>2096.0145899999998</v>
          </cell>
          <cell r="P269">
            <v>2160.2218969349742</v>
          </cell>
          <cell r="S269">
            <v>2259.4355999999998</v>
          </cell>
          <cell r="T269">
            <v>2760.6985564062256</v>
          </cell>
          <cell r="AA269">
            <v>128.92580999999998</v>
          </cell>
          <cell r="AB269">
            <v>0</v>
          </cell>
          <cell r="AE269">
            <v>1927.5914499999997</v>
          </cell>
          <cell r="AF269">
            <v>1876.0498919900301</v>
          </cell>
          <cell r="AI269">
            <v>0</v>
          </cell>
          <cell r="AJ269">
            <v>0</v>
          </cell>
          <cell r="AM269">
            <v>2786.3497799999996</v>
          </cell>
          <cell r="AN269">
            <v>1462.4812136849191</v>
          </cell>
          <cell r="AQ269">
            <v>157.38434999999998</v>
          </cell>
          <cell r="AR269">
            <v>131.22577397711478</v>
          </cell>
          <cell r="AU269">
            <v>5.6054699999999995</v>
          </cell>
          <cell r="AV269">
            <v>0</v>
          </cell>
          <cell r="AY269">
            <v>238.44807</v>
          </cell>
          <cell r="AZ269">
            <v>0</v>
          </cell>
          <cell r="BC269">
            <v>623.93192999999997</v>
          </cell>
          <cell r="BD269">
            <v>1438.9896364247911</v>
          </cell>
          <cell r="BG269">
            <v>4010.067</v>
          </cell>
          <cell r="BK269">
            <v>303.55775999999997</v>
          </cell>
          <cell r="BL269">
            <v>0</v>
          </cell>
          <cell r="BO269">
            <v>0.86237999999999992</v>
          </cell>
          <cell r="BP269">
            <v>0</v>
          </cell>
          <cell r="BS269">
            <v>2218.0413599999997</v>
          </cell>
          <cell r="BT269">
            <v>1659.6965869106111</v>
          </cell>
          <cell r="BW269">
            <v>825.93503999999996</v>
          </cell>
          <cell r="BX269">
            <v>624.25524777944156</v>
          </cell>
        </row>
        <row r="270">
          <cell r="O270">
            <v>7656.3121800000008</v>
          </cell>
          <cell r="P270">
            <v>7297.9286259264672</v>
          </cell>
          <cell r="S270">
            <v>10787.6351</v>
          </cell>
          <cell r="T270">
            <v>11392.727540169493</v>
          </cell>
          <cell r="AA270">
            <v>255.46334000000002</v>
          </cell>
          <cell r="AB270">
            <v>0</v>
          </cell>
          <cell r="AE270">
            <v>4766.7320200000004</v>
          </cell>
          <cell r="AF270">
            <v>4689.6841734486279</v>
          </cell>
          <cell r="AI270">
            <v>0</v>
          </cell>
          <cell r="AJ270">
            <v>0</v>
          </cell>
          <cell r="AM270">
            <v>7557.6679200000008</v>
          </cell>
          <cell r="AN270">
            <v>4659.608433417734</v>
          </cell>
          <cell r="AQ270">
            <v>212.46456000000001</v>
          </cell>
          <cell r="AR270">
            <v>175.56178245953993</v>
          </cell>
          <cell r="AU270">
            <v>7.5880200000000002</v>
          </cell>
          <cell r="AV270">
            <v>0</v>
          </cell>
          <cell r="AY270">
            <v>796.74210000000005</v>
          </cell>
          <cell r="AZ270">
            <v>0</v>
          </cell>
          <cell r="BC270">
            <v>2305.49341</v>
          </cell>
          <cell r="BD270">
            <v>1256.1276223763457</v>
          </cell>
          <cell r="BG270">
            <v>11379.500660000002</v>
          </cell>
          <cell r="BK270">
            <v>804.33012000000008</v>
          </cell>
          <cell r="BL270">
            <v>0</v>
          </cell>
          <cell r="BO270">
            <v>1.2646700000000002</v>
          </cell>
          <cell r="BP270">
            <v>0</v>
          </cell>
          <cell r="BS270">
            <v>5892.09753</v>
          </cell>
          <cell r="BT270">
            <v>6534.1207971165495</v>
          </cell>
          <cell r="BW270">
            <v>3492.7952800000003</v>
          </cell>
          <cell r="BX270">
            <v>3825.8996772590322</v>
          </cell>
        </row>
        <row r="271">
          <cell r="O271">
            <v>4925.4407999999994</v>
          </cell>
          <cell r="P271">
            <v>4971.8772215555018</v>
          </cell>
          <cell r="S271">
            <v>6147.028299999999</v>
          </cell>
          <cell r="T271">
            <v>7354.2293559650052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3690.7289248260377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3760.6892348967676</v>
          </cell>
          <cell r="AQ271">
            <v>207.18123999999997</v>
          </cell>
          <cell r="AR271">
            <v>173.75950569196169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3230.5595625471028</v>
          </cell>
          <cell r="BG271">
            <v>8815.9526699999988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3696.9367667896267</v>
          </cell>
          <cell r="BW271">
            <v>1675.0649599999999</v>
          </cell>
          <cell r="BX271">
            <v>1855.9444941466629</v>
          </cell>
        </row>
        <row r="272">
          <cell r="O272">
            <v>1946.9236500000002</v>
          </cell>
          <cell r="P272">
            <v>2004.6534571809534</v>
          </cell>
          <cell r="S272">
            <v>3222.6060000000007</v>
          </cell>
          <cell r="T272">
            <v>4592.3909373186252</v>
          </cell>
          <cell r="AA272">
            <v>78.540900000000008</v>
          </cell>
          <cell r="AB272">
            <v>259.09335476702142</v>
          </cell>
          <cell r="AE272">
            <v>2313.1606800000004</v>
          </cell>
          <cell r="AF272">
            <v>2133.7621097645028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2002.7836086118073</v>
          </cell>
          <cell r="AQ272">
            <v>72.468150000000009</v>
          </cell>
          <cell r="AR272">
            <v>60.977030636397757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1420.9267522454109</v>
          </cell>
          <cell r="BG272">
            <v>3147.3039000000003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0</v>
          </cell>
          <cell r="BW272">
            <v>1553.8471300000001</v>
          </cell>
          <cell r="BX272">
            <v>2100.7871212697373</v>
          </cell>
        </row>
        <row r="273"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138.0869447075759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0</v>
          </cell>
          <cell r="BG273">
            <v>766.1277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1345.6999353329279</v>
          </cell>
          <cell r="BW273">
            <v>0</v>
          </cell>
          <cell r="BX273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88"/>
  <sheetViews>
    <sheetView zoomScale="90" zoomScaleNormal="90" workbookViewId="0">
      <pane ySplit="4" topLeftCell="A266" activePane="bottomLeft" state="frozen"/>
      <selection pane="bottomLeft" activeCell="E276" sqref="E276"/>
    </sheetView>
  </sheetViews>
  <sheetFormatPr defaultRowHeight="17.100000000000001" customHeight="1" x14ac:dyDescent="0.2"/>
  <cols>
    <col min="1" max="1" width="5.140625" style="3" customWidth="1"/>
    <col min="2" max="2" width="32.28515625" style="3" customWidth="1"/>
    <col min="3" max="3" width="6" style="3" customWidth="1"/>
    <col min="4" max="4" width="10.28515625" style="3" customWidth="1"/>
    <col min="5" max="5" width="10.5703125" style="3" customWidth="1"/>
    <col min="6" max="6" width="11.7109375" style="3" customWidth="1"/>
    <col min="7" max="7" width="9.140625" style="3" customWidth="1"/>
    <col min="8" max="8" width="10.7109375" style="3" customWidth="1"/>
    <col min="9" max="9" width="10.28515625" style="3" customWidth="1"/>
    <col min="10" max="10" width="10" style="3" customWidth="1"/>
    <col min="11" max="11" width="10.5703125" style="3" customWidth="1"/>
    <col min="12" max="12" width="10.140625" style="3" customWidth="1"/>
    <col min="13" max="13" width="10.5703125" style="3" customWidth="1"/>
    <col min="14" max="17" width="9.85546875" style="3" customWidth="1"/>
    <col min="18" max="18" width="10.28515625" style="3" customWidth="1"/>
    <col min="19" max="19" width="9.7109375" style="3" customWidth="1"/>
    <col min="20" max="20" width="11.5703125" style="3" customWidth="1"/>
    <col min="21" max="21" width="10.42578125" style="3" customWidth="1"/>
    <col min="22" max="22" width="13.28515625" style="3" customWidth="1"/>
    <col min="23" max="23" width="11" style="3" customWidth="1"/>
    <col min="24" max="27" width="9.140625" style="3" customWidth="1"/>
    <col min="28" max="30" width="10.140625" style="3" customWidth="1"/>
    <col min="31" max="32" width="9.7109375" style="3" customWidth="1"/>
    <col min="33" max="36" width="9.140625" style="3" customWidth="1"/>
    <col min="37" max="37" width="8.42578125" style="3" customWidth="1"/>
    <col min="38" max="39" width="9.140625" style="3" customWidth="1"/>
    <col min="40" max="40" width="9.5703125" style="3" customWidth="1"/>
    <col min="41" max="41" width="9.140625" style="3" customWidth="1"/>
    <col min="42" max="42" width="10" style="3" customWidth="1"/>
    <col min="43" max="43" width="9.140625" style="3" customWidth="1"/>
    <col min="44" max="44" width="10.28515625" style="3" customWidth="1"/>
    <col min="45" max="45" width="12" style="3" customWidth="1"/>
    <col min="46" max="47" width="9.140625" style="3" customWidth="1"/>
    <col min="48" max="49" width="10.140625" style="3" customWidth="1"/>
    <col min="50" max="50" width="11" style="3" customWidth="1"/>
    <col min="51" max="51" width="10.5703125" style="3" customWidth="1"/>
    <col min="52" max="54" width="9.140625" style="3" customWidth="1"/>
    <col min="55" max="55" width="9.7109375" style="3" customWidth="1"/>
    <col min="56" max="56" width="8" style="3" customWidth="1"/>
    <col min="57" max="57" width="7.85546875" style="3" customWidth="1"/>
    <col min="58" max="58" width="9.140625" style="3" customWidth="1"/>
    <col min="59" max="59" width="9" style="3" customWidth="1"/>
    <col min="60" max="60" width="10.42578125" style="3" customWidth="1"/>
    <col min="61" max="61" width="11.28515625" style="3" customWidth="1"/>
    <col min="62" max="63" width="9.28515625" style="3" customWidth="1"/>
    <col min="64" max="64" width="11" style="3" customWidth="1"/>
    <col min="65" max="65" width="9.85546875" style="3" customWidth="1"/>
    <col min="66" max="66" width="9.28515625" style="3" customWidth="1"/>
    <col min="67" max="67" width="9" style="3" customWidth="1"/>
    <col min="68" max="68" width="11.5703125" style="3" customWidth="1"/>
    <col min="69" max="69" width="11.28515625" style="3" customWidth="1"/>
    <col min="70" max="71" width="10.85546875" style="3" customWidth="1"/>
    <col min="72" max="72" width="7.42578125" style="3" customWidth="1"/>
    <col min="73" max="16384" width="9.140625" style="3"/>
  </cols>
  <sheetData>
    <row r="1" spans="1:74" ht="42" customHeight="1" thickBot="1" x14ac:dyDescent="0.25">
      <c r="A1" s="137" t="s">
        <v>728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6"/>
      <c r="BU1" s="6"/>
      <c r="BV1" s="6"/>
    </row>
    <row r="2" spans="1:74" ht="17.100000000000001" customHeight="1" thickBot="1" x14ac:dyDescent="0.25">
      <c r="A2" s="138" t="s">
        <v>0</v>
      </c>
      <c r="B2" s="141" t="s">
        <v>20</v>
      </c>
      <c r="C2" s="144" t="s">
        <v>21</v>
      </c>
      <c r="D2" s="147" t="s">
        <v>117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9"/>
      <c r="BT2" s="150" t="s">
        <v>121</v>
      </c>
    </row>
    <row r="3" spans="1:74" ht="64.5" customHeight="1" x14ac:dyDescent="0.2">
      <c r="A3" s="139"/>
      <c r="B3" s="142"/>
      <c r="C3" s="145"/>
      <c r="D3" s="153" t="s">
        <v>5</v>
      </c>
      <c r="E3" s="141"/>
      <c r="F3" s="141"/>
      <c r="G3" s="154"/>
      <c r="H3" s="153" t="s">
        <v>6</v>
      </c>
      <c r="I3" s="141"/>
      <c r="J3" s="141"/>
      <c r="K3" s="154"/>
      <c r="L3" s="153" t="s">
        <v>7</v>
      </c>
      <c r="M3" s="141"/>
      <c r="N3" s="141"/>
      <c r="O3" s="155"/>
      <c r="P3" s="153" t="s">
        <v>118</v>
      </c>
      <c r="Q3" s="141"/>
      <c r="R3" s="141"/>
      <c r="S3" s="154"/>
      <c r="T3" s="153" t="s">
        <v>8</v>
      </c>
      <c r="U3" s="141"/>
      <c r="V3" s="141"/>
      <c r="W3" s="154"/>
      <c r="X3" s="153" t="s">
        <v>9</v>
      </c>
      <c r="Y3" s="141"/>
      <c r="Z3" s="141"/>
      <c r="AA3" s="154"/>
      <c r="AB3" s="153" t="s">
        <v>22</v>
      </c>
      <c r="AC3" s="141"/>
      <c r="AD3" s="141"/>
      <c r="AE3" s="154"/>
      <c r="AF3" s="153" t="s">
        <v>10</v>
      </c>
      <c r="AG3" s="141"/>
      <c r="AH3" s="141"/>
      <c r="AI3" s="154"/>
      <c r="AJ3" s="153" t="s">
        <v>11</v>
      </c>
      <c r="AK3" s="141"/>
      <c r="AL3" s="141"/>
      <c r="AM3" s="154"/>
      <c r="AN3" s="156" t="s">
        <v>12</v>
      </c>
      <c r="AO3" s="157"/>
      <c r="AP3" s="157"/>
      <c r="AQ3" s="158"/>
      <c r="AR3" s="156" t="s">
        <v>13</v>
      </c>
      <c r="AS3" s="157"/>
      <c r="AT3" s="157"/>
      <c r="AU3" s="158"/>
      <c r="AV3" s="156" t="s">
        <v>14</v>
      </c>
      <c r="AW3" s="157"/>
      <c r="AX3" s="157"/>
      <c r="AY3" s="158"/>
      <c r="AZ3" s="156" t="s">
        <v>15</v>
      </c>
      <c r="BA3" s="157"/>
      <c r="BB3" s="157"/>
      <c r="BC3" s="158"/>
      <c r="BD3" s="156" t="s">
        <v>16</v>
      </c>
      <c r="BE3" s="157"/>
      <c r="BF3" s="157"/>
      <c r="BG3" s="158"/>
      <c r="BH3" s="156" t="s">
        <v>17</v>
      </c>
      <c r="BI3" s="157"/>
      <c r="BJ3" s="157"/>
      <c r="BK3" s="158"/>
      <c r="BL3" s="156" t="s">
        <v>18</v>
      </c>
      <c r="BM3" s="157"/>
      <c r="BN3" s="157"/>
      <c r="BO3" s="158"/>
      <c r="BP3" s="159" t="s">
        <v>23</v>
      </c>
      <c r="BQ3" s="157"/>
      <c r="BR3" s="157"/>
      <c r="BS3" s="160"/>
      <c r="BT3" s="151"/>
    </row>
    <row r="4" spans="1:74" ht="88.5" customHeight="1" thickBot="1" x14ac:dyDescent="0.25">
      <c r="A4" s="140"/>
      <c r="B4" s="143"/>
      <c r="C4" s="146"/>
      <c r="D4" s="16" t="s">
        <v>1</v>
      </c>
      <c r="E4" s="32" t="s">
        <v>2</v>
      </c>
      <c r="F4" s="32" t="s">
        <v>3</v>
      </c>
      <c r="G4" s="21" t="s">
        <v>4</v>
      </c>
      <c r="H4" s="24" t="s">
        <v>1</v>
      </c>
      <c r="I4" s="32" t="s">
        <v>2</v>
      </c>
      <c r="J4" s="31" t="s">
        <v>3</v>
      </c>
      <c r="K4" s="21" t="s">
        <v>4</v>
      </c>
      <c r="L4" s="24" t="s">
        <v>1</v>
      </c>
      <c r="M4" s="32" t="s">
        <v>2</v>
      </c>
      <c r="N4" s="31" t="s">
        <v>3</v>
      </c>
      <c r="O4" s="14" t="s">
        <v>4</v>
      </c>
      <c r="P4" s="16" t="s">
        <v>1</v>
      </c>
      <c r="Q4" s="32" t="s">
        <v>2</v>
      </c>
      <c r="R4" s="32" t="s">
        <v>3</v>
      </c>
      <c r="S4" s="21" t="s">
        <v>4</v>
      </c>
      <c r="T4" s="16" t="s">
        <v>1</v>
      </c>
      <c r="U4" s="32" t="s">
        <v>2</v>
      </c>
      <c r="V4" s="32" t="s">
        <v>3</v>
      </c>
      <c r="W4" s="21" t="s">
        <v>4</v>
      </c>
      <c r="X4" s="16" t="s">
        <v>1</v>
      </c>
      <c r="Y4" s="32" t="s">
        <v>2</v>
      </c>
      <c r="Z4" s="32" t="s">
        <v>3</v>
      </c>
      <c r="AA4" s="21" t="s">
        <v>4</v>
      </c>
      <c r="AB4" s="16" t="s">
        <v>1</v>
      </c>
      <c r="AC4" s="32" t="s">
        <v>2</v>
      </c>
      <c r="AD4" s="32" t="s">
        <v>3</v>
      </c>
      <c r="AE4" s="21" t="s">
        <v>4</v>
      </c>
      <c r="AF4" s="16" t="s">
        <v>1</v>
      </c>
      <c r="AG4" s="32" t="s">
        <v>2</v>
      </c>
      <c r="AH4" s="32" t="s">
        <v>3</v>
      </c>
      <c r="AI4" s="21" t="s">
        <v>4</v>
      </c>
      <c r="AJ4" s="16" t="s">
        <v>1</v>
      </c>
      <c r="AK4" s="32" t="s">
        <v>2</v>
      </c>
      <c r="AL4" s="32" t="s">
        <v>3</v>
      </c>
      <c r="AM4" s="21" t="s">
        <v>4</v>
      </c>
      <c r="AN4" s="16" t="s">
        <v>1</v>
      </c>
      <c r="AO4" s="32" t="s">
        <v>2</v>
      </c>
      <c r="AP4" s="32" t="s">
        <v>3</v>
      </c>
      <c r="AQ4" s="21" t="s">
        <v>4</v>
      </c>
      <c r="AR4" s="16" t="s">
        <v>1</v>
      </c>
      <c r="AS4" s="32" t="s">
        <v>2</v>
      </c>
      <c r="AT4" s="32" t="s">
        <v>3</v>
      </c>
      <c r="AU4" s="21" t="s">
        <v>4</v>
      </c>
      <c r="AV4" s="16" t="s">
        <v>1</v>
      </c>
      <c r="AW4" s="32" t="s">
        <v>2</v>
      </c>
      <c r="AX4" s="32" t="s">
        <v>3</v>
      </c>
      <c r="AY4" s="21" t="s">
        <v>4</v>
      </c>
      <c r="AZ4" s="16" t="s">
        <v>1</v>
      </c>
      <c r="BA4" s="32" t="s">
        <v>2</v>
      </c>
      <c r="BB4" s="32" t="s">
        <v>3</v>
      </c>
      <c r="BC4" s="21" t="s">
        <v>4</v>
      </c>
      <c r="BD4" s="16" t="s">
        <v>1</v>
      </c>
      <c r="BE4" s="32" t="s">
        <v>2</v>
      </c>
      <c r="BF4" s="32" t="s">
        <v>3</v>
      </c>
      <c r="BG4" s="21" t="s">
        <v>4</v>
      </c>
      <c r="BH4" s="16" t="s">
        <v>1</v>
      </c>
      <c r="BI4" s="32" t="s">
        <v>2</v>
      </c>
      <c r="BJ4" s="32" t="s">
        <v>3</v>
      </c>
      <c r="BK4" s="21" t="s">
        <v>4</v>
      </c>
      <c r="BL4" s="16" t="s">
        <v>1</v>
      </c>
      <c r="BM4" s="32" t="s">
        <v>2</v>
      </c>
      <c r="BN4" s="32" t="s">
        <v>3</v>
      </c>
      <c r="BO4" s="21" t="s">
        <v>4</v>
      </c>
      <c r="BP4" s="25" t="s">
        <v>1</v>
      </c>
      <c r="BQ4" s="32" t="s">
        <v>2</v>
      </c>
      <c r="BR4" s="32" t="s">
        <v>3</v>
      </c>
      <c r="BS4" s="14" t="s">
        <v>4</v>
      </c>
      <c r="BT4" s="152"/>
    </row>
    <row r="5" spans="1:74" ht="17.100000000000001" customHeight="1" thickBot="1" x14ac:dyDescent="0.25">
      <c r="A5" s="7">
        <v>1</v>
      </c>
      <c r="B5" s="34">
        <v>2</v>
      </c>
      <c r="C5" s="34">
        <v>3</v>
      </c>
      <c r="D5" s="33">
        <v>4</v>
      </c>
      <c r="E5" s="34">
        <v>5</v>
      </c>
      <c r="F5" s="34">
        <v>6</v>
      </c>
      <c r="G5" s="35">
        <v>7</v>
      </c>
      <c r="H5" s="33">
        <v>8</v>
      </c>
      <c r="I5" s="34">
        <v>9</v>
      </c>
      <c r="J5" s="34">
        <v>10</v>
      </c>
      <c r="K5" s="35">
        <v>11</v>
      </c>
      <c r="L5" s="33">
        <v>12</v>
      </c>
      <c r="M5" s="34">
        <v>13</v>
      </c>
      <c r="N5" s="34">
        <v>14</v>
      </c>
      <c r="O5" s="18">
        <v>15</v>
      </c>
      <c r="P5" s="33">
        <v>16</v>
      </c>
      <c r="Q5" s="34">
        <v>17</v>
      </c>
      <c r="R5" s="34">
        <v>18</v>
      </c>
      <c r="S5" s="35">
        <v>19</v>
      </c>
      <c r="T5" s="33">
        <v>20</v>
      </c>
      <c r="U5" s="34">
        <v>21</v>
      </c>
      <c r="V5" s="34">
        <v>22</v>
      </c>
      <c r="W5" s="35">
        <v>23</v>
      </c>
      <c r="X5" s="33">
        <v>24</v>
      </c>
      <c r="Y5" s="34">
        <v>25</v>
      </c>
      <c r="Z5" s="34">
        <v>26</v>
      </c>
      <c r="AA5" s="35">
        <v>27</v>
      </c>
      <c r="AB5" s="33">
        <v>28</v>
      </c>
      <c r="AC5" s="34">
        <v>29</v>
      </c>
      <c r="AD5" s="34">
        <v>30</v>
      </c>
      <c r="AE5" s="35">
        <v>31</v>
      </c>
      <c r="AF5" s="33">
        <v>32</v>
      </c>
      <c r="AG5" s="34">
        <v>33</v>
      </c>
      <c r="AH5" s="34">
        <v>34</v>
      </c>
      <c r="AI5" s="35">
        <v>35</v>
      </c>
      <c r="AJ5" s="33">
        <v>36</v>
      </c>
      <c r="AK5" s="34">
        <v>37</v>
      </c>
      <c r="AL5" s="34">
        <v>38</v>
      </c>
      <c r="AM5" s="35">
        <v>39</v>
      </c>
      <c r="AN5" s="33">
        <v>40</v>
      </c>
      <c r="AO5" s="34">
        <v>41</v>
      </c>
      <c r="AP5" s="34">
        <v>42</v>
      </c>
      <c r="AQ5" s="35">
        <v>43</v>
      </c>
      <c r="AR5" s="33">
        <v>44</v>
      </c>
      <c r="AS5" s="34">
        <v>45</v>
      </c>
      <c r="AT5" s="34">
        <v>46</v>
      </c>
      <c r="AU5" s="35">
        <v>47</v>
      </c>
      <c r="AV5" s="33">
        <v>48</v>
      </c>
      <c r="AW5" s="34">
        <v>49</v>
      </c>
      <c r="AX5" s="34">
        <v>50</v>
      </c>
      <c r="AY5" s="35">
        <v>51</v>
      </c>
      <c r="AZ5" s="33">
        <v>52</v>
      </c>
      <c r="BA5" s="34">
        <v>53</v>
      </c>
      <c r="BB5" s="34">
        <v>54</v>
      </c>
      <c r="BC5" s="35">
        <v>55</v>
      </c>
      <c r="BD5" s="33">
        <v>56</v>
      </c>
      <c r="BE5" s="34">
        <v>57</v>
      </c>
      <c r="BF5" s="34">
        <v>58</v>
      </c>
      <c r="BG5" s="35">
        <v>59</v>
      </c>
      <c r="BH5" s="33">
        <v>60</v>
      </c>
      <c r="BI5" s="34">
        <v>61</v>
      </c>
      <c r="BJ5" s="34">
        <v>62</v>
      </c>
      <c r="BK5" s="35">
        <v>63</v>
      </c>
      <c r="BL5" s="33">
        <v>64</v>
      </c>
      <c r="BM5" s="34">
        <v>65</v>
      </c>
      <c r="BN5" s="34">
        <v>66</v>
      </c>
      <c r="BO5" s="35">
        <v>67</v>
      </c>
      <c r="BP5" s="8">
        <v>68</v>
      </c>
      <c r="BQ5" s="34">
        <v>69</v>
      </c>
      <c r="BR5" s="34">
        <v>70</v>
      </c>
      <c r="BS5" s="18">
        <v>71</v>
      </c>
      <c r="BT5" s="19">
        <v>72</v>
      </c>
    </row>
    <row r="6" spans="1:74" ht="17.100000000000001" customHeight="1" x14ac:dyDescent="0.2">
      <c r="A6" s="135">
        <v>1</v>
      </c>
      <c r="B6" s="38" t="s">
        <v>24</v>
      </c>
      <c r="C6" s="197">
        <v>3</v>
      </c>
      <c r="D6" s="22">
        <f>'[1]Прибирання сходових кліто'!H7+'[2]по будинку'!P6+'[3]по будинку'!O6+'[4]по будинку'!O6+'[5]по будинку'!O6+'[6]по будинку'!O6+'[7]по будинку'!O6+'[8]по будинку'!O6+'[9]по будинку'!O6+'[10]по будинку'!O6+'[11]по будинку'!O6+'[12]по будинку'!O6</f>
        <v>0</v>
      </c>
      <c r="E6" s="11">
        <f>'[1]Прибирання сходових кліто'!Y7+'[2]по будинку'!Q6+'[3]по будинку'!P6+'[4]по будинку'!P6+'[5]по будинку'!P6+'[6]по будинку'!P6+'[7]по будинку'!P6+'[8]по будинку'!P6+'[9]по будинку'!P6+'[10]по будинку'!P6+'[11]по будинку'!P6+'[12]по будинку'!P6</f>
        <v>0</v>
      </c>
      <c r="F6" s="10">
        <f>D6-E6</f>
        <v>0</v>
      </c>
      <c r="G6" s="23">
        <f>E6-D6</f>
        <v>0</v>
      </c>
      <c r="H6" s="17">
        <f>'[1]Прибирання прибуд терит.'!H6+'[2]по будинку'!T6+'[3]по будинку'!S6+'[4]по будинку'!S6+'[5]по будинку'!S6+'[6]по будинку'!S6+'[7]по будинку'!S6+'[8]по будинку'!S6+'[9]по будинку'!S6+'[10]по будинку'!S6+'[11]по будинку'!S6+'[12]по будинку'!S6</f>
        <v>0</v>
      </c>
      <c r="I6" s="11">
        <f>'[1]Прибирання прибуд терит.'!AG6+'[2]по будинку'!U6+'[3]по будинку'!T6+'[4]по будинку'!T6+'[5]по будинку'!T6+'[6]по будинку'!T6+'[7]по будинку'!T6+'[8]по будинку'!T6+'[9]по будинку'!T6+'[10]по будинку'!T6+'[11]по будинку'!T6+'[12]по будинку'!T6</f>
        <v>0</v>
      </c>
      <c r="J6" s="10">
        <f>H6-I6</f>
        <v>0</v>
      </c>
      <c r="K6" s="23">
        <f>I6-H6</f>
        <v>0</v>
      </c>
      <c r="L6" s="22">
        <f>'[1]Вивезення та знешкодження ТПВ'!H8+'[2]по будинку'!X6+'[3]по будинку'!W6+'[4]по будинку'!W6+'[5]по будинку'!W6</f>
        <v>762.45749999999998</v>
      </c>
      <c r="M6" s="10">
        <f>'[1]Вивезення та знешкодження ТПВ'!V8+'[2]по будинку'!Y6+'[3]по будинку'!X6+'[4]по будинку'!X6+'[5]по будинку'!X6</f>
        <v>952.97353429481927</v>
      </c>
      <c r="N6" s="10">
        <v>0</v>
      </c>
      <c r="O6" s="15">
        <f>M6-L6</f>
        <v>190.51603429481929</v>
      </c>
      <c r="P6" s="17">
        <f>'[1]Приб підвал, тех.поверхів,покр '!H8+'[2]по будинку'!AB6+'[3]по будинку'!AA6+'[4]по будинку'!AA6+'[5]по будинку'!AA6+'[6]по будинку'!AA6+'[7]по будинку'!AA6+'[8]по будинку'!AA6+'[9]по будинку'!AA6+'[10]по будинку'!AA6+'[11]по будинку'!AA6+'[12]по будинку'!AA6</f>
        <v>0</v>
      </c>
      <c r="Q6" s="11">
        <f>'[1]Приб підвал, тех.поверхів,покр '!Q8+'[2]по будинку'!AC6+'[3]по будинку'!AB6+'[4]по будинку'!AB6+'[5]по будинку'!AB6+'[6]по будинку'!AB6+'[7]по будинку'!AB6+'[8]по будинку'!AB6+'[9]по будинку'!AB6+'[10]по будинку'!AB6+'[11]по будинку'!AB6+'[12]по будинку'!AB6</f>
        <v>0</v>
      </c>
      <c r="R6" s="10">
        <f>P6-Q6</f>
        <v>0</v>
      </c>
      <c r="S6" s="23">
        <v>0</v>
      </c>
      <c r="T6" s="17">
        <f>'[1]ТО ліфтів'!H8+'[2]по будинку'!AF6+'[3]по будинку'!AE6+'[4]по будинку'!AE6+'[5]по будинку'!AE6+'[6]по будинку'!AE6+'[7]по будинку'!AE6+'[8]по будинку'!AE6+'[9]по будинку'!AE6+'[10]по будинку'!AE6+'[11]по будинку'!AE6+'[12]по будинку'!AE6</f>
        <v>0</v>
      </c>
      <c r="U6" s="10">
        <f>'[1]ТО ліфтів'!Q8+'[2]по будинку'!AG6+'[3]по будинку'!AF6+'[4]по будинку'!AF6+'[5]по будинку'!AF6+'[6]по будинку'!AF6+'[7]по будинку'!AF6+'[8]по будинку'!AF6+'[9]по будинку'!AF6+'[10]по будинку'!AF6+'[11]по будинку'!AF6+'[12]по будинку'!AF6</f>
        <v>0</v>
      </c>
      <c r="V6" s="10">
        <f>T6-U6</f>
        <v>0</v>
      </c>
      <c r="W6" s="23">
        <f>U6-T6</f>
        <v>0</v>
      </c>
      <c r="X6" s="17">
        <f>'[1]Обслуг. дисп.'!H8+'[2]по будинку'!AJ6+'[3]по будинку'!AI6+'[4]по будинку'!AI6+'[5]по будинку'!AI6+'[6]по будинку'!AI6+'[7]по будинку'!AI6+'[8]по будинку'!AI6+'[9]по будинку'!AI6+'[10]по будинку'!AI6+'[11]по будинку'!AI6+'[12]по будинку'!AI6</f>
        <v>0</v>
      </c>
      <c r="Y6" s="10">
        <f>'[1]Обслуг. дисп.'!O8+'[2]по будинку'!AK6+'[3]по будинку'!AJ6+'[4]по будинку'!AJ6+'[5]по будинку'!AJ6+'[6]по будинку'!AJ6+'[7]по будинку'!AJ6+'[8]по будинку'!AJ6+'[9]по будинку'!AJ6+'[10]по будинку'!AJ6+'[11]по будинку'!AJ6+'[12]по будинку'!AJ6</f>
        <v>0</v>
      </c>
      <c r="Z6" s="10">
        <f>X6-Y6</f>
        <v>0</v>
      </c>
      <c r="AA6" s="27">
        <f>Y6-X6</f>
        <v>0</v>
      </c>
      <c r="AB6" s="17">
        <f>'[1]ТО внутр. буд.сист'!H6+'[2]по будинку'!AN6+'[3]по будинку'!AM6+'[4]по будинку'!AM6+'[5]по будинку'!AM6+'[6]по будинку'!AM6+'[7]по будинку'!AM6+'[8]по будинку'!AM6+'[9]по будинку'!AM6+'[10]по будинку'!AM6+'[11]по будинку'!AM6+'[12]по будинку'!AM6</f>
        <v>670.50200000000018</v>
      </c>
      <c r="AC6" s="10">
        <f>'[1]ТО внутр. буд.сист'!W6+'[2]по будинку'!AO6+'[3]по будинку'!AN6+'[4]по будинку'!AN6+'[5]по будинку'!AN6+'[6]по будинку'!AN6+'[7]по будинку'!AN6+'[8]по будинку'!AN6+'[9]по будинку'!AN6+'[10]по будинку'!AN6+'[11]по будинку'!AN6+'[12]по будинку'!AN6</f>
        <v>506.56513712155248</v>
      </c>
      <c r="AD6" s="10">
        <f>AB6-AC6</f>
        <v>163.9368628784477</v>
      </c>
      <c r="AE6" s="23">
        <v>0</v>
      </c>
      <c r="AF6" s="17">
        <f>[1]Дератизація!H7+'[2]по будинку'!AR6+'[3]по будинку'!AQ6+'[4]по будинку'!AQ6+'[5]по будинку'!AQ6+'[6]по будинку'!AQ6+'[7]по будинку'!AQ6+'[8]по будинку'!AQ6+'[9]по будинку'!AQ6+'[10]по будинку'!AQ6+'[11]по будинку'!AQ6+'[12]по будинку'!AQ6</f>
        <v>0</v>
      </c>
      <c r="AG6" s="10">
        <f>[1]Дератизація!O7+'[2]по будинку'!AS6+'[3]по будинку'!AR6+'[4]по будинку'!AR6+'[5]по будинку'!AR6+'[6]по будинку'!AR6+'[7]по будинку'!AR6+'[8]по будинку'!AR6+'[9]по будинку'!AR6+'[10]по будинку'!AR6+'[11]по будинку'!AR6+'[12]по будинку'!AR6</f>
        <v>0</v>
      </c>
      <c r="AH6" s="10">
        <f>AF6-AG6</f>
        <v>0</v>
      </c>
      <c r="AI6" s="23">
        <f>AG6-AF6</f>
        <v>0</v>
      </c>
      <c r="AJ6" s="17">
        <f>[1]Дезінсекція!H8+'[2]по будинку'!AV6+'[3]по будинку'!AU6+'[4]по будинку'!AU6+'[5]по будинку'!AU6+'[6]по будинку'!AU6+'[7]по будинку'!AU6+'[8]по будинку'!AU6+'[9]по будинку'!AU6+'[10]по будинку'!AU6+'[11]по будинку'!AU6+'[12]по будинку'!AU6</f>
        <v>0</v>
      </c>
      <c r="AK6" s="10">
        <f>[1]Дезінсекція!O8+'[2]по будинку'!AW6+'[3]по будинку'!AV6+'[4]по будинку'!AV6+'[5]по будинку'!AV6+'[6]по будинку'!AV6+'[7]по будинку'!AV6+'[8]по будинку'!AV6+'[9]по будинку'!AV6+'[10]по будинку'!AV6+'[11]по будинку'!AV6+'[12]по будинку'!AV6</f>
        <v>0</v>
      </c>
      <c r="AL6" s="10">
        <f>AJ6-AK6</f>
        <v>0</v>
      </c>
      <c r="AM6" s="23">
        <v>0</v>
      </c>
      <c r="AN6" s="17">
        <f>'[1]Обслуг. ДВК'!H8+'[2]по будинку'!AZ6+'[3]по будинку'!AY6+'[4]по будинку'!AY6+'[5]по будинку'!AY6+'[6]по будинку'!AY6+'[7]по будинку'!AY6+'[8]по будинку'!AY6+'[9]по будинку'!AY6+'[10]по будинку'!AY6+'[11]по будинку'!AY6+'[12]по будинку'!AY6</f>
        <v>465.17310000000009</v>
      </c>
      <c r="AO6" s="10">
        <f>'[1]Обслуг. ДВК'!Q8+'[2]по будинку'!BA6+'[3]по будинку'!AZ6+'[4]по будинку'!AZ6+'[5]по будинку'!AZ6+'[6]по будинку'!AZ6+'[7]по будинку'!AZ6+'[8]по будинку'!AZ6+'[9]по будинку'!AZ6+'[10]по будинку'!AZ6+'[11]по будинку'!AZ6+'[12]по будинку'!AZ6</f>
        <v>856.74460519484433</v>
      </c>
      <c r="AP6" s="10">
        <v>0</v>
      </c>
      <c r="AQ6" s="23">
        <f>AO6-AN6</f>
        <v>391.57150519484424</v>
      </c>
      <c r="AR6" s="17">
        <f>'[1]ТО мереж електропост.'!H9+'[2]по будинку'!BD6+'[3]по будинку'!BC6+'[4]по будинку'!BC6+'[5]по будинку'!BC6+'[6]по будинку'!BC6+'[7]по будинку'!BC6+'[8]по будинку'!BC6+'[9]по будинку'!BC6+'[10]по будинку'!BC6+'[11]по будинку'!BC6+'[12]по будинку'!BC6</f>
        <v>0</v>
      </c>
      <c r="AS6" s="11">
        <f>'[1]ТО мереж електропост.'!P9+'[2]по будинку'!BE6+'[3]по будинку'!BD6+'[4]по будинку'!BD6+'[5]по будинку'!BD6+'[6]по будинку'!BD6+'[7]по будинку'!BD6+'[8]по будинку'!BD6+'[9]по будинку'!BD6+'[10]по будинку'!BD6+'[11]по будинку'!BD6+'[12]по будинку'!BD6</f>
        <v>0</v>
      </c>
      <c r="AT6" s="10">
        <f>AR6-AS6</f>
        <v>0</v>
      </c>
      <c r="AU6" s="23">
        <v>0</v>
      </c>
      <c r="AV6" s="17">
        <f>'[1]ПР констр.'!H8+'[2]по будинку'!BH6+'[3]по будинку'!BG6+'[4]по будинку'!BG6+'[5]по будинку'!BG6+'[6]по будинку'!BG6+'[7]по будинку'!BG6+'[8]по будинку'!BG6+'[9]по будинку'!BG6+'[10]по будинку'!BG6+'[11]по будинку'!BG6+'[12]по будинку'!BG6</f>
        <v>2026.6729000000003</v>
      </c>
      <c r="AW6" s="10">
        <v>0</v>
      </c>
      <c r="AX6" s="10">
        <f>AV6-AW6</f>
        <v>2026.6729000000003</v>
      </c>
      <c r="AY6" s="23">
        <v>0</v>
      </c>
      <c r="AZ6" s="17">
        <f>'[1]Прибирання та вивезення снігу'!H7+'[2]по будинку'!BL6+'[3]по будинку'!BK6+'[4]по будинку'!BK6+'[5]по будинку'!BK6+'[6]по будинку'!BK6+'[7]по будинку'!BK6+'[8]по будинку'!BK6+'[9]по будинку'!BK6+'[10]по будинку'!BK6+'[11]по будинку'!BK6+'[12]по будинку'!BK6</f>
        <v>0</v>
      </c>
      <c r="BA6" s="10">
        <f>'[1]Прибирання та вивезення снігу'!R7+'[2]по будинку'!BM6+'[3]по будинку'!BL6+'[4]по будинку'!BL6+'[5]по будинку'!BL6+'[6]по будинку'!BL6+'[7]по будинку'!BL6+'[8]по будинку'!BL6+'[9]по будинку'!BL6+'[10]по будинку'!BL6+'[11]по будинку'!BL6+'[12]по будинку'!BL6</f>
        <v>0</v>
      </c>
      <c r="BB6" s="10">
        <f>AZ6-BA6</f>
        <v>0</v>
      </c>
      <c r="BC6" s="23">
        <f>BA6-AZ6</f>
        <v>0</v>
      </c>
      <c r="BD6" s="17">
        <f>'[1]експлуатація номерних знаків'!H8+'[2]по будинку'!BP6+'[3]по будинку'!BO6+'[4]по будинку'!BO6+'[5]по будинку'!BO6+'[6]по будинку'!BO6+'[7]по будинку'!BO6+'[8]по будинку'!BO6+'[9]по будинку'!BO6+'[10]по будинку'!BO6+'[11]по будинку'!BO6+'[12]по будинку'!BO6</f>
        <v>0</v>
      </c>
      <c r="BE6" s="10">
        <f>'[1]експлуатація номерних знаків'!P8+'[2]по будинку'!BQ6+'[3]по будинку'!BP6+'[4]по будинку'!BP6+'[5]по будинку'!BP6+'[6]по будинку'!BP6+'[7]по будинку'!BP6+'[8]по будинку'!BP6+'[9]по будинку'!BP6+'[10]по будинку'!BP6+'[11]по будинку'!BP6+'[12]по будинку'!BP6</f>
        <v>0</v>
      </c>
      <c r="BF6" s="10">
        <f>BD6-BE6</f>
        <v>0</v>
      </c>
      <c r="BG6" s="23">
        <v>0</v>
      </c>
      <c r="BH6" s="17">
        <f>'[1]Освітлення місць загального кор'!H8+'[2]по будинку'!BT6+'[3]по будинку'!BS6+'[4]по будинку'!BS6+'[5]по будинку'!BS6+'[6]по будинку'!BS6+'[7]по будинку'!BS6+'[8]по будинку'!BS6+'[9]по будинку'!BS6+'[10]по будинку'!BS6+'[11]по будинку'!BS6+'[12]по будинку'!BS6</f>
        <v>0</v>
      </c>
      <c r="BI6" s="10">
        <f>'[1]Освітлення місць загального кор'!Q8+'[2]по будинку'!BU6+'[3]по будинку'!BT6+'[4]по будинку'!BT6+'[5]по будинку'!BT6+'[6]по будинку'!BT6+'[7]по будинку'!BT6+'[8]по будинку'!BT6+'[9]по будинку'!BT6+'[10]по будинку'!BT6+'[11]по будинку'!BT6+'[12]по будинку'!BT6</f>
        <v>0</v>
      </c>
      <c r="BJ6" s="10">
        <f>BH6-BI6</f>
        <v>0</v>
      </c>
      <c r="BK6" s="27">
        <f>BI6-BH6</f>
        <v>0</v>
      </c>
      <c r="BL6" s="17">
        <v>0</v>
      </c>
      <c r="BM6" s="10">
        <f>'[1]Енергопостачання ліфтів'!P8+'[2]по будинку'!BY6+'[3]по будинку'!BX6+'[4]по будинку'!BX6+'[5]по будинку'!BX6+'[6]по будинку'!BX6+'[7]по будинку'!BX6+'[8]по будинку'!BX6+'[9]по будинку'!BX6+'[10]по будинку'!BX6+'[11]по будинку'!BX6+'[12]по будинку'!BX6</f>
        <v>0</v>
      </c>
      <c r="BN6" s="10">
        <f>BL6-BM6</f>
        <v>0</v>
      </c>
      <c r="BO6" s="23">
        <f>BM6-BL6</f>
        <v>0</v>
      </c>
      <c r="BP6" s="9">
        <f>D6+H6+L6+P6+T6+X6+AB6+AF6+AJ6+AN6+AR6+AV6+AZ6+BD6+BH6+BL6</f>
        <v>3924.8055000000004</v>
      </c>
      <c r="BQ6" s="10">
        <f>E6+I6+M6+Q6+U6+Y6+AC6+AG6+AK6+AO6+AS6+AW6+BA6+BE6+BI6+BM6</f>
        <v>2316.283276611216</v>
      </c>
      <c r="BR6" s="10">
        <f>BP6-BQ6</f>
        <v>1608.5222233887844</v>
      </c>
      <c r="BS6" s="15">
        <v>0</v>
      </c>
      <c r="BT6" s="20">
        <f>BQ6/BP6</f>
        <v>0.59016511177718634</v>
      </c>
    </row>
    <row r="7" spans="1:74" ht="17.100000000000001" customHeight="1" x14ac:dyDescent="0.2">
      <c r="A7" s="136">
        <v>2</v>
      </c>
      <c r="B7" s="39" t="s">
        <v>25</v>
      </c>
      <c r="C7" s="36" t="s">
        <v>26</v>
      </c>
      <c r="D7" s="22">
        <f>'[1]Прибирання сходових кліто'!H8+'[2]по будинку'!P7+'[3]по будинку'!O7+'[4]по будинку'!O7+'[5]по будинку'!O7+'[6]по будинку'!O7+'[7]по будинку'!O7+'[8]по будинку'!O7+'[9]по будинку'!O7+'[10]по будинку'!O7+'[11]по будинку'!O7+'[12]по будинку'!O7</f>
        <v>0</v>
      </c>
      <c r="E7" s="11">
        <f>'[1]Прибирання сходових кліто'!Y8+'[2]по будинку'!Q7+'[3]по будинку'!P7+'[4]по будинку'!P7+'[5]по будинку'!P7+'[6]по будинку'!P7+'[7]по будинку'!P7+'[8]по будинку'!P7+'[9]по будинку'!P7+'[10]по будинку'!P7+'[11]по будинку'!P7+'[12]по будинку'!P7</f>
        <v>0</v>
      </c>
      <c r="F7" s="10">
        <f t="shared" ref="F7:F70" si="0">D7-E7</f>
        <v>0</v>
      </c>
      <c r="G7" s="23">
        <f t="shared" ref="G7:G70" si="1">E7-D7</f>
        <v>0</v>
      </c>
      <c r="H7" s="17">
        <f>'[1]Прибирання прибуд терит.'!H7+'[2]по будинку'!T7+'[3]по будинку'!S7+'[4]по будинку'!S7+'[5]по будинку'!S7+'[6]по будинку'!S7+'[7]по будинку'!S7+'[8]по будинку'!S7+'[9]по будинку'!S7+'[10]по будинку'!S7+'[11]по будинку'!S7+'[12]по будинку'!S7</f>
        <v>0</v>
      </c>
      <c r="I7" s="11">
        <f>'[1]Прибирання прибуд терит.'!AG7+'[2]по будинку'!U7+'[3]по будинку'!T7+'[4]по будинку'!T7+'[5]по будинку'!T7+'[6]по будинку'!T7+'[7]по будинку'!T7+'[8]по будинку'!T7+'[9]по будинку'!T7+'[10]по будинку'!T7+'[11]по будинку'!T7+'[12]по будинку'!T7</f>
        <v>0</v>
      </c>
      <c r="J7" s="10">
        <f t="shared" ref="J7:J70" si="2">H7-I7</f>
        <v>0</v>
      </c>
      <c r="K7" s="23">
        <f t="shared" ref="K7:K70" si="3">I7-H7</f>
        <v>0</v>
      </c>
      <c r="L7" s="22">
        <f>'[1]Вивезення та знешкодження ТПВ'!H9+'[2]по будинку'!X7+'[3]по будинку'!W7+'[4]по будинку'!W7+'[5]по будинку'!W7</f>
        <v>127.239</v>
      </c>
      <c r="M7" s="10">
        <f>'[1]Вивезення та знешкодження ТПВ'!V9+'[2]по будинку'!Y7+'[3]по будинку'!X7+'[4]по будинку'!X7+'[5]по будинку'!X7</f>
        <v>145.9076638458555</v>
      </c>
      <c r="N7" s="10">
        <v>0</v>
      </c>
      <c r="O7" s="15">
        <f t="shared" ref="O7:O70" si="4">M7-L7</f>
        <v>18.668663845855491</v>
      </c>
      <c r="P7" s="17">
        <f>'[1]Приб підвал, тех.поверхів,покр '!H9+'[2]по будинку'!AB7+'[3]по будинку'!AA7+'[4]по будинку'!AA7+'[5]по будинку'!AA7+'[6]по будинку'!AA7+'[7]по будинку'!AA7+'[8]по будинку'!AA7+'[9]по будинку'!AA7+'[10]по будинку'!AA7+'[11]по будинку'!AA7+'[12]по будинку'!AA7</f>
        <v>0</v>
      </c>
      <c r="Q7" s="11">
        <f>'[1]Приб підвал, тех.поверхів,покр '!Q9+'[2]по будинку'!AC7+'[3]по будинку'!AB7+'[4]по будинку'!AB7+'[5]по будинку'!AB7+'[6]по будинку'!AB7+'[7]по будинку'!AB7+'[8]по будинку'!AB7+'[9]по будинку'!AB7+'[10]по будинку'!AB7+'[11]по будинку'!AB7+'[12]по будинку'!AB7</f>
        <v>0</v>
      </c>
      <c r="R7" s="10">
        <f t="shared" ref="R7:R70" si="5">P7-Q7</f>
        <v>0</v>
      </c>
      <c r="S7" s="23">
        <v>0</v>
      </c>
      <c r="T7" s="17">
        <f>'[1]ТО ліфтів'!H9+'[2]по будинку'!AF7+'[3]по будинку'!AE7+'[4]по будинку'!AE7+'[5]по будинку'!AE7+'[6]по будинку'!AE7+'[7]по будинку'!AE7+'[8]по будинку'!AE7+'[9]по будинку'!AE7+'[10]по будинку'!AE7+'[11]по будинку'!AE7+'[12]по будинку'!AE7</f>
        <v>0</v>
      </c>
      <c r="U7" s="10">
        <f>'[1]ТО ліфтів'!Q9+'[2]по будинку'!AG7+'[3]по будинку'!AF7+'[4]по будинку'!AF7+'[5]по будинку'!AF7+'[6]по будинку'!AF7+'[7]по будинку'!AF7+'[8]по будинку'!AF7+'[9]по будинку'!AF7+'[10]по будинку'!AF7+'[11]по будинку'!AF7+'[12]по будинку'!AF7</f>
        <v>0</v>
      </c>
      <c r="V7" s="10">
        <f t="shared" ref="V7:V70" si="6">T7-U7</f>
        <v>0</v>
      </c>
      <c r="W7" s="23">
        <f t="shared" ref="W7:W70" si="7">U7-T7</f>
        <v>0</v>
      </c>
      <c r="X7" s="17">
        <f>'[1]Обслуг. дисп.'!H9+'[2]по будинку'!AJ7+'[3]по будинку'!AI7+'[4]по будинку'!AI7+'[5]по будинку'!AI7+'[6]по будинку'!AI7+'[7]по будинку'!AI7+'[8]по будинку'!AI7+'[9]по будинку'!AI7+'[10]по будинку'!AI7+'[11]по будинку'!AI7+'[12]по будинку'!AI7</f>
        <v>0</v>
      </c>
      <c r="Y7" s="10">
        <f>'[1]Обслуг. дисп.'!O9+'[2]по будинку'!AK7+'[3]по будинку'!AJ7+'[4]по будинку'!AJ7+'[5]по будинку'!AJ7+'[6]по будинку'!AJ7+'[7]по будинку'!AJ7+'[8]по будинку'!AJ7+'[9]по будинку'!AJ7+'[10]по будинку'!AJ7+'[11]по будинку'!AJ7+'[12]по будинку'!AJ7</f>
        <v>0</v>
      </c>
      <c r="Z7" s="10">
        <f t="shared" ref="Z7:Z70" si="8">X7-Y7</f>
        <v>0</v>
      </c>
      <c r="AA7" s="27">
        <f t="shared" ref="AA7:AA70" si="9">Y7-X7</f>
        <v>0</v>
      </c>
      <c r="AB7" s="17">
        <f>'[1]ТО внутр. буд.сист'!H7+'[2]по будинку'!AN7+'[3]по будинку'!AM7+'[4]по будинку'!AM7+'[5]по будинку'!AM7+'[6]по будинку'!AM7+'[7]по будинку'!AM7+'[8]по будинку'!AM7+'[9]по будинку'!AM7+'[10]по будинку'!AM7+'[11]по будинку'!AM7+'[12]по будинку'!AM7</f>
        <v>0</v>
      </c>
      <c r="AC7" s="10">
        <f>'[1]ТО внутр. буд.сист'!W7+'[2]по будинку'!AO7+'[3]по будинку'!AN7+'[4]по будинку'!AN7+'[5]по будинку'!AN7+'[6]по будинку'!AN7+'[7]по будинку'!AN7+'[8]по будинку'!AN7+'[9]по будинку'!AN7+'[10]по будинку'!AN7+'[11]по будинку'!AN7+'[12]по будинку'!AN7</f>
        <v>0</v>
      </c>
      <c r="AD7" s="10">
        <f t="shared" ref="AD7:AD70" si="10">AB7-AC7</f>
        <v>0</v>
      </c>
      <c r="AE7" s="23">
        <f t="shared" ref="AE7:AE69" si="11">AC7-AB7</f>
        <v>0</v>
      </c>
      <c r="AF7" s="17">
        <f>[1]Дератизація!H8+'[2]по будинку'!AR7+'[3]по будинку'!AQ7+'[4]по будинку'!AQ7+'[5]по будинку'!AQ7+'[6]по будинку'!AQ7+'[7]по будинку'!AQ7+'[8]по будинку'!AQ7+'[9]по будинку'!AQ7+'[10]по будинку'!AQ7+'[11]по будинку'!AQ7+'[12]по будинку'!AQ7</f>
        <v>0</v>
      </c>
      <c r="AG7" s="10">
        <f>[1]Дератизація!O8+'[2]по будинку'!AS7+'[3]по будинку'!AR7+'[4]по будинку'!AR7+'[5]по будинку'!AR7+'[6]по будинку'!AR7+'[7]по будинку'!AR7+'[8]по будинку'!AR7+'[9]по будинку'!AR7+'[10]по будинку'!AR7+'[11]по будинку'!AR7+'[12]по будинку'!AR7</f>
        <v>0</v>
      </c>
      <c r="AH7" s="10">
        <f t="shared" ref="AH7:AH70" si="12">AF7-AG7</f>
        <v>0</v>
      </c>
      <c r="AI7" s="23">
        <f t="shared" ref="AI7:AI70" si="13">AG7-AF7</f>
        <v>0</v>
      </c>
      <c r="AJ7" s="17">
        <f>[1]Дезінсекція!H9+'[2]по будинку'!AV7+'[3]по будинку'!AU7+'[4]по будинку'!AU7+'[5]по будинку'!AU7+'[6]по будинку'!AU7+'[7]по будинку'!AU7+'[8]по будинку'!AU7+'[9]по будинку'!AU7+'[10]по будинку'!AU7+'[11]по будинку'!AU7+'[12]по будинку'!AU7</f>
        <v>0</v>
      </c>
      <c r="AK7" s="10">
        <f>[1]Дезінсекція!O9+'[2]по будинку'!AW7+'[3]по будинку'!AV7+'[4]по будинку'!AV7+'[5]по будинку'!AV7+'[6]по будинку'!AV7+'[7]по будинку'!AV7+'[8]по будинку'!AV7+'[9]по будинку'!AV7+'[10]по будинку'!AV7+'[11]по будинку'!AV7+'[12]по будинку'!AV7</f>
        <v>0</v>
      </c>
      <c r="AL7" s="10">
        <f t="shared" ref="AL7:AL70" si="14">AJ7-AK7</f>
        <v>0</v>
      </c>
      <c r="AM7" s="23">
        <v>0</v>
      </c>
      <c r="AN7" s="17">
        <f>'[1]Обслуг. ДВК'!H9+'[2]по будинку'!AZ7+'[3]по будинку'!AY7+'[4]по будинку'!AY7+'[5]по будинку'!AY7+'[6]по будинку'!AY7+'[7]по будинку'!AY7+'[8]по будинку'!AY7+'[9]по будинку'!AY7+'[10]по будинку'!AY7+'[11]по будинку'!AY7+'[12]по будинку'!AY7</f>
        <v>69.618640000000013</v>
      </c>
      <c r="AO7" s="10">
        <f>'[1]Обслуг. ДВК'!Q9+'[2]по будинку'!BA7+'[3]по будинку'!AZ7+'[4]по будинку'!AZ7+'[5]по будинку'!AZ7+'[6]по будинку'!AZ7+'[7]по будинку'!AZ7+'[8]по будинку'!AZ7+'[9]по будинку'!AZ7+'[10]по будинку'!AZ7+'[11]по будинку'!AZ7+'[12]по будинку'!AZ7</f>
        <v>244.78417291281266</v>
      </c>
      <c r="AP7" s="10">
        <v>0</v>
      </c>
      <c r="AQ7" s="23">
        <f t="shared" ref="AQ7:AQ20" si="15">AO7-AN7</f>
        <v>175.16553291281264</v>
      </c>
      <c r="AR7" s="17">
        <f>'[1]ТО мереж електропост.'!H10+'[2]по будинку'!BD7+'[3]по будинку'!BC7+'[4]по будинку'!BC7+'[5]по будинку'!BC7+'[6]по будинку'!BC7+'[7]по будинку'!BC7+'[8]по будинку'!BC7+'[9]по будинку'!BC7+'[10]по будинку'!BC7+'[11]по будинку'!BC7+'[12]по будинку'!BC7</f>
        <v>0</v>
      </c>
      <c r="AS7" s="11">
        <f>'[1]ТО мереж електропост.'!P10+'[2]по будинку'!BE7+'[3]по будинку'!BD7+'[4]по будинку'!BD7+'[5]по будинку'!BD7+'[6]по будинку'!BD7+'[7]по будинку'!BD7+'[8]по будинку'!BD7+'[9]по будинку'!BD7+'[10]по будинку'!BD7+'[11]по будинку'!BD7+'[12]по будинку'!BD7</f>
        <v>0</v>
      </c>
      <c r="AT7" s="10">
        <f t="shared" ref="AT7:AT70" si="16">AR7-AS7</f>
        <v>0</v>
      </c>
      <c r="AU7" s="23">
        <f t="shared" ref="AU7:AU69" si="17">AS7-AR7</f>
        <v>0</v>
      </c>
      <c r="AV7" s="17">
        <f>'[1]ПР констр.'!H9+'[2]по будинку'!BH7+'[3]по будинку'!BG7+'[4]по будинку'!BG7+'[5]по будинку'!BG7+'[6]по будинку'!BG7+'[7]по будинку'!BG7+'[8]по будинку'!BG7+'[9]по будинку'!BG7+'[10]по будинку'!BG7+'[11]по будинку'!BG7+'[12]по будинку'!BG7</f>
        <v>601.60029999999983</v>
      </c>
      <c r="AW7" s="10">
        <v>0</v>
      </c>
      <c r="AX7" s="10">
        <f t="shared" ref="AX7:AX70" si="18">AV7-AW7</f>
        <v>601.60029999999983</v>
      </c>
      <c r="AY7" s="23">
        <v>0</v>
      </c>
      <c r="AZ7" s="17">
        <f>'[1]Прибирання та вивезення снігу'!H8+'[2]по будинку'!BL7+'[3]по будинку'!BK7+'[4]по будинку'!BK7+'[5]по будинку'!BK7+'[6]по будинку'!BK7+'[7]по будинку'!BK7+'[8]по будинку'!BK7+'[9]по будинку'!BK7+'[10]по будинку'!BK7+'[11]по будинку'!BK7+'[12]по будинку'!BK7</f>
        <v>0</v>
      </c>
      <c r="BA7" s="10">
        <f>'[1]Прибирання та вивезення снігу'!R8+'[2]по будинку'!BM7+'[3]по будинку'!BL7+'[4]по будинку'!BL7+'[5]по будинку'!BL7+'[6]по будинку'!BL7+'[7]по будинку'!BL7+'[8]по будинку'!BL7+'[9]по будинку'!BL7+'[10]по будинку'!BL7+'[11]по будинку'!BL7+'[12]по будинку'!BL7</f>
        <v>0</v>
      </c>
      <c r="BB7" s="10">
        <f t="shared" ref="BB7:BB70" si="19">AZ7-BA7</f>
        <v>0</v>
      </c>
      <c r="BC7" s="23">
        <f t="shared" ref="BC7:BC70" si="20">BA7-AZ7</f>
        <v>0</v>
      </c>
      <c r="BD7" s="17">
        <f>'[1]експлуатація номерних знаків'!H9+'[2]по будинку'!BP7+'[3]по будинку'!BO7+'[4]по будинку'!BO7+'[5]по будинку'!BO7+'[6]по будинку'!BO7+'[7]по будинку'!BO7+'[8]по будинку'!BO7+'[9]по будинку'!BO7+'[10]по будинку'!BO7+'[11]по будинку'!BO7+'[12]по будинку'!BO7</f>
        <v>0</v>
      </c>
      <c r="BE7" s="10">
        <f>'[1]експлуатація номерних знаків'!P9+'[2]по будинку'!BQ7+'[3]по будинку'!BP7+'[4]по будинку'!BP7+'[5]по будинку'!BP7+'[6]по будинку'!BP7+'[7]по будинку'!BP7+'[8]по будинку'!BP7+'[9]по будинку'!BP7+'[10]по будинку'!BP7+'[11]по будинку'!BP7+'[12]по будинку'!BP7</f>
        <v>0</v>
      </c>
      <c r="BF7" s="12">
        <f t="shared" ref="BF7:BF70" si="21">BD7-BE7</f>
        <v>0</v>
      </c>
      <c r="BG7" s="29">
        <v>0</v>
      </c>
      <c r="BH7" s="17">
        <f>'[1]Освітлення місць загального кор'!H9+'[2]по будинку'!BT7+'[3]по будинку'!BS7+'[4]по будинку'!BS7+'[5]по будинку'!BS7+'[6]по будинку'!BS7+'[7]по будинку'!BS7+'[8]по будинку'!BS7+'[9]по будинку'!BS7+'[10]по будинку'!BS7+'[11]по будинку'!BS7+'[12]по будинку'!BS7</f>
        <v>0</v>
      </c>
      <c r="BI7" s="10">
        <f>'[1]Освітлення місць загального кор'!Q9+'[2]по будинку'!BU7+'[3]по будинку'!BT7+'[4]по будинку'!BT7+'[5]по будинку'!BT7+'[6]по будинку'!BT7+'[7]по будинку'!BT7+'[8]по будинку'!BT7+'[9]по будинку'!BT7+'[10]по будинку'!BT7+'[11]по будинку'!BT7+'[12]по будинку'!BT7</f>
        <v>0</v>
      </c>
      <c r="BJ7" s="10">
        <f t="shared" ref="BJ7:BJ70" si="22">BH7-BI7</f>
        <v>0</v>
      </c>
      <c r="BK7" s="27">
        <f t="shared" ref="BK7:BK70" si="23">BI7-BH7</f>
        <v>0</v>
      </c>
      <c r="BL7" s="17">
        <v>0</v>
      </c>
      <c r="BM7" s="10">
        <f>'[1]Енергопостачання ліфтів'!P9+'[2]по будинку'!BY7+'[3]по будинку'!BX7+'[4]по будинку'!BX7+'[5]по будинку'!BX7+'[6]по будинку'!BX7+'[7]по будинку'!BX7+'[8]по будинку'!BX7+'[9]по будинку'!BX7+'[10]по будинку'!BX7+'[11]по будинку'!BX7+'[12]по будинку'!BX7</f>
        <v>0</v>
      </c>
      <c r="BN7" s="10">
        <f t="shared" ref="BN7:BN70" si="24">BL7-BM7</f>
        <v>0</v>
      </c>
      <c r="BO7" s="23">
        <f t="shared" ref="BO7:BO70" si="25">BM7-BL7</f>
        <v>0</v>
      </c>
      <c r="BP7" s="134">
        <f t="shared" ref="BP7:BQ70" si="26">D7+H7+L7+P7+T7+X7+AB7+AF7+AJ7+AN7+AR7+AV7+AZ7+BD7+BH7+BL7</f>
        <v>798.45793999999978</v>
      </c>
      <c r="BQ7" s="12">
        <f t="shared" si="26"/>
        <v>390.69183675866816</v>
      </c>
      <c r="BR7" s="10">
        <f t="shared" ref="BR7:BR69" si="27">BP7-BQ7</f>
        <v>407.76610324133162</v>
      </c>
      <c r="BS7" s="15">
        <v>0</v>
      </c>
      <c r="BT7" s="30">
        <f t="shared" ref="BT7:BT70" si="28">BQ7/BP7</f>
        <v>0.4893079737658671</v>
      </c>
    </row>
    <row r="8" spans="1:74" ht="17.100000000000001" customHeight="1" x14ac:dyDescent="0.2">
      <c r="A8" s="136">
        <v>3</v>
      </c>
      <c r="B8" s="39" t="s">
        <v>27</v>
      </c>
      <c r="C8" s="36" t="s">
        <v>115</v>
      </c>
      <c r="D8" s="22">
        <f>'[1]Прибирання сходових кліто'!H9+'[2]по будинку'!P8+'[3]по будинку'!O8+'[4]по будинку'!O8+'[5]по будинку'!O8+'[6]по будинку'!O8+'[7]по будинку'!O8+'[8]по будинку'!O8+'[9]по будинку'!O8+'[10]по будинку'!O8+'[11]по будинку'!O8+'[12]по будинку'!O8</f>
        <v>0</v>
      </c>
      <c r="E8" s="11">
        <f>'[1]Прибирання сходових кліто'!Y9+'[2]по будинку'!Q8+'[3]по будинку'!P8+'[4]по будинку'!P8+'[5]по будинку'!P8+'[6]по будинку'!P8+'[7]по будинку'!P8+'[8]по будинку'!P8+'[9]по будинку'!P8+'[10]по будинку'!P8+'[11]по будинку'!P8+'[12]по будинку'!P8</f>
        <v>0</v>
      </c>
      <c r="F8" s="10">
        <f t="shared" si="0"/>
        <v>0</v>
      </c>
      <c r="G8" s="23">
        <f t="shared" si="1"/>
        <v>0</v>
      </c>
      <c r="H8" s="17">
        <f>'[1]Прибирання прибуд терит.'!H8+'[2]по будинку'!T8+'[3]по будинку'!S8+'[4]по будинку'!S8+'[5]по будинку'!S8+'[6]по будинку'!S8+'[7]по будинку'!S8+'[8]по будинку'!S8+'[9]по будинку'!S8+'[10]по будинку'!S8+'[11]по будинку'!S8+'[12]по будинку'!S8</f>
        <v>201.03570000000002</v>
      </c>
      <c r="I8" s="11">
        <f>'[1]Прибирання прибуд терит.'!AG8+'[2]по будинку'!U8+'[3]по будинку'!T8+'[4]по будинку'!T8+'[5]по будинку'!T8+'[6]по будинку'!T8+'[7]по будинку'!T8+'[8]по будинку'!T8+'[9]по будинку'!T8+'[10]по будинку'!T8+'[11]по будинку'!T8+'[12]по будинку'!T8</f>
        <v>1564.6648351365686</v>
      </c>
      <c r="J8" s="10">
        <v>0</v>
      </c>
      <c r="K8" s="23">
        <f t="shared" si="3"/>
        <v>1363.6291351365685</v>
      </c>
      <c r="L8" s="22">
        <f>'[1]Вивезення та знешкодження ТПВ'!H10+'[2]по будинку'!X8+'[3]по будинку'!W8+'[4]по будинку'!W8+'[5]по будинку'!W8</f>
        <v>634.76499999999999</v>
      </c>
      <c r="M8" s="10">
        <f>'[1]Вивезення та знешкодження ТПВ'!V10+'[2]по будинку'!Y8+'[3]по будинку'!X8+'[4]по будинку'!X8+'[5]по будинку'!X8</f>
        <v>651.45700236539051</v>
      </c>
      <c r="N8" s="10">
        <v>0</v>
      </c>
      <c r="O8" s="15">
        <f t="shared" si="4"/>
        <v>16.692002365390522</v>
      </c>
      <c r="P8" s="17">
        <f>'[1]Приб підвал, тех.поверхів,покр '!H10+'[2]по будинку'!AB8+'[3]по будинку'!AA8+'[4]по будинку'!AA8+'[5]по будинку'!AA8+'[6]по будинку'!AA8+'[7]по будинку'!AA8+'[8]по будинку'!AA8+'[9]по будинку'!AA8+'[10]по будинку'!AA8+'[11]по будинку'!AA8+'[12]по будинку'!AA8</f>
        <v>0</v>
      </c>
      <c r="Q8" s="11">
        <f>'[1]Приб підвал, тех.поверхів,покр '!Q10+'[2]по будинку'!AC8+'[3]по будинку'!AB8+'[4]по будинку'!AB8+'[5]по будинку'!AB8+'[6]по будинку'!AB8+'[7]по будинку'!AB8+'[8]по будинку'!AB8+'[9]по будинку'!AB8+'[10]по будинку'!AB8+'[11]по будинку'!AB8+'[12]по будинку'!AB8</f>
        <v>0</v>
      </c>
      <c r="R8" s="10">
        <f t="shared" si="5"/>
        <v>0</v>
      </c>
      <c r="S8" s="23">
        <v>0</v>
      </c>
      <c r="T8" s="17">
        <f>'[1]ТО ліфтів'!H10+'[2]по будинку'!AF8+'[3]по будинку'!AE8+'[4]по будинку'!AE8+'[5]по будинку'!AE8+'[6]по будинку'!AE8+'[7]по будинку'!AE8+'[8]по будинку'!AE8+'[9]по будинку'!AE8+'[10]по будинку'!AE8+'[11]по будинку'!AE8+'[12]по будинку'!AE8</f>
        <v>0</v>
      </c>
      <c r="U8" s="10">
        <f>'[1]ТО ліфтів'!Q10+'[2]по будинку'!AG8+'[3]по будинку'!AF8+'[4]по будинку'!AF8+'[5]по будинку'!AF8+'[6]по будинку'!AF8+'[7]по будинку'!AF8+'[8]по будинку'!AF8+'[9]по будинку'!AF8+'[10]по будинку'!AF8+'[11]по будинку'!AF8+'[12]по будинку'!AF8</f>
        <v>0</v>
      </c>
      <c r="V8" s="10">
        <f t="shared" si="6"/>
        <v>0</v>
      </c>
      <c r="W8" s="23">
        <f t="shared" si="7"/>
        <v>0</v>
      </c>
      <c r="X8" s="17">
        <f>'[1]Обслуг. дисп.'!H10+'[2]по будинку'!AJ8+'[3]по будинку'!AI8+'[4]по будинку'!AI8+'[5]по будинку'!AI8+'[6]по будинку'!AI8+'[7]по будинку'!AI8+'[8]по будинку'!AI8+'[9]по будинку'!AI8+'[10]по будинку'!AI8+'[11]по будинку'!AI8+'[12]по будинку'!AI8</f>
        <v>0</v>
      </c>
      <c r="Y8" s="10">
        <f>'[1]Обслуг. дисп.'!O10+'[2]по будинку'!AK8+'[3]по будинку'!AJ8+'[4]по будинку'!AJ8+'[5]по будинку'!AJ8+'[6]по будинку'!AJ8+'[7]по будинку'!AJ8+'[8]по будинку'!AJ8+'[9]по будинку'!AJ8+'[10]по будинку'!AJ8+'[11]по будинку'!AJ8+'[12]по будинку'!AJ8</f>
        <v>0</v>
      </c>
      <c r="Z8" s="10">
        <f t="shared" si="8"/>
        <v>0</v>
      </c>
      <c r="AA8" s="27">
        <f t="shared" si="9"/>
        <v>0</v>
      </c>
      <c r="AB8" s="17">
        <f>'[1]ТО внутр. буд.сист'!H8+'[2]по будинку'!AN8+'[3]по будинку'!AM8+'[4]по будинку'!AM8+'[5]по будинку'!AM8+'[6]по будинку'!AM8+'[7]по будинку'!AM8+'[8]по будинку'!AM8+'[9]по будинку'!AM8+'[10]по будинку'!AM8+'[11]по будинку'!AM8+'[12]по будинку'!AM8</f>
        <v>0</v>
      </c>
      <c r="AC8" s="10">
        <f>'[1]ТО внутр. буд.сист'!W8+'[2]по будинку'!AO8+'[3]по будинку'!AN8+'[4]по будинку'!AN8+'[5]по будинку'!AN8+'[6]по будинку'!AN8+'[7]по будинку'!AN8+'[8]по будинку'!AN8+'[9]по будинку'!AN8+'[10]по будинку'!AN8+'[11]по будинку'!AN8+'[12]по будинку'!AN8</f>
        <v>0</v>
      </c>
      <c r="AD8" s="10">
        <f t="shared" si="10"/>
        <v>0</v>
      </c>
      <c r="AE8" s="23">
        <f t="shared" si="11"/>
        <v>0</v>
      </c>
      <c r="AF8" s="17">
        <f>[1]Дератизація!H9+'[2]по будинку'!AR8+'[3]по будинку'!AQ8+'[4]по будинку'!AQ8+'[5]по будинку'!AQ8+'[6]по будинку'!AQ8+'[7]по будинку'!AQ8+'[8]по будинку'!AQ8+'[9]по будинку'!AQ8+'[10]по будинку'!AQ8+'[11]по будинку'!AQ8+'[12]по будинку'!AQ8</f>
        <v>0</v>
      </c>
      <c r="AG8" s="10">
        <f>[1]Дератизація!O9+'[2]по будинку'!AS8+'[3]по будинку'!AR8+'[4]по будинку'!AR8+'[5]по будинку'!AR8+'[6]по будинку'!AR8+'[7]по будинку'!AR8+'[8]по будинку'!AR8+'[9]по будинку'!AR8+'[10]по будинку'!AR8+'[11]по будинку'!AR8+'[12]по будинку'!AR8</f>
        <v>0</v>
      </c>
      <c r="AH8" s="10">
        <f t="shared" si="12"/>
        <v>0</v>
      </c>
      <c r="AI8" s="23">
        <f t="shared" si="13"/>
        <v>0</v>
      </c>
      <c r="AJ8" s="17">
        <f>[1]Дезінсекція!H10+'[2]по будинку'!AV8+'[3]по будинку'!AU8+'[4]по будинку'!AU8+'[5]по будинку'!AU8+'[6]по будинку'!AU8+'[7]по будинку'!AU8+'[8]по будинку'!AU8+'[9]по будинку'!AU8+'[10]по будинку'!AU8+'[11]по будинку'!AU8+'[12]по будинку'!AU8</f>
        <v>0</v>
      </c>
      <c r="AK8" s="10">
        <f>[1]Дезінсекція!O10+'[2]по будинку'!AW8+'[3]по будинку'!AV8+'[4]по будинку'!AV8+'[5]по будинку'!AV8+'[6]по будинку'!AV8+'[7]по будинку'!AV8+'[8]по будинку'!AV8+'[9]по будинку'!AV8+'[10]по будинку'!AV8+'[11]по будинку'!AV8+'[12]по будинку'!AV8</f>
        <v>0</v>
      </c>
      <c r="AL8" s="10">
        <f t="shared" si="14"/>
        <v>0</v>
      </c>
      <c r="AM8" s="23">
        <v>0</v>
      </c>
      <c r="AN8" s="17">
        <f>'[1]Обслуг. ДВК'!H10+'[2]по будинку'!AZ8+'[3]по будинку'!AY8+'[4]по будинку'!AY8+'[5]по будинку'!AY8+'[6]по будинку'!AY8+'[7]по будинку'!AY8+'[8]по будинку'!AY8+'[9]по будинку'!AY8+'[10]по будинку'!AY8+'[11]по будинку'!AY8+'[12]по будинку'!AY8</f>
        <v>425.98356000000001</v>
      </c>
      <c r="AO8" s="10">
        <f>'[1]Обслуг. ДВК'!Q10+'[2]по будинку'!BA8+'[3]по будинку'!AZ8+'[4]по будинку'!AZ8+'[5]по будинку'!AZ8+'[6]по будинку'!AZ8+'[7]по будинку'!AZ8+'[8]по будинку'!AZ8+'[9]по будинку'!AZ8+'[10]по будинку'!AZ8+'[11]по будинку'!AZ8+'[12]по будинку'!AZ8</f>
        <v>484.49955698667554</v>
      </c>
      <c r="AP8" s="10">
        <v>0</v>
      </c>
      <c r="AQ8" s="23">
        <f t="shared" si="15"/>
        <v>58.515996986675532</v>
      </c>
      <c r="AR8" s="17">
        <f>'[1]ТО мереж електропост.'!H11+'[2]по будинку'!BD8+'[3]по будинку'!BC8+'[4]по будинку'!BC8+'[5]по будинку'!BC8+'[6]по будинку'!BC8+'[7]по будинку'!BC8+'[8]по будинку'!BC8+'[9]по будинку'!BC8+'[10]по будинку'!BC8+'[11]по будинку'!BC8+'[12]по будинку'!BC8</f>
        <v>0</v>
      </c>
      <c r="AS8" s="11">
        <f>'[1]ТО мереж електропост.'!P11+'[2]по будинку'!BE8+'[3]по будинку'!BD8+'[4]по будинку'!BD8+'[5]по будинку'!BD8+'[6]по будинку'!BD8+'[7]по будинку'!BD8+'[8]по будинку'!BD8+'[9]по будинку'!BD8+'[10]по будинку'!BD8+'[11]по будинку'!BD8+'[12]по будинку'!BD8</f>
        <v>0</v>
      </c>
      <c r="AT8" s="10">
        <f t="shared" si="16"/>
        <v>0</v>
      </c>
      <c r="AU8" s="23">
        <f t="shared" si="17"/>
        <v>0</v>
      </c>
      <c r="AV8" s="17">
        <f>'[1]ПР констр.'!H10+'[2]по будинку'!BH8+'[3]по будинку'!BG8+'[4]по будинку'!BG8+'[5]по будинку'!BG8+'[6]по будинку'!BG8+'[7]по будинку'!BG8+'[8]по будинку'!BG8+'[9]по будинку'!BG8+'[10]по будинку'!BG8+'[11]по будинку'!BG8+'[12]по будинку'!BG8</f>
        <v>1619.4060399999998</v>
      </c>
      <c r="AW8" s="10">
        <v>2510.65</v>
      </c>
      <c r="AX8" s="10">
        <v>0</v>
      </c>
      <c r="AY8" s="23">
        <f>AW8-AV8</f>
        <v>891.24396000000024</v>
      </c>
      <c r="AZ8" s="17">
        <f>'[1]Прибирання та вивезення снігу'!H9+'[2]по будинку'!BL8+'[3]по будинку'!BK8+'[4]по будинку'!BK8+'[5]по будинку'!BK8+'[6]по будинку'!BK8+'[7]по будинку'!BK8+'[8]по будинку'!BK8+'[9]по будинку'!BK8+'[10]по будинку'!BK8+'[11]по будинку'!BK8+'[12]по будинку'!BK8</f>
        <v>178.92337999999998</v>
      </c>
      <c r="BA8" s="10">
        <f>'[1]Прибирання та вивезення снігу'!R9+'[2]по будинку'!BM8+'[3]по будинку'!BL8+'[4]по будинку'!BL8+'[5]по будинку'!BL8+'[6]по будинку'!BL8+'[7]по будинку'!BL8+'[8]по будинку'!BL8+'[9]по будинку'!BL8+'[10]по будинку'!BL8+'[11]по будинку'!BL8+'[12]по будинку'!BL8</f>
        <v>1.9190127918423161</v>
      </c>
      <c r="BB8" s="10">
        <f t="shared" si="19"/>
        <v>177.00436720815767</v>
      </c>
      <c r="BC8" s="23">
        <v>0</v>
      </c>
      <c r="BD8" s="17">
        <f>'[1]експлуатація номерних знаків'!H10+'[2]по будинку'!BP8+'[3]по будинку'!BO8+'[4]по будинку'!BO8+'[5]по будинку'!BO8+'[6]по будинку'!BO8+'[7]по будинку'!BO8+'[8]по будинку'!BO8+'[9]по будинку'!BO8+'[10]по будинку'!BO8+'[11]по будинку'!BO8+'[12]по будинку'!BO8</f>
        <v>0</v>
      </c>
      <c r="BE8" s="10">
        <f>'[1]експлуатація номерних знаків'!P10+'[2]по будинку'!BQ8+'[3]по будинку'!BP8+'[4]по будинку'!BP8+'[5]по будинку'!BP8+'[6]по будинку'!BP8+'[7]по будинку'!BP8+'[8]по будинку'!BP8+'[9]по будинку'!BP8+'[10]по будинку'!BP8+'[11]по будинку'!BP8+'[12]по будинку'!BP8</f>
        <v>0</v>
      </c>
      <c r="BF8" s="12">
        <f t="shared" si="21"/>
        <v>0</v>
      </c>
      <c r="BG8" s="29">
        <v>0</v>
      </c>
      <c r="BH8" s="17">
        <f>'[1]Освітлення місць загального кор'!H10+'[2]по будинку'!BT8+'[3]по будинку'!BS8+'[4]по будинку'!BS8+'[5]по будинку'!BS8+'[6]по будинку'!BS8+'[7]по будинку'!BS8+'[8]по будинку'!BS8+'[9]по будинку'!BS8+'[10]по будинку'!BS8+'[11]по будинку'!BS8+'[12]по будинку'!BS8</f>
        <v>0</v>
      </c>
      <c r="BI8" s="10">
        <f>'[1]Освітлення місць загального кор'!Q10+'[2]по будинку'!BU8+'[3]по будинку'!BT8+'[4]по будинку'!BT8+'[5]по будинку'!BT8+'[6]по будинку'!BT8+'[7]по будинку'!BT8+'[8]по будинку'!BT8+'[9]по будинку'!BT8+'[10]по будинку'!BT8+'[11]по будинку'!BT8+'[12]по будинку'!BT8</f>
        <v>0</v>
      </c>
      <c r="BJ8" s="10">
        <f t="shared" si="22"/>
        <v>0</v>
      </c>
      <c r="BK8" s="27">
        <f t="shared" si="23"/>
        <v>0</v>
      </c>
      <c r="BL8" s="17">
        <v>0</v>
      </c>
      <c r="BM8" s="10">
        <f>'[1]Енергопостачання ліфтів'!P10+'[2]по будинку'!BY8+'[3]по будинку'!BX8+'[4]по будинку'!BX8+'[5]по будинку'!BX8+'[6]по будинку'!BX8+'[7]по будинку'!BX8+'[8]по будинку'!BX8+'[9]по будинку'!BX8+'[10]по будинку'!BX8+'[11]по будинку'!BX8+'[12]по будинку'!BX8</f>
        <v>0</v>
      </c>
      <c r="BN8" s="10">
        <f t="shared" si="24"/>
        <v>0</v>
      </c>
      <c r="BO8" s="23">
        <f t="shared" si="25"/>
        <v>0</v>
      </c>
      <c r="BP8" s="134">
        <f t="shared" si="26"/>
        <v>3060.1136799999999</v>
      </c>
      <c r="BQ8" s="12">
        <f t="shared" si="26"/>
        <v>5213.1904072804773</v>
      </c>
      <c r="BR8" s="10">
        <v>0</v>
      </c>
      <c r="BS8" s="15">
        <f t="shared" ref="BS8:BS70" si="29">BQ8-BP8</f>
        <v>2153.0767272804774</v>
      </c>
      <c r="BT8" s="30">
        <f t="shared" si="28"/>
        <v>1.7035937067803564</v>
      </c>
    </row>
    <row r="9" spans="1:74" ht="17.100000000000001" customHeight="1" x14ac:dyDescent="0.2">
      <c r="A9" s="135">
        <v>4</v>
      </c>
      <c r="B9" s="39" t="s">
        <v>28</v>
      </c>
      <c r="C9" s="36">
        <v>38</v>
      </c>
      <c r="D9" s="22">
        <f>'[1]Прибирання сходових кліто'!H10+'[2]по будинку'!P9+'[3]по будинку'!O9+'[4]по будинку'!O9+'[5]по будинку'!O9+'[6]по будинку'!O9+'[7]по будинку'!O9+'[8]по будинку'!O9+'[9]по будинку'!O9+'[10]по будинку'!O9+'[11]по будинку'!O9+'[12]по будинку'!O9</f>
        <v>0</v>
      </c>
      <c r="E9" s="11">
        <f>'[1]Прибирання сходових кліто'!Y10+'[2]по будинку'!Q9+'[3]по будинку'!P9+'[4]по будинку'!P9+'[5]по будинку'!P9+'[6]по будинку'!P9+'[7]по будинку'!P9+'[8]по будинку'!P9+'[9]по будинку'!P9+'[10]по будинку'!P9+'[11]по будинку'!P9+'[12]по будинку'!P9</f>
        <v>0</v>
      </c>
      <c r="F9" s="10">
        <f t="shared" si="0"/>
        <v>0</v>
      </c>
      <c r="G9" s="23">
        <f t="shared" si="1"/>
        <v>0</v>
      </c>
      <c r="H9" s="17">
        <f>'[1]Прибирання прибуд терит.'!H9+'[2]по будинку'!T9+'[3]по будинку'!S9+'[4]по будинку'!S9+'[5]по будинку'!S9+'[6]по будинку'!S9+'[7]по будинку'!S9+'[8]по будинку'!S9+'[9]по будинку'!S9+'[10]по будинку'!S9+'[11]по будинку'!S9+'[12]по будинку'!S9</f>
        <v>0</v>
      </c>
      <c r="I9" s="11">
        <f>'[1]Прибирання прибуд терит.'!AG9+'[2]по будинку'!U9+'[3]по будинку'!T9+'[4]по будинку'!T9+'[5]по будинку'!T9+'[6]по будинку'!T9+'[7]по будинку'!T9+'[8]по будинку'!T9+'[9]по будинку'!T9+'[10]по будинку'!T9+'[11]по будинку'!T9+'[12]по будинку'!T9</f>
        <v>0</v>
      </c>
      <c r="J9" s="10">
        <f t="shared" si="2"/>
        <v>0</v>
      </c>
      <c r="K9" s="23">
        <f t="shared" si="3"/>
        <v>0</v>
      </c>
      <c r="L9" s="22">
        <f>'[1]Вивезення та знешкодження ТПВ'!H11+'[2]по будинку'!X9+'[3]по будинку'!W9+'[4]по будинку'!W9+'[5]по будинку'!W9</f>
        <v>169.488</v>
      </c>
      <c r="M9" s="10">
        <f>'[1]Вивезення та знешкодження ТПВ'!V11+'[2]по будинку'!Y9+'[3]по будинку'!X9+'[4]по будинку'!X9+'[5]по будинку'!X9</f>
        <v>194.50581335040627</v>
      </c>
      <c r="N9" s="10">
        <v>0</v>
      </c>
      <c r="O9" s="15">
        <f t="shared" si="4"/>
        <v>25.017813350406271</v>
      </c>
      <c r="P9" s="17">
        <f>'[1]Приб підвал, тех.поверхів,покр '!H11+'[2]по будинку'!AB9+'[3]по будинку'!AA9+'[4]по будинку'!AA9+'[5]по будинку'!AA9+'[6]по будинку'!AA9+'[7]по будинку'!AA9+'[8]по будинку'!AA9+'[9]по будинку'!AA9+'[10]по будинку'!AA9+'[11]по будинку'!AA9+'[12]по будинку'!AA9</f>
        <v>0</v>
      </c>
      <c r="Q9" s="11">
        <f>'[1]Приб підвал, тех.поверхів,покр '!Q11+'[2]по будинку'!AC9+'[3]по будинку'!AB9+'[4]по будинку'!AB9+'[5]по будинку'!AB9+'[6]по будинку'!AB9+'[7]по будинку'!AB9+'[8]по будинку'!AB9+'[9]по будинку'!AB9+'[10]по будинку'!AB9+'[11]по будинку'!AB9+'[12]по будинку'!AB9</f>
        <v>0</v>
      </c>
      <c r="R9" s="10">
        <f t="shared" si="5"/>
        <v>0</v>
      </c>
      <c r="S9" s="23">
        <v>0</v>
      </c>
      <c r="T9" s="17">
        <f>'[1]ТО ліфтів'!H11+'[2]по будинку'!AF9+'[3]по будинку'!AE9+'[4]по будинку'!AE9+'[5]по будинку'!AE9+'[6]по будинку'!AE9+'[7]по будинку'!AE9+'[8]по будинку'!AE9+'[9]по будинку'!AE9+'[10]по будинку'!AE9+'[11]по будинку'!AE9+'[12]по будинку'!AE9</f>
        <v>0</v>
      </c>
      <c r="U9" s="10">
        <f>'[1]ТО ліфтів'!Q11+'[2]по будинку'!AG9+'[3]по будинку'!AF9+'[4]по будинку'!AF9+'[5]по будинку'!AF9+'[6]по будинку'!AF9+'[7]по будинку'!AF9+'[8]по будинку'!AF9+'[9]по будинку'!AF9+'[10]по будинку'!AF9+'[11]по будинку'!AF9+'[12]по будинку'!AF9</f>
        <v>0</v>
      </c>
      <c r="V9" s="10">
        <f t="shared" si="6"/>
        <v>0</v>
      </c>
      <c r="W9" s="23">
        <f t="shared" si="7"/>
        <v>0</v>
      </c>
      <c r="X9" s="17">
        <f>'[1]Обслуг. дисп.'!H11+'[2]по будинку'!AJ9+'[3]по будинку'!AI9+'[4]по будинку'!AI9+'[5]по будинку'!AI9+'[6]по будинку'!AI9+'[7]по будинку'!AI9+'[8]по будинку'!AI9+'[9]по будинку'!AI9+'[10]по будинку'!AI9+'[11]по будинку'!AI9+'[12]по будинку'!AI9</f>
        <v>0</v>
      </c>
      <c r="Y9" s="10">
        <f>'[1]Обслуг. дисп.'!O11+'[2]по будинку'!AK9+'[3]по будинку'!AJ9+'[4]по будинку'!AJ9+'[5]по будинку'!AJ9+'[6]по будинку'!AJ9+'[7]по будинку'!AJ9+'[8]по будинку'!AJ9+'[9]по будинку'!AJ9+'[10]по будинку'!AJ9+'[11]по будинку'!AJ9+'[12]по будинку'!AJ9</f>
        <v>0</v>
      </c>
      <c r="Z9" s="10">
        <f t="shared" si="8"/>
        <v>0</v>
      </c>
      <c r="AA9" s="27">
        <f t="shared" si="9"/>
        <v>0</v>
      </c>
      <c r="AB9" s="17">
        <f>'[1]ТО внутр. буд.сист'!H9+'[2]по будинку'!AN9+'[3]по будинку'!AM9+'[4]по будинку'!AM9+'[5]по будинку'!AM9+'[6]по будинку'!AM9+'[7]по будинку'!AM9+'[8]по будинку'!AM9+'[9]по будинку'!AM9+'[10]по будинку'!AM9+'[11]по будинку'!AM9+'[12]по будинку'!AM9</f>
        <v>0</v>
      </c>
      <c r="AC9" s="10">
        <f>'[1]ТО внутр. буд.сист'!W9+'[2]по будинку'!AO9+'[3]по будинку'!AN9+'[4]по будинку'!AN9+'[5]по будинку'!AN9+'[6]по будинку'!AN9+'[7]по будинку'!AN9+'[8]по будинку'!AN9+'[9]по будинку'!AN9+'[10]по будинку'!AN9+'[11]по будинку'!AN9+'[12]по будинку'!AN9</f>
        <v>0</v>
      </c>
      <c r="AD9" s="10">
        <f t="shared" si="10"/>
        <v>0</v>
      </c>
      <c r="AE9" s="23">
        <f t="shared" si="11"/>
        <v>0</v>
      </c>
      <c r="AF9" s="17">
        <f>[1]Дератизація!H10+'[2]по будинку'!AR9+'[3]по будинку'!AQ9+'[4]по будинку'!AQ9+'[5]по будинку'!AQ9+'[6]по будинку'!AQ9+'[7]по будинку'!AQ9+'[8]по будинку'!AQ9+'[9]по будинку'!AQ9+'[10]по будинку'!AQ9+'[11]по будинку'!AQ9+'[12]по будинку'!AQ9</f>
        <v>0</v>
      </c>
      <c r="AG9" s="10">
        <f>[1]Дератизація!O10+'[2]по будинку'!AS9+'[3]по будинку'!AR9+'[4]по будинку'!AR9+'[5]по будинку'!AR9+'[6]по будинку'!AR9+'[7]по будинку'!AR9+'[8]по будинку'!AR9+'[9]по будинку'!AR9+'[10]по будинку'!AR9+'[11]по будинку'!AR9+'[12]по будинку'!AR9</f>
        <v>0</v>
      </c>
      <c r="AH9" s="10">
        <f t="shared" si="12"/>
        <v>0</v>
      </c>
      <c r="AI9" s="23">
        <f t="shared" si="13"/>
        <v>0</v>
      </c>
      <c r="AJ9" s="17">
        <f>[1]Дезінсекція!H11+'[2]по будинку'!AV9+'[3]по будинку'!AU9+'[4]по будинку'!AU9+'[5]по будинку'!AU9+'[6]по будинку'!AU9+'[7]по будинку'!AU9+'[8]по будинку'!AU9+'[9]по будинку'!AU9+'[10]по будинку'!AU9+'[11]по будинку'!AU9+'[12]по будинку'!AU9</f>
        <v>0</v>
      </c>
      <c r="AK9" s="10">
        <f>[1]Дезінсекція!O11+'[2]по будинку'!AW9+'[3]по будинку'!AV9+'[4]по будинку'!AV9+'[5]по будинку'!AV9+'[6]по будинку'!AV9+'[7]по будинку'!AV9+'[8]по будинку'!AV9+'[9]по будинку'!AV9+'[10]по будинку'!AV9+'[11]по будинку'!AV9+'[12]по будинку'!AV9</f>
        <v>0</v>
      </c>
      <c r="AL9" s="10">
        <f t="shared" si="14"/>
        <v>0</v>
      </c>
      <c r="AM9" s="23">
        <v>0</v>
      </c>
      <c r="AN9" s="17">
        <f>'[1]Обслуг. ДВК'!H11+'[2]по будинку'!AZ9+'[3]по будинку'!AY9+'[4]по будинку'!AY9+'[5]по будинку'!AY9+'[6]по будинку'!AY9+'[7]по будинку'!AY9+'[8]по будинку'!AY9+'[9]по будинку'!AY9+'[10]по будинку'!AY9+'[11]по будинку'!AY9+'[12]по будинку'!AY9</f>
        <v>89.460559999999987</v>
      </c>
      <c r="AO9" s="10">
        <f>'[1]Обслуг. ДВК'!Q11+'[2]по будинку'!BA9+'[3]по будинку'!AZ9+'[4]по будинку'!AZ9+'[5]по будинку'!AZ9+'[6]по будинку'!AZ9+'[7]по будинку'!AZ9+'[8]по будинку'!AZ9+'[9]по будинку'!AZ9+'[10]по будинку'!AZ9+'[11]по будинку'!AZ9+'[12]по будинку'!AZ9</f>
        <v>47.031991786936409</v>
      </c>
      <c r="AP9" s="10">
        <f>AN9-AO9</f>
        <v>42.428568213063578</v>
      </c>
      <c r="AQ9" s="23">
        <v>0</v>
      </c>
      <c r="AR9" s="17">
        <f>'[1]ТО мереж електропост.'!H12+'[2]по будинку'!BD9+'[3]по будинку'!BC9+'[4]по будинку'!BC9+'[5]по будинку'!BC9+'[6]по будинку'!BC9+'[7]по будинку'!BC9+'[8]по будинку'!BC9+'[9]по будинку'!BC9+'[10]по будинку'!BC9+'[11]по будинку'!BC9+'[12]по будинку'!BC9</f>
        <v>0</v>
      </c>
      <c r="AS9" s="11">
        <f>'[1]ТО мереж електропост.'!P12+'[2]по будинку'!BE9+'[3]по будинку'!BD9+'[4]по будинку'!BD9+'[5]по будинку'!BD9+'[6]по будинку'!BD9+'[7]по будинку'!BD9+'[8]по будинку'!BD9+'[9]по будинку'!BD9+'[10]по будинку'!BD9+'[11]по будинку'!BD9+'[12]по будинку'!BD9</f>
        <v>0</v>
      </c>
      <c r="AT9" s="10">
        <f t="shared" si="16"/>
        <v>0</v>
      </c>
      <c r="AU9" s="23">
        <f t="shared" si="17"/>
        <v>0</v>
      </c>
      <c r="AV9" s="17">
        <f>'[1]ПР констр.'!H11+'[2]по будинку'!BH9+'[3]по будинку'!BG9+'[4]по будинку'!BG9+'[5]по будинку'!BG9+'[6]по будинку'!BG9+'[7]по будинку'!BG9+'[8]по будинку'!BG9+'[9]по будинку'!BG9+'[10]по будинку'!BG9+'[11]по будинку'!BG9+'[12]по будинку'!BG9</f>
        <v>0</v>
      </c>
      <c r="AW9" s="10">
        <v>0</v>
      </c>
      <c r="AX9" s="10">
        <f t="shared" si="18"/>
        <v>0</v>
      </c>
      <c r="AY9" s="23">
        <v>0</v>
      </c>
      <c r="AZ9" s="17">
        <f>'[1]Прибирання та вивезення снігу'!H10+'[2]по будинку'!BL9+'[3]по будинку'!BK9+'[4]по будинку'!BK9+'[5]по будинку'!BK9+'[6]по будинку'!BK9+'[7]по будинку'!BK9+'[8]по будинку'!BK9+'[9]по будинку'!BK9+'[10]по будинку'!BK9+'[11]по будинку'!BK9+'[12]по будинку'!BK9</f>
        <v>0</v>
      </c>
      <c r="BA9" s="10">
        <f>'[1]Прибирання та вивезення снігу'!R10+'[2]по будинку'!BM9+'[3]по будинку'!BL9+'[4]по будинку'!BL9+'[5]по будинку'!BL9+'[6]по будинку'!BL9+'[7]по будинку'!BL9+'[8]по будинку'!BL9+'[9]по будинку'!BL9+'[10]по будинку'!BL9+'[11]по будинку'!BL9+'[12]по будинку'!BL9</f>
        <v>0</v>
      </c>
      <c r="BB9" s="10">
        <f t="shared" si="19"/>
        <v>0</v>
      </c>
      <c r="BC9" s="23">
        <f t="shared" si="20"/>
        <v>0</v>
      </c>
      <c r="BD9" s="17">
        <f>'[1]експлуатація номерних знаків'!H11+'[2]по будинку'!BP9+'[3]по будинку'!BO9+'[4]по будинку'!BO9+'[5]по будинку'!BO9+'[6]по будинку'!BO9+'[7]по будинку'!BO9+'[8]по будинку'!BO9+'[9]по будинку'!BO9+'[10]по будинку'!BO9+'[11]по будинку'!BO9+'[12]по будинку'!BO9</f>
        <v>0</v>
      </c>
      <c r="BE9" s="10">
        <f>'[1]експлуатація номерних знаків'!P11+'[2]по будинку'!BQ9+'[3]по будинку'!BP9+'[4]по будинку'!BP9+'[5]по будинку'!BP9+'[6]по будинку'!BP9+'[7]по будинку'!BP9+'[8]по будинку'!BP9+'[9]по будинку'!BP9+'[10]по будинку'!BP9+'[11]по будинку'!BP9+'[12]по будинку'!BP9</f>
        <v>0</v>
      </c>
      <c r="BF9" s="12">
        <f t="shared" si="21"/>
        <v>0</v>
      </c>
      <c r="BG9" s="29">
        <v>0</v>
      </c>
      <c r="BH9" s="17">
        <f>'[1]Освітлення місць загального кор'!H11+'[2]по будинку'!BT9+'[3]по будинку'!BS9+'[4]по будинку'!BS9+'[5]по будинку'!BS9+'[6]по будинку'!BS9+'[7]по будинку'!BS9+'[8]по будинку'!BS9+'[9]по будинку'!BS9+'[10]по будинку'!BS9+'[11]по будинку'!BS9+'[12]по будинку'!BS9</f>
        <v>0</v>
      </c>
      <c r="BI9" s="10">
        <f>'[1]Освітлення місць загального кор'!Q11+'[2]по будинку'!BU9+'[3]по будинку'!BT9+'[4]по будинку'!BT9+'[5]по будинку'!BT9+'[6]по будинку'!BT9+'[7]по будинку'!BT9+'[8]по будинку'!BT9+'[9]по будинку'!BT9+'[10]по будинку'!BT9+'[11]по будинку'!BT9+'[12]по будинку'!BT9</f>
        <v>0</v>
      </c>
      <c r="BJ9" s="10">
        <f t="shared" si="22"/>
        <v>0</v>
      </c>
      <c r="BK9" s="27">
        <f t="shared" si="23"/>
        <v>0</v>
      </c>
      <c r="BL9" s="17">
        <v>0</v>
      </c>
      <c r="BM9" s="10">
        <f>'[1]Енергопостачання ліфтів'!P11+'[2]по будинку'!BY9+'[3]по будинку'!BX9+'[4]по будинку'!BX9+'[5]по будинку'!BX9+'[6]по будинку'!BX9+'[7]по будинку'!BX9+'[8]по будинку'!BX9+'[9]по будинку'!BX9+'[10]по будинку'!BX9+'[11]по будинку'!BX9+'[12]по будинку'!BX9</f>
        <v>0</v>
      </c>
      <c r="BN9" s="10">
        <f t="shared" si="24"/>
        <v>0</v>
      </c>
      <c r="BO9" s="23">
        <f t="shared" si="25"/>
        <v>0</v>
      </c>
      <c r="BP9" s="134">
        <f t="shared" si="26"/>
        <v>258.94855999999999</v>
      </c>
      <c r="BQ9" s="12">
        <f t="shared" si="26"/>
        <v>241.53780513734267</v>
      </c>
      <c r="BR9" s="10">
        <f t="shared" si="27"/>
        <v>17.410754862657313</v>
      </c>
      <c r="BS9" s="15">
        <v>0</v>
      </c>
      <c r="BT9" s="30">
        <f t="shared" si="28"/>
        <v>0.93276365443910048</v>
      </c>
    </row>
    <row r="10" spans="1:74" ht="17.100000000000001" customHeight="1" x14ac:dyDescent="0.2">
      <c r="A10" s="136">
        <v>5</v>
      </c>
      <c r="B10" s="39" t="s">
        <v>29</v>
      </c>
      <c r="C10" s="36">
        <v>24</v>
      </c>
      <c r="D10" s="22">
        <f>'[1]Прибирання сходових кліто'!H11+'[2]по будинку'!P10+'[3]по будинку'!O10+'[4]по будинку'!O10+'[5]по будинку'!O10+'[6]по будинку'!O10+'[7]по будинку'!O10+'[8]по будинку'!O10+'[9]по будинку'!O10+'[10]по будинку'!O10+'[11]по будинку'!O10+'[12]по будинку'!O10</f>
        <v>0</v>
      </c>
      <c r="E10" s="11">
        <f>'[1]Прибирання сходових кліто'!Y11+'[2]по будинку'!Q10+'[3]по будинку'!P10+'[4]по будинку'!P10+'[5]по будинку'!P10+'[6]по будинку'!P10+'[7]по будинку'!P10+'[8]по будинку'!P10+'[9]по будинку'!P10+'[10]по будинку'!P10+'[11]по будинку'!P10+'[12]по будинку'!P10</f>
        <v>0</v>
      </c>
      <c r="F10" s="10">
        <f t="shared" si="0"/>
        <v>0</v>
      </c>
      <c r="G10" s="23">
        <f t="shared" si="1"/>
        <v>0</v>
      </c>
      <c r="H10" s="17">
        <f>'[1]Прибирання прибуд терит.'!H10+'[2]по будинку'!T10+'[3]по будинку'!S10+'[4]по будинку'!S10+'[5]по будинку'!S10+'[6]по будинку'!S10+'[7]по будинку'!S10+'[8]по будинку'!S10+'[9]по будинку'!S10+'[10]по будинку'!S10+'[11]по будинку'!S10+'[12]по будинку'!S10</f>
        <v>0</v>
      </c>
      <c r="I10" s="11">
        <f>'[1]Прибирання прибуд терит.'!AG10+'[2]по будинку'!U10+'[3]по будинку'!T10+'[4]по будинку'!T10+'[5]по будинку'!T10+'[6]по будинку'!T10+'[7]по будинку'!T10+'[8]по будинку'!T10+'[9]по будинку'!T10+'[10]по будинку'!T10+'[11]по будинку'!T10+'[12]по будинку'!T10</f>
        <v>0</v>
      </c>
      <c r="J10" s="10">
        <f t="shared" si="2"/>
        <v>0</v>
      </c>
      <c r="K10" s="23">
        <f t="shared" si="3"/>
        <v>0</v>
      </c>
      <c r="L10" s="22">
        <f>'[1]Вивезення та знешкодження ТПВ'!H12+'[2]по будинку'!X10+'[3]по будинку'!W10+'[4]по будинку'!W10+'[5]по будинку'!W10</f>
        <v>84.78</v>
      </c>
      <c r="M10" s="10">
        <f>'[1]Вивезення та знешкодження ТПВ'!V12+'[2]по будинку'!Y10+'[3]по будинку'!X10+'[4]по будинку'!X10+'[5]по будинку'!X10</f>
        <v>19.508934683287166</v>
      </c>
      <c r="N10" s="10">
        <f t="shared" ref="N10:N59" si="30">L10-M10</f>
        <v>65.271065316712836</v>
      </c>
      <c r="O10" s="15">
        <v>0</v>
      </c>
      <c r="P10" s="17">
        <f>'[1]Приб підвал, тех.поверхів,покр '!H12+'[2]по будинку'!AB10+'[3]по будинку'!AA10+'[4]по будинку'!AA10+'[5]по будинку'!AA10+'[6]по будинку'!AA10+'[7]по будинку'!AA10+'[8]по будинку'!AA10+'[9]по будинку'!AA10+'[10]по будинку'!AA10+'[11]по будинку'!AA10+'[12]по будинку'!AA10</f>
        <v>0</v>
      </c>
      <c r="Q10" s="11">
        <f>'[1]Приб підвал, тех.поверхів,покр '!Q12+'[2]по будинку'!AC10+'[3]по будинку'!AB10+'[4]по будинку'!AB10+'[5]по будинку'!AB10+'[6]по будинку'!AB10+'[7]по будинку'!AB10+'[8]по будинку'!AB10+'[9]по будинку'!AB10+'[10]по будинку'!AB10+'[11]по будинку'!AB10+'[12]по будинку'!AB10</f>
        <v>0</v>
      </c>
      <c r="R10" s="10">
        <f t="shared" si="5"/>
        <v>0</v>
      </c>
      <c r="S10" s="23">
        <v>0</v>
      </c>
      <c r="T10" s="17">
        <f>'[1]ТО ліфтів'!H12+'[2]по будинку'!AF10+'[3]по будинку'!AE10+'[4]по будинку'!AE10+'[5]по будинку'!AE10+'[6]по будинку'!AE10+'[7]по будинку'!AE10+'[8]по будинку'!AE10+'[9]по будинку'!AE10+'[10]по будинку'!AE10+'[11]по будинку'!AE10+'[12]по будинку'!AE10</f>
        <v>0</v>
      </c>
      <c r="U10" s="10">
        <f>'[1]ТО ліфтів'!Q12+'[2]по будинку'!AG10+'[3]по будинку'!AF10+'[4]по будинку'!AF10+'[5]по будинку'!AF10+'[6]по будинку'!AF10+'[7]по будинку'!AF10+'[8]по будинку'!AF10+'[9]по будинку'!AF10+'[10]по будинку'!AF10+'[11]по будинку'!AF10+'[12]по будинку'!AF10</f>
        <v>0</v>
      </c>
      <c r="V10" s="10">
        <f t="shared" si="6"/>
        <v>0</v>
      </c>
      <c r="W10" s="23">
        <f t="shared" si="7"/>
        <v>0</v>
      </c>
      <c r="X10" s="17">
        <f>'[1]Обслуг. дисп.'!H12+'[2]по будинку'!AJ10+'[3]по будинку'!AI10+'[4]по будинку'!AI10+'[5]по будинку'!AI10+'[6]по будинку'!AI10+'[7]по будинку'!AI10+'[8]по будинку'!AI10+'[9]по будинку'!AI10+'[10]по будинку'!AI10+'[11]по будинку'!AI10+'[12]по будинку'!AI10</f>
        <v>0</v>
      </c>
      <c r="Y10" s="10">
        <f>'[1]Обслуг. дисп.'!O12+'[2]по будинку'!AK10+'[3]по будинку'!AJ10+'[4]по будинку'!AJ10+'[5]по будинку'!AJ10+'[6]по будинку'!AJ10+'[7]по будинку'!AJ10+'[8]по будинку'!AJ10+'[9]по будинку'!AJ10+'[10]по будинку'!AJ10+'[11]по будинку'!AJ10+'[12]по будинку'!AJ10</f>
        <v>0</v>
      </c>
      <c r="Z10" s="10">
        <f t="shared" si="8"/>
        <v>0</v>
      </c>
      <c r="AA10" s="27">
        <f t="shared" si="9"/>
        <v>0</v>
      </c>
      <c r="AB10" s="17">
        <f>'[1]ТО внутр. буд.сист'!H10+'[2]по будинку'!AN10+'[3]по будинку'!AM10+'[4]по будинку'!AM10+'[5]по будинку'!AM10+'[6]по будинку'!AM10+'[7]по будинку'!AM10+'[8]по будинку'!AM10+'[9]по будинку'!AM10+'[10]по будинку'!AM10+'[11]по будинку'!AM10+'[12]по будинку'!AM10</f>
        <v>0</v>
      </c>
      <c r="AC10" s="10">
        <f>'[1]ТО внутр. буд.сист'!W10+'[2]по будинку'!AO10+'[3]по будинку'!AN10+'[4]по будинку'!AN10+'[5]по будинку'!AN10+'[6]по будинку'!AN10+'[7]по будинку'!AN10+'[8]по будинку'!AN10+'[9]по будинку'!AN10+'[10]по будинку'!AN10+'[11]по будинку'!AN10+'[12]по будинку'!AN10</f>
        <v>0</v>
      </c>
      <c r="AD10" s="10">
        <f t="shared" si="10"/>
        <v>0</v>
      </c>
      <c r="AE10" s="23">
        <f t="shared" si="11"/>
        <v>0</v>
      </c>
      <c r="AF10" s="17">
        <f>[1]Дератизація!H11+'[2]по будинку'!AR10+'[3]по будинку'!AQ10+'[4]по будинку'!AQ10+'[5]по будинку'!AQ10+'[6]по будинку'!AQ10+'[7]по будинку'!AQ10+'[8]по будинку'!AQ10+'[9]по будинку'!AQ10+'[10]по будинку'!AQ10+'[11]по будинку'!AQ10+'[12]по будинку'!AQ10</f>
        <v>0</v>
      </c>
      <c r="AG10" s="10">
        <f>[1]Дератизація!O11+'[2]по будинку'!AS10+'[3]по будинку'!AR10+'[4]по будинку'!AR10+'[5]по будинку'!AR10+'[6]по будинку'!AR10+'[7]по будинку'!AR10+'[8]по будинку'!AR10+'[9]по будинку'!AR10+'[10]по будинку'!AR10+'[11]по будинку'!AR10+'[12]по будинку'!AR10</f>
        <v>0</v>
      </c>
      <c r="AH10" s="10">
        <f t="shared" si="12"/>
        <v>0</v>
      </c>
      <c r="AI10" s="23">
        <f t="shared" si="13"/>
        <v>0</v>
      </c>
      <c r="AJ10" s="17">
        <f>[1]Дезінсекція!H12+'[2]по будинку'!AV10+'[3]по будинку'!AU10+'[4]по будинку'!AU10+'[5]по будинку'!AU10+'[6]по будинку'!AU10+'[7]по будинку'!AU10+'[8]по будинку'!AU10+'[9]по будинку'!AU10+'[10]по будинку'!AU10+'[11]по будинку'!AU10+'[12]по будинку'!AU10</f>
        <v>0</v>
      </c>
      <c r="AK10" s="10">
        <f>[1]Дезінсекція!O12+'[2]по будинку'!AW10+'[3]по будинку'!AV10+'[4]по будинку'!AV10+'[5]по будинку'!AV10+'[6]по будинку'!AV10+'[7]по будинку'!AV10+'[8]по будинку'!AV10+'[9]по будинку'!AV10+'[10]по будинку'!AV10+'[11]по будинку'!AV10+'[12]по будинку'!AV10</f>
        <v>0</v>
      </c>
      <c r="AL10" s="10">
        <f t="shared" si="14"/>
        <v>0</v>
      </c>
      <c r="AM10" s="23">
        <v>0</v>
      </c>
      <c r="AN10" s="17">
        <f>'[1]Обслуг. ДВК'!H12+'[2]по будинку'!AZ10+'[3]по будинку'!AY10+'[4]по будинку'!AY10+'[5]по будинку'!AY10+'[6]по будинку'!AY10+'[7]по будинку'!AY10+'[8]по будинку'!AY10+'[9]по будинку'!AY10+'[10]по будинку'!AY10+'[11]по будинку'!AY10+'[12]по будинку'!AY10</f>
        <v>35.452800000000011</v>
      </c>
      <c r="AO10" s="10">
        <f>'[1]Обслуг. ДВК'!Q12+'[2]по будинку'!BA10+'[3]по будинку'!AZ10+'[4]по будинку'!AZ10+'[5]по будинку'!AZ10+'[6]по будинку'!AZ10+'[7]по будинку'!AZ10+'[8]по будинку'!AZ10+'[9]по будинку'!AZ10+'[10]по будинку'!AZ10+'[11]по будинку'!AZ10+'[12]по будинку'!AZ10</f>
        <v>550.22182314814359</v>
      </c>
      <c r="AP10" s="10">
        <v>0</v>
      </c>
      <c r="AQ10" s="23">
        <f t="shared" si="15"/>
        <v>514.76902314814356</v>
      </c>
      <c r="AR10" s="17">
        <f>'[1]ТО мереж електропост.'!H13+'[2]по будинку'!BD10+'[3]по будинку'!BC10+'[4]по будинку'!BC10+'[5]по будинку'!BC10+'[6]по будинку'!BC10+'[7]по будинку'!BC10+'[8]по будинку'!BC10+'[9]по будинку'!BC10+'[10]по будинку'!BC10+'[11]по будинку'!BC10+'[12]по будинку'!BC10</f>
        <v>0</v>
      </c>
      <c r="AS10" s="11">
        <f>'[1]ТО мереж електропост.'!P13+'[2]по будинку'!BE10+'[3]по будинку'!BD10+'[4]по будинку'!BD10+'[5]по будинку'!BD10+'[6]по будинку'!BD10+'[7]по будинку'!BD10+'[8]по будинку'!BD10+'[9]по будинку'!BD10+'[10]по будинку'!BD10+'[11]по будинку'!BD10+'[12]по будинку'!BD10</f>
        <v>0</v>
      </c>
      <c r="AT10" s="10">
        <f t="shared" si="16"/>
        <v>0</v>
      </c>
      <c r="AU10" s="23">
        <f t="shared" si="17"/>
        <v>0</v>
      </c>
      <c r="AV10" s="17">
        <f>'[1]ПР констр.'!H12+'[2]по будинку'!BH10+'[3]по будинку'!BG10+'[4]по будинку'!BG10+'[5]по будинку'!BG10+'[6]по будинку'!BG10+'[7]по будинку'!BG10+'[8]по будинку'!BG10+'[9]по будинку'!BG10+'[10]по будинку'!BG10+'[11]по будинку'!BG10+'[12]по будинку'!BG10</f>
        <v>102.71879999999997</v>
      </c>
      <c r="AW10" s="10">
        <v>0</v>
      </c>
      <c r="AX10" s="10">
        <f t="shared" si="18"/>
        <v>102.71879999999997</v>
      </c>
      <c r="AY10" s="23">
        <v>0</v>
      </c>
      <c r="AZ10" s="17">
        <f>'[1]Прибирання та вивезення снігу'!H11+'[2]по будинку'!BL10+'[3]по будинку'!BK10+'[4]по будинку'!BK10+'[5]по будинку'!BK10+'[6]по будинку'!BK10+'[7]по будинку'!BK10+'[8]по будинку'!BK10+'[9]по будинку'!BK10+'[10]по будинку'!BK10+'[11]по будинку'!BK10+'[12]по будинку'!BK10</f>
        <v>0</v>
      </c>
      <c r="BA10" s="10">
        <f>'[1]Прибирання та вивезення снігу'!R11+'[2]по будинку'!BM10+'[3]по будинку'!BL10+'[4]по будинку'!BL10+'[5]по будинку'!BL10+'[6]по будинку'!BL10+'[7]по будинку'!BL10+'[8]по будинку'!BL10+'[9]по будинку'!BL10+'[10]по будинку'!BL10+'[11]по будинку'!BL10+'[12]по будинку'!BL10</f>
        <v>0</v>
      </c>
      <c r="BB10" s="10">
        <f t="shared" si="19"/>
        <v>0</v>
      </c>
      <c r="BC10" s="23">
        <f t="shared" si="20"/>
        <v>0</v>
      </c>
      <c r="BD10" s="17">
        <f>'[1]експлуатація номерних знаків'!H12+'[2]по будинку'!BP10+'[3]по будинку'!BO10+'[4]по будинку'!BO10+'[5]по будинку'!BO10+'[6]по будинку'!BO10+'[7]по будинку'!BO10+'[8]по будинку'!BO10+'[9]по будинку'!BO10+'[10]по будинку'!BO10+'[11]по будинку'!BO10+'[12]по будинку'!BO10</f>
        <v>0</v>
      </c>
      <c r="BE10" s="10">
        <f>'[1]експлуатація номерних знаків'!P12+'[2]по будинку'!BQ10+'[3]по будинку'!BP10+'[4]по будинку'!BP10+'[5]по будинку'!BP10+'[6]по будинку'!BP10+'[7]по будинку'!BP10+'[8]по будинку'!BP10+'[9]по будинку'!BP10+'[10]по будинку'!BP10+'[11]по будинку'!BP10+'[12]по будинку'!BP10</f>
        <v>0</v>
      </c>
      <c r="BF10" s="12">
        <f t="shared" si="21"/>
        <v>0</v>
      </c>
      <c r="BG10" s="29">
        <v>0</v>
      </c>
      <c r="BH10" s="17">
        <f>'[1]Освітлення місць загального кор'!H12+'[2]по будинку'!BT10+'[3]по будинку'!BS10+'[4]по будинку'!BS10+'[5]по будинку'!BS10+'[6]по будинку'!BS10+'[7]по будинку'!BS10+'[8]по будинку'!BS10+'[9]по будинку'!BS10+'[10]по будинку'!BS10+'[11]по будинку'!BS10+'[12]по будинку'!BS10</f>
        <v>0</v>
      </c>
      <c r="BI10" s="10">
        <f>'[1]Освітлення місць загального кор'!Q12+'[2]по будинку'!BU10+'[3]по будинку'!BT10+'[4]по будинку'!BT10+'[5]по будинку'!BT10+'[6]по будинку'!BT10+'[7]по будинку'!BT10+'[8]по будинку'!BT10+'[9]по будинку'!BT10+'[10]по будинку'!BT10+'[11]по будинку'!BT10+'[12]по будинку'!BT10</f>
        <v>0</v>
      </c>
      <c r="BJ10" s="10">
        <f t="shared" si="22"/>
        <v>0</v>
      </c>
      <c r="BK10" s="27">
        <f t="shared" si="23"/>
        <v>0</v>
      </c>
      <c r="BL10" s="17">
        <v>0</v>
      </c>
      <c r="BM10" s="10">
        <f>'[1]Енергопостачання ліфтів'!P12+'[2]по будинку'!BY10+'[3]по будинку'!BX10+'[4]по будинку'!BX10+'[5]по будинку'!BX10+'[6]по будинку'!BX10+'[7]по будинку'!BX10+'[8]по будинку'!BX10+'[9]по будинку'!BX10+'[10]по будинку'!BX10+'[11]по будинку'!BX10+'[12]по будинку'!BX10</f>
        <v>0</v>
      </c>
      <c r="BN10" s="10">
        <f t="shared" si="24"/>
        <v>0</v>
      </c>
      <c r="BO10" s="23">
        <f t="shared" si="25"/>
        <v>0</v>
      </c>
      <c r="BP10" s="134">
        <f t="shared" si="26"/>
        <v>222.95159999999998</v>
      </c>
      <c r="BQ10" s="12">
        <f t="shared" si="26"/>
        <v>569.73075783143076</v>
      </c>
      <c r="BR10" s="10">
        <v>0</v>
      </c>
      <c r="BS10" s="15">
        <f t="shared" si="29"/>
        <v>346.77915783143078</v>
      </c>
      <c r="BT10" s="30">
        <f t="shared" si="28"/>
        <v>2.5554010728401626</v>
      </c>
    </row>
    <row r="11" spans="1:74" ht="17.100000000000001" customHeight="1" x14ac:dyDescent="0.2">
      <c r="A11" s="136">
        <v>6</v>
      </c>
      <c r="B11" s="39" t="s">
        <v>29</v>
      </c>
      <c r="C11" s="36" t="s">
        <v>30</v>
      </c>
      <c r="D11" s="22">
        <f>'[1]Прибирання сходових кліто'!H12+'[2]по будинку'!P11+'[3]по будинку'!O11+'[4]по будинку'!O11+'[5]по будинку'!O11+'[6]по будинку'!O11+'[7]по будинку'!O11+'[8]по будинку'!O11+'[9]по будинку'!O11+'[10]по будинку'!O11+'[11]по будинку'!O11+'[12]по будинку'!O11</f>
        <v>0</v>
      </c>
      <c r="E11" s="11">
        <f>'[1]Прибирання сходових кліто'!Y12+'[2]по будинку'!Q11+'[3]по будинку'!P11+'[4]по будинку'!P11+'[5]по будинку'!P11+'[6]по будинку'!P11+'[7]по будинку'!P11+'[8]по будинку'!P11+'[9]по будинку'!P11+'[10]по будинку'!P11+'[11]по будинку'!P11+'[12]по будинку'!P11</f>
        <v>0</v>
      </c>
      <c r="F11" s="10">
        <f t="shared" si="0"/>
        <v>0</v>
      </c>
      <c r="G11" s="23">
        <f t="shared" si="1"/>
        <v>0</v>
      </c>
      <c r="H11" s="17">
        <f>'[1]Прибирання прибуд терит.'!H11+'[2]по будинку'!T11+'[3]по будинку'!S11+'[4]по будинку'!S11+'[5]по будинку'!S11+'[6]по будинку'!S11+'[7]по будинку'!S11+'[8]по будинку'!S11+'[9]по будинку'!S11+'[10]по будинку'!S11+'[11]по будинку'!S11+'[12]по будинку'!S11</f>
        <v>0</v>
      </c>
      <c r="I11" s="11">
        <f>'[1]Прибирання прибуд терит.'!AG11+'[2]по будинку'!U11+'[3]по будинку'!T11+'[4]по будинку'!T11+'[5]по будинку'!T11+'[6]по будинку'!T11+'[7]по будинку'!T11+'[8]по будинку'!T11+'[9]по будинку'!T11+'[10]по будинку'!T11+'[11]по будинку'!T11+'[12]по будинку'!T11</f>
        <v>0</v>
      </c>
      <c r="J11" s="10">
        <f t="shared" si="2"/>
        <v>0</v>
      </c>
      <c r="K11" s="23">
        <f t="shared" si="3"/>
        <v>0</v>
      </c>
      <c r="L11" s="22">
        <f>'[1]Вивезення та знешкодження ТПВ'!H13+'[2]по будинку'!X11+'[3]по будинку'!W11+'[4]по будинку'!W11+'[5]по будинку'!W11</f>
        <v>84.605999999999995</v>
      </c>
      <c r="M11" s="10">
        <f>'[1]Вивезення та знешкодження ТПВ'!V13+'[2]по будинку'!Y11+'[3]по будинку'!X11+'[4]по будинку'!X11+'[5]по будинку'!X11</f>
        <v>97.221151155194946</v>
      </c>
      <c r="N11" s="10">
        <v>0</v>
      </c>
      <c r="O11" s="15">
        <f t="shared" si="4"/>
        <v>12.615151155194951</v>
      </c>
      <c r="P11" s="17">
        <f>'[1]Приб підвал, тех.поверхів,покр '!H13+'[2]по будинку'!AB11+'[3]по будинку'!AA11+'[4]по будинку'!AA11+'[5]по будинку'!AA11+'[6]по будинку'!AA11+'[7]по будинку'!AA11+'[8]по будинку'!AA11+'[9]по будинку'!AA11+'[10]по будинку'!AA11+'[11]по будинку'!AA11+'[12]по будинку'!AA11</f>
        <v>0</v>
      </c>
      <c r="Q11" s="11">
        <f>'[1]Приб підвал, тех.поверхів,покр '!Q13+'[2]по будинку'!AC11+'[3]по будинку'!AB11+'[4]по будинку'!AB11+'[5]по будинку'!AB11+'[6]по будинку'!AB11+'[7]по будинку'!AB11+'[8]по будинку'!AB11+'[9]по будинку'!AB11+'[10]по будинку'!AB11+'[11]по будинку'!AB11+'[12]по будинку'!AB11</f>
        <v>0</v>
      </c>
      <c r="R11" s="10">
        <f t="shared" si="5"/>
        <v>0</v>
      </c>
      <c r="S11" s="23">
        <v>0</v>
      </c>
      <c r="T11" s="17">
        <f>'[1]ТО ліфтів'!H13+'[2]по будинку'!AF11+'[3]по будинку'!AE11+'[4]по будинку'!AE11+'[5]по будинку'!AE11+'[6]по будинку'!AE11+'[7]по будинку'!AE11+'[8]по будинку'!AE11+'[9]по будинку'!AE11+'[10]по будинку'!AE11+'[11]по будинку'!AE11+'[12]по будинку'!AE11</f>
        <v>0</v>
      </c>
      <c r="U11" s="10">
        <f>'[1]ТО ліфтів'!Q13+'[2]по будинку'!AG11+'[3]по будинку'!AF11+'[4]по будинку'!AF11+'[5]по будинку'!AF11+'[6]по будинку'!AF11+'[7]по будинку'!AF11+'[8]по будинку'!AF11+'[9]по будинку'!AF11+'[10]по будинку'!AF11+'[11]по будинку'!AF11+'[12]по будинку'!AF11</f>
        <v>0</v>
      </c>
      <c r="V11" s="10">
        <f t="shared" si="6"/>
        <v>0</v>
      </c>
      <c r="W11" s="23">
        <f t="shared" si="7"/>
        <v>0</v>
      </c>
      <c r="X11" s="17">
        <f>'[1]Обслуг. дисп.'!H13+'[2]по будинку'!AJ11+'[3]по будинку'!AI11+'[4]по будинку'!AI11+'[5]по будинку'!AI11+'[6]по будинку'!AI11+'[7]по будинку'!AI11+'[8]по будинку'!AI11+'[9]по будинку'!AI11+'[10]по будинку'!AI11+'[11]по будинку'!AI11+'[12]по будинку'!AI11</f>
        <v>0</v>
      </c>
      <c r="Y11" s="10">
        <f>'[1]Обслуг. дисп.'!O13+'[2]по будинку'!AK11+'[3]по будинку'!AJ11+'[4]по будинку'!AJ11+'[5]по будинку'!AJ11+'[6]по будинку'!AJ11+'[7]по будинку'!AJ11+'[8]по будинку'!AJ11+'[9]по будинку'!AJ11+'[10]по будинку'!AJ11+'[11]по будинку'!AJ11+'[12]по будинку'!AJ11</f>
        <v>0</v>
      </c>
      <c r="Z11" s="10">
        <f t="shared" si="8"/>
        <v>0</v>
      </c>
      <c r="AA11" s="27">
        <f t="shared" si="9"/>
        <v>0</v>
      </c>
      <c r="AB11" s="17">
        <f>'[1]ТО внутр. буд.сист'!H11+'[2]по будинку'!AN11+'[3]по будинку'!AM11+'[4]по будинку'!AM11+'[5]по будинку'!AM11+'[6]по будинку'!AM11+'[7]по будинку'!AM11+'[8]по будинку'!AM11+'[9]по будинку'!AM11+'[10]по будинку'!AM11+'[11]по будинку'!AM11+'[12]по будинку'!AM11</f>
        <v>0</v>
      </c>
      <c r="AC11" s="10">
        <f>'[1]ТО внутр. буд.сист'!W11+'[2]по будинку'!AO11+'[3]по будинку'!AN11+'[4]по будинку'!AN11+'[5]по будинку'!AN11+'[6]по будинку'!AN11+'[7]по будинку'!AN11+'[8]по будинку'!AN11+'[9]по будинку'!AN11+'[10]по будинку'!AN11+'[11]по будинку'!AN11+'[12]по будинку'!AN11</f>
        <v>0</v>
      </c>
      <c r="AD11" s="10">
        <f t="shared" si="10"/>
        <v>0</v>
      </c>
      <c r="AE11" s="23">
        <f t="shared" si="11"/>
        <v>0</v>
      </c>
      <c r="AF11" s="17">
        <f>[1]Дератизація!H12+'[2]по будинку'!AR11+'[3]по будинку'!AQ11+'[4]по будинку'!AQ11+'[5]по будинку'!AQ11+'[6]по будинку'!AQ11+'[7]по будинку'!AQ11+'[8]по будинку'!AQ11+'[9]по будинку'!AQ11+'[10]по будинку'!AQ11+'[11]по будинку'!AQ11+'[12]по будинку'!AQ11</f>
        <v>0</v>
      </c>
      <c r="AG11" s="10">
        <f>[1]Дератизація!O12+'[2]по будинку'!AS11+'[3]по будинку'!AR11+'[4]по будинку'!AR11+'[5]по будинку'!AR11+'[6]по будинку'!AR11+'[7]по будинку'!AR11+'[8]по будинку'!AR11+'[9]по будинку'!AR11+'[10]по будинку'!AR11+'[11]по будинку'!AR11+'[12]по будинку'!AR11</f>
        <v>0</v>
      </c>
      <c r="AH11" s="10">
        <f t="shared" si="12"/>
        <v>0</v>
      </c>
      <c r="AI11" s="23">
        <f t="shared" si="13"/>
        <v>0</v>
      </c>
      <c r="AJ11" s="17">
        <f>[1]Дезінсекція!H13+'[2]по будинку'!AV11+'[3]по будинку'!AU11+'[4]по будинку'!AU11+'[5]по будинку'!AU11+'[6]по будинку'!AU11+'[7]по будинку'!AU11+'[8]по будинку'!AU11+'[9]по будинку'!AU11+'[10]по будинку'!AU11+'[11]по будинку'!AU11+'[12]по будинку'!AU11</f>
        <v>0</v>
      </c>
      <c r="AK11" s="10">
        <f>[1]Дезінсекція!O13+'[2]по будинку'!AW11+'[3]по будинку'!AV11+'[4]по будинку'!AV11+'[5]по будинку'!AV11+'[6]по будинку'!AV11+'[7]по будинку'!AV11+'[8]по будинку'!AV11+'[9]по будинку'!AV11+'[10]по будинку'!AV11+'[11]по будинку'!AV11+'[12]по будинку'!AV11</f>
        <v>0</v>
      </c>
      <c r="AL11" s="10">
        <f t="shared" si="14"/>
        <v>0</v>
      </c>
      <c r="AM11" s="23">
        <v>0</v>
      </c>
      <c r="AN11" s="17">
        <f>'[1]Обслуг. ДВК'!H13+'[2]по будинку'!AZ11+'[3]по будинку'!AY11+'[4]по будинку'!AY11+'[5]по будинку'!AY11+'[6]по будинку'!AY11+'[7]по будинку'!AY11+'[8]по будинку'!AY11+'[9]по будинку'!AY11+'[10]по будинку'!AY11+'[11]по будинку'!AY11+'[12]по будинку'!AY11</f>
        <v>104.96879999999999</v>
      </c>
      <c r="AO11" s="10">
        <f>'[1]Обслуг. ДВК'!Q13+'[2]по будинку'!BA11+'[3]по будинку'!AZ11+'[4]по будинку'!AZ11+'[5]по будинку'!AZ11+'[6]по будинку'!AZ11+'[7]по будинку'!AZ11+'[8]по будинку'!AZ11+'[9]по будинку'!AZ11+'[10]по будинку'!AZ11+'[11]по будинку'!AZ11+'[12]по будинку'!AZ11</f>
        <v>597.25381493507996</v>
      </c>
      <c r="AP11" s="10">
        <v>0</v>
      </c>
      <c r="AQ11" s="23">
        <f t="shared" si="15"/>
        <v>492.28501493507997</v>
      </c>
      <c r="AR11" s="17">
        <f>'[1]ТО мереж електропост.'!H14+'[2]по будинку'!BD11+'[3]по будинку'!BC11+'[4]по будинку'!BC11+'[5]по будинку'!BC11+'[6]по будинку'!BC11+'[7]по будинку'!BC11+'[8]по будинку'!BC11+'[9]по будинку'!BC11+'[10]по будинку'!BC11+'[11]по будинку'!BC11+'[12]по будинку'!BC11</f>
        <v>0</v>
      </c>
      <c r="AS11" s="11">
        <f>'[1]ТО мереж електропост.'!P14+'[2]по будинку'!BE11+'[3]по будинку'!BD11+'[4]по будинку'!BD11+'[5]по будинку'!BD11+'[6]по будинку'!BD11+'[7]по будинку'!BD11+'[8]по будинку'!BD11+'[9]по будинку'!BD11+'[10]по будинку'!BD11+'[11]по будинку'!BD11+'[12]по будинку'!BD11</f>
        <v>0</v>
      </c>
      <c r="AT11" s="10">
        <f t="shared" si="16"/>
        <v>0</v>
      </c>
      <c r="AU11" s="23">
        <f t="shared" si="17"/>
        <v>0</v>
      </c>
      <c r="AV11" s="17">
        <f>'[1]ПР констр.'!H13+'[2]по будинку'!BH11+'[3]по будинку'!BG11+'[4]по будинку'!BG11+'[5]по будинку'!BG11+'[6]по будинку'!BG11+'[7]по будинку'!BG11+'[8]по будинку'!BG11+'[9]по будинку'!BG11+'[10]по будинку'!BG11+'[11]по будинку'!BG11+'[12]по будинку'!BG11</f>
        <v>148.21823999999998</v>
      </c>
      <c r="AW11" s="10">
        <v>0</v>
      </c>
      <c r="AX11" s="10">
        <f t="shared" si="18"/>
        <v>148.21823999999998</v>
      </c>
      <c r="AY11" s="23">
        <v>0</v>
      </c>
      <c r="AZ11" s="17">
        <f>'[1]Прибирання та вивезення снігу'!H12+'[2]по будинку'!BL11+'[3]по будинку'!BK11+'[4]по будинку'!BK11+'[5]по будинку'!BK11+'[6]по будинку'!BK11+'[7]по будинку'!BK11+'[8]по будинку'!BK11+'[9]по будинку'!BK11+'[10]по будинку'!BK11+'[11]по будинку'!BK11+'[12]по будинку'!BK11</f>
        <v>0</v>
      </c>
      <c r="BA11" s="10">
        <f>'[1]Прибирання та вивезення снігу'!R12+'[2]по будинку'!BM11+'[3]по будинку'!BL11+'[4]по будинку'!BL11+'[5]по будинку'!BL11+'[6]по будинку'!BL11+'[7]по будинку'!BL11+'[8]по будинку'!BL11+'[9]по будинку'!BL11+'[10]по будинку'!BL11+'[11]по будинку'!BL11+'[12]по будинку'!BL11</f>
        <v>0</v>
      </c>
      <c r="BB11" s="10">
        <f t="shared" si="19"/>
        <v>0</v>
      </c>
      <c r="BC11" s="23">
        <f t="shared" si="20"/>
        <v>0</v>
      </c>
      <c r="BD11" s="17">
        <f>'[1]експлуатація номерних знаків'!H13+'[2]по будинку'!BP11+'[3]по будинку'!BO11+'[4]по будинку'!BO11+'[5]по будинку'!BO11+'[6]по будинку'!BO11+'[7]по будинку'!BO11+'[8]по будинку'!BO11+'[9]по будинку'!BO11+'[10]по будинку'!BO11+'[11]по будинку'!BO11+'[12]по будинку'!BO11</f>
        <v>0</v>
      </c>
      <c r="BE11" s="10">
        <f>'[1]експлуатація номерних знаків'!P13+'[2]по будинку'!BQ11+'[3]по будинку'!BP11+'[4]по будинку'!BP11+'[5]по будинку'!BP11+'[6]по будинку'!BP11+'[7]по будинку'!BP11+'[8]по будинку'!BP11+'[9]по будинку'!BP11+'[10]по будинку'!BP11+'[11]по будинку'!BP11+'[12]по будинку'!BP11</f>
        <v>0</v>
      </c>
      <c r="BF11" s="12">
        <f t="shared" si="21"/>
        <v>0</v>
      </c>
      <c r="BG11" s="29">
        <v>0</v>
      </c>
      <c r="BH11" s="17">
        <f>'[1]Освітлення місць загального кор'!H13+'[2]по будинку'!BT11+'[3]по будинку'!BS11+'[4]по будинку'!BS11+'[5]по будинку'!BS11+'[6]по будинку'!BS11+'[7]по будинку'!BS11+'[8]по будинку'!BS11+'[9]по будинку'!BS11+'[10]по будинку'!BS11+'[11]по будинку'!BS11+'[12]по будинку'!BS11</f>
        <v>0</v>
      </c>
      <c r="BI11" s="10">
        <f>'[1]Освітлення місць загального кор'!Q13+'[2]по будинку'!BU11+'[3]по будинку'!BT11+'[4]по будинку'!BT11+'[5]по будинку'!BT11+'[6]по будинку'!BT11+'[7]по будинку'!BT11+'[8]по будинку'!BT11+'[9]по будинку'!BT11+'[10]по будинку'!BT11+'[11]по будинку'!BT11+'[12]по будинку'!BT11</f>
        <v>0</v>
      </c>
      <c r="BJ11" s="10">
        <f t="shared" si="22"/>
        <v>0</v>
      </c>
      <c r="BK11" s="27">
        <f t="shared" si="23"/>
        <v>0</v>
      </c>
      <c r="BL11" s="17">
        <v>0</v>
      </c>
      <c r="BM11" s="10">
        <f>'[1]Енергопостачання ліфтів'!P13+'[2]по будинку'!BY11+'[3]по будинку'!BX11+'[4]по будинку'!BX11+'[5]по будинку'!BX11+'[6]по будинку'!BX11+'[7]по будинку'!BX11+'[8]по будинку'!BX11+'[9]по будинку'!BX11+'[10]по будинку'!BX11+'[11]по будинку'!BX11+'[12]по будинку'!BX11</f>
        <v>0</v>
      </c>
      <c r="BN11" s="10">
        <f t="shared" si="24"/>
        <v>0</v>
      </c>
      <c r="BO11" s="23">
        <f t="shared" si="25"/>
        <v>0</v>
      </c>
      <c r="BP11" s="134">
        <f t="shared" si="26"/>
        <v>337.79303999999996</v>
      </c>
      <c r="BQ11" s="12">
        <f t="shared" si="26"/>
        <v>694.47496609027485</v>
      </c>
      <c r="BR11" s="10">
        <v>0</v>
      </c>
      <c r="BS11" s="15">
        <f t="shared" si="29"/>
        <v>356.68192609027489</v>
      </c>
      <c r="BT11" s="30">
        <f t="shared" si="28"/>
        <v>2.055918517712132</v>
      </c>
    </row>
    <row r="12" spans="1:74" ht="18" customHeight="1" x14ac:dyDescent="0.2">
      <c r="A12" s="135">
        <v>7</v>
      </c>
      <c r="B12" s="39" t="s">
        <v>31</v>
      </c>
      <c r="C12" s="36" t="s">
        <v>32</v>
      </c>
      <c r="D12" s="22">
        <f>'[1]Прибирання сходових кліто'!H13+'[2]по будинку'!P12+'[3]по будинку'!O12+'[4]по будинку'!O12+'[5]по будинку'!O12+'[6]по будинку'!O12+'[7]по будинку'!O12+'[8]по будинку'!O12+'[9]по будинку'!O12+'[10]по будинку'!O12+'[11]по будинку'!O12+'[12]по будинку'!O12</f>
        <v>0</v>
      </c>
      <c r="E12" s="11">
        <f>'[1]Прибирання сходових кліто'!Y13+'[2]по будинку'!Q12+'[3]по будинку'!P12+'[4]по будинку'!P12+'[5]по будинку'!P12+'[6]по будинку'!P12+'[7]по будинку'!P12+'[8]по будинку'!P12+'[9]по будинку'!P12+'[10]по будинку'!P12+'[11]по будинку'!P12+'[12]по будинку'!P12</f>
        <v>0</v>
      </c>
      <c r="F12" s="10">
        <f t="shared" si="0"/>
        <v>0</v>
      </c>
      <c r="G12" s="23">
        <f t="shared" si="1"/>
        <v>0</v>
      </c>
      <c r="H12" s="17">
        <f>'[1]Прибирання прибуд терит.'!H12+'[2]по будинку'!T12+'[3]по будинку'!S12+'[4]по будинку'!S12+'[5]по будинку'!S12+'[6]по будинку'!S12+'[7]по будинку'!S12+'[8]по будинку'!S12+'[9]по будинку'!S12+'[10]по будинку'!S12+'[11]по будинку'!S12+'[12]по будинку'!S12</f>
        <v>298.65369600000008</v>
      </c>
      <c r="I12" s="11">
        <f>'[1]Прибирання прибуд терит.'!AG12+'[2]по будинку'!U12+'[3]по будинку'!T12+'[4]по будинку'!T12+'[5]по будинку'!T12+'[6]по будинку'!T12+'[7]по будинку'!T12+'[8]по будинку'!T12+'[9]по будинку'!T12+'[10]по будинку'!T12+'[11]по будинку'!T12+'[12]по будинку'!T12</f>
        <v>1169.8983662992589</v>
      </c>
      <c r="J12" s="10">
        <v>0</v>
      </c>
      <c r="K12" s="23">
        <f t="shared" si="3"/>
        <v>871.24467029925881</v>
      </c>
      <c r="L12" s="22">
        <f>'[1]Вивезення та знешкодження ТПВ'!H14+'[2]по будинку'!X12+'[3]по будинку'!W12+'[4]по будинку'!W12+'[5]по будинку'!W12</f>
        <v>886.15679999999998</v>
      </c>
      <c r="M12" s="10">
        <f>'[1]Вивезення та знешкодження ТПВ'!V14+'[2]по будинку'!Y12+'[3]по будинку'!X12+'[4]по будинку'!X12+'[5]по будинку'!X12</f>
        <v>1136.9427970727716</v>
      </c>
      <c r="N12" s="10">
        <v>0</v>
      </c>
      <c r="O12" s="15">
        <f t="shared" si="4"/>
        <v>250.78599707277158</v>
      </c>
      <c r="P12" s="17">
        <f>'[1]Приб підвал, тех.поверхів,покр '!H14+'[2]по будинку'!AB12+'[3]по будинку'!AA12+'[4]по будинку'!AA12+'[5]по будинку'!AA12+'[6]по будинку'!AA12+'[7]по будинку'!AA12+'[8]по будинку'!AA12+'[9]по будинку'!AA12+'[10]по будинку'!AA12+'[11]по будинку'!AA12+'[12]по будинку'!AA12</f>
        <v>0</v>
      </c>
      <c r="Q12" s="11">
        <f>'[1]Приб підвал, тех.поверхів,покр '!Q14+'[2]по будинку'!AC12+'[3]по будинку'!AB12+'[4]по будинку'!AB12+'[5]по будинку'!AB12+'[6]по будинку'!AB12+'[7]по будинку'!AB12+'[8]по будинку'!AB12+'[9]по будинку'!AB12+'[10]по будинку'!AB12+'[11]по будинку'!AB12+'[12]по будинку'!AB12</f>
        <v>0</v>
      </c>
      <c r="R12" s="10">
        <f t="shared" si="5"/>
        <v>0</v>
      </c>
      <c r="S12" s="23">
        <v>0</v>
      </c>
      <c r="T12" s="17">
        <f>'[1]ТО ліфтів'!H14+'[2]по будинку'!AF12+'[3]по будинку'!AE12+'[4]по будинку'!AE12+'[5]по будинку'!AE12+'[6]по будинку'!AE12+'[7]по будинку'!AE12+'[8]по будинку'!AE12+'[9]по будинку'!AE12+'[10]по будинку'!AE12+'[11]по будинку'!AE12+'[12]по будинку'!AE12</f>
        <v>0</v>
      </c>
      <c r="U12" s="10">
        <f>'[1]ТО ліфтів'!Q14+'[2]по будинку'!AG12+'[3]по будинку'!AF12+'[4]по будинку'!AF12+'[5]по будинку'!AF12+'[6]по будинку'!AF12+'[7]по будинку'!AF12+'[8]по будинку'!AF12+'[9]по будинку'!AF12+'[10]по будинку'!AF12+'[11]по будинку'!AF12+'[12]по будинку'!AF12</f>
        <v>0</v>
      </c>
      <c r="V12" s="10">
        <f t="shared" si="6"/>
        <v>0</v>
      </c>
      <c r="W12" s="23">
        <f t="shared" si="7"/>
        <v>0</v>
      </c>
      <c r="X12" s="17">
        <f>'[1]Обслуг. дисп.'!H14+'[2]по будинку'!AJ12+'[3]по будинку'!AI12+'[4]по будинку'!AI12+'[5]по будинку'!AI12+'[6]по будинку'!AI12+'[7]по будинку'!AI12+'[8]по будинку'!AI12+'[9]по будинку'!AI12+'[10]по будинку'!AI12+'[11]по будинку'!AI12+'[12]по будинку'!AI12</f>
        <v>0</v>
      </c>
      <c r="Y12" s="10">
        <f>'[1]Обслуг. дисп.'!O14+'[2]по будинку'!AK12+'[3]по будинку'!AJ12+'[4]по будинку'!AJ12+'[5]по будинку'!AJ12+'[6]по будинку'!AJ12+'[7]по будинку'!AJ12+'[8]по будинку'!AJ12+'[9]по будинку'!AJ12+'[10]по будинку'!AJ12+'[11]по будинку'!AJ12+'[12]по будинку'!AJ12</f>
        <v>0</v>
      </c>
      <c r="Z12" s="10">
        <f t="shared" si="8"/>
        <v>0</v>
      </c>
      <c r="AA12" s="27">
        <f t="shared" si="9"/>
        <v>0</v>
      </c>
      <c r="AB12" s="17">
        <f>'[1]ТО внутр. буд.сист'!H12+'[2]по будинку'!AN12+'[3]по будинку'!AM12+'[4]по будинку'!AM12+'[5]по будинку'!AM12+'[6]по будинку'!AM12+'[7]по будинку'!AM12+'[8]по будинку'!AM12+'[9]по будинку'!AM12+'[10]по будинку'!AM12+'[11]по будинку'!AM12+'[12]по будинку'!AM12</f>
        <v>0</v>
      </c>
      <c r="AC12" s="10">
        <f>'[1]ТО внутр. буд.сист'!W12+'[2]по будинку'!AO12+'[3]по будинку'!AN12+'[4]по будинку'!AN12+'[5]по будинку'!AN12+'[6]по будинку'!AN12+'[7]по будинку'!AN12+'[8]по будинку'!AN12+'[9]по будинку'!AN12+'[10]по будинку'!AN12+'[11]по будинку'!AN12+'[12]по будинку'!AN12</f>
        <v>0</v>
      </c>
      <c r="AD12" s="10">
        <f t="shared" si="10"/>
        <v>0</v>
      </c>
      <c r="AE12" s="23">
        <f t="shared" si="11"/>
        <v>0</v>
      </c>
      <c r="AF12" s="17">
        <f>[1]Дератизація!H13+'[2]по будинку'!AR12+'[3]по будинку'!AQ12+'[4]по будинку'!AQ12+'[5]по будинку'!AQ12+'[6]по будинку'!AQ12+'[7]по будинку'!AQ12+'[8]по будинку'!AQ12+'[9]по будинку'!AQ12+'[10]по будинку'!AQ12+'[11]по будинку'!AQ12+'[12]по будинку'!AQ12</f>
        <v>0</v>
      </c>
      <c r="AG12" s="10">
        <f>[1]Дератизація!O13+'[2]по будинку'!AS12+'[3]по будинку'!AR12+'[4]по будинку'!AR12+'[5]по будинку'!AR12+'[6]по будинку'!AR12+'[7]по будинку'!AR12+'[8]по будинку'!AR12+'[9]по будинку'!AR12+'[10]по будинку'!AR12+'[11]по будинку'!AR12+'[12]по будинку'!AR12</f>
        <v>0</v>
      </c>
      <c r="AH12" s="10">
        <f t="shared" si="12"/>
        <v>0</v>
      </c>
      <c r="AI12" s="23">
        <f t="shared" si="13"/>
        <v>0</v>
      </c>
      <c r="AJ12" s="17">
        <f>[1]Дезінсекція!H14+'[2]по будинку'!AV12+'[3]по будинку'!AU12+'[4]по будинку'!AU12+'[5]по будинку'!AU12+'[6]по будинку'!AU12+'[7]по будинку'!AU12+'[8]по будинку'!AU12+'[9]по будинку'!AU12+'[10]по будинку'!AU12+'[11]по будинку'!AU12+'[12]по будинку'!AU12</f>
        <v>0</v>
      </c>
      <c r="AK12" s="10">
        <f>[1]Дезінсекція!O14+'[2]по будинку'!AW12+'[3]по будинку'!AV12+'[4]по будинку'!AV12+'[5]по будинку'!AV12+'[6]по будинку'!AV12+'[7]по будинку'!AV12+'[8]по будинку'!AV12+'[9]по будинку'!AV12+'[10]по будинку'!AV12+'[11]по будинку'!AV12+'[12]по будинку'!AV12</f>
        <v>0</v>
      </c>
      <c r="AL12" s="10">
        <f t="shared" si="14"/>
        <v>0</v>
      </c>
      <c r="AM12" s="23">
        <v>0</v>
      </c>
      <c r="AN12" s="17">
        <f>'[1]Обслуг. ДВК'!H14+'[2]по будинку'!AZ12+'[3]по будинку'!AY12+'[4]по будинку'!AY12+'[5]по будинку'!AY12+'[6]по будинку'!AY12+'[7]по будинку'!AY12+'[8]по будинку'!AY12+'[9]по будинку'!AY12+'[10]по будинку'!AY12+'[11]по будинку'!AY12+'[12]по будинку'!AY12</f>
        <v>443.42406399999993</v>
      </c>
      <c r="AO12" s="10">
        <f>'[1]Обслуг. ДВК'!Q14+'[2]по будинку'!BA12+'[3]по будинку'!AZ12+'[4]по будинку'!AZ12+'[5]по будинку'!AZ12+'[6]по будинку'!AZ12+'[7]по будинку'!AZ12+'[8]по будинку'!AZ12+'[9]по будинку'!AZ12+'[10]по будинку'!AZ12+'[11]по будинку'!AZ12+'[12]по будинку'!AZ12</f>
        <v>3583.52288961048</v>
      </c>
      <c r="AP12" s="10">
        <v>0</v>
      </c>
      <c r="AQ12" s="23">
        <f t="shared" si="15"/>
        <v>3140.0988256104802</v>
      </c>
      <c r="AR12" s="17">
        <f>'[1]ТО мереж електропост.'!H15+'[2]по будинку'!BD12+'[3]по будинку'!BC12+'[4]по будинку'!BC12+'[5]по будинку'!BC12+'[6]по будинку'!BC12+'[7]по будинку'!BC12+'[8]по будинку'!BC12+'[9]по будинку'!BC12+'[10]по будинку'!BC12+'[11]по будинку'!BC12+'[12]по будинку'!BC12</f>
        <v>0</v>
      </c>
      <c r="AS12" s="11">
        <f>'[1]ТО мереж електропост.'!P15+'[2]по будинку'!BE12+'[3]по будинку'!BD12+'[4]по будинку'!BD12+'[5]по будинку'!BD12+'[6]по будинку'!BD12+'[7]по будинку'!BD12+'[8]по будинку'!BD12+'[9]по будинку'!BD12+'[10]по будинку'!BD12+'[11]по будинку'!BD12+'[12]по будинку'!BD12</f>
        <v>0</v>
      </c>
      <c r="AT12" s="10">
        <f t="shared" si="16"/>
        <v>0</v>
      </c>
      <c r="AU12" s="23">
        <f t="shared" si="17"/>
        <v>0</v>
      </c>
      <c r="AV12" s="17">
        <f>'[1]ПР констр.'!H14+'[2]по будинку'!BH12+'[3]по будинку'!BG12+'[4]по будинку'!BG12+'[5]по будинку'!BG12+'[6]по будинку'!BG12+'[7]по будинку'!BG12+'[8]по будинку'!BG12+'[9]по будинку'!BG12+'[10]по будинку'!BG12+'[11]по будинку'!BG12+'[12]по будинку'!BG12</f>
        <v>1374.5171839999998</v>
      </c>
      <c r="AW12" s="10">
        <v>0</v>
      </c>
      <c r="AX12" s="10">
        <f t="shared" si="18"/>
        <v>1374.5171839999998</v>
      </c>
      <c r="AY12" s="23">
        <v>0</v>
      </c>
      <c r="AZ12" s="17">
        <f>'[1]Прибирання та вивезення снігу'!H13+'[2]по будинку'!BL12+'[3]по будинку'!BK12+'[4]по будинку'!BK12+'[5]по будинку'!BK12+'[6]по будинку'!BK12+'[7]по будинку'!BK12+'[8]по будинку'!BK12+'[9]по будинку'!BK12+'[10]по будинку'!BK12+'[11]по будинку'!BK12+'[12]по будинку'!BK12</f>
        <v>266.50694400000003</v>
      </c>
      <c r="BA12" s="10">
        <f>'[1]Прибирання та вивезення снігу'!R13+'[2]по будинку'!BM12+'[3]по будинку'!BL12+'[4]по будинку'!BL12+'[5]по будинку'!BL12+'[6]по будинку'!BL12+'[7]по будинку'!BL12+'[8]по будинку'!BL12+'[9]по будинку'!BL12+'[10]по будинку'!BL12+'[11]по будинку'!BL12+'[12]по будинку'!BL12</f>
        <v>2.8570351898279882</v>
      </c>
      <c r="BB12" s="10">
        <f t="shared" si="19"/>
        <v>263.64990881017206</v>
      </c>
      <c r="BC12" s="23">
        <v>0</v>
      </c>
      <c r="BD12" s="17">
        <f>'[1]експлуатація номерних знаків'!H14+'[2]по будинку'!BP12+'[3]по будинку'!BO12+'[4]по будинку'!BO12+'[5]по будинку'!BO12+'[6]по будинку'!BO12+'[7]по будинку'!BO12+'[8]по будинку'!BO12+'[9]по будинку'!BO12+'[10]по будинку'!BO12+'[11]по будинку'!BO12+'[12]по будинку'!BO12</f>
        <v>0</v>
      </c>
      <c r="BE12" s="10">
        <f>'[1]експлуатація номерних знаків'!P14+'[2]по будинку'!BQ12+'[3]по будинку'!BP12+'[4]по будинку'!BP12+'[5]по будинку'!BP12+'[6]по будинку'!BP12+'[7]по будинку'!BP12+'[8]по будинку'!BP12+'[9]по будинку'!BP12+'[10]по будинку'!BP12+'[11]по будинку'!BP12+'[12]по будинку'!BP12</f>
        <v>0</v>
      </c>
      <c r="BF12" s="12">
        <f t="shared" si="21"/>
        <v>0</v>
      </c>
      <c r="BG12" s="29">
        <v>0</v>
      </c>
      <c r="BH12" s="17">
        <f>'[1]Освітлення місць загального кор'!H14+'[2]по будинку'!BT12+'[3]по будинку'!BS12+'[4]по будинку'!BS12+'[5]по будинку'!BS12+'[6]по будинку'!BS12+'[7]по будинку'!BS12+'[8]по будинку'!BS12+'[9]по будинку'!BS12+'[10]по будинку'!BS12+'[11]по будинку'!BS12+'[12]по будинку'!BS12</f>
        <v>0</v>
      </c>
      <c r="BI12" s="10">
        <f>'[1]Освітлення місць загального кор'!Q14+'[2]по будинку'!BU12+'[3]по будинку'!BT12+'[4]по будинку'!BT12+'[5]по будинку'!BT12+'[6]по будинку'!BT12+'[7]по будинку'!BT12+'[8]по будинку'!BT12+'[9]по будинку'!BT12+'[10]по будинку'!BT12+'[11]по будинку'!BT12+'[12]по будинку'!BT12</f>
        <v>0</v>
      </c>
      <c r="BJ12" s="10">
        <f t="shared" si="22"/>
        <v>0</v>
      </c>
      <c r="BK12" s="27">
        <f t="shared" si="23"/>
        <v>0</v>
      </c>
      <c r="BL12" s="17">
        <v>0</v>
      </c>
      <c r="BM12" s="10">
        <f>'[1]Енергопостачання ліфтів'!P14+'[2]по будинку'!BY12+'[3]по будинку'!BX12+'[4]по будинку'!BX12+'[5]по будинку'!BX12+'[6]по будинку'!BX12+'[7]по будинку'!BX12+'[8]по будинку'!BX12+'[9]по будинку'!BX12+'[10]по будинку'!BX12+'[11]по будинку'!BX12+'[12]по будинку'!BX12</f>
        <v>0</v>
      </c>
      <c r="BN12" s="10">
        <f t="shared" si="24"/>
        <v>0</v>
      </c>
      <c r="BO12" s="23">
        <f t="shared" si="25"/>
        <v>0</v>
      </c>
      <c r="BP12" s="134">
        <f t="shared" si="26"/>
        <v>3269.2586879999999</v>
      </c>
      <c r="BQ12" s="12">
        <f t="shared" si="26"/>
        <v>5893.2210881723386</v>
      </c>
      <c r="BR12" s="10">
        <v>0</v>
      </c>
      <c r="BS12" s="15">
        <f t="shared" si="29"/>
        <v>2623.9624001723387</v>
      </c>
      <c r="BT12" s="30">
        <f t="shared" si="28"/>
        <v>1.8026169387585456</v>
      </c>
    </row>
    <row r="13" spans="1:74" ht="15.75" customHeight="1" x14ac:dyDescent="0.2">
      <c r="A13" s="136">
        <v>8</v>
      </c>
      <c r="B13" s="39" t="s">
        <v>31</v>
      </c>
      <c r="C13" s="36">
        <v>7</v>
      </c>
      <c r="D13" s="22">
        <f>'[1]Прибирання сходових кліто'!H14+'[2]по будинку'!P13+'[3]по будинку'!O13+'[4]по будинку'!O13+'[5]по будинку'!O13+'[6]по будинку'!O13+'[7]по будинку'!O13+'[8]по будинку'!O13+'[9]по будинку'!O13+'[10]по будинку'!O13+'[11]по будинку'!O13+'[12]по будинку'!O13</f>
        <v>0</v>
      </c>
      <c r="E13" s="11">
        <f>'[1]Прибирання сходових кліто'!Y14+'[2]по будинку'!Q13+'[3]по будинку'!P13+'[4]по будинку'!P13+'[5]по будинку'!P13+'[6]по будинку'!P13+'[7]по будинку'!P13+'[8]по будинку'!P13+'[9]по будинку'!P13+'[10]по будинку'!P13+'[11]по будинку'!P13+'[12]по будинку'!P13</f>
        <v>0</v>
      </c>
      <c r="F13" s="10">
        <f t="shared" si="0"/>
        <v>0</v>
      </c>
      <c r="G13" s="23">
        <f t="shared" si="1"/>
        <v>0</v>
      </c>
      <c r="H13" s="17">
        <f>'[1]Прибирання прибуд терит.'!H13+'[2]по будинку'!T13+'[3]по будинку'!S13+'[4]по будинку'!S13+'[5]по будинку'!S13+'[6]по будинку'!S13+'[7]по будинку'!S13+'[8]по будинку'!S13+'[9]по будинку'!S13+'[10]по будинку'!S13+'[11]по будинку'!S13+'[12]по будинку'!S13</f>
        <v>211.78910000000005</v>
      </c>
      <c r="I13" s="11">
        <f>'[1]Прибирання прибуд терит.'!AG13+'[2]по будинку'!U13+'[3]по будинку'!T13+'[4]по будинку'!T13+'[5]по будинку'!T13+'[6]по будинку'!T13+'[7]по будинку'!T13+'[8]по будинку'!T13+'[9]по будинку'!T13+'[10]по будинку'!T13+'[11]по будинку'!T13+'[12]по будинку'!T13</f>
        <v>1168.7980682332748</v>
      </c>
      <c r="J13" s="10">
        <v>0</v>
      </c>
      <c r="K13" s="23">
        <f t="shared" si="3"/>
        <v>957.00896823327469</v>
      </c>
      <c r="L13" s="22">
        <f>'[1]Вивезення та знешкодження ТПВ'!H15+'[2]по будинку'!X13+'[3]по будинку'!W13+'[4]по будинку'!W13+'[5]по будинку'!W13</f>
        <v>677.97700000000009</v>
      </c>
      <c r="M13" s="10">
        <f>'[1]Вивезення та знешкодження ТПВ'!V15+'[2]по будинку'!Y13+'[3]по будинку'!X13+'[4]по будинку'!X13+'[5]по будинку'!X13</f>
        <v>739.15287819291393</v>
      </c>
      <c r="N13" s="10">
        <v>0</v>
      </c>
      <c r="O13" s="15">
        <f t="shared" si="4"/>
        <v>61.175878192913842</v>
      </c>
      <c r="P13" s="17">
        <f>'[1]Приб підвал, тех.поверхів,покр '!H15+'[2]по будинку'!AB13+'[3]по будинку'!AA13+'[4]по будинку'!AA13+'[5]по будинку'!AA13+'[6]по будинку'!AA13+'[7]по будинку'!AA13+'[8]по будинку'!AA13+'[9]по будинку'!AA13+'[10]по будинку'!AA13+'[11]по будинку'!AA13+'[12]по будинку'!AA13</f>
        <v>0</v>
      </c>
      <c r="Q13" s="11">
        <f>'[1]Приб підвал, тех.поверхів,покр '!Q15+'[2]по будинку'!AC13+'[3]по будинку'!AB13+'[4]по будинку'!AB13+'[5]по будинку'!AB13+'[6]по будинку'!AB13+'[7]по будинку'!AB13+'[8]по будинку'!AB13+'[9]по будинку'!AB13+'[10]по будинку'!AB13+'[11]по будинку'!AB13+'[12]по будинку'!AB13</f>
        <v>0</v>
      </c>
      <c r="R13" s="10">
        <f t="shared" si="5"/>
        <v>0</v>
      </c>
      <c r="S13" s="23">
        <v>0</v>
      </c>
      <c r="T13" s="17">
        <f>'[1]ТО ліфтів'!H15+'[2]по будинку'!AF13+'[3]по будинку'!AE13+'[4]по будинку'!AE13+'[5]по будинку'!AE13+'[6]по будинку'!AE13+'[7]по будинку'!AE13+'[8]по будинку'!AE13+'[9]по будинку'!AE13+'[10]по будинку'!AE13+'[11]по будинку'!AE13+'[12]по будинку'!AE13</f>
        <v>0</v>
      </c>
      <c r="U13" s="10">
        <f>'[1]ТО ліфтів'!Q15+'[2]по будинку'!AG13+'[3]по будинку'!AF13+'[4]по будинку'!AF13+'[5]по будинку'!AF13+'[6]по будинку'!AF13+'[7]по будинку'!AF13+'[8]по будинку'!AF13+'[9]по будинку'!AF13+'[10]по будинку'!AF13+'[11]по будинку'!AF13+'[12]по будинку'!AF13</f>
        <v>0</v>
      </c>
      <c r="V13" s="10">
        <f t="shared" si="6"/>
        <v>0</v>
      </c>
      <c r="W13" s="23">
        <f t="shared" si="7"/>
        <v>0</v>
      </c>
      <c r="X13" s="17">
        <f>'[1]Обслуг. дисп.'!H15+'[2]по будинку'!AJ13+'[3]по будинку'!AI13+'[4]по будинку'!AI13+'[5]по будинку'!AI13+'[6]по будинку'!AI13+'[7]по будинку'!AI13+'[8]по будинку'!AI13+'[9]по будинку'!AI13+'[10]по будинку'!AI13+'[11]по будинку'!AI13+'[12]по будинку'!AI13</f>
        <v>0</v>
      </c>
      <c r="Y13" s="10">
        <f>'[1]Обслуг. дисп.'!O15+'[2]по будинку'!AK13+'[3]по будинку'!AJ13+'[4]по будинку'!AJ13+'[5]по будинку'!AJ13+'[6]по будинку'!AJ13+'[7]по будинку'!AJ13+'[8]по будинку'!AJ13+'[9]по будинку'!AJ13+'[10]по будинку'!AJ13+'[11]по будинку'!AJ13+'[12]по будинку'!AJ13</f>
        <v>0</v>
      </c>
      <c r="Z13" s="10">
        <f t="shared" si="8"/>
        <v>0</v>
      </c>
      <c r="AA13" s="27">
        <f t="shared" si="9"/>
        <v>0</v>
      </c>
      <c r="AB13" s="17">
        <f>'[1]ТО внутр. буд.сист'!H13+'[2]по будинку'!AN13+'[3]по будинку'!AM13+'[4]по будинку'!AM13+'[5]по будинку'!AM13+'[6]по будинку'!AM13+'[7]по будинку'!AM13+'[8]по будинку'!AM13+'[9]по будинку'!AM13+'[10]по будинку'!AM13+'[11]по будинку'!AM13+'[12]по будинку'!AM13</f>
        <v>0</v>
      </c>
      <c r="AC13" s="10">
        <f>'[1]ТО внутр. буд.сист'!W13+'[2]по будинку'!AO13+'[3]по будинку'!AN13+'[4]по будинку'!AN13+'[5]по будинку'!AN13+'[6]по будинку'!AN13+'[7]по будинку'!AN13+'[8]по будинку'!AN13+'[9]по будинку'!AN13+'[10]по будинку'!AN13+'[11]по будинку'!AN13+'[12]по будинку'!AN13</f>
        <v>0</v>
      </c>
      <c r="AD13" s="10">
        <f t="shared" si="10"/>
        <v>0</v>
      </c>
      <c r="AE13" s="23">
        <f t="shared" si="11"/>
        <v>0</v>
      </c>
      <c r="AF13" s="17">
        <f>[1]Дератизація!H14+'[2]по будинку'!AR13+'[3]по будинку'!AQ13+'[4]по будинку'!AQ13+'[5]по будинку'!AQ13+'[6]по будинку'!AQ13+'[7]по будинку'!AQ13+'[8]по будинку'!AQ13+'[9]по будинку'!AQ13+'[10]по будинку'!AQ13+'[11]по будинку'!AQ13+'[12]по будинку'!AQ13</f>
        <v>0</v>
      </c>
      <c r="AG13" s="10">
        <f>[1]Дератизація!O14+'[2]по будинку'!AS13+'[3]по будинку'!AR13+'[4]по будинку'!AR13+'[5]по будинку'!AR13+'[6]по будинку'!AR13+'[7]по будинку'!AR13+'[8]по будинку'!AR13+'[9]по будинку'!AR13+'[10]по будинку'!AR13+'[11]по будинку'!AR13+'[12]по будинку'!AR13</f>
        <v>0</v>
      </c>
      <c r="AH13" s="10">
        <f t="shared" si="12"/>
        <v>0</v>
      </c>
      <c r="AI13" s="23">
        <f t="shared" si="13"/>
        <v>0</v>
      </c>
      <c r="AJ13" s="17">
        <f>[1]Дезінсекція!H15+'[2]по будинку'!AV13+'[3]по будинку'!AU13+'[4]по будинку'!AU13+'[5]по будинку'!AU13+'[6]по будинку'!AU13+'[7]по будинку'!AU13+'[8]по будинку'!AU13+'[9]по будинку'!AU13+'[10]по будинку'!AU13+'[11]по будинку'!AU13+'[12]по будинку'!AU13</f>
        <v>0</v>
      </c>
      <c r="AK13" s="10">
        <f>[1]Дезінсекція!O15+'[2]по будинку'!AW13+'[3]по будинку'!AV13+'[4]по будинку'!AV13+'[5]по будинку'!AV13+'[6]по будинку'!AV13+'[7]по будинку'!AV13+'[8]по будинку'!AV13+'[9]по будинку'!AV13+'[10]по будинку'!AV13+'[11]по будинку'!AV13+'[12]по будинку'!AV13</f>
        <v>0</v>
      </c>
      <c r="AL13" s="10">
        <f t="shared" si="14"/>
        <v>0</v>
      </c>
      <c r="AM13" s="23">
        <v>0</v>
      </c>
      <c r="AN13" s="17">
        <f>'[1]Обслуг. ДВК'!H15+'[2]по будинку'!AZ13+'[3]по будинку'!AY13+'[4]по будинку'!AY13+'[5]по будинку'!AY13+'[6]по будинку'!AY13+'[7]по будинку'!AY13+'[8]по будинку'!AY13+'[9]по будинку'!AY13+'[10]по будинку'!AY13+'[11]по будинку'!AY13+'[12]по будинку'!AY13</f>
        <v>71.19807999999999</v>
      </c>
      <c r="AO13" s="10">
        <f>'[1]Обслуг. ДВК'!Q15+'[2]по будинку'!BA13+'[3]по будинку'!AZ13+'[4]по будинку'!AZ13+'[5]по будинку'!AZ13+'[6]по будинку'!AZ13+'[7]по будинку'!AZ13+'[8]по будинку'!AZ13+'[9]по будинку'!AZ13+'[10]по будинку'!AZ13+'[11]по будинку'!AZ13+'[12]по будинку'!AZ13</f>
        <v>0</v>
      </c>
      <c r="AP13" s="10">
        <f>AN13-AO13</f>
        <v>71.19807999999999</v>
      </c>
      <c r="AQ13" s="23">
        <v>0</v>
      </c>
      <c r="AR13" s="17">
        <f>'[1]ТО мереж електропост.'!H16+'[2]по будинку'!BD13+'[3]по будинку'!BC13+'[4]по будинку'!BC13+'[5]по будинку'!BC13+'[6]по будинку'!BC13+'[7]по будинку'!BC13+'[8]по будинку'!BC13+'[9]по будинку'!BC13+'[10]по будинку'!BC13+'[11]по будинку'!BC13+'[12]по будинку'!BC13</f>
        <v>0</v>
      </c>
      <c r="AS13" s="11">
        <f>'[1]ТО мереж електропост.'!P16+'[2]по будинку'!BE13+'[3]по будинку'!BD13+'[4]по будинку'!BD13+'[5]по будинку'!BD13+'[6]по будинку'!BD13+'[7]по будинку'!BD13+'[8]по будинку'!BD13+'[9]по будинку'!BD13+'[10]по будинку'!BD13+'[11]по будинку'!BD13+'[12]по будинку'!BD13</f>
        <v>0</v>
      </c>
      <c r="AT13" s="10">
        <f t="shared" si="16"/>
        <v>0</v>
      </c>
      <c r="AU13" s="23">
        <f t="shared" si="17"/>
        <v>0</v>
      </c>
      <c r="AV13" s="17">
        <f>'[1]ПР констр.'!H15+'[2]по будинку'!BH13+'[3]по будинку'!BG13+'[4]по будинку'!BG13+'[5]по будинку'!BG13+'[6]по будинку'!BG13+'[7]по будинку'!BG13+'[8]по будинку'!BG13+'[9]по будинку'!BG13+'[10]по будинку'!BG13+'[11]по будинку'!BG13+'[12]по будинку'!BG13</f>
        <v>1434.6035300000003</v>
      </c>
      <c r="AW13" s="10">
        <v>330.57000000000005</v>
      </c>
      <c r="AX13" s="10">
        <f t="shared" si="18"/>
        <v>1104.0335300000002</v>
      </c>
      <c r="AY13" s="23">
        <v>0</v>
      </c>
      <c r="AZ13" s="17">
        <f>'[1]Прибирання та вивезення снігу'!H14+'[2]по будинку'!BL13+'[3]по будинку'!BK13+'[4]по будинку'!BK13+'[5]по будинку'!BK13+'[6]по будинку'!BK13+'[7]по будинку'!BK13+'[8]по будинку'!BK13+'[9]по будинку'!BK13+'[10]по будинку'!BK13+'[11]по будинку'!BK13+'[12]по будинку'!BK13</f>
        <v>189.26683000000003</v>
      </c>
      <c r="BA13" s="10">
        <f>'[1]Прибирання та вивезення снігу'!R14+'[2]по будинку'!BM13+'[3]по будинку'!BL13+'[4]по будинку'!BL13+'[5]по будинку'!BL13+'[6]по будинку'!BL13+'[7]по будинку'!BL13+'[8]по будинку'!BL13+'[9]по будинку'!BL13+'[10]по будинку'!BL13+'[11]по будинку'!BL13+'[12]по будинку'!BL13</f>
        <v>2.022321076508093</v>
      </c>
      <c r="BB13" s="10">
        <f t="shared" si="19"/>
        <v>187.24450892349194</v>
      </c>
      <c r="BC13" s="23">
        <v>0</v>
      </c>
      <c r="BD13" s="17">
        <f>'[1]експлуатація номерних знаків'!H15+'[2]по будинку'!BP13+'[3]по будинку'!BO13+'[4]по будинку'!BO13+'[5]по будинку'!BO13+'[6]по будинку'!BO13+'[7]по будинку'!BO13+'[8]по будинку'!BO13+'[9]по будинку'!BO13+'[10]по будинку'!BO13+'[11]по будинку'!BO13+'[12]по будинку'!BO13</f>
        <v>0</v>
      </c>
      <c r="BE13" s="10">
        <f>'[1]експлуатація номерних знаків'!P15+'[2]по будинку'!BQ13+'[3]по будинку'!BP13+'[4]по будинку'!BP13+'[5]по будинку'!BP13+'[6]по будинку'!BP13+'[7]по будинку'!BP13+'[8]по будинку'!BP13+'[9]по будинку'!BP13+'[10]по будинку'!BP13+'[11]по будинку'!BP13+'[12]по будинку'!BP13</f>
        <v>0</v>
      </c>
      <c r="BF13" s="12">
        <f t="shared" si="21"/>
        <v>0</v>
      </c>
      <c r="BG13" s="29">
        <v>0</v>
      </c>
      <c r="BH13" s="17">
        <f>'[1]Освітлення місць загального кор'!H15+'[2]по будинку'!BT13+'[3]по будинку'!BS13+'[4]по будинку'!BS13+'[5]по будинку'!BS13+'[6]по будинку'!BS13+'[7]по будинку'!BS13+'[8]по будинку'!BS13+'[9]по будинку'!BS13+'[10]по будинку'!BS13+'[11]по будинку'!BS13+'[12]по будинку'!BS13</f>
        <v>0</v>
      </c>
      <c r="BI13" s="10">
        <f>'[1]Освітлення місць загального кор'!Q15+'[2]по будинку'!BU13+'[3]по будинку'!BT13+'[4]по будинку'!BT13+'[5]по будинку'!BT13+'[6]по будинку'!BT13+'[7]по будинку'!BT13+'[8]по будинку'!BT13+'[9]по будинку'!BT13+'[10]по будинку'!BT13+'[11]по будинку'!BT13+'[12]по будинку'!BT13</f>
        <v>0</v>
      </c>
      <c r="BJ13" s="10">
        <f t="shared" si="22"/>
        <v>0</v>
      </c>
      <c r="BK13" s="27">
        <f t="shared" si="23"/>
        <v>0</v>
      </c>
      <c r="BL13" s="17">
        <v>0</v>
      </c>
      <c r="BM13" s="10">
        <f>'[1]Енергопостачання ліфтів'!P15+'[2]по будинку'!BY13+'[3]по будинку'!BX13+'[4]по будинку'!BX13+'[5]по будинку'!BX13+'[6]по будинку'!BX13+'[7]по будинку'!BX13+'[8]по будинку'!BX13+'[9]по будинку'!BX13+'[10]по будинку'!BX13+'[11]по будинку'!BX13+'[12]по будинку'!BX13</f>
        <v>0</v>
      </c>
      <c r="BN13" s="10">
        <f t="shared" si="24"/>
        <v>0</v>
      </c>
      <c r="BO13" s="23">
        <f t="shared" si="25"/>
        <v>0</v>
      </c>
      <c r="BP13" s="134">
        <f t="shared" si="26"/>
        <v>2584.8345400000003</v>
      </c>
      <c r="BQ13" s="12">
        <f t="shared" si="26"/>
        <v>2240.5432675026968</v>
      </c>
      <c r="BR13" s="10">
        <f t="shared" si="27"/>
        <v>344.29127249730345</v>
      </c>
      <c r="BS13" s="15">
        <v>0</v>
      </c>
      <c r="BT13" s="30">
        <f t="shared" si="28"/>
        <v>0.86680336123282253</v>
      </c>
    </row>
    <row r="14" spans="1:74" ht="17.100000000000001" customHeight="1" x14ac:dyDescent="0.2">
      <c r="A14" s="136">
        <v>9</v>
      </c>
      <c r="B14" s="39" t="s">
        <v>33</v>
      </c>
      <c r="C14" s="36">
        <v>1</v>
      </c>
      <c r="D14" s="22">
        <f>'[1]Прибирання сходових кліто'!H15+'[2]по будинку'!P14+'[3]по будинку'!O14+'[4]по будинку'!O14+'[5]по будинку'!O14+'[6]по будинку'!O14+'[7]по будинку'!O14+'[8]по будинку'!O14+'[9]по будинку'!O14+'[10]по будинку'!O14+'[11]по будинку'!O14+'[12]по будинку'!O14</f>
        <v>0</v>
      </c>
      <c r="E14" s="11">
        <f>'[1]Прибирання сходових кліто'!Y15+'[2]по будинку'!Q14+'[3]по будинку'!P14+'[4]по будинку'!P14+'[5]по будинку'!P14+'[6]по будинку'!P14+'[7]по будинку'!P14+'[8]по будинку'!P14+'[9]по будинку'!P14+'[10]по будинку'!P14+'[11]по будинку'!P14+'[12]по будинку'!P14</f>
        <v>0</v>
      </c>
      <c r="F14" s="10">
        <f t="shared" si="0"/>
        <v>0</v>
      </c>
      <c r="G14" s="23">
        <f t="shared" si="1"/>
        <v>0</v>
      </c>
      <c r="H14" s="17">
        <f>'[1]Прибирання прибуд терит.'!H14+'[2]по будинку'!T14+'[3]по будинку'!S14+'[4]по будинку'!S14+'[5]по будинку'!S14+'[6]по будинку'!S14+'[7]по будинку'!S14+'[8]по будинку'!S14+'[9]по будинку'!S14+'[10]по будинку'!S14+'[11]по будинку'!S14+'[12]по будинку'!S14</f>
        <v>0</v>
      </c>
      <c r="I14" s="11">
        <f>'[1]Прибирання прибуд терит.'!AG14+'[2]по будинку'!U14+'[3]по будинку'!T14+'[4]по будинку'!T14+'[5]по будинку'!T14+'[6]по будинку'!T14+'[7]по будинку'!T14+'[8]по будинку'!T14+'[9]по будинку'!T14+'[10]по будинку'!T14+'[11]по будинку'!T14+'[12]по будинку'!T14</f>
        <v>0</v>
      </c>
      <c r="J14" s="10">
        <f t="shared" si="2"/>
        <v>0</v>
      </c>
      <c r="K14" s="23">
        <f t="shared" si="3"/>
        <v>0</v>
      </c>
      <c r="L14" s="22">
        <f>'[1]Вивезення та знешкодження ТПВ'!H16+'[2]по будинку'!X14+'[3]по будинку'!W14+'[4]по будинку'!W14+'[5]по будинку'!W14</f>
        <v>84.662999999999982</v>
      </c>
      <c r="M14" s="10">
        <f>'[1]Вивезення та знешкодження ТПВ'!V16+'[2]по будинку'!Y14+'[3]по будинку'!X14+'[4]по будинку'!X14+'[5]по будинку'!X14</f>
        <v>58.358139545326239</v>
      </c>
      <c r="N14" s="10">
        <f t="shared" si="30"/>
        <v>26.304860454673744</v>
      </c>
      <c r="O14" s="15">
        <v>0</v>
      </c>
      <c r="P14" s="17">
        <f>'[1]Приб підвал, тех.поверхів,покр '!H16+'[2]по будинку'!AB14+'[3]по будинку'!AA14+'[4]по будинку'!AA14+'[5]по будинку'!AA14+'[6]по будинку'!AA14+'[7]по будинку'!AA14+'[8]по будинку'!AA14+'[9]по будинку'!AA14+'[10]по будинку'!AA14+'[11]по будинку'!AA14+'[12]по будинку'!AA14</f>
        <v>0</v>
      </c>
      <c r="Q14" s="11">
        <f>'[1]Приб підвал, тех.поверхів,покр '!Q16+'[2]по будинку'!AC14+'[3]по будинку'!AB14+'[4]по будинку'!AB14+'[5]по будинку'!AB14+'[6]по будинку'!AB14+'[7]по будинку'!AB14+'[8]по будинку'!AB14+'[9]по будинку'!AB14+'[10]по будинку'!AB14+'[11]по будинку'!AB14+'[12]по будинку'!AB14</f>
        <v>0</v>
      </c>
      <c r="R14" s="10">
        <f t="shared" si="5"/>
        <v>0</v>
      </c>
      <c r="S14" s="23">
        <v>0</v>
      </c>
      <c r="T14" s="17">
        <f>'[1]ТО ліфтів'!H16+'[2]по будинку'!AF14+'[3]по будинку'!AE14+'[4]по будинку'!AE14+'[5]по будинку'!AE14+'[6]по будинку'!AE14+'[7]по будинку'!AE14+'[8]по будинку'!AE14+'[9]по будинку'!AE14+'[10]по будинку'!AE14+'[11]по будинку'!AE14+'[12]по будинку'!AE14</f>
        <v>0</v>
      </c>
      <c r="U14" s="10">
        <f>'[1]ТО ліфтів'!Q16+'[2]по будинку'!AG14+'[3]по будинку'!AF14+'[4]по будинку'!AF14+'[5]по будинку'!AF14+'[6]по будинку'!AF14+'[7]по будинку'!AF14+'[8]по будинку'!AF14+'[9]по будинку'!AF14+'[10]по будинку'!AF14+'[11]по будинку'!AF14+'[12]по будинку'!AF14</f>
        <v>0</v>
      </c>
      <c r="V14" s="10">
        <f t="shared" si="6"/>
        <v>0</v>
      </c>
      <c r="W14" s="23">
        <f t="shared" si="7"/>
        <v>0</v>
      </c>
      <c r="X14" s="17">
        <f>'[1]Обслуг. дисп.'!H16+'[2]по будинку'!AJ14+'[3]по будинку'!AI14+'[4]по будинку'!AI14+'[5]по будинку'!AI14+'[6]по будинку'!AI14+'[7]по будинку'!AI14+'[8]по будинку'!AI14+'[9]по будинку'!AI14+'[10]по будинку'!AI14+'[11]по будинку'!AI14+'[12]по будинку'!AI14</f>
        <v>0</v>
      </c>
      <c r="Y14" s="10">
        <f>'[1]Обслуг. дисп.'!O16+'[2]по будинку'!AK14+'[3]по будинку'!AJ14+'[4]по будинку'!AJ14+'[5]по будинку'!AJ14+'[6]по будинку'!AJ14+'[7]по будинку'!AJ14+'[8]по будинку'!AJ14+'[9]по будинку'!AJ14+'[10]по будинку'!AJ14+'[11]по будинку'!AJ14+'[12]по будинку'!AJ14</f>
        <v>0</v>
      </c>
      <c r="Z14" s="10">
        <f t="shared" si="8"/>
        <v>0</v>
      </c>
      <c r="AA14" s="27">
        <f t="shared" si="9"/>
        <v>0</v>
      </c>
      <c r="AB14" s="17">
        <f>'[1]ТО внутр. буд.сист'!H14+'[2]по будинку'!AN14+'[3]по будинку'!AM14+'[4]по будинку'!AM14+'[5]по будинку'!AM14+'[6]по будинку'!AM14+'[7]по будинку'!AM14+'[8]по будинку'!AM14+'[9]по будинку'!AM14+'[10]по будинку'!AM14+'[11]по будинку'!AM14+'[12]по будинку'!AM14</f>
        <v>0</v>
      </c>
      <c r="AC14" s="10">
        <f>'[1]ТО внутр. буд.сист'!W14+'[2]по будинку'!AO14+'[3]по будинку'!AN14+'[4]по будинку'!AN14+'[5]по будинку'!AN14+'[6]по будинку'!AN14+'[7]по будинку'!AN14+'[8]по будинку'!AN14+'[9]по будинку'!AN14+'[10]по будинку'!AN14+'[11]по будинку'!AN14+'[12]по будинку'!AN14</f>
        <v>548.38469808853415</v>
      </c>
      <c r="AD14" s="10">
        <v>0</v>
      </c>
      <c r="AE14" s="23">
        <f t="shared" si="11"/>
        <v>548.38469808853415</v>
      </c>
      <c r="AF14" s="17">
        <f>[1]Дератизація!H15+'[2]по будинку'!AR14+'[3]по будинку'!AQ14+'[4]по будинку'!AQ14+'[5]по будинку'!AQ14+'[6]по будинку'!AQ14+'[7]по будинку'!AQ14+'[8]по будинку'!AQ14+'[9]по будинку'!AQ14+'[10]по будинку'!AQ14+'[11]по будинку'!AQ14+'[12]по будинку'!AQ14</f>
        <v>0</v>
      </c>
      <c r="AG14" s="10">
        <f>[1]Дератизація!O15+'[2]по будинку'!AS14+'[3]по будинку'!AR14+'[4]по будинку'!AR14+'[5]по будинку'!AR14+'[6]по будинку'!AR14+'[7]по будинку'!AR14+'[8]по будинку'!AR14+'[9]по будинку'!AR14+'[10]по будинку'!AR14+'[11]по будинку'!AR14+'[12]по будинку'!AR14</f>
        <v>0</v>
      </c>
      <c r="AH14" s="10">
        <f t="shared" si="12"/>
        <v>0</v>
      </c>
      <c r="AI14" s="23">
        <f t="shared" si="13"/>
        <v>0</v>
      </c>
      <c r="AJ14" s="17">
        <f>[1]Дезінсекція!H16+'[2]по будинку'!AV14+'[3]по будинку'!AU14+'[4]по будинку'!AU14+'[5]по будинку'!AU14+'[6]по будинку'!AU14+'[7]по будинку'!AU14+'[8]по будинку'!AU14+'[9]по будинку'!AU14+'[10]по будинку'!AU14+'[11]по будинку'!AU14+'[12]по будинку'!AU14</f>
        <v>0</v>
      </c>
      <c r="AK14" s="10">
        <f>[1]Дезінсекція!O16+'[2]по будинку'!AW14+'[3]по будинку'!AV14+'[4]по будинку'!AV14+'[5]по будинку'!AV14+'[6]по будинку'!AV14+'[7]по будинку'!AV14+'[8]по будинку'!AV14+'[9]по будинку'!AV14+'[10]по будинку'!AV14+'[11]по будинку'!AV14+'[12]по будинку'!AV14</f>
        <v>0</v>
      </c>
      <c r="AL14" s="10">
        <f t="shared" si="14"/>
        <v>0</v>
      </c>
      <c r="AM14" s="23">
        <v>0</v>
      </c>
      <c r="AN14" s="17">
        <f>'[1]Обслуг. ДВК'!H16+'[2]по будинку'!AZ14+'[3]по будинку'!AY14+'[4]по будинку'!AY14+'[5]по будинку'!AY14+'[6]по будинку'!AY14+'[7]по будинку'!AY14+'[8]по будинку'!AY14+'[9]по будинку'!AY14+'[10]по будинку'!AY14+'[11]по будинку'!AY14+'[12]по будинку'!AY14</f>
        <v>75.819960000000009</v>
      </c>
      <c r="AO14" s="10">
        <f>'[1]Обслуг. ДВК'!Q16+'[2]по будинку'!BA14+'[3]по будинку'!AZ14+'[4]по будинку'!AZ14+'[5]по будинку'!AZ14+'[6]по будинку'!AZ14+'[7]по будинку'!AZ14+'[8]по будинку'!AZ14+'[9]по будинку'!AZ14+'[10]по будинку'!AZ14+'[11]по будинку'!AZ14+'[12]по будинку'!AZ14</f>
        <v>122.39208645640633</v>
      </c>
      <c r="AP14" s="10">
        <v>0</v>
      </c>
      <c r="AQ14" s="23">
        <f t="shared" si="15"/>
        <v>46.572126456406323</v>
      </c>
      <c r="AR14" s="17">
        <f>'[1]ТО мереж електропост.'!H17+'[2]по будинку'!BD14+'[3]по будинку'!BC14+'[4]по будинку'!BC14+'[5]по будинку'!BC14+'[6]по будинку'!BC14+'[7]по будинку'!BC14+'[8]по будинку'!BC14+'[9]по будинку'!BC14+'[10]по будинку'!BC14+'[11]по будинку'!BC14+'[12]по будинку'!BC14</f>
        <v>0</v>
      </c>
      <c r="AS14" s="11">
        <f>'[1]ТО мереж електропост.'!P17+'[2]по будинку'!BE14+'[3]по будинку'!BD14+'[4]по будинку'!BD14+'[5]по будинку'!BD14+'[6]по будинку'!BD14+'[7]по будинку'!BD14+'[8]по будинку'!BD14+'[9]по будинку'!BD14+'[10]по будинку'!BD14+'[11]по будинку'!BD14+'[12]по будинку'!BD14</f>
        <v>0</v>
      </c>
      <c r="AT14" s="10">
        <f t="shared" si="16"/>
        <v>0</v>
      </c>
      <c r="AU14" s="23">
        <f t="shared" si="17"/>
        <v>0</v>
      </c>
      <c r="AV14" s="17">
        <f>'[1]ПР констр.'!H16+'[2]по будинку'!BH14+'[3]по будинку'!BG14+'[4]по будинку'!BG14+'[5]по будинку'!BG14+'[6]по будинку'!BG14+'[7]по будинку'!BG14+'[8]по будинку'!BG14+'[9]по будинку'!BG14+'[10]по будинку'!BG14+'[11]по будинку'!BG14+'[12]по будинку'!BG14</f>
        <v>246.58668000000003</v>
      </c>
      <c r="AW14" s="10">
        <v>0</v>
      </c>
      <c r="AX14" s="10">
        <f t="shared" si="18"/>
        <v>246.58668000000003</v>
      </c>
      <c r="AY14" s="23">
        <v>0</v>
      </c>
      <c r="AZ14" s="17">
        <f>'[1]Прибирання та вивезення снігу'!H15+'[2]по будинку'!BL14+'[3]по будинку'!BK14+'[4]по будинку'!BK14+'[5]по будинку'!BK14+'[6]по будинку'!BK14+'[7]по будинку'!BK14+'[8]по будинку'!BK14+'[9]по будинку'!BK14+'[10]по будинку'!BK14+'[11]по будинку'!BK14+'[12]по будинку'!BK14</f>
        <v>0</v>
      </c>
      <c r="BA14" s="10">
        <f>'[1]Прибирання та вивезення снігу'!R15+'[2]по будинку'!BM14+'[3]по будинку'!BL14+'[4]по будинку'!BL14+'[5]по будинку'!BL14+'[6]по будинку'!BL14+'[7]по будинку'!BL14+'[8]по будинку'!BL14+'[9]по будинку'!BL14+'[10]по будинку'!BL14+'[11]по будинку'!BL14+'[12]по будинку'!BL14</f>
        <v>0</v>
      </c>
      <c r="BB14" s="10">
        <f t="shared" si="19"/>
        <v>0</v>
      </c>
      <c r="BC14" s="23">
        <f t="shared" si="20"/>
        <v>0</v>
      </c>
      <c r="BD14" s="17">
        <f>'[1]експлуатація номерних знаків'!H16+'[2]по будинку'!BP14+'[3]по будинку'!BO14+'[4]по будинку'!BO14+'[5]по будинку'!BO14+'[6]по будинку'!BO14+'[7]по будинку'!BO14+'[8]по будинку'!BO14+'[9]по будинку'!BO14+'[10]по будинку'!BO14+'[11]по будинку'!BO14+'[12]по будинку'!BO14</f>
        <v>0</v>
      </c>
      <c r="BE14" s="10">
        <f>'[1]експлуатація номерних знаків'!P16+'[2]по будинку'!BQ14+'[3]по будинку'!BP14+'[4]по будинку'!BP14+'[5]по будинку'!BP14+'[6]по будинку'!BP14+'[7]по будинку'!BP14+'[8]по будинку'!BP14+'[9]по будинку'!BP14+'[10]по будинку'!BP14+'[11]по будинку'!BP14+'[12]по будинку'!BP14</f>
        <v>0</v>
      </c>
      <c r="BF14" s="12">
        <f t="shared" si="21"/>
        <v>0</v>
      </c>
      <c r="BG14" s="29">
        <v>0</v>
      </c>
      <c r="BH14" s="17">
        <f>'[1]Освітлення місць загального кор'!H16+'[2]по будинку'!BT14+'[3]по будинку'!BS14+'[4]по будинку'!BS14+'[5]по будинку'!BS14+'[6]по будинку'!BS14+'[7]по будинку'!BS14+'[8]по будинку'!BS14+'[9]по будинку'!BS14+'[10]по будинку'!BS14+'[11]по будинку'!BS14+'[12]по будинку'!BS14</f>
        <v>0</v>
      </c>
      <c r="BI14" s="10">
        <f>'[1]Освітлення місць загального кор'!Q16+'[2]по будинку'!BU14+'[3]по будинку'!BT14+'[4]по будинку'!BT14+'[5]по будинку'!BT14+'[6]по будинку'!BT14+'[7]по будинку'!BT14+'[8]по будинку'!BT14+'[9]по будинку'!BT14+'[10]по будинку'!BT14+'[11]по будинку'!BT14+'[12]по будинку'!BT14</f>
        <v>0</v>
      </c>
      <c r="BJ14" s="10">
        <f t="shared" si="22"/>
        <v>0</v>
      </c>
      <c r="BK14" s="27">
        <f t="shared" si="23"/>
        <v>0</v>
      </c>
      <c r="BL14" s="17">
        <v>0</v>
      </c>
      <c r="BM14" s="10">
        <f>'[1]Енергопостачання ліфтів'!P16+'[2]по будинку'!BY14+'[3]по будинку'!BX14+'[4]по будинку'!BX14+'[5]по будинку'!BX14+'[6]по будинку'!BX14+'[7]по будинку'!BX14+'[8]по будинку'!BX14+'[9]по будинку'!BX14+'[10]по будинку'!BX14+'[11]по будинку'!BX14+'[12]по будинку'!BX14</f>
        <v>0</v>
      </c>
      <c r="BN14" s="10">
        <f t="shared" si="24"/>
        <v>0</v>
      </c>
      <c r="BO14" s="23">
        <f t="shared" si="25"/>
        <v>0</v>
      </c>
      <c r="BP14" s="134">
        <f t="shared" si="26"/>
        <v>407.06964000000005</v>
      </c>
      <c r="BQ14" s="12">
        <f t="shared" si="26"/>
        <v>729.13492409026674</v>
      </c>
      <c r="BR14" s="10">
        <v>0</v>
      </c>
      <c r="BS14" s="15">
        <f t="shared" si="29"/>
        <v>322.06528409026669</v>
      </c>
      <c r="BT14" s="30">
        <f t="shared" si="28"/>
        <v>1.7911798189869101</v>
      </c>
    </row>
    <row r="15" spans="1:74" ht="17.100000000000001" customHeight="1" x14ac:dyDescent="0.2">
      <c r="A15" s="135">
        <v>10</v>
      </c>
      <c r="B15" s="39" t="s">
        <v>33</v>
      </c>
      <c r="C15" s="36" t="s">
        <v>34</v>
      </c>
      <c r="D15" s="22">
        <f>'[1]Прибирання сходових кліто'!H16+'[2]по будинку'!P15+'[3]по будинку'!O15+'[4]по будинку'!O15+'[5]по будинку'!O15+'[6]по будинку'!O15+'[7]по будинку'!O15+'[8]по будинку'!O15+'[9]по будинку'!O15+'[10]по будинку'!O15+'[11]по будинку'!O15+'[12]по будинку'!O15</f>
        <v>0</v>
      </c>
      <c r="E15" s="11">
        <f>'[1]Прибирання сходових кліто'!Y16+'[2]по будинку'!Q15+'[3]по будинку'!P15+'[4]по будинку'!P15+'[5]по будинку'!P15+'[6]по будинку'!P15+'[7]по будинку'!P15+'[8]по будинку'!P15+'[9]по будинку'!P15+'[10]по будинку'!P15+'[11]по будинку'!P15+'[12]по будинку'!P15</f>
        <v>0</v>
      </c>
      <c r="F15" s="10">
        <f t="shared" si="0"/>
        <v>0</v>
      </c>
      <c r="G15" s="23">
        <f t="shared" si="1"/>
        <v>0</v>
      </c>
      <c r="H15" s="17">
        <f>'[1]Прибирання прибуд терит.'!H15+'[2]по будинку'!T15+'[3]по будинку'!S15+'[4]по будинку'!S15+'[5]по будинку'!S15+'[6]по будинку'!S15+'[7]по будинку'!S15+'[8]по будинку'!S15+'[9]по будинку'!S15+'[10]по будинку'!S15+'[11]по будинку'!S15+'[12]по будинку'!S15</f>
        <v>0</v>
      </c>
      <c r="I15" s="11">
        <f>'[1]Прибирання прибуд терит.'!AG15+'[2]по будинку'!U15+'[3]по будинку'!T15+'[4]по будинку'!T15+'[5]по будинку'!T15+'[6]по будинку'!T15+'[7]по будинку'!T15+'[8]по будинку'!T15+'[9]по будинку'!T15+'[10]по будинку'!T15+'[11]по будинку'!T15+'[12]по будинку'!T15</f>
        <v>0</v>
      </c>
      <c r="J15" s="10">
        <f t="shared" si="2"/>
        <v>0</v>
      </c>
      <c r="K15" s="23">
        <f t="shared" si="3"/>
        <v>0</v>
      </c>
      <c r="L15" s="22">
        <f>'[1]Вивезення та знешкодження ТПВ'!H17+'[2]по будинку'!X15+'[3]по будинку'!W15+'[4]по будинку'!W15+'[5]по будинку'!W15</f>
        <v>635.67750000000001</v>
      </c>
      <c r="M15" s="10">
        <f>'[1]Вивезення та знешкодження ТПВ'!V17+'[2]по будинку'!Y15+'[3]по будинку'!X15+'[4]по будинку'!X15+'[5]по будинку'!X15</f>
        <v>846.04762009016736</v>
      </c>
      <c r="N15" s="10">
        <v>0</v>
      </c>
      <c r="O15" s="15">
        <f t="shared" si="4"/>
        <v>210.37012009016735</v>
      </c>
      <c r="P15" s="17">
        <f>'[1]Приб підвал, тех.поверхів,покр '!H17+'[2]по будинку'!AB15+'[3]по будинку'!AA15+'[4]по будинку'!AA15+'[5]по будинку'!AA15+'[6]по будинку'!AA15+'[7]по будинку'!AA15+'[8]по будинку'!AA15+'[9]по будинку'!AA15+'[10]по будинку'!AA15+'[11]по будинку'!AA15+'[12]по будинку'!AA15</f>
        <v>0</v>
      </c>
      <c r="Q15" s="11">
        <f>'[1]Приб підвал, тех.поверхів,покр '!Q17+'[2]по будинку'!AC15+'[3]по будинку'!AB15+'[4]по будинку'!AB15+'[5]по будинку'!AB15+'[6]по будинку'!AB15+'[7]по будинку'!AB15+'[8]по будинку'!AB15+'[9]по будинку'!AB15+'[10]по будинку'!AB15+'[11]по будинку'!AB15+'[12]по будинку'!AB15</f>
        <v>0</v>
      </c>
      <c r="R15" s="10">
        <f t="shared" si="5"/>
        <v>0</v>
      </c>
      <c r="S15" s="23">
        <v>0</v>
      </c>
      <c r="T15" s="17">
        <f>'[1]ТО ліфтів'!H17+'[2]по будинку'!AF15+'[3]по будинку'!AE15+'[4]по будинку'!AE15+'[5]по будинку'!AE15+'[6]по будинку'!AE15+'[7]по будинку'!AE15+'[8]по будинку'!AE15+'[9]по будинку'!AE15+'[10]по будинку'!AE15+'[11]по будинку'!AE15+'[12]по будинку'!AE15</f>
        <v>0</v>
      </c>
      <c r="U15" s="10">
        <f>'[1]ТО ліфтів'!Q17+'[2]по будинку'!AG15+'[3]по будинку'!AF15+'[4]по будинку'!AF15+'[5]по будинку'!AF15+'[6]по будинку'!AF15+'[7]по будинку'!AF15+'[8]по будинку'!AF15+'[9]по будинку'!AF15+'[10]по будинку'!AF15+'[11]по будинку'!AF15+'[12]по будинку'!AF15</f>
        <v>0</v>
      </c>
      <c r="V15" s="10">
        <f t="shared" si="6"/>
        <v>0</v>
      </c>
      <c r="W15" s="23">
        <f t="shared" si="7"/>
        <v>0</v>
      </c>
      <c r="X15" s="17">
        <f>'[1]Обслуг. дисп.'!H17+'[2]по будинку'!AJ15+'[3]по будинку'!AI15+'[4]по будинку'!AI15+'[5]по будинку'!AI15+'[6]по будинку'!AI15+'[7]по будинку'!AI15+'[8]по будинку'!AI15+'[9]по будинку'!AI15+'[10]по будинку'!AI15+'[11]по будинку'!AI15+'[12]по будинку'!AI15</f>
        <v>0</v>
      </c>
      <c r="Y15" s="10">
        <f>'[1]Обслуг. дисп.'!O17+'[2]по будинку'!AK15+'[3]по будинку'!AJ15+'[4]по будинку'!AJ15+'[5]по будинку'!AJ15+'[6]по будинку'!AJ15+'[7]по будинку'!AJ15+'[8]по будинку'!AJ15+'[9]по будинку'!AJ15+'[10]по будинку'!AJ15+'[11]по будинку'!AJ15+'[12]по будинку'!AJ15</f>
        <v>0</v>
      </c>
      <c r="Z15" s="10">
        <f t="shared" si="8"/>
        <v>0</v>
      </c>
      <c r="AA15" s="27">
        <f t="shared" si="9"/>
        <v>0</v>
      </c>
      <c r="AB15" s="17">
        <f>'[1]ТО внутр. буд.сист'!H15+'[2]по будинку'!AN15+'[3]по будинку'!AM15+'[4]по будинку'!AM15+'[5]по будинку'!AM15+'[6]по будинку'!AM15+'[7]по будинку'!AM15+'[8]по будинку'!AM15+'[9]по будинку'!AM15+'[10]по будинку'!AM15+'[11]по будинку'!AM15+'[12]по будинку'!AM15</f>
        <v>0</v>
      </c>
      <c r="AC15" s="10">
        <f>'[1]ТО внутр. буд.сист'!W15+'[2]по будинку'!AO15+'[3]по будинку'!AN15+'[4]по будинку'!AN15+'[5]по будинку'!AN15+'[6]по будинку'!AN15+'[7]по будинку'!AN15+'[8]по будинку'!AN15+'[9]по будинку'!AN15+'[10]по будинку'!AN15+'[11]по будинку'!AN15+'[12]по будинку'!AN15</f>
        <v>0</v>
      </c>
      <c r="AD15" s="10">
        <f t="shared" si="10"/>
        <v>0</v>
      </c>
      <c r="AE15" s="23">
        <f t="shared" si="11"/>
        <v>0</v>
      </c>
      <c r="AF15" s="17">
        <f>[1]Дератизація!H16+'[2]по будинку'!AR15+'[3]по будинку'!AQ15+'[4]по будинку'!AQ15+'[5]по будинку'!AQ15+'[6]по будинку'!AQ15+'[7]по будинку'!AQ15+'[8]по будинку'!AQ15+'[9]по будинку'!AQ15+'[10]по будинку'!AQ15+'[11]по будинку'!AQ15+'[12]по будинку'!AQ15</f>
        <v>0</v>
      </c>
      <c r="AG15" s="10">
        <f>[1]Дератизація!O16+'[2]по будинку'!AS15+'[3]по будинку'!AR15+'[4]по будинку'!AR15+'[5]по будинку'!AR15+'[6]по будинку'!AR15+'[7]по будинку'!AR15+'[8]по будинку'!AR15+'[9]по будинку'!AR15+'[10]по будинку'!AR15+'[11]по будинку'!AR15+'[12]по будинку'!AR15</f>
        <v>0</v>
      </c>
      <c r="AH15" s="10">
        <f t="shared" si="12"/>
        <v>0</v>
      </c>
      <c r="AI15" s="23">
        <f t="shared" si="13"/>
        <v>0</v>
      </c>
      <c r="AJ15" s="17">
        <f>[1]Дезінсекція!H17+'[2]по будинку'!AV15+'[3]по будинку'!AU15+'[4]по будинку'!AU15+'[5]по будинку'!AU15+'[6]по будинку'!AU15+'[7]по будинку'!AU15+'[8]по будинку'!AU15+'[9]по будинку'!AU15+'[10]по будинку'!AU15+'[11]по будинку'!AU15+'[12]по будинку'!AU15</f>
        <v>0</v>
      </c>
      <c r="AK15" s="10">
        <f>[1]Дезінсекція!O17+'[2]по будинку'!AW15+'[3]по будинку'!AV15+'[4]по будинку'!AV15+'[5]по будинку'!AV15+'[6]по будинку'!AV15+'[7]по будинку'!AV15+'[8]по будинку'!AV15+'[9]по будинку'!AV15+'[10]по будинку'!AV15+'[11]по будинку'!AV15+'[12]по будинку'!AV15</f>
        <v>0</v>
      </c>
      <c r="AL15" s="10">
        <f t="shared" si="14"/>
        <v>0</v>
      </c>
      <c r="AM15" s="23">
        <v>0</v>
      </c>
      <c r="AN15" s="17">
        <f>'[1]Обслуг. ДВК'!H17+'[2]по будинку'!AZ15+'[3]по будинку'!AY15+'[4]по будинку'!AY15+'[5]по будинку'!AY15+'[6]по будинку'!AY15+'[7]по будинку'!AY15+'[8]по будинку'!AY15+'[9]по будинку'!AY15+'[10]по будинку'!AY15+'[11]по будинку'!AY15+'[12]по будинку'!AY15</f>
        <v>245.47179999999997</v>
      </c>
      <c r="AO15" s="10">
        <f>'[1]Обслуг. ДВК'!Q17+'[2]по будинку'!BA15+'[3]по будинку'!AZ15+'[4]по будинку'!AZ15+'[5]по будинку'!AZ15+'[6]по будинку'!AZ15+'[7]по будинку'!AZ15+'[8]по будинку'!AZ15+'[9]по будинку'!AZ15+'[10]по будинку'!AZ15+'[11]по будинку'!AZ15+'[12]по будинку'!AZ15</f>
        <v>734.35251873843799</v>
      </c>
      <c r="AP15" s="10">
        <v>0</v>
      </c>
      <c r="AQ15" s="23">
        <f t="shared" si="15"/>
        <v>488.88071873843802</v>
      </c>
      <c r="AR15" s="17">
        <f>'[1]ТО мереж електропост.'!H18+'[2]по будинку'!BD15+'[3]по будинку'!BC15+'[4]по будинку'!BC15+'[5]по будинку'!BC15+'[6]по будинку'!BC15+'[7]по будинку'!BC15+'[8]по будинку'!BC15+'[9]по будинку'!BC15+'[10]по будинку'!BC15+'[11]по будинку'!BC15+'[12]по будинку'!BC15</f>
        <v>0</v>
      </c>
      <c r="AS15" s="11">
        <f>'[1]ТО мереж електропост.'!P18+'[2]по будинку'!BE15+'[3]по будинку'!BD15+'[4]по будинку'!BD15+'[5]по будинку'!BD15+'[6]по будинку'!BD15+'[7]по будинку'!BD15+'[8]по будинку'!BD15+'[9]по будинку'!BD15+'[10]по будинку'!BD15+'[11]по будинку'!BD15+'[12]по будинку'!BD15</f>
        <v>0</v>
      </c>
      <c r="AT15" s="10">
        <f t="shared" si="16"/>
        <v>0</v>
      </c>
      <c r="AU15" s="23">
        <f t="shared" si="17"/>
        <v>0</v>
      </c>
      <c r="AV15" s="17">
        <f>'[1]ПР констр.'!H17+'[2]по будинку'!BH15+'[3]по будинку'!BG15+'[4]по будинку'!BG15+'[5]по будинку'!BG15+'[6]по будинку'!BG15+'[7]по будинку'!BG15+'[8]по будинку'!BG15+'[9]по будинку'!BG15+'[10]по будинку'!BG15+'[11]по будинку'!BG15+'[12]по будинку'!BG15</f>
        <v>1784.2965999999997</v>
      </c>
      <c r="AW15" s="10">
        <v>0</v>
      </c>
      <c r="AX15" s="10">
        <f t="shared" si="18"/>
        <v>1784.2965999999997</v>
      </c>
      <c r="AY15" s="23">
        <v>0</v>
      </c>
      <c r="AZ15" s="17">
        <f>'[1]Прибирання та вивезення снігу'!H16+'[2]по будинку'!BL15+'[3]по будинку'!BK15+'[4]по будинку'!BK15+'[5]по будинку'!BK15+'[6]по будинку'!BK15+'[7]по будинку'!BK15+'[8]по будинку'!BK15+'[9]по будинку'!BK15+'[10]по будинку'!BK15+'[11]по будинку'!BK15+'[12]по будинку'!BK15</f>
        <v>0</v>
      </c>
      <c r="BA15" s="10">
        <f>'[1]Прибирання та вивезення снігу'!R16+'[2]по будинку'!BM15+'[3]по будинку'!BL15+'[4]по будинку'!BL15+'[5]по будинку'!BL15+'[6]по будинку'!BL15+'[7]по будинку'!BL15+'[8]по будинку'!BL15+'[9]по будинку'!BL15+'[10]по будинку'!BL15+'[11]по будинку'!BL15+'[12]по будинку'!BL15</f>
        <v>0</v>
      </c>
      <c r="BB15" s="10">
        <f t="shared" si="19"/>
        <v>0</v>
      </c>
      <c r="BC15" s="23">
        <f t="shared" si="20"/>
        <v>0</v>
      </c>
      <c r="BD15" s="17">
        <f>'[1]експлуатація номерних знаків'!H17+'[2]по будинку'!BP15+'[3]по будинку'!BO15+'[4]по будинку'!BO15+'[5]по будинку'!BO15+'[6]по будинку'!BO15+'[7]по будинку'!BO15+'[8]по будинку'!BO15+'[9]по будинку'!BO15+'[10]по будинку'!BO15+'[11]по будинку'!BO15+'[12]по будинку'!BO15</f>
        <v>0</v>
      </c>
      <c r="BE15" s="10">
        <f>'[1]експлуатація номерних знаків'!P17+'[2]по будинку'!BQ15+'[3]по будинку'!BP15+'[4]по будинку'!BP15+'[5]по будинку'!BP15+'[6]по будинку'!BP15+'[7]по будинку'!BP15+'[8]по будинку'!BP15+'[9]по будинку'!BP15+'[10]по будинку'!BP15+'[11]по будинку'!BP15+'[12]по будинку'!BP15</f>
        <v>0</v>
      </c>
      <c r="BF15" s="12">
        <f t="shared" si="21"/>
        <v>0</v>
      </c>
      <c r="BG15" s="29">
        <v>0</v>
      </c>
      <c r="BH15" s="17">
        <f>'[1]Освітлення місць загального кор'!H17+'[2]по будинку'!BT15+'[3]по будинку'!BS15+'[4]по будинку'!BS15+'[5]по будинку'!BS15+'[6]по будинку'!BS15+'[7]по будинку'!BS15+'[8]по будинку'!BS15+'[9]по будинку'!BS15+'[10]по будинку'!BS15+'[11]по будинку'!BS15+'[12]по будинку'!BS15</f>
        <v>0</v>
      </c>
      <c r="BI15" s="10">
        <f>'[1]Освітлення місць загального кор'!Q17+'[2]по будинку'!BU15+'[3]по будинку'!BT15+'[4]по будинку'!BT15+'[5]по будинку'!BT15+'[6]по будинку'!BT15+'[7]по будинку'!BT15+'[8]по будинку'!BT15+'[9]по будинку'!BT15+'[10]по будинку'!BT15+'[11]по будинку'!BT15+'[12]по будинку'!BT15</f>
        <v>0</v>
      </c>
      <c r="BJ15" s="10">
        <f t="shared" si="22"/>
        <v>0</v>
      </c>
      <c r="BK15" s="27">
        <f t="shared" si="23"/>
        <v>0</v>
      </c>
      <c r="BL15" s="17">
        <v>0</v>
      </c>
      <c r="BM15" s="10">
        <f>'[1]Енергопостачання ліфтів'!P17+'[2]по будинку'!BY15+'[3]по будинку'!BX15+'[4]по будинку'!BX15+'[5]по будинку'!BX15+'[6]по будинку'!BX15+'[7]по будинку'!BX15+'[8]по будинку'!BX15+'[9]по будинку'!BX15+'[10]по будинку'!BX15+'[11]по будинку'!BX15+'[12]по будинку'!BX15</f>
        <v>0</v>
      </c>
      <c r="BN15" s="10">
        <f t="shared" si="24"/>
        <v>0</v>
      </c>
      <c r="BO15" s="23">
        <f t="shared" si="25"/>
        <v>0</v>
      </c>
      <c r="BP15" s="134">
        <f t="shared" si="26"/>
        <v>2665.4458999999997</v>
      </c>
      <c r="BQ15" s="12">
        <f t="shared" si="26"/>
        <v>1580.4001388286053</v>
      </c>
      <c r="BR15" s="10">
        <f t="shared" si="27"/>
        <v>1085.0457611713944</v>
      </c>
      <c r="BS15" s="15">
        <v>0</v>
      </c>
      <c r="BT15" s="30">
        <f t="shared" si="28"/>
        <v>0.59292148410463164</v>
      </c>
    </row>
    <row r="16" spans="1:74" ht="17.100000000000001" customHeight="1" x14ac:dyDescent="0.2">
      <c r="A16" s="136">
        <v>11</v>
      </c>
      <c r="B16" s="39" t="s">
        <v>35</v>
      </c>
      <c r="C16" s="36">
        <v>42</v>
      </c>
      <c r="D16" s="22">
        <f>'[1]Прибирання сходових кліто'!H17+'[2]по будинку'!P16+'[3]по будинку'!O16+'[4]по будинку'!O16+'[5]по будинку'!O16+'[6]по будинку'!O16+'[7]по будинку'!O16+'[8]по будинку'!O16+'[9]по будинку'!O16+'[10]по будинку'!O16+'[11]по будинку'!O16+'[12]по будинку'!O16</f>
        <v>0</v>
      </c>
      <c r="E16" s="11">
        <f>'[1]Прибирання сходових кліто'!Y17+'[2]по будинку'!Q16+'[3]по будинку'!P16+'[4]по будинку'!P16+'[5]по будинку'!P16+'[6]по будинку'!P16+'[7]по будинку'!P16+'[8]по будинку'!P16+'[9]по будинку'!P16+'[10]по будинку'!P16+'[11]по будинку'!P16+'[12]по будинку'!P16</f>
        <v>0</v>
      </c>
      <c r="F16" s="10">
        <f t="shared" si="0"/>
        <v>0</v>
      </c>
      <c r="G16" s="23">
        <f t="shared" si="1"/>
        <v>0</v>
      </c>
      <c r="H16" s="17">
        <f>'[1]Прибирання прибуд терит.'!H16+'[2]по будинку'!T16+'[3]по будинку'!S16+'[4]по будинку'!S16+'[5]по будинку'!S16+'[6]по будинку'!S16+'[7]по будинку'!S16+'[8]по будинку'!S16+'[9]по будинку'!S16+'[10]по будинку'!S16+'[11]по будинку'!S16+'[12]по будинку'!S16</f>
        <v>0</v>
      </c>
      <c r="I16" s="11">
        <f>'[1]Прибирання прибуд терит.'!AG16+'[2]по будинку'!U16+'[3]по будинку'!T16+'[4]по будинку'!T16+'[5]по будинку'!T16+'[6]по будинку'!T16+'[7]по будинку'!T16+'[8]по будинку'!T16+'[9]по будинку'!T16+'[10]по будинку'!T16+'[11]по будинку'!T16+'[12]по будинку'!T16</f>
        <v>0</v>
      </c>
      <c r="J16" s="10">
        <f t="shared" si="2"/>
        <v>0</v>
      </c>
      <c r="K16" s="23">
        <f t="shared" si="3"/>
        <v>0</v>
      </c>
      <c r="L16" s="22">
        <f>'[1]Вивезення та знешкодження ТПВ'!H18+'[2]по будинку'!X16+'[3]по будинку'!W16+'[4]по будинку'!W16+'[5]по будинку'!W16</f>
        <v>296.512</v>
      </c>
      <c r="M16" s="10">
        <f>'[1]Вивезення та знешкодження ТПВ'!V18+'[2]по будинку'!Y16+'[3]по будинку'!X16+'[4]по будинку'!X16+'[5]по будинку'!X16</f>
        <v>340.36400301653896</v>
      </c>
      <c r="N16" s="10">
        <v>0</v>
      </c>
      <c r="O16" s="15">
        <f t="shared" si="4"/>
        <v>43.852003016538958</v>
      </c>
      <c r="P16" s="17">
        <f>'[1]Приб підвал, тех.поверхів,покр '!H18+'[2]по будинку'!AB16+'[3]по будинку'!AA16+'[4]по будинку'!AA16+'[5]по будинку'!AA16+'[6]по будинку'!AA16+'[7]по будинку'!AA16+'[8]по будинку'!AA16+'[9]по будинку'!AA16+'[10]по будинку'!AA16+'[11]по будинку'!AA16+'[12]по будинку'!AA16</f>
        <v>0</v>
      </c>
      <c r="Q16" s="11">
        <f>'[1]Приб підвал, тех.поверхів,покр '!Q18+'[2]по будинку'!AC16+'[3]по будинку'!AB16+'[4]по будинку'!AB16+'[5]по будинку'!AB16+'[6]по будинку'!AB16+'[7]по будинку'!AB16+'[8]по будинку'!AB16+'[9]по будинку'!AB16+'[10]по будинку'!AB16+'[11]по будинку'!AB16+'[12]по будинку'!AB16</f>
        <v>0</v>
      </c>
      <c r="R16" s="10">
        <f t="shared" si="5"/>
        <v>0</v>
      </c>
      <c r="S16" s="23">
        <v>0</v>
      </c>
      <c r="T16" s="17">
        <f>'[1]ТО ліфтів'!H18+'[2]по будинку'!AF16+'[3]по будинку'!AE16+'[4]по будинку'!AE16+'[5]по будинку'!AE16+'[6]по будинку'!AE16+'[7]по будинку'!AE16+'[8]по будинку'!AE16+'[9]по будинку'!AE16+'[10]по будинку'!AE16+'[11]по будинку'!AE16+'[12]по будинку'!AE16</f>
        <v>0</v>
      </c>
      <c r="U16" s="10">
        <f>'[1]ТО ліфтів'!Q18+'[2]по будинку'!AG16+'[3]по будинку'!AF16+'[4]по будинку'!AF16+'[5]по будинку'!AF16+'[6]по будинку'!AF16+'[7]по будинку'!AF16+'[8]по будинку'!AF16+'[9]по будинку'!AF16+'[10]по будинку'!AF16+'[11]по будинку'!AF16+'[12]по будинку'!AF16</f>
        <v>0</v>
      </c>
      <c r="V16" s="10">
        <f t="shared" si="6"/>
        <v>0</v>
      </c>
      <c r="W16" s="23">
        <f t="shared" si="7"/>
        <v>0</v>
      </c>
      <c r="X16" s="17">
        <f>'[1]Обслуг. дисп.'!H18+'[2]по будинку'!AJ16+'[3]по будинку'!AI16+'[4]по будинку'!AI16+'[5]по будинку'!AI16+'[6]по будинку'!AI16+'[7]по будинку'!AI16+'[8]по будинку'!AI16+'[9]по будинку'!AI16+'[10]по будинку'!AI16+'[11]по будинку'!AI16+'[12]по будинку'!AI16</f>
        <v>0</v>
      </c>
      <c r="Y16" s="10">
        <f>'[1]Обслуг. дисп.'!O18+'[2]по будинку'!AK16+'[3]по будинку'!AJ16+'[4]по будинку'!AJ16+'[5]по будинку'!AJ16+'[6]по будинку'!AJ16+'[7]по будинку'!AJ16+'[8]по будинку'!AJ16+'[9]по будинку'!AJ16+'[10]по будинку'!AJ16+'[11]по будинку'!AJ16+'[12]по будинку'!AJ16</f>
        <v>0</v>
      </c>
      <c r="Z16" s="10">
        <f t="shared" si="8"/>
        <v>0</v>
      </c>
      <c r="AA16" s="27">
        <f t="shared" si="9"/>
        <v>0</v>
      </c>
      <c r="AB16" s="17">
        <f>'[1]ТО внутр. буд.сист'!H16+'[2]по будинку'!AN16+'[3]по будинку'!AM16+'[4]по будинку'!AM16+'[5]по будинку'!AM16+'[6]по будинку'!AM16+'[7]по будинку'!AM16+'[8]по будинку'!AM16+'[9]по будинку'!AM16+'[10]по будинку'!AM16+'[11]по будинку'!AM16+'[12]по будинку'!AM16</f>
        <v>0</v>
      </c>
      <c r="AC16" s="10">
        <f>'[1]ТО внутр. буд.сист'!W16+'[2]по будинку'!AO16+'[3]по будинку'!AN16+'[4]по будинку'!AN16+'[5]по будинку'!AN16+'[6]по будинку'!AN16+'[7]по будинку'!AN16+'[8]по будинку'!AN16+'[9]по будинку'!AN16+'[10]по будинку'!AN16+'[11]по будинку'!AN16+'[12]по будинку'!AN16</f>
        <v>0</v>
      </c>
      <c r="AD16" s="10">
        <f t="shared" si="10"/>
        <v>0</v>
      </c>
      <c r="AE16" s="23">
        <f t="shared" si="11"/>
        <v>0</v>
      </c>
      <c r="AF16" s="17">
        <f>[1]Дератизація!H17+'[2]по будинку'!AR16+'[3]по будинку'!AQ16+'[4]по будинку'!AQ16+'[5]по будинку'!AQ16+'[6]по будинку'!AQ16+'[7]по будинку'!AQ16+'[8]по будинку'!AQ16+'[9]по будинку'!AQ16+'[10]по будинку'!AQ16+'[11]по будинку'!AQ16+'[12]по будинку'!AQ16</f>
        <v>0</v>
      </c>
      <c r="AG16" s="10">
        <f>[1]Дератизація!O17+'[2]по будинку'!AS16+'[3]по будинку'!AR16+'[4]по будинку'!AR16+'[5]по будинку'!AR16+'[6]по будинку'!AR16+'[7]по будинку'!AR16+'[8]по будинку'!AR16+'[9]по будинку'!AR16+'[10]по будинку'!AR16+'[11]по будинку'!AR16+'[12]по будинку'!AR16</f>
        <v>0</v>
      </c>
      <c r="AH16" s="10">
        <f t="shared" si="12"/>
        <v>0</v>
      </c>
      <c r="AI16" s="23">
        <f t="shared" si="13"/>
        <v>0</v>
      </c>
      <c r="AJ16" s="17">
        <f>[1]Дезінсекція!H18+'[2]по будинку'!AV16+'[3]по будинку'!AU16+'[4]по будинку'!AU16+'[5]по будинку'!AU16+'[6]по будинку'!AU16+'[7]по будинку'!AU16+'[8]по будинку'!AU16+'[9]по будинку'!AU16+'[10]по будинку'!AU16+'[11]по будинку'!AU16+'[12]по будинку'!AU16</f>
        <v>0</v>
      </c>
      <c r="AK16" s="10">
        <f>[1]Дезінсекція!O18+'[2]по будинку'!AW16+'[3]по будинку'!AV16+'[4]по будинку'!AV16+'[5]по будинку'!AV16+'[6]по будинку'!AV16+'[7]по будинку'!AV16+'[8]по будинку'!AV16+'[9]по будинку'!AV16+'[10]по будинку'!AV16+'[11]по будинку'!AV16+'[12]по будинку'!AV16</f>
        <v>0</v>
      </c>
      <c r="AL16" s="10">
        <f t="shared" si="14"/>
        <v>0</v>
      </c>
      <c r="AM16" s="23">
        <v>0</v>
      </c>
      <c r="AN16" s="17">
        <f>'[1]Обслуг. ДВК'!H18+'[2]по будинку'!AZ16+'[3]по будинку'!AY16+'[4]по будинку'!AY16+'[5]по будинку'!AY16+'[6]по будинку'!AY16+'[7]по будинку'!AY16+'[8]по будинку'!AY16+'[9]по будинку'!AY16+'[10]по будинку'!AY16+'[11]по будинку'!AY16+'[12]по будинку'!AY16</f>
        <v>411.9024</v>
      </c>
      <c r="AO16" s="10">
        <f>'[1]Обслуг. ДВК'!Q18+'[2]по будинку'!BA16+'[3]по будинку'!AZ16+'[4]по будинку'!AZ16+'[5]по будинку'!AZ16+'[6]по будинку'!AZ16+'[7]по будинку'!AZ16+'[8]по будинку'!AZ16+'[9]по будинку'!AZ16+'[10]по будинку'!AZ16+'[11]по будинку'!AZ16+'[12]по будинку'!AZ16</f>
        <v>1194.5076298701599</v>
      </c>
      <c r="AP16" s="10">
        <v>0</v>
      </c>
      <c r="AQ16" s="23">
        <f t="shared" si="15"/>
        <v>782.60522987015997</v>
      </c>
      <c r="AR16" s="17">
        <f>'[1]ТО мереж електропост.'!H19+'[2]по будинку'!BD16+'[3]по будинку'!BC16+'[4]по будинку'!BC16+'[5]по будинку'!BC16+'[6]по будинку'!BC16+'[7]по будинку'!BC16+'[8]по будинку'!BC16+'[9]по будинку'!BC16+'[10]по будинку'!BC16+'[11]по будинку'!BC16+'[12]по будинку'!BC16</f>
        <v>0</v>
      </c>
      <c r="AS16" s="11">
        <f>'[1]ТО мереж електропост.'!P19+'[2]по будинку'!BE16+'[3]по будинку'!BD16+'[4]по будинку'!BD16+'[5]по будинку'!BD16+'[6]по будинку'!BD16+'[7]по будинку'!BD16+'[8]по будинку'!BD16+'[9]по будинку'!BD16+'[10]по будинку'!BD16+'[11]по будинку'!BD16+'[12]по будинку'!BD16</f>
        <v>0</v>
      </c>
      <c r="AT16" s="10">
        <f t="shared" si="16"/>
        <v>0</v>
      </c>
      <c r="AU16" s="23">
        <f t="shared" si="17"/>
        <v>0</v>
      </c>
      <c r="AV16" s="17">
        <f>'[1]ПР констр.'!H18+'[2]по будинку'!BH16+'[3]по будинку'!BG16+'[4]по будинку'!BG16+'[5]по будинку'!BG16+'[6]по будинку'!BG16+'[7]по будинку'!BG16+'[8]по будинку'!BG16+'[9]по будинку'!BG16+'[10]по будинку'!BG16+'[11]по будинку'!BG16+'[12]по будинку'!BG16</f>
        <v>394.11168000000009</v>
      </c>
      <c r="AW16" s="10">
        <v>0</v>
      </c>
      <c r="AX16" s="10">
        <f t="shared" si="18"/>
        <v>394.11168000000009</v>
      </c>
      <c r="AY16" s="23">
        <v>0</v>
      </c>
      <c r="AZ16" s="17">
        <f>'[1]Прибирання та вивезення снігу'!H17+'[2]по будинку'!BL16+'[3]по будинку'!BK16+'[4]по будинку'!BK16+'[5]по будинку'!BK16+'[6]по будинку'!BK16+'[7]по будинку'!BK16+'[8]по будинку'!BK16+'[9]по будинку'!BK16+'[10]по будинку'!BK16+'[11]по будинку'!BK16+'[12]по будинку'!BK16</f>
        <v>0</v>
      </c>
      <c r="BA16" s="10">
        <f>'[1]Прибирання та вивезення снігу'!R17+'[2]по будинку'!BM16+'[3]по будинку'!BL16+'[4]по будинку'!BL16+'[5]по будинку'!BL16+'[6]по будинку'!BL16+'[7]по будинку'!BL16+'[8]по будинку'!BL16+'[9]по будинку'!BL16+'[10]по будинку'!BL16+'[11]по будинку'!BL16+'[12]по будинку'!BL16</f>
        <v>0</v>
      </c>
      <c r="BB16" s="10">
        <f t="shared" si="19"/>
        <v>0</v>
      </c>
      <c r="BC16" s="23">
        <f t="shared" si="20"/>
        <v>0</v>
      </c>
      <c r="BD16" s="17">
        <f>'[1]експлуатація номерних знаків'!H18+'[2]по будинку'!BP16+'[3]по будинку'!BO16+'[4]по будинку'!BO16+'[5]по будинку'!BO16+'[6]по будинку'!BO16+'[7]по будинку'!BO16+'[8]по будинку'!BO16+'[9]по будинку'!BO16+'[10]по будинку'!BO16+'[11]по будинку'!BO16+'[12]по будинку'!BO16</f>
        <v>0</v>
      </c>
      <c r="BE16" s="10">
        <f>'[1]експлуатація номерних знаків'!P18+'[2]по будинку'!BQ16+'[3]по будинку'!BP16+'[4]по будинку'!BP16+'[5]по будинку'!BP16+'[6]по будинку'!BP16+'[7]по будинку'!BP16+'[8]по будинку'!BP16+'[9]по будинку'!BP16+'[10]по будинку'!BP16+'[11]по будинку'!BP16+'[12]по будинку'!BP16</f>
        <v>0</v>
      </c>
      <c r="BF16" s="12">
        <f t="shared" si="21"/>
        <v>0</v>
      </c>
      <c r="BG16" s="29">
        <v>0</v>
      </c>
      <c r="BH16" s="17">
        <f>'[1]Освітлення місць загального кор'!H18+'[2]по будинку'!BT16+'[3]по будинку'!BS16+'[4]по будинку'!BS16+'[5]по будинку'!BS16+'[6]по будинку'!BS16+'[7]по будинку'!BS16+'[8]по будинку'!BS16+'[9]по будинку'!BS16+'[10]по будинку'!BS16+'[11]по будинку'!BS16+'[12]по будинку'!BS16</f>
        <v>0</v>
      </c>
      <c r="BI16" s="10">
        <f>'[1]Освітлення місць загального кор'!Q18+'[2]по будинку'!BU16+'[3]по будинку'!BT16+'[4]по будинку'!BT16+'[5]по будинку'!BT16+'[6]по будинку'!BT16+'[7]по будинку'!BT16+'[8]по будинку'!BT16+'[9]по будинку'!BT16+'[10]по будинку'!BT16+'[11]по будинку'!BT16+'[12]по будинку'!BT16</f>
        <v>0</v>
      </c>
      <c r="BJ16" s="10">
        <f t="shared" si="22"/>
        <v>0</v>
      </c>
      <c r="BK16" s="27">
        <f t="shared" si="23"/>
        <v>0</v>
      </c>
      <c r="BL16" s="17">
        <v>0</v>
      </c>
      <c r="BM16" s="10">
        <f>'[1]Енергопостачання ліфтів'!P18+'[2]по будинку'!BY16+'[3]по будинку'!BX16+'[4]по будинку'!BX16+'[5]по будинку'!BX16+'[6]по будинку'!BX16+'[7]по будинку'!BX16+'[8]по будинку'!BX16+'[9]по будинку'!BX16+'[10]по будинку'!BX16+'[11]по будинку'!BX16+'[12]по будинку'!BX16</f>
        <v>0</v>
      </c>
      <c r="BN16" s="10">
        <f t="shared" si="24"/>
        <v>0</v>
      </c>
      <c r="BO16" s="23">
        <f t="shared" si="25"/>
        <v>0</v>
      </c>
      <c r="BP16" s="134">
        <f t="shared" si="26"/>
        <v>1102.5260800000001</v>
      </c>
      <c r="BQ16" s="12">
        <f t="shared" si="26"/>
        <v>1534.871632886699</v>
      </c>
      <c r="BR16" s="10">
        <v>0</v>
      </c>
      <c r="BS16" s="15">
        <f t="shared" si="29"/>
        <v>432.3455528866989</v>
      </c>
      <c r="BT16" s="30">
        <f t="shared" si="28"/>
        <v>1.3921408851269068</v>
      </c>
    </row>
    <row r="17" spans="1:72" ht="17.100000000000001" customHeight="1" x14ac:dyDescent="0.2">
      <c r="A17" s="136">
        <v>12</v>
      </c>
      <c r="B17" s="39" t="s">
        <v>35</v>
      </c>
      <c r="C17" s="36" t="s">
        <v>36</v>
      </c>
      <c r="D17" s="22">
        <f>'[1]Прибирання сходових кліто'!H18+'[2]по будинку'!P17+'[3]по будинку'!O17+'[4]по будинку'!O17+'[5]по будинку'!O17+'[6]по будинку'!O17+'[7]по будинку'!O17+'[8]по будинку'!O17+'[9]по будинку'!O17+'[10]по будинку'!O17+'[11]по будинку'!O17+'[12]по будинку'!O17</f>
        <v>0</v>
      </c>
      <c r="E17" s="11">
        <f>'[1]Прибирання сходових кліто'!Y18+'[2]по будинку'!Q17+'[3]по будинку'!P17+'[4]по будинку'!P17+'[5]по будинку'!P17+'[6]по будинку'!P17+'[7]по будинку'!P17+'[8]по будинку'!P17+'[9]по будинку'!P17+'[10]по будинку'!P17+'[11]по будинку'!P17+'[12]по будинку'!P17</f>
        <v>0</v>
      </c>
      <c r="F17" s="10">
        <f t="shared" si="0"/>
        <v>0</v>
      </c>
      <c r="G17" s="23">
        <f t="shared" si="1"/>
        <v>0</v>
      </c>
      <c r="H17" s="17">
        <f>'[1]Прибирання прибуд терит.'!H17+'[2]по будинку'!T17+'[3]по будинку'!S17+'[4]по будинку'!S17+'[5]по будинку'!S17+'[6]по будинку'!S17+'[7]по будинку'!S17+'[8]по будинку'!S17+'[9]по будинку'!S17+'[10]по будинку'!S17+'[11]по будинку'!S17+'[12]по будинку'!S17</f>
        <v>0</v>
      </c>
      <c r="I17" s="11">
        <f>'[1]Прибирання прибуд терит.'!AG17+'[2]по будинку'!U17+'[3]по будинку'!T17+'[4]по будинку'!T17+'[5]по будинку'!T17+'[6]по будинку'!T17+'[7]по будинку'!T17+'[8]по будинку'!T17+'[9]по будинку'!T17+'[10]по будинку'!T17+'[11]по будинку'!T17+'[12]по будинку'!T17</f>
        <v>0</v>
      </c>
      <c r="J17" s="10">
        <f t="shared" si="2"/>
        <v>0</v>
      </c>
      <c r="K17" s="23">
        <f t="shared" si="3"/>
        <v>0</v>
      </c>
      <c r="L17" s="22">
        <f>'[1]Вивезення та знешкодження ТПВ'!H19+'[2]по будинку'!X17+'[3]по будинку'!W17+'[4]по будинку'!W17+'[5]по будинку'!W17</f>
        <v>169.44300000000001</v>
      </c>
      <c r="M17" s="10">
        <f>'[1]Вивезення та знешкодження ТПВ'!V19+'[2]по будинку'!Y17+'[3]по будинку'!X17+'[4]по будинку'!X17+'[5]по будинку'!X17</f>
        <v>194.49545828953404</v>
      </c>
      <c r="N17" s="10">
        <v>0</v>
      </c>
      <c r="O17" s="15">
        <f t="shared" si="4"/>
        <v>25.05245828953403</v>
      </c>
      <c r="P17" s="17">
        <f>'[1]Приб підвал, тех.поверхів,покр '!H19+'[2]по будинку'!AB17+'[3]по будинку'!AA17+'[4]по будинку'!AA17+'[5]по будинку'!AA17+'[6]по будинку'!AA17+'[7]по будинку'!AA17+'[8]по будинку'!AA17+'[9]по будинку'!AA17+'[10]по будинку'!AA17+'[11]по будинку'!AA17+'[12]по будинку'!AA17</f>
        <v>0</v>
      </c>
      <c r="Q17" s="11">
        <f>'[1]Приб підвал, тех.поверхів,покр '!Q19+'[2]по будинку'!AC17+'[3]по будинку'!AB17+'[4]по будинку'!AB17+'[5]по будинку'!AB17+'[6]по будинку'!AB17+'[7]по будинку'!AB17+'[8]по будинку'!AB17+'[9]по будинку'!AB17+'[10]по будинку'!AB17+'[11]по будинку'!AB17+'[12]по будинку'!AB17</f>
        <v>0</v>
      </c>
      <c r="R17" s="10">
        <f t="shared" si="5"/>
        <v>0</v>
      </c>
      <c r="S17" s="23">
        <v>0</v>
      </c>
      <c r="T17" s="17">
        <f>'[1]ТО ліфтів'!H19+'[2]по будинку'!AF17+'[3]по будинку'!AE17+'[4]по будинку'!AE17+'[5]по будинку'!AE17+'[6]по будинку'!AE17+'[7]по будинку'!AE17+'[8]по будинку'!AE17+'[9]по будинку'!AE17+'[10]по будинку'!AE17+'[11]по будинку'!AE17+'[12]по будинку'!AE17</f>
        <v>0</v>
      </c>
      <c r="U17" s="10">
        <f>'[1]ТО ліфтів'!Q19+'[2]по будинку'!AG17+'[3]по будинку'!AF17+'[4]по будинку'!AF17+'[5]по будинку'!AF17+'[6]по будинку'!AF17+'[7]по будинку'!AF17+'[8]по будинку'!AF17+'[9]по будинку'!AF17+'[10]по будинку'!AF17+'[11]по будинку'!AF17+'[12]по будинку'!AF17</f>
        <v>0</v>
      </c>
      <c r="V17" s="10">
        <f t="shared" si="6"/>
        <v>0</v>
      </c>
      <c r="W17" s="23">
        <f t="shared" si="7"/>
        <v>0</v>
      </c>
      <c r="X17" s="17">
        <f>'[1]Обслуг. дисп.'!H19+'[2]по будинку'!AJ17+'[3]по будинку'!AI17+'[4]по будинку'!AI17+'[5]по будинку'!AI17+'[6]по будинку'!AI17+'[7]по будинку'!AI17+'[8]по будинку'!AI17+'[9]по будинку'!AI17+'[10]по будинку'!AI17+'[11]по будинку'!AI17+'[12]по будинку'!AI17</f>
        <v>0</v>
      </c>
      <c r="Y17" s="10">
        <f>'[1]Обслуг. дисп.'!O19+'[2]по будинку'!AK17+'[3]по будинку'!AJ17+'[4]по будинку'!AJ17+'[5]по будинку'!AJ17+'[6]по будинку'!AJ17+'[7]по будинку'!AJ17+'[8]по будинку'!AJ17+'[9]по будинку'!AJ17+'[10]по будинку'!AJ17+'[11]по будинку'!AJ17+'[12]по будинку'!AJ17</f>
        <v>0</v>
      </c>
      <c r="Z17" s="10">
        <f t="shared" si="8"/>
        <v>0</v>
      </c>
      <c r="AA17" s="27">
        <f t="shared" si="9"/>
        <v>0</v>
      </c>
      <c r="AB17" s="17">
        <f>'[1]ТО внутр. буд.сист'!H17+'[2]по будинку'!AN17+'[3]по будинку'!AM17+'[4]по будинку'!AM17+'[5]по будинку'!AM17+'[6]по будинку'!AM17+'[7]по будинку'!AM17+'[8]по будинку'!AM17+'[9]по будинку'!AM17+'[10]по будинку'!AM17+'[11]по будинку'!AM17+'[12]по будинку'!AM17</f>
        <v>0</v>
      </c>
      <c r="AC17" s="10">
        <f>'[1]ТО внутр. буд.сист'!W17+'[2]по будинку'!AO17+'[3]по будинку'!AN17+'[4]по будинку'!AN17+'[5]по будинку'!AN17+'[6]по будинку'!AN17+'[7]по будинку'!AN17+'[8]по будинку'!AN17+'[9]по будинку'!AN17+'[10]по будинку'!AN17+'[11]по будинку'!AN17+'[12]по будинку'!AN17</f>
        <v>0</v>
      </c>
      <c r="AD17" s="10">
        <f t="shared" si="10"/>
        <v>0</v>
      </c>
      <c r="AE17" s="23">
        <f t="shared" si="11"/>
        <v>0</v>
      </c>
      <c r="AF17" s="17">
        <f>[1]Дератизація!H18+'[2]по будинку'!AR17+'[3]по будинку'!AQ17+'[4]по будинку'!AQ17+'[5]по будинку'!AQ17+'[6]по будинку'!AQ17+'[7]по будинку'!AQ17+'[8]по будинку'!AQ17+'[9]по будинку'!AQ17+'[10]по будинку'!AQ17+'[11]по будинку'!AQ17+'[12]по будинку'!AQ17</f>
        <v>0</v>
      </c>
      <c r="AG17" s="10">
        <f>[1]Дератизація!O18+'[2]по будинку'!AS17+'[3]по будинку'!AR17+'[4]по будинку'!AR17+'[5]по будинку'!AR17+'[6]по будинку'!AR17+'[7]по будинку'!AR17+'[8]по будинку'!AR17+'[9]по будинку'!AR17+'[10]по будинку'!AR17+'[11]по будинку'!AR17+'[12]по будинку'!AR17</f>
        <v>0</v>
      </c>
      <c r="AH17" s="10">
        <f t="shared" si="12"/>
        <v>0</v>
      </c>
      <c r="AI17" s="23">
        <f t="shared" si="13"/>
        <v>0</v>
      </c>
      <c r="AJ17" s="17">
        <f>[1]Дезінсекція!H19+'[2]по будинку'!AV17+'[3]по будинку'!AU17+'[4]по будинку'!AU17+'[5]по будинку'!AU17+'[6]по будинку'!AU17+'[7]по будинку'!AU17+'[8]по будинку'!AU17+'[9]по будинку'!AU17+'[10]по будинку'!AU17+'[11]по будинку'!AU17+'[12]по будинку'!AU17</f>
        <v>0</v>
      </c>
      <c r="AK17" s="10">
        <f>[1]Дезінсекція!O19+'[2]по будинку'!AW17+'[3]по будинку'!AV17+'[4]по будинку'!AV17+'[5]по будинку'!AV17+'[6]по будинку'!AV17+'[7]по будинку'!AV17+'[8]по будинку'!AV17+'[9]по будинку'!AV17+'[10]по будинку'!AV17+'[11]по будинку'!AV17+'[12]по будинку'!AV17</f>
        <v>0</v>
      </c>
      <c r="AL17" s="10">
        <f t="shared" si="14"/>
        <v>0</v>
      </c>
      <c r="AM17" s="23">
        <v>0</v>
      </c>
      <c r="AN17" s="17">
        <f>'[1]Обслуг. ДВК'!H19+'[2]по будинку'!AZ17+'[3]по будинку'!AY17+'[4]по будинку'!AY17+'[5]по будинку'!AY17+'[6]по будинку'!AY17+'[7]по будинку'!AY17+'[8]по будинку'!AY17+'[9]по будинку'!AY17+'[10]по будинку'!AY17+'[11]по будинку'!AY17+'[12]по будинку'!AY17</f>
        <v>273.85698000000002</v>
      </c>
      <c r="AO17" s="10">
        <f>'[1]Обслуг. ДВК'!Q19+'[2]по будинку'!BA17+'[3]по будинку'!AZ17+'[4]по будинку'!AZ17+'[5]по будинку'!AZ17+'[6]по будинку'!AZ17+'[7]по будинку'!AZ17+'[8]по будинку'!AZ17+'[9]по будинку'!AZ17+'[10]по будинку'!AZ17+'[11]по будинку'!AZ17+'[12]по будинку'!AZ17</f>
        <v>1194.5076298701599</v>
      </c>
      <c r="AP17" s="10">
        <v>0</v>
      </c>
      <c r="AQ17" s="23">
        <f t="shared" si="15"/>
        <v>920.6506498701599</v>
      </c>
      <c r="AR17" s="17">
        <f>'[1]ТО мереж електропост.'!H20+'[2]по будинку'!BD17+'[3]по будинку'!BC17+'[4]по будинку'!BC17+'[5]по будинку'!BC17+'[6]по будинку'!BC17+'[7]по будинку'!BC17+'[8]по будинку'!BC17+'[9]по будинку'!BC17+'[10]по будинку'!BC17+'[11]по будинку'!BC17+'[12]по будинку'!BC17</f>
        <v>0</v>
      </c>
      <c r="AS17" s="11">
        <f>'[1]ТО мереж електропост.'!P20+'[2]по будинку'!BE17+'[3]по будинку'!BD17+'[4]по будинку'!BD17+'[5]по будинку'!BD17+'[6]по будинку'!BD17+'[7]по будинку'!BD17+'[8]по будинку'!BD17+'[9]по будинку'!BD17+'[10]по будинку'!BD17+'[11]по будинку'!BD17+'[12]по будинку'!BD17</f>
        <v>0</v>
      </c>
      <c r="AT17" s="10">
        <f t="shared" si="16"/>
        <v>0</v>
      </c>
      <c r="AU17" s="23">
        <f t="shared" si="17"/>
        <v>0</v>
      </c>
      <c r="AV17" s="17">
        <f>'[1]ПР констр.'!H19+'[2]по будинку'!BH17+'[3]по будинку'!BG17+'[4]по будинку'!BG17+'[5]по будинку'!BG17+'[6]по будинку'!BG17+'[7]по будинку'!BG17+'[8]по будинку'!BG17+'[9]по будинку'!BG17+'[10]по будинку'!BG17+'[11]по будинку'!BG17+'[12]по будинку'!BG17</f>
        <v>335.06440000000003</v>
      </c>
      <c r="AW17" s="10">
        <v>0</v>
      </c>
      <c r="AX17" s="10">
        <f t="shared" si="18"/>
        <v>335.06440000000003</v>
      </c>
      <c r="AY17" s="23">
        <v>0</v>
      </c>
      <c r="AZ17" s="17">
        <f>'[1]Прибирання та вивезення снігу'!H18+'[2]по будинку'!BL17+'[3]по будинку'!BK17+'[4]по будинку'!BK17+'[5]по будинку'!BK17+'[6]по будинку'!BK17+'[7]по будинку'!BK17+'[8]по будинку'!BK17+'[9]по будинку'!BK17+'[10]по будинку'!BK17+'[11]по будинку'!BK17+'[12]по будинку'!BK17</f>
        <v>0</v>
      </c>
      <c r="BA17" s="10">
        <f>'[1]Прибирання та вивезення снігу'!R18+'[2]по будинку'!BM17+'[3]по будинку'!BL17+'[4]по будинку'!BL17+'[5]по будинку'!BL17+'[6]по будинку'!BL17+'[7]по будинку'!BL17+'[8]по будинку'!BL17+'[9]по будинку'!BL17+'[10]по будинку'!BL17+'[11]по будинку'!BL17+'[12]по будинку'!BL17</f>
        <v>0</v>
      </c>
      <c r="BB17" s="10">
        <f t="shared" si="19"/>
        <v>0</v>
      </c>
      <c r="BC17" s="23">
        <f t="shared" si="20"/>
        <v>0</v>
      </c>
      <c r="BD17" s="17">
        <f>'[1]експлуатація номерних знаків'!H19+'[2]по будинку'!BP17+'[3]по будинку'!BO17+'[4]по будинку'!BO17+'[5]по будинку'!BO17+'[6]по будинку'!BO17+'[7]по будинку'!BO17+'[8]по будинку'!BO17+'[9]по будинку'!BO17+'[10]по будинку'!BO17+'[11]по будинку'!BO17+'[12]по будинку'!BO17</f>
        <v>0</v>
      </c>
      <c r="BE17" s="10">
        <f>'[1]експлуатація номерних знаків'!P19+'[2]по будинку'!BQ17+'[3]по будинку'!BP17+'[4]по будинку'!BP17+'[5]по будинку'!BP17+'[6]по будинку'!BP17+'[7]по будинку'!BP17+'[8]по будинку'!BP17+'[9]по будинку'!BP17+'[10]по будинку'!BP17+'[11]по будинку'!BP17+'[12]по будинку'!BP17</f>
        <v>0</v>
      </c>
      <c r="BF17" s="12">
        <f t="shared" si="21"/>
        <v>0</v>
      </c>
      <c r="BG17" s="29">
        <v>0</v>
      </c>
      <c r="BH17" s="17">
        <f>'[1]Освітлення місць загального кор'!H19+'[2]по будинку'!BT17+'[3]по будинку'!BS17+'[4]по будинку'!BS17+'[5]по будинку'!BS17+'[6]по будинку'!BS17+'[7]по будинку'!BS17+'[8]по будинку'!BS17+'[9]по будинку'!BS17+'[10]по будинку'!BS17+'[11]по будинку'!BS17+'[12]по будинку'!BS17</f>
        <v>0</v>
      </c>
      <c r="BI17" s="10">
        <f>'[1]Освітлення місць загального кор'!Q19+'[2]по будинку'!BU17+'[3]по будинку'!BT17+'[4]по будинку'!BT17+'[5]по будинку'!BT17+'[6]по будинку'!BT17+'[7]по будинку'!BT17+'[8]по будинку'!BT17+'[9]по будинку'!BT17+'[10]по будинку'!BT17+'[11]по будинку'!BT17+'[12]по будинку'!BT17</f>
        <v>0</v>
      </c>
      <c r="BJ17" s="10">
        <f t="shared" si="22"/>
        <v>0</v>
      </c>
      <c r="BK17" s="27">
        <f t="shared" si="23"/>
        <v>0</v>
      </c>
      <c r="BL17" s="17">
        <v>0</v>
      </c>
      <c r="BM17" s="10">
        <f>'[1]Енергопостачання ліфтів'!P19+'[2]по будинку'!BY17+'[3]по будинку'!BX17+'[4]по будинку'!BX17+'[5]по будинку'!BX17+'[6]по будинку'!BX17+'[7]по будинку'!BX17+'[8]по будинку'!BX17+'[9]по будинку'!BX17+'[10]по будинку'!BX17+'[11]по будинку'!BX17+'[12]по будинку'!BX17</f>
        <v>0</v>
      </c>
      <c r="BN17" s="10">
        <f t="shared" si="24"/>
        <v>0</v>
      </c>
      <c r="BO17" s="23">
        <f t="shared" si="25"/>
        <v>0</v>
      </c>
      <c r="BP17" s="134">
        <f t="shared" si="26"/>
        <v>778.36437999999998</v>
      </c>
      <c r="BQ17" s="12">
        <f t="shared" si="26"/>
        <v>1389.003088159694</v>
      </c>
      <c r="BR17" s="10">
        <v>0</v>
      </c>
      <c r="BS17" s="15">
        <f t="shared" si="29"/>
        <v>610.63870815969403</v>
      </c>
      <c r="BT17" s="30">
        <f t="shared" si="28"/>
        <v>1.7845152268654612</v>
      </c>
    </row>
    <row r="18" spans="1:72" ht="17.100000000000001" customHeight="1" x14ac:dyDescent="0.2">
      <c r="A18" s="135">
        <v>13</v>
      </c>
      <c r="B18" s="39" t="s">
        <v>35</v>
      </c>
      <c r="C18" s="36" t="s">
        <v>37</v>
      </c>
      <c r="D18" s="22">
        <f>'[1]Прибирання сходових кліто'!H19+'[2]по будинку'!P18+'[3]по будинку'!O18+'[4]по будинку'!O18+'[5]по будинку'!O18+'[6]по будинку'!O18+'[7]по будинку'!O18+'[8]по будинку'!O18+'[9]по будинку'!O18+'[10]по будинку'!O18+'[11]по будинку'!O18+'[12]по будинку'!O18</f>
        <v>0</v>
      </c>
      <c r="E18" s="11">
        <f>'[1]Прибирання сходових кліто'!Y19+'[2]по будинку'!Q18+'[3]по будинку'!P18+'[4]по будинку'!P18+'[5]по будинку'!P18+'[6]по будинку'!P18+'[7]по будинку'!P18+'[8]по будинку'!P18+'[9]по будинку'!P18+'[10]по будинку'!P18+'[11]по будинку'!P18+'[12]по будинку'!P18</f>
        <v>0</v>
      </c>
      <c r="F18" s="10">
        <f t="shared" si="0"/>
        <v>0</v>
      </c>
      <c r="G18" s="23">
        <f t="shared" si="1"/>
        <v>0</v>
      </c>
      <c r="H18" s="17">
        <f>'[1]Прибирання прибуд терит.'!H18+'[2]по будинку'!T18+'[3]по будинку'!S18+'[4]по будинку'!S18+'[5]по будинку'!S18+'[6]по будинку'!S18+'[7]по будинку'!S18+'[8]по будинку'!S18+'[9]по будинку'!S18+'[10]по будинку'!S18+'[11]по будинку'!S18+'[12]по будинку'!S18</f>
        <v>0</v>
      </c>
      <c r="I18" s="11">
        <f>'[1]Прибирання прибуд терит.'!AG18+'[2]по будинку'!U18+'[3]по будинку'!T18+'[4]по будинку'!T18+'[5]по будинку'!T18+'[6]по будинку'!T18+'[7]по будинку'!T18+'[8]по будинку'!T18+'[9]по будинку'!T18+'[10]по будинку'!T18+'[11]по будинку'!T18+'[12]по будинку'!T18</f>
        <v>0</v>
      </c>
      <c r="J18" s="10">
        <f t="shared" si="2"/>
        <v>0</v>
      </c>
      <c r="K18" s="23">
        <f t="shared" si="3"/>
        <v>0</v>
      </c>
      <c r="L18" s="22">
        <f>'[1]Вивезення та знешкодження ТПВ'!H20+'[2]по будинку'!X18+'[3]по будинку'!W18+'[4]по будинку'!W18+'[5]по будинку'!W18</f>
        <v>169.79299999999998</v>
      </c>
      <c r="M18" s="10">
        <f>'[1]Вивезення та знешкодження ТПВ'!V20+'[2]по будинку'!Y18+'[3]по будинку'!X18+'[4]по будинку'!X18+'[5]по будинку'!X18</f>
        <v>194.57599765187365</v>
      </c>
      <c r="N18" s="10">
        <v>0</v>
      </c>
      <c r="O18" s="15">
        <f t="shared" si="4"/>
        <v>24.782997651873671</v>
      </c>
      <c r="P18" s="17">
        <f>'[1]Приб підвал, тех.поверхів,покр '!H20+'[2]по будинку'!AB18+'[3]по будинку'!AA18+'[4]по будинку'!AA18+'[5]по будинку'!AA18+'[6]по будинку'!AA18+'[7]по будинку'!AA18+'[8]по будинку'!AA18+'[9]по будинку'!AA18+'[10]по будинку'!AA18+'[11]по будинку'!AA18+'[12]по будинку'!AA18</f>
        <v>0</v>
      </c>
      <c r="Q18" s="11">
        <f>'[1]Приб підвал, тех.поверхів,покр '!Q20+'[2]по будинку'!AC18+'[3]по будинку'!AB18+'[4]по будинку'!AB18+'[5]по будинку'!AB18+'[6]по будинку'!AB18+'[7]по будинку'!AB18+'[8]по будинку'!AB18+'[9]по будинку'!AB18+'[10]по будинку'!AB18+'[11]по будинку'!AB18+'[12]по будинку'!AB18</f>
        <v>0</v>
      </c>
      <c r="R18" s="10">
        <f t="shared" si="5"/>
        <v>0</v>
      </c>
      <c r="S18" s="23">
        <v>0</v>
      </c>
      <c r="T18" s="17">
        <f>'[1]ТО ліфтів'!H20+'[2]по будинку'!AF18+'[3]по будинку'!AE18+'[4]по будинку'!AE18+'[5]по будинку'!AE18+'[6]по будинку'!AE18+'[7]по будинку'!AE18+'[8]по будинку'!AE18+'[9]по будинку'!AE18+'[10]по будинку'!AE18+'[11]по будинку'!AE18+'[12]по будинку'!AE18</f>
        <v>0</v>
      </c>
      <c r="U18" s="10">
        <f>'[1]ТО ліфтів'!Q20+'[2]по будинку'!AG18+'[3]по будинку'!AF18+'[4]по будинку'!AF18+'[5]по будинку'!AF18+'[6]по будинку'!AF18+'[7]по будинку'!AF18+'[8]по будинку'!AF18+'[9]по будинку'!AF18+'[10]по будинку'!AF18+'[11]по будинку'!AF18+'[12]по будинку'!AF18</f>
        <v>0</v>
      </c>
      <c r="V18" s="10">
        <f t="shared" si="6"/>
        <v>0</v>
      </c>
      <c r="W18" s="23">
        <f t="shared" si="7"/>
        <v>0</v>
      </c>
      <c r="X18" s="17">
        <f>'[1]Обслуг. дисп.'!H20+'[2]по будинку'!AJ18+'[3]по будинку'!AI18+'[4]по будинку'!AI18+'[5]по будинку'!AI18+'[6]по будинку'!AI18+'[7]по будинку'!AI18+'[8]по будинку'!AI18+'[9]по будинку'!AI18+'[10]по будинку'!AI18+'[11]по будинку'!AI18+'[12]по будинку'!AI18</f>
        <v>0</v>
      </c>
      <c r="Y18" s="10">
        <f>'[1]Обслуг. дисп.'!O20+'[2]по будинку'!AK18+'[3]по будинку'!AJ18+'[4]по будинку'!AJ18+'[5]по будинку'!AJ18+'[6]по будинку'!AJ18+'[7]по будинку'!AJ18+'[8]по будинку'!AJ18+'[9]по будинку'!AJ18+'[10]по будинку'!AJ18+'[11]по будинку'!AJ18+'[12]по будинку'!AJ18</f>
        <v>0</v>
      </c>
      <c r="Z18" s="10">
        <f t="shared" si="8"/>
        <v>0</v>
      </c>
      <c r="AA18" s="27">
        <f t="shared" si="9"/>
        <v>0</v>
      </c>
      <c r="AB18" s="17">
        <f>'[1]ТО внутр. буд.сист'!H18+'[2]по будинку'!AN18+'[3]по будинку'!AM18+'[4]по будинку'!AM18+'[5]по будинку'!AM18+'[6]по будинку'!AM18+'[7]по будинку'!AM18+'[8]по будинку'!AM18+'[9]по будинку'!AM18+'[10]по будинку'!AM18+'[11]по будинку'!AM18+'[12]по будинку'!AM18</f>
        <v>0</v>
      </c>
      <c r="AC18" s="10">
        <f>'[1]ТО внутр. буд.сист'!W18+'[2]по будинку'!AO18+'[3]по будинку'!AN18+'[4]по будинку'!AN18+'[5]по будинку'!AN18+'[6]по будинку'!AN18+'[7]по будинку'!AN18+'[8]по будинку'!AN18+'[9]по будинку'!AN18+'[10]по будинку'!AN18+'[11]по будинку'!AN18+'[12]по будинку'!AN18</f>
        <v>0</v>
      </c>
      <c r="AD18" s="10">
        <f t="shared" si="10"/>
        <v>0</v>
      </c>
      <c r="AE18" s="23">
        <f t="shared" si="11"/>
        <v>0</v>
      </c>
      <c r="AF18" s="17">
        <f>[1]Дератизація!H19+'[2]по будинку'!AR18+'[3]по будинку'!AQ18+'[4]по будинку'!AQ18+'[5]по будинку'!AQ18+'[6]по будинку'!AQ18+'[7]по будинку'!AQ18+'[8]по будинку'!AQ18+'[9]по будинку'!AQ18+'[10]по будинку'!AQ18+'[11]по будинку'!AQ18+'[12]по будинку'!AQ18</f>
        <v>0</v>
      </c>
      <c r="AG18" s="10">
        <f>[1]Дератизація!O19+'[2]по будинку'!AS18+'[3]по будинку'!AR18+'[4]по будинку'!AR18+'[5]по будинку'!AR18+'[6]по будинку'!AR18+'[7]по будинку'!AR18+'[8]по будинку'!AR18+'[9]по будинку'!AR18+'[10]по будинку'!AR18+'[11]по будинку'!AR18+'[12]по будинку'!AR18</f>
        <v>0</v>
      </c>
      <c r="AH18" s="10">
        <f t="shared" si="12"/>
        <v>0</v>
      </c>
      <c r="AI18" s="23">
        <f t="shared" si="13"/>
        <v>0</v>
      </c>
      <c r="AJ18" s="17">
        <f>[1]Дезінсекція!H20+'[2]по будинку'!AV18+'[3]по будинку'!AU18+'[4]по будинку'!AU18+'[5]по будинку'!AU18+'[6]по будинку'!AU18+'[7]по будинку'!AU18+'[8]по будинку'!AU18+'[9]по будинку'!AU18+'[10]по будинку'!AU18+'[11]по будинку'!AU18+'[12]по будинку'!AU18</f>
        <v>0</v>
      </c>
      <c r="AK18" s="10">
        <f>[1]Дезінсекція!O20+'[2]по будинку'!AW18+'[3]по будинку'!AV18+'[4]по будинку'!AV18+'[5]по будинку'!AV18+'[6]по будинку'!AV18+'[7]по будинку'!AV18+'[8]по будинку'!AV18+'[9]по будинку'!AV18+'[10]по будинку'!AV18+'[11]по будинку'!AV18+'[12]по будинку'!AV18</f>
        <v>0</v>
      </c>
      <c r="AL18" s="10">
        <f t="shared" si="14"/>
        <v>0</v>
      </c>
      <c r="AM18" s="23">
        <v>0</v>
      </c>
      <c r="AN18" s="17">
        <f>'[1]Обслуг. ДВК'!H20+'[2]по будинку'!AZ18+'[3]по будинку'!AY18+'[4]по будинку'!AY18+'[5]по будинку'!AY18+'[6]по будинку'!AY18+'[7]по будинку'!AY18+'[8]по будинку'!AY18+'[9]по будинку'!AY18+'[10]по будинку'!AY18+'[11]по будинку'!AY18+'[12]по будинку'!AY18</f>
        <v>57.651959999999988</v>
      </c>
      <c r="AO18" s="10">
        <f>'[1]Обслуг. ДВК'!Q20+'[2]по будинку'!BA18+'[3]по будинку'!AZ18+'[4]по будинку'!AZ18+'[5]по будинку'!AZ18+'[6]по будинку'!AZ18+'[7]по будинку'!AZ18+'[8]по будинку'!AZ18+'[9]по будинку'!AZ18+'[10]по будинку'!AZ18+'[11]по будинку'!AZ18+'[12]по будинку'!AZ18</f>
        <v>597.25381493507996</v>
      </c>
      <c r="AP18" s="10">
        <v>0</v>
      </c>
      <c r="AQ18" s="23">
        <f t="shared" si="15"/>
        <v>539.60185493507993</v>
      </c>
      <c r="AR18" s="17">
        <f>'[1]ТО мереж електропост.'!H21+'[2]по будинку'!BD18+'[3]по будинку'!BC18+'[4]по будинку'!BC18+'[5]по будинку'!BC18+'[6]по будинку'!BC18+'[7]по будинку'!BC18+'[8]по будинку'!BC18+'[9]по будинку'!BC18+'[10]по будинку'!BC18+'[11]по будинку'!BC18+'[12]по будинку'!BC18</f>
        <v>0</v>
      </c>
      <c r="AS18" s="11">
        <f>'[1]ТО мереж електропост.'!P21+'[2]по будинку'!BE18+'[3]по будинку'!BD18+'[4]по будинку'!BD18+'[5]по будинку'!BD18+'[6]по будинку'!BD18+'[7]по будинку'!BD18+'[8]по будинку'!BD18+'[9]по будинку'!BD18+'[10]по будинку'!BD18+'[11]по будинку'!BD18+'[12]по будинку'!BD18</f>
        <v>0</v>
      </c>
      <c r="AT18" s="10">
        <f t="shared" si="16"/>
        <v>0</v>
      </c>
      <c r="AU18" s="23">
        <f t="shared" si="17"/>
        <v>0</v>
      </c>
      <c r="AV18" s="17">
        <f>'[1]ПР констр.'!H20+'[2]по будинку'!BH18+'[3]по будинку'!BG18+'[4]по будинку'!BG18+'[5]по будинку'!BG18+'[6]по будинку'!BG18+'[7]по будинку'!BG18+'[8]по будинку'!BG18+'[9]по будинку'!BG18+'[10]по будинку'!BG18+'[11]по будинку'!BG18+'[12]по будинку'!BG18</f>
        <v>414.09017999999992</v>
      </c>
      <c r="AW18" s="10">
        <v>0</v>
      </c>
      <c r="AX18" s="10">
        <f t="shared" si="18"/>
        <v>414.09017999999992</v>
      </c>
      <c r="AY18" s="23">
        <v>0</v>
      </c>
      <c r="AZ18" s="17">
        <f>'[1]Прибирання та вивезення снігу'!H19+'[2]по будинку'!BL18+'[3]по будинку'!BK18+'[4]по будинку'!BK18+'[5]по будинку'!BK18+'[6]по будинку'!BK18+'[7]по будинку'!BK18+'[8]по будинку'!BK18+'[9]по будинку'!BK18+'[10]по будинку'!BK18+'[11]по будинку'!BK18+'[12]по будинку'!BK18</f>
        <v>0</v>
      </c>
      <c r="BA18" s="10">
        <f>'[1]Прибирання та вивезення снігу'!R19+'[2]по будинку'!BM18+'[3]по будинку'!BL18+'[4]по будинку'!BL18+'[5]по будинку'!BL18+'[6]по будинку'!BL18+'[7]по будинку'!BL18+'[8]по будинку'!BL18+'[9]по будинку'!BL18+'[10]по будинку'!BL18+'[11]по будинку'!BL18+'[12]по будинку'!BL18</f>
        <v>0</v>
      </c>
      <c r="BB18" s="10">
        <f t="shared" si="19"/>
        <v>0</v>
      </c>
      <c r="BC18" s="23">
        <f t="shared" si="20"/>
        <v>0</v>
      </c>
      <c r="BD18" s="17">
        <f>'[1]експлуатація номерних знаків'!H20+'[2]по будинку'!BP18+'[3]по будинку'!BO18+'[4]по будинку'!BO18+'[5]по будинку'!BO18+'[6]по будинку'!BO18+'[7]по будинку'!BO18+'[8]по будинку'!BO18+'[9]по будинку'!BO18+'[10]по будинку'!BO18+'[11]по будинку'!BO18+'[12]по будинку'!BO18</f>
        <v>0</v>
      </c>
      <c r="BE18" s="10">
        <f>'[1]експлуатація номерних знаків'!P20+'[2]по будинку'!BQ18+'[3]по будинку'!BP18+'[4]по будинку'!BP18+'[5]по будинку'!BP18+'[6]по будинку'!BP18+'[7]по будинку'!BP18+'[8]по будинку'!BP18+'[9]по будинку'!BP18+'[10]по будинку'!BP18+'[11]по будинку'!BP18+'[12]по будинку'!BP18</f>
        <v>0</v>
      </c>
      <c r="BF18" s="12">
        <f t="shared" si="21"/>
        <v>0</v>
      </c>
      <c r="BG18" s="29">
        <v>0</v>
      </c>
      <c r="BH18" s="17">
        <f>'[1]Освітлення місць загального кор'!H20+'[2]по будинку'!BT18+'[3]по будинку'!BS18+'[4]по будинку'!BS18+'[5]по будинку'!BS18+'[6]по будинку'!BS18+'[7]по будинку'!BS18+'[8]по будинку'!BS18+'[9]по будинку'!BS18+'[10]по будинку'!BS18+'[11]по будинку'!BS18+'[12]по будинку'!BS18</f>
        <v>0</v>
      </c>
      <c r="BI18" s="10">
        <f>'[1]Освітлення місць загального кор'!Q20+'[2]по будинку'!BU18+'[3]по будинку'!BT18+'[4]по будинку'!BT18+'[5]по будинку'!BT18+'[6]по будинку'!BT18+'[7]по будинку'!BT18+'[8]по будинку'!BT18+'[9]по будинку'!BT18+'[10]по будинку'!BT18+'[11]по будинку'!BT18+'[12]по будинку'!BT18</f>
        <v>0</v>
      </c>
      <c r="BJ18" s="10">
        <f t="shared" si="22"/>
        <v>0</v>
      </c>
      <c r="BK18" s="27">
        <f t="shared" si="23"/>
        <v>0</v>
      </c>
      <c r="BL18" s="17">
        <v>0</v>
      </c>
      <c r="BM18" s="10">
        <f>'[1]Енергопостачання ліфтів'!P20+'[2]по будинку'!BY18+'[3]по будинку'!BX18+'[4]по будинку'!BX18+'[5]по будинку'!BX18+'[6]по будинку'!BX18+'[7]по будинку'!BX18+'[8]по будинку'!BX18+'[9]по будинку'!BX18+'[10]по будинку'!BX18+'[11]по будинку'!BX18+'[12]по будинку'!BX18</f>
        <v>0</v>
      </c>
      <c r="BN18" s="10">
        <f t="shared" si="24"/>
        <v>0</v>
      </c>
      <c r="BO18" s="23">
        <f t="shared" si="25"/>
        <v>0</v>
      </c>
      <c r="BP18" s="134">
        <f t="shared" si="26"/>
        <v>641.53513999999996</v>
      </c>
      <c r="BQ18" s="12">
        <f t="shared" si="26"/>
        <v>791.82981258695361</v>
      </c>
      <c r="BR18" s="10">
        <v>0</v>
      </c>
      <c r="BS18" s="15">
        <f t="shared" si="29"/>
        <v>150.29467258695365</v>
      </c>
      <c r="BT18" s="30">
        <f t="shared" si="28"/>
        <v>1.2342734843596466</v>
      </c>
    </row>
    <row r="19" spans="1:72" ht="17.100000000000001" customHeight="1" x14ac:dyDescent="0.2">
      <c r="A19" s="136">
        <v>14</v>
      </c>
      <c r="B19" s="39" t="s">
        <v>35</v>
      </c>
      <c r="C19" s="36" t="s">
        <v>38</v>
      </c>
      <c r="D19" s="22">
        <f>'[1]Прибирання сходових кліто'!H20+'[2]по будинку'!P19+'[3]по будинку'!O19+'[4]по будинку'!O19+'[5]по будинку'!O19+'[6]по будинку'!O19+'[7]по будинку'!O19+'[8]по будинку'!O19+'[9]по будинку'!O19+'[10]по будинку'!O19+'[11]по будинку'!O19+'[12]по будинку'!O19</f>
        <v>0</v>
      </c>
      <c r="E19" s="11">
        <f>'[1]Прибирання сходових кліто'!Y20+'[2]по будинку'!Q19+'[3]по будинку'!P19+'[4]по будинку'!P19+'[5]по будинку'!P19+'[6]по будинку'!P19+'[7]по будинку'!P19+'[8]по будинку'!P19+'[9]по будинку'!P19+'[10]по будинку'!P19+'[11]по будинку'!P19+'[12]по будинку'!P19</f>
        <v>0</v>
      </c>
      <c r="F19" s="10">
        <f t="shared" si="0"/>
        <v>0</v>
      </c>
      <c r="G19" s="23">
        <f t="shared" si="1"/>
        <v>0</v>
      </c>
      <c r="H19" s="17">
        <f>'[1]Прибирання прибуд терит.'!H19+'[2]по будинку'!T19+'[3]по будинку'!S19+'[4]по будинку'!S19+'[5]по будинку'!S19+'[6]по будинку'!S19+'[7]по будинку'!S19+'[8]по будинку'!S19+'[9]по будинку'!S19+'[10]по будинку'!S19+'[11]по будинку'!S19+'[12]по будинку'!S19</f>
        <v>0</v>
      </c>
      <c r="I19" s="11">
        <f>'[1]Прибирання прибуд терит.'!AG19+'[2]по будинку'!U19+'[3]по будинку'!T19+'[4]по будинку'!T19+'[5]по будинку'!T19+'[6]по будинку'!T19+'[7]по будинку'!T19+'[8]по будинку'!T19+'[9]по будинку'!T19+'[10]по будинку'!T19+'[11]по будинку'!T19+'[12]по будинку'!T19</f>
        <v>0</v>
      </c>
      <c r="J19" s="10">
        <f t="shared" si="2"/>
        <v>0</v>
      </c>
      <c r="K19" s="23">
        <f t="shared" si="3"/>
        <v>0</v>
      </c>
      <c r="L19" s="22">
        <f>'[1]Вивезення та знешкодження ТПВ'!H21+'[2]по будинку'!X19+'[3]по будинку'!W19+'[4]по будинку'!W19+'[5]по будинку'!W19</f>
        <v>42.372</v>
      </c>
      <c r="M19" s="10">
        <f>'[1]Вивезення та знешкодження ТПВ'!V21+'[2]по будинку'!Y19+'[3]по будинку'!X19+'[4]по будинку'!X19+'[5]по будинку'!X19</f>
        <v>48.626453337601568</v>
      </c>
      <c r="N19" s="10">
        <v>0</v>
      </c>
      <c r="O19" s="15">
        <f t="shared" si="4"/>
        <v>6.2544533376015679</v>
      </c>
      <c r="P19" s="17">
        <f>'[1]Приб підвал, тех.поверхів,покр '!H21+'[2]по будинку'!AB19+'[3]по будинку'!AA19+'[4]по будинку'!AA19+'[5]по будинку'!AA19+'[6]по будинку'!AA19+'[7]по будинку'!AA19+'[8]по будинку'!AA19+'[9]по будинку'!AA19+'[10]по будинку'!AA19+'[11]по будинку'!AA19+'[12]по будинку'!AA19</f>
        <v>0</v>
      </c>
      <c r="Q19" s="11">
        <f>'[1]Приб підвал, тех.поверхів,покр '!Q21+'[2]по будинку'!AC19+'[3]по будинку'!AB19+'[4]по будинку'!AB19+'[5]по будинку'!AB19+'[6]по будинку'!AB19+'[7]по будинку'!AB19+'[8]по будинку'!AB19+'[9]по будинку'!AB19+'[10]по будинку'!AB19+'[11]по будинку'!AB19+'[12]по будинку'!AB19</f>
        <v>0</v>
      </c>
      <c r="R19" s="10">
        <f t="shared" si="5"/>
        <v>0</v>
      </c>
      <c r="S19" s="23">
        <v>0</v>
      </c>
      <c r="T19" s="17">
        <f>'[1]ТО ліфтів'!H21+'[2]по будинку'!AF19+'[3]по будинку'!AE19+'[4]по будинку'!AE19+'[5]по будинку'!AE19+'[6]по будинку'!AE19+'[7]по будинку'!AE19+'[8]по будинку'!AE19+'[9]по будинку'!AE19+'[10]по будинку'!AE19+'[11]по будинку'!AE19+'[12]по будинку'!AE19</f>
        <v>0</v>
      </c>
      <c r="U19" s="10">
        <f>'[1]ТО ліфтів'!Q21+'[2]по будинку'!AG19+'[3]по будинку'!AF19+'[4]по будинку'!AF19+'[5]по будинку'!AF19+'[6]по будинку'!AF19+'[7]по будинку'!AF19+'[8]по будинку'!AF19+'[9]по будинку'!AF19+'[10]по будинку'!AF19+'[11]по будинку'!AF19+'[12]по будинку'!AF19</f>
        <v>0</v>
      </c>
      <c r="V19" s="10">
        <f t="shared" si="6"/>
        <v>0</v>
      </c>
      <c r="W19" s="23">
        <f t="shared" si="7"/>
        <v>0</v>
      </c>
      <c r="X19" s="17">
        <f>'[1]Обслуг. дисп.'!H21+'[2]по будинку'!AJ19+'[3]по будинку'!AI19+'[4]по будинку'!AI19+'[5]по будинку'!AI19+'[6]по будинку'!AI19+'[7]по будинку'!AI19+'[8]по будинку'!AI19+'[9]по будинку'!AI19+'[10]по будинку'!AI19+'[11]по будинку'!AI19+'[12]по будинку'!AI19</f>
        <v>0</v>
      </c>
      <c r="Y19" s="10">
        <f>'[1]Обслуг. дисп.'!O21+'[2]по будинку'!AK19+'[3]по будинку'!AJ19+'[4]по будинку'!AJ19+'[5]по будинку'!AJ19+'[6]по будинку'!AJ19+'[7]по будинку'!AJ19+'[8]по будинку'!AJ19+'[9]по будинку'!AJ19+'[10]по будинку'!AJ19+'[11]по будинку'!AJ19+'[12]по будинку'!AJ19</f>
        <v>0</v>
      </c>
      <c r="Z19" s="10">
        <f t="shared" si="8"/>
        <v>0</v>
      </c>
      <c r="AA19" s="27">
        <f t="shared" si="9"/>
        <v>0</v>
      </c>
      <c r="AB19" s="17">
        <f>'[1]ТО внутр. буд.сист'!H19+'[2]по будинку'!AN19+'[3]по будинку'!AM19+'[4]по будинку'!AM19+'[5]по будинку'!AM19+'[6]по будинку'!AM19+'[7]по будинку'!AM19+'[8]по будинку'!AM19+'[9]по будинку'!AM19+'[10]по будинку'!AM19+'[11]по будинку'!AM19+'[12]по будинку'!AM19</f>
        <v>0</v>
      </c>
      <c r="AC19" s="10">
        <f>'[1]ТО внутр. буд.сист'!W19+'[2]по будинку'!AO19+'[3]по будинку'!AN19+'[4]по будинку'!AN19+'[5]по будинку'!AN19+'[6]по будинку'!AN19+'[7]по будинку'!AN19+'[8]по будинку'!AN19+'[9]по будинку'!AN19+'[10]по будинку'!AN19+'[11]по будинку'!AN19+'[12]по будинку'!AN19</f>
        <v>1292.3388641856002</v>
      </c>
      <c r="AD19" s="10">
        <v>0</v>
      </c>
      <c r="AE19" s="23">
        <f t="shared" si="11"/>
        <v>1292.3388641856002</v>
      </c>
      <c r="AF19" s="17">
        <f>[1]Дератизація!H20+'[2]по будинку'!AR19+'[3]по будинку'!AQ19+'[4]по будинку'!AQ19+'[5]по будинку'!AQ19+'[6]по будинку'!AQ19+'[7]по будинку'!AQ19+'[8]по будинку'!AQ19+'[9]по будинку'!AQ19+'[10]по будинку'!AQ19+'[11]по будинку'!AQ19+'[12]по будинку'!AQ19</f>
        <v>0</v>
      </c>
      <c r="AG19" s="10">
        <f>[1]Дератизація!O20+'[2]по будинку'!AS19+'[3]по будинку'!AR19+'[4]по будинку'!AR19+'[5]по будинку'!AR19+'[6]по будинку'!AR19+'[7]по будинку'!AR19+'[8]по будинку'!AR19+'[9]по будинку'!AR19+'[10]по будинку'!AR19+'[11]по будинку'!AR19+'[12]по будинку'!AR19</f>
        <v>0</v>
      </c>
      <c r="AH19" s="10">
        <f t="shared" si="12"/>
        <v>0</v>
      </c>
      <c r="AI19" s="23">
        <f t="shared" si="13"/>
        <v>0</v>
      </c>
      <c r="AJ19" s="17">
        <f>[1]Дезінсекція!H21+'[2]по будинку'!AV19+'[3]по будинку'!AU19+'[4]по будинку'!AU19+'[5]по будинку'!AU19+'[6]по будинку'!AU19+'[7]по будинку'!AU19+'[8]по будинку'!AU19+'[9]по будинку'!AU19+'[10]по будинку'!AU19+'[11]по будинку'!AU19+'[12]по будинку'!AU19</f>
        <v>0</v>
      </c>
      <c r="AK19" s="10">
        <f>[1]Дезінсекція!O21+'[2]по будинку'!AW19+'[3]по будинку'!AV19+'[4]по будинку'!AV19+'[5]по будинку'!AV19+'[6]по будинку'!AV19+'[7]по будинку'!AV19+'[8]по будинку'!AV19+'[9]по будинку'!AV19+'[10]по будинку'!AV19+'[11]по будинку'!AV19+'[12]по будинку'!AV19</f>
        <v>0</v>
      </c>
      <c r="AL19" s="10">
        <f t="shared" si="14"/>
        <v>0</v>
      </c>
      <c r="AM19" s="23">
        <v>0</v>
      </c>
      <c r="AN19" s="17">
        <f>'[1]Обслуг. ДВК'!H21+'[2]по будинку'!AZ19+'[3]по будинку'!AY19+'[4]по будинку'!AY19+'[5]по будинку'!AY19+'[6]по будинку'!AY19+'[7]по будинку'!AY19+'[8]по будинку'!AY19+'[9]по будинку'!AY19+'[10]по будинку'!AY19+'[11]по будинку'!AY19+'[12]по будинку'!AY19</f>
        <v>35.632080000000002</v>
      </c>
      <c r="AO19" s="10">
        <f>'[1]Обслуг. ДВК'!Q21+'[2]по будинку'!BA19+'[3]по будинку'!AZ19+'[4]по будинку'!AZ19+'[5]по будинку'!AZ19+'[6]по будинку'!AZ19+'[7]по будинку'!AZ19+'[8]по будинку'!AZ19+'[9]по будинку'!AZ19+'[10]по будинку'!AZ19+'[11]по будинку'!AZ19+'[12]по будинку'!AZ19</f>
        <v>597.25381493507996</v>
      </c>
      <c r="AP19" s="10">
        <v>0</v>
      </c>
      <c r="AQ19" s="23">
        <f t="shared" si="15"/>
        <v>561.62173493507999</v>
      </c>
      <c r="AR19" s="17">
        <f>'[1]ТО мереж електропост.'!H22+'[2]по будинку'!BD19+'[3]по будинку'!BC19+'[4]по будинку'!BC19+'[5]по будинку'!BC19+'[6]по будинку'!BC19+'[7]по будинку'!BC19+'[8]по будинку'!BC19+'[9]по будинку'!BC19+'[10]по будинку'!BC19+'[11]по будинку'!BC19+'[12]по будинку'!BC19</f>
        <v>0</v>
      </c>
      <c r="AS19" s="11">
        <f>'[1]ТО мереж електропост.'!P22+'[2]по будинку'!BE19+'[3]по будинку'!BD19+'[4]по будинку'!BD19+'[5]по будинку'!BD19+'[6]по будинку'!BD19+'[7]по будинку'!BD19+'[8]по будинку'!BD19+'[9]по будинку'!BD19+'[10]по будинку'!BD19+'[11]по будинку'!BD19+'[12]по будинку'!BD19</f>
        <v>0</v>
      </c>
      <c r="AT19" s="10">
        <f t="shared" si="16"/>
        <v>0</v>
      </c>
      <c r="AU19" s="23">
        <f t="shared" si="17"/>
        <v>0</v>
      </c>
      <c r="AV19" s="17">
        <f>'[1]ПР констр.'!H21+'[2]по будинку'!BH19+'[3]по будинку'!BG19+'[4]по будинку'!BG19+'[5]по будинку'!BG19+'[6]по будинку'!BG19+'[7]по будинку'!BG19+'[8]по будинку'!BG19+'[9]по будинку'!BG19+'[10]по будинку'!BG19+'[11]по будинку'!BG19+'[12]по будинку'!BG19</f>
        <v>434.43576000000002</v>
      </c>
      <c r="AW19" s="10">
        <v>0</v>
      </c>
      <c r="AX19" s="10">
        <f t="shared" si="18"/>
        <v>434.43576000000002</v>
      </c>
      <c r="AY19" s="23">
        <v>0</v>
      </c>
      <c r="AZ19" s="17">
        <f>'[1]Прибирання та вивезення снігу'!H20+'[2]по будинку'!BL19+'[3]по будинку'!BK19+'[4]по будинку'!BK19+'[5]по будинку'!BK19+'[6]по будинку'!BK19+'[7]по будинку'!BK19+'[8]по будинку'!BK19+'[9]по будинку'!BK19+'[10]по будинку'!BK19+'[11]по будинку'!BK19+'[12]по будинку'!BK19</f>
        <v>0</v>
      </c>
      <c r="BA19" s="10">
        <f>'[1]Прибирання та вивезення снігу'!R20+'[2]по будинку'!BM19+'[3]по будинку'!BL19+'[4]по будинку'!BL19+'[5]по будинку'!BL19+'[6]по будинку'!BL19+'[7]по будинку'!BL19+'[8]по будинку'!BL19+'[9]по будинку'!BL19+'[10]по будинку'!BL19+'[11]по будинку'!BL19+'[12]по будинку'!BL19</f>
        <v>0</v>
      </c>
      <c r="BB19" s="10">
        <f t="shared" si="19"/>
        <v>0</v>
      </c>
      <c r="BC19" s="23">
        <f t="shared" si="20"/>
        <v>0</v>
      </c>
      <c r="BD19" s="17">
        <f>'[1]експлуатація номерних знаків'!H21+'[2]по будинку'!BP19+'[3]по будинку'!BO19+'[4]по будинку'!BO19+'[5]по будинку'!BO19+'[6]по будинку'!BO19+'[7]по будинку'!BO19+'[8]по будинку'!BO19+'[9]по будинку'!BO19+'[10]по будинку'!BO19+'[11]по будинку'!BO19+'[12]по будинку'!BO19</f>
        <v>0</v>
      </c>
      <c r="BE19" s="10">
        <f>'[1]експлуатація номерних знаків'!P21+'[2]по будинку'!BQ19+'[3]по будинку'!BP19+'[4]по будинку'!BP19+'[5]по будинку'!BP19+'[6]по будинку'!BP19+'[7]по будинку'!BP19+'[8]по будинку'!BP19+'[9]по будинку'!BP19+'[10]по будинку'!BP19+'[11]по будинку'!BP19+'[12]по будинку'!BP19</f>
        <v>0</v>
      </c>
      <c r="BF19" s="12">
        <f t="shared" si="21"/>
        <v>0</v>
      </c>
      <c r="BG19" s="29">
        <v>0</v>
      </c>
      <c r="BH19" s="17">
        <f>'[1]Освітлення місць загального кор'!H21+'[2]по будинку'!BT19+'[3]по будинку'!BS19+'[4]по будинку'!BS19+'[5]по будинку'!BS19+'[6]по будинку'!BS19+'[7]по будинку'!BS19+'[8]по будинку'!BS19+'[9]по будинку'!BS19+'[10]по будинку'!BS19+'[11]по будинку'!BS19+'[12]по будинку'!BS19</f>
        <v>0</v>
      </c>
      <c r="BI19" s="10">
        <f>'[1]Освітлення місць загального кор'!Q21+'[2]по будинку'!BU19+'[3]по будинку'!BT19+'[4]по будинку'!BT19+'[5]по будинку'!BT19+'[6]по будинку'!BT19+'[7]по будинку'!BT19+'[8]по будинку'!BT19+'[9]по будинку'!BT19+'[10]по будинку'!BT19+'[11]по будинку'!BT19+'[12]по будинку'!BT19</f>
        <v>0</v>
      </c>
      <c r="BJ19" s="10">
        <f t="shared" si="22"/>
        <v>0</v>
      </c>
      <c r="BK19" s="27">
        <f t="shared" si="23"/>
        <v>0</v>
      </c>
      <c r="BL19" s="17">
        <v>0</v>
      </c>
      <c r="BM19" s="10">
        <f>'[1]Енергопостачання ліфтів'!P21+'[2]по будинку'!BY19+'[3]по будинку'!BX19+'[4]по будинку'!BX19+'[5]по будинку'!BX19+'[6]по будинку'!BX19+'[7]по будинку'!BX19+'[8]по будинку'!BX19+'[9]по будинку'!BX19+'[10]по будинку'!BX19+'[11]по будинку'!BX19+'[12]по будинку'!BX19</f>
        <v>0</v>
      </c>
      <c r="BN19" s="10">
        <f t="shared" si="24"/>
        <v>0</v>
      </c>
      <c r="BO19" s="23">
        <f t="shared" si="25"/>
        <v>0</v>
      </c>
      <c r="BP19" s="134">
        <f t="shared" si="26"/>
        <v>512.43984</v>
      </c>
      <c r="BQ19" s="12">
        <f t="shared" si="26"/>
        <v>1938.2191324582818</v>
      </c>
      <c r="BR19" s="10">
        <v>0</v>
      </c>
      <c r="BS19" s="15">
        <f t="shared" si="29"/>
        <v>1425.7792924582818</v>
      </c>
      <c r="BT19" s="30">
        <f t="shared" si="28"/>
        <v>3.7823349809380198</v>
      </c>
    </row>
    <row r="20" spans="1:72" ht="17.100000000000001" customHeight="1" x14ac:dyDescent="0.2">
      <c r="A20" s="136">
        <v>15</v>
      </c>
      <c r="B20" s="39" t="s">
        <v>35</v>
      </c>
      <c r="C20" s="36" t="s">
        <v>39</v>
      </c>
      <c r="D20" s="22">
        <f>'[1]Прибирання сходових кліто'!H21+'[2]по будинку'!P20+'[3]по будинку'!O20+'[4]по будинку'!O20+'[5]по будинку'!O20+'[6]по будинку'!O20+'[7]по будинку'!O20+'[8]по будинку'!O20+'[9]по будинку'!O20+'[10]по будинку'!O20+'[11]по будинку'!O20+'[12]по будинку'!O20</f>
        <v>0</v>
      </c>
      <c r="E20" s="11">
        <f>'[1]Прибирання сходових кліто'!Y21+'[2]по будинку'!Q20+'[3]по будинку'!P20+'[4]по будинку'!P20+'[5]по будинку'!P20+'[6]по будинку'!P20+'[7]по будинку'!P20+'[8]по будинку'!P20+'[9]по будинку'!P20+'[10]по будинку'!P20+'[11]по будинку'!P20+'[12]по будинку'!P20</f>
        <v>0</v>
      </c>
      <c r="F20" s="10">
        <f t="shared" si="0"/>
        <v>0</v>
      </c>
      <c r="G20" s="23">
        <f t="shared" si="1"/>
        <v>0</v>
      </c>
      <c r="H20" s="17">
        <f>'[1]Прибирання прибуд терит.'!H20+'[2]по будинку'!T20+'[3]по будинку'!S20+'[4]по будинку'!S20+'[5]по будинку'!S20+'[6]по будинку'!S20+'[7]по будинку'!S20+'[8]по будинку'!S20+'[9]по будинку'!S20+'[10]по будинку'!S20+'[11]по будинку'!S20+'[12]по будинку'!S20</f>
        <v>0</v>
      </c>
      <c r="I20" s="11">
        <f>'[1]Прибирання прибуд терит.'!AG20+'[2]по будинку'!U20+'[3]по будинку'!T20+'[4]по будинку'!T20+'[5]по будинку'!T20+'[6]по будинку'!T20+'[7]по будинку'!T20+'[8]по будинку'!T20+'[9]по будинку'!T20+'[10]по будинку'!T20+'[11]по будинку'!T20+'[12]по будинку'!T20</f>
        <v>0</v>
      </c>
      <c r="J20" s="10">
        <f t="shared" si="2"/>
        <v>0</v>
      </c>
      <c r="K20" s="23">
        <f t="shared" si="3"/>
        <v>0</v>
      </c>
      <c r="L20" s="22">
        <f>'[1]Вивезення та знешкодження ТПВ'!H22+'[2]по будинку'!X20+'[3]по будинку'!W20+'[4]по будинку'!W20+'[5]по будинку'!W20</f>
        <v>508.81949999999995</v>
      </c>
      <c r="M20" s="10">
        <f>'[1]Вивезення та знешкодження ТПВ'!V22+'[2]по будинку'!Y20+'[3]по будинку'!X20+'[4]по будинку'!X20+'[5]по будинку'!X20</f>
        <v>428.09473295088202</v>
      </c>
      <c r="N20" s="10">
        <f t="shared" si="30"/>
        <v>80.724767049117929</v>
      </c>
      <c r="O20" s="15">
        <v>0</v>
      </c>
      <c r="P20" s="17">
        <f>'[1]Приб підвал, тех.поверхів,покр '!H22+'[2]по будинку'!AB20+'[3]по будинку'!AA20+'[4]по будинку'!AA20+'[5]по будинку'!AA20+'[6]по будинку'!AA20+'[7]по будинку'!AA20+'[8]по будинку'!AA20+'[9]по будинку'!AA20+'[10]по будинку'!AA20+'[11]по будинку'!AA20+'[12]по будинку'!AA20</f>
        <v>0</v>
      </c>
      <c r="Q20" s="11">
        <f>'[1]Приб підвал, тех.поверхів,покр '!Q22+'[2]по будинку'!AC20+'[3]по будинку'!AB20+'[4]по будинку'!AB20+'[5]по будинку'!AB20+'[6]по будинку'!AB20+'[7]по будинку'!AB20+'[8]по будинку'!AB20+'[9]по будинку'!AB20+'[10]по будинку'!AB20+'[11]по будинку'!AB20+'[12]по будинку'!AB20</f>
        <v>0</v>
      </c>
      <c r="R20" s="10">
        <f t="shared" si="5"/>
        <v>0</v>
      </c>
      <c r="S20" s="23">
        <v>0</v>
      </c>
      <c r="T20" s="17">
        <f>'[1]ТО ліфтів'!H22+'[2]по будинку'!AF20+'[3]по будинку'!AE20+'[4]по будинку'!AE20+'[5]по будинку'!AE20+'[6]по будинку'!AE20+'[7]по будинку'!AE20+'[8]по будинку'!AE20+'[9]по будинку'!AE20+'[10]по будинку'!AE20+'[11]по будинку'!AE20+'[12]по будинку'!AE20</f>
        <v>0</v>
      </c>
      <c r="U20" s="10">
        <f>'[1]ТО ліфтів'!Q22+'[2]по будинку'!AG20+'[3]по будинку'!AF20+'[4]по будинку'!AF20+'[5]по будинку'!AF20+'[6]по будинку'!AF20+'[7]по будинку'!AF20+'[8]по будинку'!AF20+'[9]по будинку'!AF20+'[10]по будинку'!AF20+'[11]по будинку'!AF20+'[12]по будинку'!AF20</f>
        <v>0</v>
      </c>
      <c r="V20" s="10">
        <f t="shared" si="6"/>
        <v>0</v>
      </c>
      <c r="W20" s="23">
        <f t="shared" si="7"/>
        <v>0</v>
      </c>
      <c r="X20" s="17">
        <f>'[1]Обслуг. дисп.'!H22+'[2]по будинку'!AJ20+'[3]по будинку'!AI20+'[4]по будинку'!AI20+'[5]по будинку'!AI20+'[6]по будинку'!AI20+'[7]по будинку'!AI20+'[8]по будинку'!AI20+'[9]по будинку'!AI20+'[10]по будинку'!AI20+'[11]по будинку'!AI20+'[12]по будинку'!AI20</f>
        <v>0</v>
      </c>
      <c r="Y20" s="10">
        <f>'[1]Обслуг. дисп.'!O22+'[2]по будинку'!AK20+'[3]по будинку'!AJ20+'[4]по будинку'!AJ20+'[5]по будинку'!AJ20+'[6]по будинку'!AJ20+'[7]по будинку'!AJ20+'[8]по будинку'!AJ20+'[9]по будинку'!AJ20+'[10]по будинку'!AJ20+'[11]по будинку'!AJ20+'[12]по будинку'!AJ20</f>
        <v>0</v>
      </c>
      <c r="Z20" s="10">
        <f t="shared" si="8"/>
        <v>0</v>
      </c>
      <c r="AA20" s="27">
        <f t="shared" si="9"/>
        <v>0</v>
      </c>
      <c r="AB20" s="17">
        <f>'[1]ТО внутр. буд.сист'!H20+'[2]по будинку'!AN20+'[3]по будинку'!AM20+'[4]по будинку'!AM20+'[5]по будинку'!AM20+'[6]по будинку'!AM20+'[7]по будинку'!AM20+'[8]по будинку'!AM20+'[9]по будинку'!AM20+'[10]по будинку'!AM20+'[11]по будинку'!AM20+'[12]по будинку'!AM20</f>
        <v>0</v>
      </c>
      <c r="AC20" s="10">
        <f>'[1]ТО внутр. буд.сист'!W20+'[2]по будинку'!AO20+'[3]по будинку'!AN20+'[4]по будинку'!AN20+'[5]по будинку'!AN20+'[6]по будинку'!AN20+'[7]по будинку'!AN20+'[8]по будинку'!AN20+'[9]по будинку'!AN20+'[10]по будинку'!AN20+'[11]по будинку'!AN20+'[12]по будинку'!AN20</f>
        <v>0</v>
      </c>
      <c r="AD20" s="10">
        <f t="shared" si="10"/>
        <v>0</v>
      </c>
      <c r="AE20" s="23">
        <f t="shared" si="11"/>
        <v>0</v>
      </c>
      <c r="AF20" s="17">
        <f>[1]Дератизація!H21+'[2]по будинку'!AR20+'[3]по будинку'!AQ20+'[4]по будинку'!AQ20+'[5]по будинку'!AQ20+'[6]по будинку'!AQ20+'[7]по будинку'!AQ20+'[8]по будинку'!AQ20+'[9]по будинку'!AQ20+'[10]по будинку'!AQ20+'[11]по будинку'!AQ20+'[12]по будинку'!AQ20</f>
        <v>0</v>
      </c>
      <c r="AG20" s="10">
        <f>[1]Дератизація!O21+'[2]по будинку'!AS20+'[3]по будинку'!AR20+'[4]по будинку'!AR20+'[5]по будинку'!AR20+'[6]по будинку'!AR20+'[7]по будинку'!AR20+'[8]по будинку'!AR20+'[9]по будинку'!AR20+'[10]по будинку'!AR20+'[11]по будинку'!AR20+'[12]по будинку'!AR20</f>
        <v>0</v>
      </c>
      <c r="AH20" s="10">
        <f t="shared" si="12"/>
        <v>0</v>
      </c>
      <c r="AI20" s="23">
        <f t="shared" si="13"/>
        <v>0</v>
      </c>
      <c r="AJ20" s="17">
        <f>[1]Дезінсекція!H22+'[2]по будинку'!AV20+'[3]по будинку'!AU20+'[4]по будинку'!AU20+'[5]по будинку'!AU20+'[6]по будинку'!AU20+'[7]по будинку'!AU20+'[8]по будинку'!AU20+'[9]по будинку'!AU20+'[10]по будинку'!AU20+'[11]по будинку'!AU20+'[12]по будинку'!AU20</f>
        <v>0</v>
      </c>
      <c r="AK20" s="10">
        <f>[1]Дезінсекція!O22+'[2]по будинку'!AW20+'[3]по будинку'!AV20+'[4]по будинку'!AV20+'[5]по будинку'!AV20+'[6]по будинку'!AV20+'[7]по будинку'!AV20+'[8]по будинку'!AV20+'[9]по будинку'!AV20+'[10]по будинку'!AV20+'[11]по будинку'!AV20+'[12]по будинку'!AV20</f>
        <v>0</v>
      </c>
      <c r="AL20" s="10">
        <f t="shared" si="14"/>
        <v>0</v>
      </c>
      <c r="AM20" s="23">
        <v>0</v>
      </c>
      <c r="AN20" s="17">
        <f>'[1]Обслуг. ДВК'!H22+'[2]по будинку'!AZ20+'[3]по будинку'!AY20+'[4]по будинку'!AY20+'[5]по будинку'!AY20+'[6]по будинку'!AY20+'[7]по будинку'!AY20+'[8]по будинку'!AY20+'[9]по будинку'!AY20+'[10]по будинку'!AY20+'[11]по будинку'!AY20+'[12]по будинку'!AY20</f>
        <v>540.05048999999997</v>
      </c>
      <c r="AO20" s="10">
        <f>'[1]Обслуг. ДВК'!Q22+'[2]по будинку'!BA20+'[3]по будинку'!AZ20+'[4]по будинку'!AZ20+'[5]по будинку'!AZ20+'[6]по будинку'!AZ20+'[7]по будинку'!AZ20+'[8]по будинку'!AZ20+'[9]по будинку'!AZ20+'[10]по будинку'!AZ20+'[11]по будинку'!AZ20+'[12]по будинку'!AZ20</f>
        <v>2389.0152597403198</v>
      </c>
      <c r="AP20" s="10">
        <v>0</v>
      </c>
      <c r="AQ20" s="23">
        <f t="shared" si="15"/>
        <v>1848.9647697403198</v>
      </c>
      <c r="AR20" s="17">
        <f>'[1]ТО мереж електропост.'!H23+'[2]по будинку'!BD20+'[3]по будинку'!BC20+'[4]по будинку'!BC20+'[5]по будинку'!BC20+'[6]по будинку'!BC20+'[7]по будинку'!BC20+'[8]по будинку'!BC20+'[9]по будинку'!BC20+'[10]по будинку'!BC20+'[11]по будинку'!BC20+'[12]по будинку'!BC20</f>
        <v>0</v>
      </c>
      <c r="AS20" s="11">
        <f>'[1]ТО мереж електропост.'!P23+'[2]по будинку'!BE20+'[3]по будинку'!BD20+'[4]по будинку'!BD20+'[5]по будинку'!BD20+'[6]по будинку'!BD20+'[7]по будинку'!BD20+'[8]по будинку'!BD20+'[9]по будинку'!BD20+'[10]по будинку'!BD20+'[11]по будинку'!BD20+'[12]по будинку'!BD20</f>
        <v>0</v>
      </c>
      <c r="AT20" s="10">
        <f t="shared" si="16"/>
        <v>0</v>
      </c>
      <c r="AU20" s="23">
        <f t="shared" si="17"/>
        <v>0</v>
      </c>
      <c r="AV20" s="17">
        <f>'[1]ПР констр.'!H22+'[2]по будинку'!BH20+'[3]по будинку'!BG20+'[4]по будинку'!BG20+'[5]по будинку'!BG20+'[6]по будинку'!BG20+'[7]по будинку'!BG20+'[8]по будинку'!BG20+'[9]по будинку'!BG20+'[10]по будинку'!BG20+'[11]по будинку'!BG20+'[12]по будинку'!BG20</f>
        <v>986.69207999999992</v>
      </c>
      <c r="AW20" s="10">
        <v>0</v>
      </c>
      <c r="AX20" s="10">
        <f t="shared" si="18"/>
        <v>986.69207999999992</v>
      </c>
      <c r="AY20" s="23">
        <v>0</v>
      </c>
      <c r="AZ20" s="17">
        <f>'[1]Прибирання та вивезення снігу'!H21+'[2]по будинку'!BL20+'[3]по будинку'!BK20+'[4]по будинку'!BK20+'[5]по будинку'!BK20+'[6]по будинку'!BK20+'[7]по будинку'!BK20+'[8]по будинку'!BK20+'[9]по будинку'!BK20+'[10]по будинку'!BK20+'[11]по будинку'!BK20+'[12]по будинку'!BK20</f>
        <v>0</v>
      </c>
      <c r="BA20" s="10">
        <f>'[1]Прибирання та вивезення снігу'!R21+'[2]по будинку'!BM20+'[3]по будинку'!BL20+'[4]по будинку'!BL20+'[5]по будинку'!BL20+'[6]по будинку'!BL20+'[7]по будинку'!BL20+'[8]по будинку'!BL20+'[9]по будинку'!BL20+'[10]по будинку'!BL20+'[11]по будинку'!BL20+'[12]по будинку'!BL20</f>
        <v>0</v>
      </c>
      <c r="BB20" s="10">
        <f t="shared" si="19"/>
        <v>0</v>
      </c>
      <c r="BC20" s="23">
        <f t="shared" si="20"/>
        <v>0</v>
      </c>
      <c r="BD20" s="17">
        <f>'[1]експлуатація номерних знаків'!H22+'[2]по будинку'!BP20+'[3]по будинку'!BO20+'[4]по будинку'!BO20+'[5]по будинку'!BO20+'[6]по будинку'!BO20+'[7]по будинку'!BO20+'[8]по будинку'!BO20+'[9]по будинку'!BO20+'[10]по будинку'!BO20+'[11]по будинку'!BO20+'[12]по будинку'!BO20</f>
        <v>0</v>
      </c>
      <c r="BE20" s="10">
        <f>'[1]експлуатація номерних знаків'!P22+'[2]по будинку'!BQ20+'[3]по будинку'!BP20+'[4]по будинку'!BP20+'[5]по будинку'!BP20+'[6]по будинку'!BP20+'[7]по будинку'!BP20+'[8]по будинку'!BP20+'[9]по будинку'!BP20+'[10]по будинку'!BP20+'[11]по будинку'!BP20+'[12]по будинку'!BP20</f>
        <v>0</v>
      </c>
      <c r="BF20" s="12">
        <f t="shared" si="21"/>
        <v>0</v>
      </c>
      <c r="BG20" s="29">
        <v>0</v>
      </c>
      <c r="BH20" s="17">
        <f>'[1]Освітлення місць загального кор'!H22+'[2]по будинку'!BT20+'[3]по будинку'!BS20+'[4]по будинку'!BS20+'[5]по будинку'!BS20+'[6]по будинку'!BS20+'[7]по будинку'!BS20+'[8]по будинку'!BS20+'[9]по будинку'!BS20+'[10]по будинку'!BS20+'[11]по будинку'!BS20+'[12]по будинку'!BS20</f>
        <v>0</v>
      </c>
      <c r="BI20" s="10">
        <f>'[1]Освітлення місць загального кор'!Q22+'[2]по будинку'!BU20+'[3]по будинку'!BT20+'[4]по будинку'!BT20+'[5]по будинку'!BT20+'[6]по будинку'!BT20+'[7]по будинку'!BT20+'[8]по будинку'!BT20+'[9]по будинку'!BT20+'[10]по будинку'!BT20+'[11]по будинку'!BT20+'[12]по будинку'!BT20</f>
        <v>0</v>
      </c>
      <c r="BJ20" s="10">
        <f t="shared" si="22"/>
        <v>0</v>
      </c>
      <c r="BK20" s="27">
        <f t="shared" si="23"/>
        <v>0</v>
      </c>
      <c r="BL20" s="17">
        <v>0</v>
      </c>
      <c r="BM20" s="10">
        <f>'[1]Енергопостачання ліфтів'!P22+'[2]по будинку'!BY20+'[3]по будинку'!BX20+'[4]по будинку'!BX20+'[5]по будинку'!BX20+'[6]по будинку'!BX20+'[7]по будинку'!BX20+'[8]по будинку'!BX20+'[9]по будинку'!BX20+'[10]по будинку'!BX20+'[11]по будинку'!BX20+'[12]по будинку'!BX20</f>
        <v>0</v>
      </c>
      <c r="BN20" s="10">
        <f t="shared" si="24"/>
        <v>0</v>
      </c>
      <c r="BO20" s="23">
        <f t="shared" si="25"/>
        <v>0</v>
      </c>
      <c r="BP20" s="134">
        <f t="shared" si="26"/>
        <v>2035.5620699999999</v>
      </c>
      <c r="BQ20" s="12">
        <f t="shared" si="26"/>
        <v>2817.109992691202</v>
      </c>
      <c r="BR20" s="10">
        <v>0</v>
      </c>
      <c r="BS20" s="15">
        <f t="shared" si="29"/>
        <v>781.54792269120207</v>
      </c>
      <c r="BT20" s="30">
        <f t="shared" si="28"/>
        <v>1.3839469865397924</v>
      </c>
    </row>
    <row r="21" spans="1:72" ht="17.100000000000001" customHeight="1" x14ac:dyDescent="0.2">
      <c r="A21" s="135">
        <v>16</v>
      </c>
      <c r="B21" s="39" t="s">
        <v>40</v>
      </c>
      <c r="C21" s="36" t="s">
        <v>41</v>
      </c>
      <c r="D21" s="22">
        <f>'[1]Прибирання сходових кліто'!H22+'[2]по будинку'!P21+'[3]по будинку'!O21+'[4]по будинку'!O21+'[5]по будинку'!O21+'[6]по будинку'!O21+'[7]по будинку'!O21+'[8]по будинку'!O21+'[9]по будинку'!O21+'[10]по будинку'!O21+'[11]по будинку'!O21+'[12]по будинку'!O21</f>
        <v>0</v>
      </c>
      <c r="E21" s="11">
        <f>'[1]Прибирання сходових кліто'!Y22+'[2]по будинку'!Q21+'[3]по будинку'!P21+'[4]по будинку'!P21+'[5]по будинку'!P21+'[6]по будинку'!P21+'[7]по будинку'!P21+'[8]по будинку'!P21+'[9]по будинку'!P21+'[10]по будинку'!P21+'[11]по будинку'!P21+'[12]по будинку'!P21</f>
        <v>0</v>
      </c>
      <c r="F21" s="10">
        <f t="shared" si="0"/>
        <v>0</v>
      </c>
      <c r="G21" s="23">
        <f t="shared" si="1"/>
        <v>0</v>
      </c>
      <c r="H21" s="17">
        <f>'[1]Прибирання прибуд терит.'!H21+'[2]по будинку'!T21+'[3]по будинку'!S21+'[4]по будинку'!S21+'[5]по будинку'!S21+'[6]по будинку'!S21+'[7]по будинку'!S21+'[8]по будинку'!S21+'[9]по будинку'!S21+'[10]по будинку'!S21+'[11]по будинку'!S21+'[12]по будинку'!S21</f>
        <v>0</v>
      </c>
      <c r="I21" s="11">
        <f>'[1]Прибирання прибуд терит.'!AG21+'[2]по будинку'!U21+'[3]по будинку'!T21+'[4]по будинку'!T21+'[5]по будинку'!T21+'[6]по будинку'!T21+'[7]по будинку'!T21+'[8]по будинку'!T21+'[9]по будинку'!T21+'[10]по будинку'!T21+'[11]по будинку'!T21+'[12]по будинку'!T21</f>
        <v>0</v>
      </c>
      <c r="J21" s="10">
        <f t="shared" si="2"/>
        <v>0</v>
      </c>
      <c r="K21" s="23">
        <f t="shared" si="3"/>
        <v>0</v>
      </c>
      <c r="L21" s="22">
        <f>'[1]Вивезення та знешкодження ТПВ'!H23+'[2]по будинку'!X21+'[3]по будинку'!W21+'[4]по будинку'!W21+'[5]по будинку'!W21</f>
        <v>296.45249999999999</v>
      </c>
      <c r="M21" s="10">
        <f>'[1]Вивезення та знешкодження ТПВ'!V23+'[2]по будинку'!Y21+'[3]по будинку'!X21+'[4]по будинку'!X21+'[5]по будинку'!X21</f>
        <v>379.22643934524802</v>
      </c>
      <c r="N21" s="10">
        <v>0</v>
      </c>
      <c r="O21" s="15">
        <f t="shared" si="4"/>
        <v>82.773939345248039</v>
      </c>
      <c r="P21" s="17">
        <f>'[1]Приб підвал, тех.поверхів,покр '!H23+'[2]по будинку'!AB21+'[3]по будинку'!AA21+'[4]по будинку'!AA21+'[5]по будинку'!AA21+'[6]по будинку'!AA21+'[7]по будинку'!AA21+'[8]по будинку'!AA21+'[9]по будинку'!AA21+'[10]по будинку'!AA21+'[11]по будинку'!AA21+'[12]по будинку'!AA21</f>
        <v>0</v>
      </c>
      <c r="Q21" s="11">
        <f>'[1]Приб підвал, тех.поверхів,покр '!Q23+'[2]по будинку'!AC21+'[3]по будинку'!AB21+'[4]по будинку'!AB21+'[5]по будинку'!AB21+'[6]по будинку'!AB21+'[7]по будинку'!AB21+'[8]по будинку'!AB21+'[9]по будинку'!AB21+'[10]по будинку'!AB21+'[11]по будинку'!AB21+'[12]по будинку'!AB21</f>
        <v>0</v>
      </c>
      <c r="R21" s="10">
        <f t="shared" si="5"/>
        <v>0</v>
      </c>
      <c r="S21" s="23">
        <v>0</v>
      </c>
      <c r="T21" s="17">
        <f>'[1]ТО ліфтів'!H23+'[2]по будинку'!AF21+'[3]по будинку'!AE21+'[4]по будинку'!AE21+'[5]по будинку'!AE21+'[6]по будинку'!AE21+'[7]по будинку'!AE21+'[8]по будинку'!AE21+'[9]по будинку'!AE21+'[10]по будинку'!AE21+'[11]по будинку'!AE21+'[12]по будинку'!AE21</f>
        <v>0</v>
      </c>
      <c r="U21" s="10">
        <f>'[1]ТО ліфтів'!Q23+'[2]по будинку'!AG21+'[3]по будинку'!AF21+'[4]по будинку'!AF21+'[5]по будинку'!AF21+'[6]по будинку'!AF21+'[7]по будинку'!AF21+'[8]по будинку'!AF21+'[9]по будинку'!AF21+'[10]по будинку'!AF21+'[11]по будинку'!AF21+'[12]по будинку'!AF21</f>
        <v>0</v>
      </c>
      <c r="V21" s="10">
        <f t="shared" si="6"/>
        <v>0</v>
      </c>
      <c r="W21" s="23">
        <f t="shared" si="7"/>
        <v>0</v>
      </c>
      <c r="X21" s="17">
        <f>'[1]Обслуг. дисп.'!H23+'[2]по будинку'!AJ21+'[3]по будинку'!AI21+'[4]по будинку'!AI21+'[5]по будинку'!AI21+'[6]по будинку'!AI21+'[7]по будинку'!AI21+'[8]по будинку'!AI21+'[9]по будинку'!AI21+'[10]по будинку'!AI21+'[11]по будинку'!AI21+'[12]по будинку'!AI21</f>
        <v>0</v>
      </c>
      <c r="Y21" s="10">
        <f>'[1]Обслуг. дисп.'!O23+'[2]по будинку'!AK21+'[3]по будинку'!AJ21+'[4]по будинку'!AJ21+'[5]по будинку'!AJ21+'[6]по будинку'!AJ21+'[7]по будинку'!AJ21+'[8]по будинку'!AJ21+'[9]по будинку'!AJ21+'[10]по будинку'!AJ21+'[11]по будинку'!AJ21+'[12]по будинку'!AJ21</f>
        <v>0</v>
      </c>
      <c r="Z21" s="10">
        <f t="shared" si="8"/>
        <v>0</v>
      </c>
      <c r="AA21" s="27">
        <f t="shared" si="9"/>
        <v>0</v>
      </c>
      <c r="AB21" s="17">
        <f>'[1]ТО внутр. буд.сист'!H21+'[2]по будинку'!AN21+'[3]по будинку'!AM21+'[4]по будинку'!AM21+'[5]по будинку'!AM21+'[6]по будинку'!AM21+'[7]по будинку'!AM21+'[8]по будинку'!AM21+'[9]по будинку'!AM21+'[10]по будинку'!AM21+'[11]по будинку'!AM21+'[12]по будинку'!AM21</f>
        <v>0</v>
      </c>
      <c r="AC21" s="10">
        <f>'[1]ТО внутр. буд.сист'!W21+'[2]по будинку'!AO21+'[3]по будинку'!AN21+'[4]по будинку'!AN21+'[5]по будинку'!AN21+'[6]по будинку'!AN21+'[7]по будинку'!AN21+'[8]по будинку'!AN21+'[9]по будинку'!AN21+'[10]по будинку'!AN21+'[11]по будинку'!AN21+'[12]по будинку'!AN21</f>
        <v>0</v>
      </c>
      <c r="AD21" s="10">
        <f t="shared" si="10"/>
        <v>0</v>
      </c>
      <c r="AE21" s="23">
        <f t="shared" si="11"/>
        <v>0</v>
      </c>
      <c r="AF21" s="17">
        <f>[1]Дератизація!H22+'[2]по будинку'!AR21+'[3]по будинку'!AQ21+'[4]по будинку'!AQ21+'[5]по будинку'!AQ21+'[6]по будинку'!AQ21+'[7]по будинку'!AQ21+'[8]по будинку'!AQ21+'[9]по будинку'!AQ21+'[10]по будинку'!AQ21+'[11]по будинку'!AQ21+'[12]по будинку'!AQ21</f>
        <v>0</v>
      </c>
      <c r="AG21" s="10">
        <f>[1]Дератизація!O22+'[2]по будинку'!AS21+'[3]по будинку'!AR21+'[4]по будинку'!AR21+'[5]по будинку'!AR21+'[6]по будинку'!AR21+'[7]по будинку'!AR21+'[8]по будинку'!AR21+'[9]по будинку'!AR21+'[10]по будинку'!AR21+'[11]по будинку'!AR21+'[12]по будинку'!AR21</f>
        <v>0</v>
      </c>
      <c r="AH21" s="10">
        <f t="shared" si="12"/>
        <v>0</v>
      </c>
      <c r="AI21" s="23">
        <f t="shared" si="13"/>
        <v>0</v>
      </c>
      <c r="AJ21" s="17">
        <f>[1]Дезінсекція!H23+'[2]по будинку'!AV21+'[3]по будинку'!AU21+'[4]по будинку'!AU21+'[5]по будинку'!AU21+'[6]по будинку'!AU21+'[7]по будинку'!AU21+'[8]по будинку'!AU21+'[9]по будинку'!AU21+'[10]по будинку'!AU21+'[11]по будинку'!AU21+'[12]по будинку'!AU21</f>
        <v>0</v>
      </c>
      <c r="AK21" s="10">
        <f>[1]Дезінсекція!O23+'[2]по будинку'!AW21+'[3]по будинку'!AV21+'[4]по будинку'!AV21+'[5]по будинку'!AV21+'[6]по будинку'!AV21+'[7]по будинку'!AV21+'[8]по будинку'!AV21+'[9]по будинку'!AV21+'[10]по будинку'!AV21+'[11]по будинку'!AV21+'[12]по будинку'!AV21</f>
        <v>0</v>
      </c>
      <c r="AL21" s="10">
        <f t="shared" si="14"/>
        <v>0</v>
      </c>
      <c r="AM21" s="23">
        <v>0</v>
      </c>
      <c r="AN21" s="17">
        <f>'[1]Обслуг. ДВК'!H23+'[2]по будинку'!AZ21+'[3]по будинку'!AY21+'[4]по будинку'!AY21+'[5]по будинку'!AY21+'[6]по будинку'!AY21+'[7]по будинку'!AY21+'[8]по будинку'!AY21+'[9]по будинку'!AY21+'[10]по будинку'!AY21+'[11]по будинку'!AY21+'[12]по будинку'!AY21</f>
        <v>468.54280000000006</v>
      </c>
      <c r="AO21" s="10">
        <f>'[1]Обслуг. ДВК'!Q23+'[2]по будинку'!BA21+'[3]по будинку'!AZ21+'[4]по будинку'!AZ21+'[5]по будинку'!AZ21+'[6]по будинку'!AZ21+'[7]по будинку'!AZ21+'[8]по будинку'!AZ21+'[9]по будинку'!AZ21+'[10]по будинку'!AZ21+'[11]по будинку'!AZ21+'[12]по будинку'!AZ21</f>
        <v>244.78417291281266</v>
      </c>
      <c r="AP21" s="10">
        <f t="shared" ref="AP21:AP65" si="31">AN21-AO21</f>
        <v>223.75862708718739</v>
      </c>
      <c r="AQ21" s="23">
        <v>0</v>
      </c>
      <c r="AR21" s="17">
        <f>'[1]ТО мереж електропост.'!H24+'[2]по будинку'!BD21+'[3]по будинку'!BC21+'[4]по будинку'!BC21+'[5]по будинку'!BC21+'[6]по будинку'!BC21+'[7]по будинку'!BC21+'[8]по будинку'!BC21+'[9]по будинку'!BC21+'[10]по будинку'!BC21+'[11]по будинку'!BC21+'[12]по будинку'!BC21</f>
        <v>0</v>
      </c>
      <c r="AS21" s="11">
        <f>'[1]ТО мереж електропост.'!P24+'[2]по будинку'!BE21+'[3]по будинку'!BD21+'[4]по будинку'!BD21+'[5]по будинку'!BD21+'[6]по будинку'!BD21+'[7]по будинку'!BD21+'[8]по будинку'!BD21+'[9]по будинку'!BD21+'[10]по будинку'!BD21+'[11]по будинку'!BD21+'[12]по будинку'!BD21</f>
        <v>0</v>
      </c>
      <c r="AT21" s="10">
        <f t="shared" si="16"/>
        <v>0</v>
      </c>
      <c r="AU21" s="23">
        <f t="shared" si="17"/>
        <v>0</v>
      </c>
      <c r="AV21" s="17">
        <f>'[1]ПР констр.'!H23+'[2]по будинку'!BH21+'[3]по будинку'!BG21+'[4]по будинку'!BG21+'[5]по будинку'!BG21+'[6]по будинку'!BG21+'[7]по будинку'!BG21+'[8]по будинку'!BG21+'[9]по будинку'!BG21+'[10]по будинку'!BG21+'[11]по будинку'!BG21+'[12]по будинку'!BG21</f>
        <v>408.82639999999992</v>
      </c>
      <c r="AW21" s="10">
        <v>0</v>
      </c>
      <c r="AX21" s="10">
        <f t="shared" si="18"/>
        <v>408.82639999999992</v>
      </c>
      <c r="AY21" s="23">
        <v>0</v>
      </c>
      <c r="AZ21" s="17">
        <f>'[1]Прибирання та вивезення снігу'!H22+'[2]по будинку'!BL21+'[3]по будинку'!BK21+'[4]по будинку'!BK21+'[5]по будинку'!BK21+'[6]по будинку'!BK21+'[7]по будинку'!BK21+'[8]по будинку'!BK21+'[9]по будинку'!BK21+'[10]по будинку'!BK21+'[11]по будинку'!BK21+'[12]по будинку'!BK21</f>
        <v>0</v>
      </c>
      <c r="BA21" s="10">
        <f>'[1]Прибирання та вивезення снігу'!R22+'[2]по будинку'!BM21+'[3]по будинку'!BL21+'[4]по будинку'!BL21+'[5]по будинку'!BL21+'[6]по будинку'!BL21+'[7]по будинку'!BL21+'[8]по будинку'!BL21+'[9]по будинку'!BL21+'[10]по будинку'!BL21+'[11]по будинку'!BL21+'[12]по будинку'!BL21</f>
        <v>0</v>
      </c>
      <c r="BB21" s="10">
        <f t="shared" si="19"/>
        <v>0</v>
      </c>
      <c r="BC21" s="23">
        <f t="shared" si="20"/>
        <v>0</v>
      </c>
      <c r="BD21" s="17">
        <f>'[1]експлуатація номерних знаків'!H23+'[2]по будинку'!BP21+'[3]по будинку'!BO21+'[4]по будинку'!BO21+'[5]по будинку'!BO21+'[6]по будинку'!BO21+'[7]по будинку'!BO21+'[8]по будинку'!BO21+'[9]по будинку'!BO21+'[10]по будинку'!BO21+'[11]по будинку'!BO21+'[12]по будинку'!BO21</f>
        <v>0</v>
      </c>
      <c r="BE21" s="10">
        <f>'[1]експлуатація номерних знаків'!P23+'[2]по будинку'!BQ21+'[3]по будинку'!BP21+'[4]по будинку'!BP21+'[5]по будинку'!BP21+'[6]по будинку'!BP21+'[7]по будинку'!BP21+'[8]по будинку'!BP21+'[9]по будинку'!BP21+'[10]по будинку'!BP21+'[11]по будинку'!BP21+'[12]по будинку'!BP21</f>
        <v>0</v>
      </c>
      <c r="BF21" s="12">
        <f t="shared" si="21"/>
        <v>0</v>
      </c>
      <c r="BG21" s="29">
        <v>0</v>
      </c>
      <c r="BH21" s="17">
        <f>'[1]Освітлення місць загального кор'!H23+'[2]по будинку'!BT21+'[3]по будинку'!BS21+'[4]по будинку'!BS21+'[5]по будинку'!BS21+'[6]по будинку'!BS21+'[7]по будинку'!BS21+'[8]по будинку'!BS21+'[9]по будинку'!BS21+'[10]по будинку'!BS21+'[11]по будинку'!BS21+'[12]по будинку'!BS21</f>
        <v>0</v>
      </c>
      <c r="BI21" s="10">
        <f>'[1]Освітлення місць загального кор'!Q23+'[2]по будинку'!BU21+'[3]по будинку'!BT21+'[4]по будинку'!BT21+'[5]по будинку'!BT21+'[6]по будинку'!BT21+'[7]по будинку'!BT21+'[8]по будинку'!BT21+'[9]по будинку'!BT21+'[10]по будинку'!BT21+'[11]по будинку'!BT21+'[12]по будинку'!BT21</f>
        <v>0</v>
      </c>
      <c r="BJ21" s="10">
        <f t="shared" si="22"/>
        <v>0</v>
      </c>
      <c r="BK21" s="27">
        <f t="shared" si="23"/>
        <v>0</v>
      </c>
      <c r="BL21" s="17">
        <v>0</v>
      </c>
      <c r="BM21" s="10">
        <f>'[1]Енергопостачання ліфтів'!P23+'[2]по будинку'!BY21+'[3]по будинку'!BX21+'[4]по будинку'!BX21+'[5]по будинку'!BX21+'[6]по будинку'!BX21+'[7]по будинку'!BX21+'[8]по будинку'!BX21+'[9]по будинку'!BX21+'[10]по будинку'!BX21+'[11]по будинку'!BX21+'[12]по будинку'!BX21</f>
        <v>0</v>
      </c>
      <c r="BN21" s="10">
        <f t="shared" si="24"/>
        <v>0</v>
      </c>
      <c r="BO21" s="23">
        <f t="shared" si="25"/>
        <v>0</v>
      </c>
      <c r="BP21" s="134">
        <f t="shared" si="26"/>
        <v>1173.8217</v>
      </c>
      <c r="BQ21" s="12">
        <f t="shared" si="26"/>
        <v>624.01061225806075</v>
      </c>
      <c r="BR21" s="10">
        <f t="shared" si="27"/>
        <v>549.81108774193922</v>
      </c>
      <c r="BS21" s="15">
        <v>0</v>
      </c>
      <c r="BT21" s="30">
        <f t="shared" si="28"/>
        <v>0.53160596047769504</v>
      </c>
    </row>
    <row r="22" spans="1:72" ht="17.100000000000001" customHeight="1" x14ac:dyDescent="0.2">
      <c r="A22" s="136">
        <v>17</v>
      </c>
      <c r="B22" s="39" t="s">
        <v>42</v>
      </c>
      <c r="C22" s="36">
        <v>39</v>
      </c>
      <c r="D22" s="22">
        <f>'[1]Прибирання сходових кліто'!H23+'[2]по будинку'!P22+'[3]по будинку'!O22+'[4]по будинку'!O22+'[5]по будинку'!O22+'[6]по будинку'!O22+'[7]по будинку'!O22+'[8]по будинку'!O22+'[9]по будинку'!O22+'[10]по будинку'!O22+'[11]по будинку'!O22+'[12]по будинку'!O22</f>
        <v>0</v>
      </c>
      <c r="E22" s="11">
        <f>'[1]Прибирання сходових кліто'!Y23+'[2]по будинку'!Q22+'[3]по будинку'!P22+'[4]по будинку'!P22+'[5]по будинку'!P22+'[6]по будинку'!P22+'[7]по будинку'!P22+'[8]по будинку'!P22+'[9]по будинку'!P22+'[10]по будинку'!P22+'[11]по будинку'!P22+'[12]по будинку'!P22</f>
        <v>0</v>
      </c>
      <c r="F22" s="10">
        <f t="shared" si="0"/>
        <v>0</v>
      </c>
      <c r="G22" s="23">
        <f t="shared" si="1"/>
        <v>0</v>
      </c>
      <c r="H22" s="17">
        <f>'[1]Прибирання прибуд терит.'!H22+'[2]по будинку'!T22+'[3]по будинку'!S22+'[4]по будинку'!S22+'[5]по будинку'!S22+'[6]по будинку'!S22+'[7]по будинку'!S22+'[8]по будинку'!S22+'[9]по будинку'!S22+'[10]по будинку'!S22+'[11]по будинку'!S22+'[12]по будинку'!S22</f>
        <v>0</v>
      </c>
      <c r="I22" s="11">
        <f>'[1]Прибирання прибуд терит.'!AG22+'[2]по будинку'!U22+'[3]по будинку'!T22+'[4]по будинку'!T22+'[5]по будинку'!T22+'[6]по будинку'!T22+'[7]по будинку'!T22+'[8]по будинку'!T22+'[9]по будинку'!T22+'[10]по будинку'!T22+'[11]по будинку'!T22+'[12]по будинку'!T22</f>
        <v>594.42110414908188</v>
      </c>
      <c r="J22" s="10">
        <v>0</v>
      </c>
      <c r="K22" s="23">
        <f t="shared" si="3"/>
        <v>594.42110414908188</v>
      </c>
      <c r="L22" s="22">
        <f>'[1]Вивезення та знешкодження ТПВ'!H24+'[2]по будинку'!X22+'[3]по будинку'!W22+'[4]по будинку'!W22+'[5]по будинку'!W22</f>
        <v>211.45200000000003</v>
      </c>
      <c r="M22" s="10">
        <f>'[1]Вивезення та знешкодження ТПВ'!V24+'[2]по будинку'!Y22+'[3]по будинку'!X22+'[4]по будинку'!X22+'[5]по будинку'!X22</f>
        <v>204.1622527824594</v>
      </c>
      <c r="N22" s="10">
        <f t="shared" si="30"/>
        <v>7.2897472175406222</v>
      </c>
      <c r="O22" s="15">
        <v>0</v>
      </c>
      <c r="P22" s="17">
        <f>'[1]Приб підвал, тех.поверхів,покр '!H24+'[2]по будинку'!AB22+'[3]по будинку'!AA22+'[4]по будинку'!AA22+'[5]по будинку'!AA22+'[6]по будинку'!AA22+'[7]по будинку'!AA22+'[8]по будинку'!AA22+'[9]по будинку'!AA22+'[10]по будинку'!AA22+'[11]по будинку'!AA22+'[12]по будинку'!AA22</f>
        <v>0</v>
      </c>
      <c r="Q22" s="11">
        <f>'[1]Приб підвал, тех.поверхів,покр '!Q24+'[2]по будинку'!AC22+'[3]по будинку'!AB22+'[4]по будинку'!AB22+'[5]по будинку'!AB22+'[6]по будинку'!AB22+'[7]по будинку'!AB22+'[8]по будинку'!AB22+'[9]по будинку'!AB22+'[10]по будинку'!AB22+'[11]по будинку'!AB22+'[12]по будинку'!AB22</f>
        <v>0</v>
      </c>
      <c r="R22" s="10">
        <f t="shared" si="5"/>
        <v>0</v>
      </c>
      <c r="S22" s="23">
        <v>0</v>
      </c>
      <c r="T22" s="17">
        <f>'[1]ТО ліфтів'!H24+'[2]по будинку'!AF22+'[3]по будинку'!AE22+'[4]по будинку'!AE22+'[5]по будинку'!AE22+'[6]по будинку'!AE22+'[7]по будинку'!AE22+'[8]по будинку'!AE22+'[9]по будинку'!AE22+'[10]по будинку'!AE22+'[11]по будинку'!AE22+'[12]по будинку'!AE22</f>
        <v>0</v>
      </c>
      <c r="U22" s="10">
        <f>'[1]ТО ліфтів'!Q24+'[2]по будинку'!AG22+'[3]по будинку'!AF22+'[4]по будинку'!AF22+'[5]по будинку'!AF22+'[6]по будинку'!AF22+'[7]по будинку'!AF22+'[8]по будинку'!AF22+'[9]по будинку'!AF22+'[10]по будинку'!AF22+'[11]по будинку'!AF22+'[12]по будинку'!AF22</f>
        <v>0</v>
      </c>
      <c r="V22" s="10">
        <f t="shared" si="6"/>
        <v>0</v>
      </c>
      <c r="W22" s="23">
        <f t="shared" si="7"/>
        <v>0</v>
      </c>
      <c r="X22" s="17">
        <f>'[1]Обслуг. дисп.'!H24+'[2]по будинку'!AJ22+'[3]по будинку'!AI22+'[4]по будинку'!AI22+'[5]по будинку'!AI22+'[6]по будинку'!AI22+'[7]по будинку'!AI22+'[8]по будинку'!AI22+'[9]по будинку'!AI22+'[10]по будинку'!AI22+'[11]по будинку'!AI22+'[12]по будинку'!AI22</f>
        <v>0</v>
      </c>
      <c r="Y22" s="10">
        <f>'[1]Обслуг. дисп.'!O24+'[2]по будинку'!AK22+'[3]по будинку'!AJ22+'[4]по будинку'!AJ22+'[5]по будинку'!AJ22+'[6]по будинку'!AJ22+'[7]по будинку'!AJ22+'[8]по будинку'!AJ22+'[9]по будинку'!AJ22+'[10]по будинку'!AJ22+'[11]по будинку'!AJ22+'[12]по будинку'!AJ22</f>
        <v>0</v>
      </c>
      <c r="Z22" s="10">
        <f t="shared" si="8"/>
        <v>0</v>
      </c>
      <c r="AA22" s="27">
        <f t="shared" si="9"/>
        <v>0</v>
      </c>
      <c r="AB22" s="17">
        <f>'[1]ТО внутр. буд.сист'!H22+'[2]по будинку'!AN22+'[3]по будинку'!AM22+'[4]по будинку'!AM22+'[5]по будинку'!AM22+'[6]по будинку'!AM22+'[7]по будинку'!AM22+'[8]по будинку'!AM22+'[9]по будинку'!AM22+'[10]по будинку'!AM22+'[11]по будинку'!AM22+'[12]по будинку'!AM22</f>
        <v>0</v>
      </c>
      <c r="AC22" s="10">
        <f>'[1]ТО внутр. буд.сист'!W22+'[2]по будинку'!AO22+'[3]по будинку'!AN22+'[4]по будинку'!AN22+'[5]по будинку'!AN22+'[6]по будинку'!AN22+'[7]по будинку'!AN22+'[8]по будинку'!AN22+'[9]по будинку'!AN22+'[10]по будинку'!AN22+'[11]по будинку'!AN22+'[12]по будинку'!AN22</f>
        <v>0</v>
      </c>
      <c r="AD22" s="10">
        <f t="shared" si="10"/>
        <v>0</v>
      </c>
      <c r="AE22" s="23">
        <f t="shared" si="11"/>
        <v>0</v>
      </c>
      <c r="AF22" s="17">
        <f>[1]Дератизація!H23+'[2]по будинку'!AR22+'[3]по будинку'!AQ22+'[4]по будинку'!AQ22+'[5]по будинку'!AQ22+'[6]по будинку'!AQ22+'[7]по будинку'!AQ22+'[8]по будинку'!AQ22+'[9]по будинку'!AQ22+'[10]по будинку'!AQ22+'[11]по будинку'!AQ22+'[12]по будинку'!AQ22</f>
        <v>0</v>
      </c>
      <c r="AG22" s="10">
        <f>[1]Дератизація!O23+'[2]по будинку'!AS22+'[3]по будинку'!AR22+'[4]по будинку'!AR22+'[5]по будинку'!AR22+'[6]по будинку'!AR22+'[7]по будинку'!AR22+'[8]по будинку'!AR22+'[9]по будинку'!AR22+'[10]по будинку'!AR22+'[11]по будинку'!AR22+'[12]по будинку'!AR22</f>
        <v>0</v>
      </c>
      <c r="AH22" s="10">
        <f t="shared" si="12"/>
        <v>0</v>
      </c>
      <c r="AI22" s="23">
        <f t="shared" si="13"/>
        <v>0</v>
      </c>
      <c r="AJ22" s="17">
        <f>[1]Дезінсекція!H24+'[2]по будинку'!AV22+'[3]по будинку'!AU22+'[4]по будинку'!AU22+'[5]по будинку'!AU22+'[6]по будинку'!AU22+'[7]по будинку'!AU22+'[8]по будинку'!AU22+'[9]по будинку'!AU22+'[10]по будинку'!AU22+'[11]по будинку'!AU22+'[12]по будинку'!AU22</f>
        <v>0</v>
      </c>
      <c r="AK22" s="10">
        <f>[1]Дезінсекція!O24+'[2]по будинку'!AW22+'[3]по будинку'!AV22+'[4]по будинку'!AV22+'[5]по будинку'!AV22+'[6]по будинку'!AV22+'[7]по будинку'!AV22+'[8]по будинку'!AV22+'[9]по будинку'!AV22+'[10]по будинку'!AV22+'[11]по будинку'!AV22+'[12]по будинку'!AV22</f>
        <v>0</v>
      </c>
      <c r="AL22" s="10">
        <f t="shared" si="14"/>
        <v>0</v>
      </c>
      <c r="AM22" s="23">
        <v>0</v>
      </c>
      <c r="AN22" s="17">
        <f>'[1]Обслуг. ДВК'!H24+'[2]по будинку'!AZ22+'[3]по будинку'!AY22+'[4]по будинку'!AY22+'[5]по будинку'!AY22+'[6]по будинку'!AY22+'[7]по будинку'!AY22+'[8]по будинку'!AY22+'[9]по будинку'!AY22+'[10]по будинку'!AY22+'[11]по будинку'!AY22+'[12]по будинку'!AY22</f>
        <v>159.65152</v>
      </c>
      <c r="AO22" s="10">
        <f>'[1]Обслуг. ДВК'!Q24+'[2]по будинку'!BA22+'[3]по будинку'!AZ22+'[4]по будинку'!AZ22+'[5]по будинку'!AZ22+'[6]по будинку'!AZ22+'[7]по будинку'!AZ22+'[8]по будинку'!AZ22+'[9]по будинку'!AZ22+'[10]по будинку'!AZ22+'[11]по будинку'!AZ22+'[12]по будинку'!AZ22</f>
        <v>995.06618177449968</v>
      </c>
      <c r="AP22" s="10">
        <v>0</v>
      </c>
      <c r="AQ22" s="23">
        <f>AO22-AN22</f>
        <v>835.41466177449968</v>
      </c>
      <c r="AR22" s="17">
        <f>'[1]ТО мереж електропост.'!H25+'[2]по будинку'!BD22+'[3]по будинку'!BC22+'[4]по будинку'!BC22+'[5]по будинку'!BC22+'[6]по будинку'!BC22+'[7]по будинку'!BC22+'[8]по будинку'!BC22+'[9]по будинку'!BC22+'[10]по будинку'!BC22+'[11]по будинку'!BC22+'[12]по будинку'!BC22</f>
        <v>0</v>
      </c>
      <c r="AS22" s="11">
        <f>'[1]ТО мереж електропост.'!P25+'[2]по будинку'!BE22+'[3]по будинку'!BD22+'[4]по будинку'!BD22+'[5]по будинку'!BD22+'[6]по будинку'!BD22+'[7]по будинку'!BD22+'[8]по будинку'!BD22+'[9]по будинку'!BD22+'[10]по будинку'!BD22+'[11]по будинку'!BD22+'[12]по будинку'!BD22</f>
        <v>0</v>
      </c>
      <c r="AT22" s="10">
        <f t="shared" si="16"/>
        <v>0</v>
      </c>
      <c r="AU22" s="23">
        <f t="shared" si="17"/>
        <v>0</v>
      </c>
      <c r="AV22" s="17">
        <f>'[1]ПР констр.'!H24+'[2]по будинку'!BH22+'[3]по будинку'!BG22+'[4]по будинку'!BG22+'[5]по будинку'!BG22+'[6]по будинку'!BG22+'[7]по будинку'!BG22+'[8]по будинку'!BG22+'[9]по будинку'!BG22+'[10]по будинку'!BG22+'[11]по будинку'!BG22+'[12]по будинку'!BG22</f>
        <v>496.64920000000006</v>
      </c>
      <c r="AW22" s="10">
        <v>0</v>
      </c>
      <c r="AX22" s="10">
        <f t="shared" si="18"/>
        <v>496.64920000000006</v>
      </c>
      <c r="AY22" s="23">
        <v>0</v>
      </c>
      <c r="AZ22" s="17">
        <f>'[1]Прибирання та вивезення снігу'!H23+'[2]по будинку'!BL22+'[3]по будинку'!BK22+'[4]по будинку'!BK22+'[5]по будинку'!BK22+'[6]по будинку'!BK22+'[7]по будинку'!BK22+'[8]по будинку'!BK22+'[9]по будинку'!BK22+'[10]по будинку'!BK22+'[11]по будинку'!BK22+'[12]по будинку'!BK22</f>
        <v>0</v>
      </c>
      <c r="BA22" s="10">
        <f>'[1]Прибирання та вивезення снігу'!R23+'[2]по будинку'!BM22+'[3]по будинку'!BL22+'[4]по будинку'!BL22+'[5]по будинку'!BL22+'[6]по будинку'!BL22+'[7]по будинку'!BL22+'[8]по будинку'!BL22+'[9]по будинку'!BL22+'[10]по будинку'!BL22+'[11]по будинку'!BL22+'[12]по будинку'!BL22</f>
        <v>0</v>
      </c>
      <c r="BB22" s="10">
        <f t="shared" si="19"/>
        <v>0</v>
      </c>
      <c r="BC22" s="23">
        <f t="shared" si="20"/>
        <v>0</v>
      </c>
      <c r="BD22" s="17">
        <f>'[1]експлуатація номерних знаків'!H24+'[2]по будинку'!BP22+'[3]по будинку'!BO22+'[4]по будинку'!BO22+'[5]по будинку'!BO22+'[6]по будинку'!BO22+'[7]по будинку'!BO22+'[8]по будинку'!BO22+'[9]по будинку'!BO22+'[10]по будинку'!BO22+'[11]по будинку'!BO22+'[12]по будинку'!BO22</f>
        <v>0</v>
      </c>
      <c r="BE22" s="10">
        <f>'[1]експлуатація номерних знаків'!P24+'[2]по будинку'!BQ22+'[3]по будинку'!BP22+'[4]по будинку'!BP22+'[5]по будинку'!BP22+'[6]по будинку'!BP22+'[7]по будинку'!BP22+'[8]по будинку'!BP22+'[9]по будинку'!BP22+'[10]по будинку'!BP22+'[11]по будинку'!BP22+'[12]по будинку'!BP22</f>
        <v>0</v>
      </c>
      <c r="BF22" s="12">
        <f t="shared" si="21"/>
        <v>0</v>
      </c>
      <c r="BG22" s="29">
        <v>0</v>
      </c>
      <c r="BH22" s="17">
        <f>'[1]Освітлення місць загального кор'!H24+'[2]по будинку'!BT22+'[3]по будинку'!BS22+'[4]по будинку'!BS22+'[5]по будинку'!BS22+'[6]по будинку'!BS22+'[7]по будинку'!BS22+'[8]по будинку'!BS22+'[9]по будинку'!BS22+'[10]по будинку'!BS22+'[11]по будинку'!BS22+'[12]по будинку'!BS22</f>
        <v>0</v>
      </c>
      <c r="BI22" s="10">
        <f>'[1]Освітлення місць загального кор'!Q24+'[2]по будинку'!BU22+'[3]по будинку'!BT22+'[4]по будинку'!BT22+'[5]по будинку'!BT22+'[6]по будинку'!BT22+'[7]по будинку'!BT22+'[8]по будинку'!BT22+'[9]по будинку'!BT22+'[10]по будинку'!BT22+'[11]по будинку'!BT22+'[12]по будинку'!BT22</f>
        <v>0</v>
      </c>
      <c r="BJ22" s="10">
        <f t="shared" si="22"/>
        <v>0</v>
      </c>
      <c r="BK22" s="27">
        <f t="shared" si="23"/>
        <v>0</v>
      </c>
      <c r="BL22" s="17">
        <v>0</v>
      </c>
      <c r="BM22" s="10">
        <f>'[1]Енергопостачання ліфтів'!P24+'[2]по будинку'!BY22+'[3]по будинку'!BX22+'[4]по будинку'!BX22+'[5]по будинку'!BX22+'[6]по будинку'!BX22+'[7]по будинку'!BX22+'[8]по будинку'!BX22+'[9]по будинку'!BX22+'[10]по будинку'!BX22+'[11]по будинку'!BX22+'[12]по будинку'!BX22</f>
        <v>0</v>
      </c>
      <c r="BN22" s="10">
        <f t="shared" si="24"/>
        <v>0</v>
      </c>
      <c r="BO22" s="23">
        <f t="shared" si="25"/>
        <v>0</v>
      </c>
      <c r="BP22" s="134">
        <f t="shared" si="26"/>
        <v>867.75272000000007</v>
      </c>
      <c r="BQ22" s="12">
        <f t="shared" si="26"/>
        <v>1793.6495387060409</v>
      </c>
      <c r="BR22" s="10">
        <v>0</v>
      </c>
      <c r="BS22" s="15">
        <f t="shared" si="29"/>
        <v>925.89681870604079</v>
      </c>
      <c r="BT22" s="30">
        <f t="shared" si="28"/>
        <v>2.0670053776449593</v>
      </c>
    </row>
    <row r="23" spans="1:72" ht="17.100000000000001" customHeight="1" x14ac:dyDescent="0.2">
      <c r="A23" s="136">
        <v>18</v>
      </c>
      <c r="B23" s="39" t="s">
        <v>43</v>
      </c>
      <c r="C23" s="36">
        <v>1</v>
      </c>
      <c r="D23" s="22">
        <f>'[1]Прибирання сходових кліто'!H24+'[2]по будинку'!P23+'[3]по будинку'!O23+'[4]по будинку'!O23+'[5]по будинку'!O23+'[6]по будинку'!O23+'[7]по будинку'!O23+'[8]по будинку'!O23+'[9]по будинку'!O23+'[10]по будинку'!O23+'[11]по будинку'!O23+'[12]по будинку'!O23</f>
        <v>0</v>
      </c>
      <c r="E23" s="11">
        <f>'[1]Прибирання сходових кліто'!Y24+'[2]по будинку'!Q23+'[3]по будинку'!P23+'[4]по будинку'!P23+'[5]по будинку'!P23+'[6]по будинку'!P23+'[7]по будинку'!P23+'[8]по будинку'!P23+'[9]по будинку'!P23+'[10]по будинку'!P23+'[11]по будинку'!P23+'[12]по будинку'!P23</f>
        <v>0</v>
      </c>
      <c r="F23" s="10">
        <f t="shared" si="0"/>
        <v>0</v>
      </c>
      <c r="G23" s="23">
        <f t="shared" si="1"/>
        <v>0</v>
      </c>
      <c r="H23" s="17">
        <f>'[1]Прибирання прибуд терит.'!H23+'[2]по будинку'!T23+'[3]по будинку'!S23+'[4]по будинку'!S23+'[5]по будинку'!S23+'[6]по будинку'!S23+'[7]по будинку'!S23+'[8]по будинку'!S23+'[9]по будинку'!S23+'[10]по будинку'!S23+'[11]по будинку'!S23+'[12]по будинку'!S23</f>
        <v>113.89971999999996</v>
      </c>
      <c r="I23" s="11">
        <f>'[1]Прибирання прибуд терит.'!AG23+'[2]по будинку'!U23+'[3]по будинку'!T23+'[4]по будинку'!T23+'[5]по будинку'!T23+'[6]по будинку'!T23+'[7]по будинку'!T23+'[8]по будинку'!T23+'[9]по будинку'!T23+'[10]по будинку'!T23+'[11]по будинку'!T23+'[12]по будинку'!T23</f>
        <v>440.35274786793957</v>
      </c>
      <c r="J23" s="10">
        <v>0</v>
      </c>
      <c r="K23" s="23">
        <f t="shared" si="3"/>
        <v>326.45302786793962</v>
      </c>
      <c r="L23" s="22">
        <f>'[1]Вивезення та знешкодження ТПВ'!H25+'[2]по будинку'!X23+'[3]по будинку'!W23+'[4]по будинку'!W23+'[5]по будинку'!W23</f>
        <v>381.07300000000004</v>
      </c>
      <c r="M23" s="10">
        <f>'[1]Вивезення та знешкодження ТПВ'!V25+'[2]по будинку'!Y23+'[3]по будинку'!X23+'[4]по будинку'!X23+'[5]по будинку'!X23</f>
        <v>398.69867109055474</v>
      </c>
      <c r="N23" s="10">
        <v>0</v>
      </c>
      <c r="O23" s="15">
        <f t="shared" si="4"/>
        <v>17.625671090554704</v>
      </c>
      <c r="P23" s="17">
        <f>'[1]Приб підвал, тех.поверхів,покр '!H25+'[2]по будинку'!AB23+'[3]по будинку'!AA23+'[4]по будинку'!AA23+'[5]по будинку'!AA23+'[6]по будинку'!AA23+'[7]по будинку'!AA23+'[8]по будинку'!AA23+'[9]по будинку'!AA23+'[10]по будинку'!AA23+'[11]по будинку'!AA23+'[12]по будинку'!AA23</f>
        <v>0</v>
      </c>
      <c r="Q23" s="11">
        <f>'[1]Приб підвал, тех.поверхів,покр '!Q25+'[2]по будинку'!AC23+'[3]по будинку'!AB23+'[4]по будинку'!AB23+'[5]по будинку'!AB23+'[6]по будинку'!AB23+'[7]по будинку'!AB23+'[8]по будинку'!AB23+'[9]по будинку'!AB23+'[10]по будинку'!AB23+'[11]по будинку'!AB23+'[12]по будинку'!AB23</f>
        <v>0</v>
      </c>
      <c r="R23" s="10">
        <f t="shared" si="5"/>
        <v>0</v>
      </c>
      <c r="S23" s="23">
        <v>0</v>
      </c>
      <c r="T23" s="17">
        <f>'[1]ТО ліфтів'!H25+'[2]по будинку'!AF23+'[3]по будинку'!AE23+'[4]по будинку'!AE23+'[5]по будинку'!AE23+'[6]по будинку'!AE23+'[7]по будинку'!AE23+'[8]по будинку'!AE23+'[9]по будинку'!AE23+'[10]по будинку'!AE23+'[11]по будинку'!AE23+'[12]по будинку'!AE23</f>
        <v>0</v>
      </c>
      <c r="U23" s="10">
        <f>'[1]ТО ліфтів'!Q25+'[2]по будинку'!AG23+'[3]по будинку'!AF23+'[4]по будинку'!AF23+'[5]по будинку'!AF23+'[6]по будинку'!AF23+'[7]по будинку'!AF23+'[8]по будинку'!AF23+'[9]по будинку'!AF23+'[10]по будинку'!AF23+'[11]по будинку'!AF23+'[12]по будинку'!AF23</f>
        <v>0</v>
      </c>
      <c r="V23" s="10">
        <f t="shared" si="6"/>
        <v>0</v>
      </c>
      <c r="W23" s="23">
        <f t="shared" si="7"/>
        <v>0</v>
      </c>
      <c r="X23" s="17">
        <f>'[1]Обслуг. дисп.'!H25+'[2]по будинку'!AJ23+'[3]по будинку'!AI23+'[4]по будинку'!AI23+'[5]по будинку'!AI23+'[6]по будинку'!AI23+'[7]по будинку'!AI23+'[8]по будинку'!AI23+'[9]по будинку'!AI23+'[10]по будинку'!AI23+'[11]по будинку'!AI23+'[12]по будинку'!AI23</f>
        <v>0</v>
      </c>
      <c r="Y23" s="10">
        <f>'[1]Обслуг. дисп.'!O25+'[2]по будинку'!AK23+'[3]по будинку'!AJ23+'[4]по будинку'!AJ23+'[5]по будинку'!AJ23+'[6]по будинку'!AJ23+'[7]по будинку'!AJ23+'[8]по будинку'!AJ23+'[9]по будинку'!AJ23+'[10]по будинку'!AJ23+'[11]по будинку'!AJ23+'[12]по будинку'!AJ23</f>
        <v>0</v>
      </c>
      <c r="Z23" s="10">
        <f t="shared" si="8"/>
        <v>0</v>
      </c>
      <c r="AA23" s="27">
        <f t="shared" si="9"/>
        <v>0</v>
      </c>
      <c r="AB23" s="17">
        <f>'[1]ТО внутр. буд.сист'!H23+'[2]по будинку'!AN23+'[3]по будинку'!AM23+'[4]по будинку'!AM23+'[5]по будинку'!AM23+'[6]по будинку'!AM23+'[7]по будинку'!AM23+'[8]по будинку'!AM23+'[9]по будинку'!AM23+'[10]по будинку'!AM23+'[11]по будинку'!AM23+'[12]по будинку'!AM23</f>
        <v>0</v>
      </c>
      <c r="AC23" s="10">
        <f>'[1]ТО внутр. буд.сист'!W23+'[2]по будинку'!AO23+'[3]по будинку'!AN23+'[4]по будинку'!AN23+'[5]по будинку'!AN23+'[6]по будинку'!AN23+'[7]по будинку'!AN23+'[8]по будинку'!AN23+'[9]по будинку'!AN23+'[10]по будинку'!AN23+'[11]по будинку'!AN23+'[12]по будинку'!AN23</f>
        <v>0</v>
      </c>
      <c r="AD23" s="10">
        <f t="shared" si="10"/>
        <v>0</v>
      </c>
      <c r="AE23" s="23">
        <f t="shared" si="11"/>
        <v>0</v>
      </c>
      <c r="AF23" s="17">
        <f>[1]Дератизація!H24+'[2]по будинку'!AR23+'[3]по будинку'!AQ23+'[4]по будинку'!AQ23+'[5]по будинку'!AQ23+'[6]по будинку'!AQ23+'[7]по будинку'!AQ23+'[8]по будинку'!AQ23+'[9]по будинку'!AQ23+'[10]по будинку'!AQ23+'[11]по будинку'!AQ23+'[12]по будинку'!AQ23</f>
        <v>0</v>
      </c>
      <c r="AG23" s="10">
        <f>[1]Дератизація!O24+'[2]по будинку'!AS23+'[3]по будинку'!AR23+'[4]по будинку'!AR23+'[5]по будинку'!AR23+'[6]по будинку'!AR23+'[7]по будинку'!AR23+'[8]по будинку'!AR23+'[9]по будинку'!AR23+'[10]по будинку'!AR23+'[11]по будинку'!AR23+'[12]по будинку'!AR23</f>
        <v>0</v>
      </c>
      <c r="AH23" s="10">
        <f t="shared" si="12"/>
        <v>0</v>
      </c>
      <c r="AI23" s="23">
        <f t="shared" si="13"/>
        <v>0</v>
      </c>
      <c r="AJ23" s="17">
        <f>[1]Дезінсекція!H25+'[2]по будинку'!AV23+'[3]по будинку'!AU23+'[4]по будинку'!AU23+'[5]по будинку'!AU23+'[6]по будинку'!AU23+'[7]по будинку'!AU23+'[8]по будинку'!AU23+'[9]по будинку'!AU23+'[10]по будинку'!AU23+'[11]по будинку'!AU23+'[12]по будинку'!AU23</f>
        <v>0</v>
      </c>
      <c r="AK23" s="10">
        <f>[1]Дезінсекція!O25+'[2]по будинку'!AW23+'[3]по будинку'!AV23+'[4]по будинку'!AV23+'[5]по будинку'!AV23+'[6]по будинку'!AV23+'[7]по будинку'!AV23+'[8]по будинку'!AV23+'[9]по будинку'!AV23+'[10]по будинку'!AV23+'[11]по будинку'!AV23+'[12]по будинку'!AV23</f>
        <v>0</v>
      </c>
      <c r="AL23" s="10">
        <f t="shared" si="14"/>
        <v>0</v>
      </c>
      <c r="AM23" s="23">
        <v>0</v>
      </c>
      <c r="AN23" s="17">
        <f>'[1]Обслуг. ДВК'!H25+'[2]по будинку'!AZ23+'[3]по будинку'!AY23+'[4]по будинку'!AY23+'[5]по будинку'!AY23+'[6]по будинку'!AY23+'[7]по будинку'!AY23+'[8]по будинку'!AY23+'[9]по будинку'!AY23+'[10]по будинку'!AY23+'[11]по будинку'!AY23+'[12]по будинку'!AY23</f>
        <v>251.34152999999998</v>
      </c>
      <c r="AO23" s="10">
        <f>'[1]Обслуг. ДВК'!Q25+'[2]по будинку'!BA23+'[3]по будинку'!AZ23+'[4]по будинку'!AZ23+'[5]по будинку'!AZ23+'[6]по будинку'!AZ23+'[7]по будинку'!AZ23+'[8]по будинку'!AZ23+'[9]по будинку'!AZ23+'[10]по будинку'!AZ23+'[11]по будинку'!AZ23+'[12]по будинку'!AZ23</f>
        <v>1791.76144480524</v>
      </c>
      <c r="AP23" s="10">
        <v>0</v>
      </c>
      <c r="AQ23" s="23">
        <f>AO23-AN23</f>
        <v>1540.4199148052401</v>
      </c>
      <c r="AR23" s="17">
        <f>'[1]ТО мереж електропост.'!H26+'[2]по будинку'!BD23+'[3]по будинку'!BC23+'[4]по будинку'!BC23+'[5]по будинку'!BC23+'[6]по будинку'!BC23+'[7]по будинку'!BC23+'[8]по будинку'!BC23+'[9]по будинку'!BC23+'[10]по будинку'!BC23+'[11]по будинку'!BC23+'[12]по будинку'!BC23</f>
        <v>0</v>
      </c>
      <c r="AS23" s="11">
        <f>'[1]ТО мереж електропост.'!P26+'[2]по будинку'!BE23+'[3]по будинку'!BD23+'[4]по будинку'!BD23+'[5]по будинку'!BD23+'[6]по будинку'!BD23+'[7]по будинку'!BD23+'[8]по будинку'!BD23+'[9]по будинку'!BD23+'[10]по будинку'!BD23+'[11]по будинку'!BD23+'[12]по будинку'!BD23</f>
        <v>0</v>
      </c>
      <c r="AT23" s="10">
        <f t="shared" si="16"/>
        <v>0</v>
      </c>
      <c r="AU23" s="23">
        <f t="shared" si="17"/>
        <v>0</v>
      </c>
      <c r="AV23" s="17">
        <f>'[1]ПР констр.'!H25+'[2]по будинку'!BH23+'[3]по будинку'!BG23+'[4]по будинку'!BG23+'[5]по будинку'!BG23+'[6]по будинку'!BG23+'[7]по будинку'!BG23+'[8]по будинку'!BG23+'[9]по будинку'!BG23+'[10]по будинку'!BG23+'[11]по будинку'!BG23+'[12]по будинку'!BG23</f>
        <v>634.86983999999984</v>
      </c>
      <c r="AW23" s="10">
        <v>0</v>
      </c>
      <c r="AX23" s="10">
        <f t="shared" si="18"/>
        <v>634.86983999999984</v>
      </c>
      <c r="AY23" s="23">
        <v>0</v>
      </c>
      <c r="AZ23" s="17">
        <f>'[1]Прибирання та вивезення снігу'!H24+'[2]по будинку'!BL23+'[3]по будинку'!BK23+'[4]по будинку'!BK23+'[5]по будинку'!BK23+'[6]по будинку'!BK23+'[7]по будинку'!BK23+'[8]по будинку'!BK23+'[9]по будинку'!BK23+'[10]по будинку'!BK23+'[11]по будинку'!BK23+'[12]по будинку'!BK23</f>
        <v>101.43429999999998</v>
      </c>
      <c r="BA23" s="10">
        <f>'[1]Прибирання та вивезення снігу'!R24+'[2]по будинку'!BM23+'[3]по будинку'!BL23+'[4]по будинку'!BL23+'[5]по будинку'!BL23+'[6]по будинку'!BL23+'[7]по будинку'!BL23+'[8]по будинку'!BL23+'[9]по будинку'!BL23+'[10]по будинку'!BL23+'[11]по будинку'!BL23+'[12]по будинку'!BL23</f>
        <v>1.085490123076954</v>
      </c>
      <c r="BB23" s="10">
        <f t="shared" si="19"/>
        <v>100.34880987692303</v>
      </c>
      <c r="BC23" s="23">
        <v>0</v>
      </c>
      <c r="BD23" s="17">
        <f>'[1]експлуатація номерних знаків'!H25+'[2]по будинку'!BP23+'[3]по будинку'!BO23+'[4]по будинку'!BO23+'[5]по будинку'!BO23+'[6]по будинку'!BO23+'[7]по будинку'!BO23+'[8]по будинку'!BO23+'[9]по будинку'!BO23+'[10]по будинку'!BO23+'[11]по будинку'!BO23+'[12]по будинку'!BO23</f>
        <v>0</v>
      </c>
      <c r="BE23" s="10">
        <f>'[1]експлуатація номерних знаків'!P25+'[2]по будинку'!BQ23+'[3]по будинку'!BP23+'[4]по будинку'!BP23+'[5]по будинку'!BP23+'[6]по будинку'!BP23+'[7]по будинку'!BP23+'[8]по будинку'!BP23+'[9]по будинку'!BP23+'[10]по будинку'!BP23+'[11]по будинку'!BP23+'[12]по будинку'!BP23</f>
        <v>0</v>
      </c>
      <c r="BF23" s="12">
        <f t="shared" si="21"/>
        <v>0</v>
      </c>
      <c r="BG23" s="29">
        <v>0</v>
      </c>
      <c r="BH23" s="17">
        <f>'[1]Освітлення місць загального кор'!H25+'[2]по будинку'!BT23+'[3]по будинку'!BS23+'[4]по будинку'!BS23+'[5]по будинку'!BS23+'[6]по будинку'!BS23+'[7]по будинку'!BS23+'[8]по будинку'!BS23+'[9]по будинку'!BS23+'[10]по будинку'!BS23+'[11]по будинку'!BS23+'[12]по будинку'!BS23</f>
        <v>0</v>
      </c>
      <c r="BI23" s="10">
        <f>'[1]Освітлення місць загального кор'!Q25+'[2]по будинку'!BU23+'[3]по будинку'!BT23+'[4]по будинку'!BT23+'[5]по будинку'!BT23+'[6]по будинку'!BT23+'[7]по будинку'!BT23+'[8]по будинку'!BT23+'[9]по будинку'!BT23+'[10]по будинку'!BT23+'[11]по будинку'!BT23+'[12]по будинку'!BT23</f>
        <v>0</v>
      </c>
      <c r="BJ23" s="10">
        <f t="shared" si="22"/>
        <v>0</v>
      </c>
      <c r="BK23" s="27">
        <f t="shared" si="23"/>
        <v>0</v>
      </c>
      <c r="BL23" s="17">
        <v>0</v>
      </c>
      <c r="BM23" s="10">
        <f>'[1]Енергопостачання ліфтів'!P25+'[2]по будинку'!BY23+'[3]по будинку'!BX23+'[4]по будинку'!BX23+'[5]по будинку'!BX23+'[6]по будинку'!BX23+'[7]по будинку'!BX23+'[8]по будинку'!BX23+'[9]по будинку'!BX23+'[10]по будинку'!BX23+'[11]по будинку'!BX23+'[12]по будинку'!BX23</f>
        <v>0</v>
      </c>
      <c r="BN23" s="10">
        <f t="shared" si="24"/>
        <v>0</v>
      </c>
      <c r="BO23" s="23">
        <f t="shared" si="25"/>
        <v>0</v>
      </c>
      <c r="BP23" s="134">
        <f t="shared" si="26"/>
        <v>1482.6183899999996</v>
      </c>
      <c r="BQ23" s="12">
        <f t="shared" si="26"/>
        <v>2631.898353886811</v>
      </c>
      <c r="BR23" s="10">
        <v>0</v>
      </c>
      <c r="BS23" s="15">
        <f t="shared" si="29"/>
        <v>1149.2799638868114</v>
      </c>
      <c r="BT23" s="30">
        <f t="shared" si="28"/>
        <v>1.7751691005848185</v>
      </c>
    </row>
    <row r="24" spans="1:72" ht="17.100000000000001" customHeight="1" x14ac:dyDescent="0.2">
      <c r="A24" s="135">
        <v>19</v>
      </c>
      <c r="B24" s="39" t="s">
        <v>43</v>
      </c>
      <c r="C24" s="36" t="s">
        <v>44</v>
      </c>
      <c r="D24" s="22">
        <f>'[1]Прибирання сходових кліто'!H25+'[2]по будинку'!P24+'[3]по будинку'!O24+'[4]по будинку'!O24+'[5]по будинку'!O24+'[6]по будинку'!O24+'[7]по будинку'!O24+'[8]по будинку'!O24+'[9]по будинку'!O24+'[10]по будинку'!O24+'[11]по будинку'!O24+'[12]по будинку'!O24</f>
        <v>0</v>
      </c>
      <c r="E24" s="11">
        <f>'[1]Прибирання сходових кліто'!Y25+'[2]по будинку'!Q24+'[3]по будинку'!P24+'[4]по будинку'!P24+'[5]по будинку'!P24+'[6]по будинку'!P24+'[7]по будинку'!P24+'[8]по будинку'!P24+'[9]по будинку'!P24+'[10]по будинку'!P24+'[11]по будинку'!P24+'[12]по будинку'!P24</f>
        <v>0</v>
      </c>
      <c r="F24" s="10">
        <f t="shared" si="0"/>
        <v>0</v>
      </c>
      <c r="G24" s="23">
        <f t="shared" si="1"/>
        <v>0</v>
      </c>
      <c r="H24" s="17">
        <f>'[1]Прибирання прибуд терит.'!H24+'[2]по будинку'!T24+'[3]по будинку'!S24+'[4]по будинку'!S24+'[5]по будинку'!S24+'[6]по будинку'!S24+'[7]по будинку'!S24+'[8]по будинку'!S24+'[9]по будинку'!S24+'[10]по будинку'!S24+'[11]по будинку'!S24+'[12]по будинку'!S24</f>
        <v>113.33210000000001</v>
      </c>
      <c r="I24" s="11">
        <f>'[1]Прибирання прибуд терит.'!AG24+'[2]по будинку'!U24+'[3]по будинку'!T24+'[4]по будинку'!T24+'[5]по будинку'!T24+'[6]по будинку'!T24+'[7]по будинку'!T24+'[8]по будинку'!T24+'[9]по будинку'!T24+'[10]по будинку'!T24+'[11]по будинку'!T24+'[12]по будинку'!T24</f>
        <v>440.07641677615982</v>
      </c>
      <c r="J24" s="10">
        <v>0</v>
      </c>
      <c r="K24" s="23">
        <f t="shared" si="3"/>
        <v>326.74431677615979</v>
      </c>
      <c r="L24" s="22">
        <f>'[1]Вивезення та знешкодження ТПВ'!H26+'[2]по будинку'!X24+'[3]по будинку'!W24+'[4]по будинку'!W24+'[5]по будинку'!W24</f>
        <v>467.27449999999999</v>
      </c>
      <c r="M24" s="10">
        <f>'[1]Вивезення та знешкодження ТПВ'!V26+'[2]по будинку'!Y24+'[3]по будинку'!X24+'[4]по будинку'!X24+'[5]по будинку'!X24</f>
        <v>535.16309470209319</v>
      </c>
      <c r="N24" s="10">
        <v>0</v>
      </c>
      <c r="O24" s="15">
        <f t="shared" si="4"/>
        <v>67.888594702093201</v>
      </c>
      <c r="P24" s="17">
        <f>'[1]Приб підвал, тех.поверхів,покр '!H26+'[2]по будинку'!AB24+'[3]по будинку'!AA24+'[4]по будинку'!AA24+'[5]по будинку'!AA24+'[6]по будинку'!AA24+'[7]по будинку'!AA24+'[8]по будинку'!AA24+'[9]по будинку'!AA24+'[10]по будинку'!AA24+'[11]по будинку'!AA24+'[12]по будинку'!AA24</f>
        <v>0</v>
      </c>
      <c r="Q24" s="11">
        <f>'[1]Приб підвал, тех.поверхів,покр '!Q26+'[2]по будинку'!AC24+'[3]по будинку'!AB24+'[4]по будинку'!AB24+'[5]по будинку'!AB24+'[6]по будинку'!AB24+'[7]по будинку'!AB24+'[8]по будинку'!AB24+'[9]по будинку'!AB24+'[10]по будинку'!AB24+'[11]по будинку'!AB24+'[12]по будинку'!AB24</f>
        <v>0</v>
      </c>
      <c r="R24" s="10">
        <f t="shared" si="5"/>
        <v>0</v>
      </c>
      <c r="S24" s="23">
        <v>0</v>
      </c>
      <c r="T24" s="17">
        <f>'[1]ТО ліфтів'!H26+'[2]по будинку'!AF24+'[3]по будинку'!AE24+'[4]по будинку'!AE24+'[5]по будинку'!AE24+'[6]по будинку'!AE24+'[7]по будинку'!AE24+'[8]по будинку'!AE24+'[9]по будинку'!AE24+'[10]по будинку'!AE24+'[11]по будинку'!AE24+'[12]по будинку'!AE24</f>
        <v>0</v>
      </c>
      <c r="U24" s="10">
        <f>'[1]ТО ліфтів'!Q26+'[2]по будинку'!AG24+'[3]по будинку'!AF24+'[4]по будинку'!AF24+'[5]по будинку'!AF24+'[6]по будинку'!AF24+'[7]по будинку'!AF24+'[8]по будинку'!AF24+'[9]по будинку'!AF24+'[10]по будинку'!AF24+'[11]по будинку'!AF24+'[12]по будинку'!AF24</f>
        <v>0</v>
      </c>
      <c r="V24" s="10">
        <f t="shared" si="6"/>
        <v>0</v>
      </c>
      <c r="W24" s="23">
        <f t="shared" si="7"/>
        <v>0</v>
      </c>
      <c r="X24" s="17">
        <f>'[1]Обслуг. дисп.'!H26+'[2]по будинку'!AJ24+'[3]по будинку'!AI24+'[4]по будинку'!AI24+'[5]по будинку'!AI24+'[6]по будинку'!AI24+'[7]по будинку'!AI24+'[8]по будинку'!AI24+'[9]по будинку'!AI24+'[10]по будинку'!AI24+'[11]по будинку'!AI24+'[12]по будинку'!AI24</f>
        <v>0</v>
      </c>
      <c r="Y24" s="10">
        <f>'[1]Обслуг. дисп.'!O26+'[2]по будинку'!AK24+'[3]по будинку'!AJ24+'[4]по будинку'!AJ24+'[5]по будинку'!AJ24+'[6]по будинку'!AJ24+'[7]по будинку'!AJ24+'[8]по будинку'!AJ24+'[9]по будинку'!AJ24+'[10]по будинку'!AJ24+'[11]по будинку'!AJ24+'[12]по будинку'!AJ24</f>
        <v>0</v>
      </c>
      <c r="Z24" s="10">
        <f t="shared" si="8"/>
        <v>0</v>
      </c>
      <c r="AA24" s="27">
        <f t="shared" si="9"/>
        <v>0</v>
      </c>
      <c r="AB24" s="17">
        <f>'[1]ТО внутр. буд.сист'!H24+'[2]по будинку'!AN24+'[3]по будинку'!AM24+'[4]по будинку'!AM24+'[5]по будинку'!AM24+'[6]по будинку'!AM24+'[7]по будинку'!AM24+'[8]по будинку'!AM24+'[9]по будинку'!AM24+'[10]по будинку'!AM24+'[11]по будинку'!AM24+'[12]по будинку'!AM24</f>
        <v>0</v>
      </c>
      <c r="AC24" s="10">
        <f>'[1]ТО внутр. буд.сист'!W24+'[2]по будинку'!AO24+'[3]по будинку'!AN24+'[4]по будинку'!AN24+'[5]по будинку'!AN24+'[6]по будинку'!AN24+'[7]по будинку'!AN24+'[8]по будинку'!AN24+'[9]по будинку'!AN24+'[10]по будинку'!AN24+'[11]по будинку'!AN24+'[12]по будинку'!AN24</f>
        <v>0</v>
      </c>
      <c r="AD24" s="10">
        <f t="shared" si="10"/>
        <v>0</v>
      </c>
      <c r="AE24" s="23">
        <f t="shared" si="11"/>
        <v>0</v>
      </c>
      <c r="AF24" s="17">
        <f>[1]Дератизація!H25+'[2]по будинку'!AR24+'[3]по будинку'!AQ24+'[4]по будинку'!AQ24+'[5]по будинку'!AQ24+'[6]по будинку'!AQ24+'[7]по будинку'!AQ24+'[8]по будинку'!AQ24+'[9]по будинку'!AQ24+'[10]по будинку'!AQ24+'[11]по будинку'!AQ24+'[12]по будинку'!AQ24</f>
        <v>0</v>
      </c>
      <c r="AG24" s="10">
        <f>[1]Дератизація!O25+'[2]по будинку'!AS24+'[3]по будинку'!AR24+'[4]по будинку'!AR24+'[5]по будинку'!AR24+'[6]по будинку'!AR24+'[7]по будинку'!AR24+'[8]по будинку'!AR24+'[9]по будинку'!AR24+'[10]по будинку'!AR24+'[11]по будинку'!AR24+'[12]по будинку'!AR24</f>
        <v>0</v>
      </c>
      <c r="AH24" s="10">
        <f t="shared" si="12"/>
        <v>0</v>
      </c>
      <c r="AI24" s="23">
        <f t="shared" si="13"/>
        <v>0</v>
      </c>
      <c r="AJ24" s="17">
        <f>[1]Дезінсекція!H26+'[2]по будинку'!AV24+'[3]по будинку'!AU24+'[4]по будинку'!AU24+'[5]по будинку'!AU24+'[6]по будинку'!AU24+'[7]по будинку'!AU24+'[8]по будинку'!AU24+'[9]по будинку'!AU24+'[10]по будинку'!AU24+'[11]по будинку'!AU24+'[12]по будинку'!AU24</f>
        <v>0</v>
      </c>
      <c r="AK24" s="10">
        <f>[1]Дезінсекція!O26+'[2]по будинку'!AW24+'[3]по будинку'!AV24+'[4]по будинку'!AV24+'[5]по будинку'!AV24+'[6]по будинку'!AV24+'[7]по будинку'!AV24+'[8]по будинку'!AV24+'[9]по будинку'!AV24+'[10]по будинку'!AV24+'[11]по будинку'!AV24+'[12]по будинку'!AV24</f>
        <v>0</v>
      </c>
      <c r="AL24" s="10">
        <f t="shared" si="14"/>
        <v>0</v>
      </c>
      <c r="AM24" s="23">
        <v>0</v>
      </c>
      <c r="AN24" s="17">
        <f>'[1]Обслуг. ДВК'!H26+'[2]по будинку'!AZ24+'[3]по будинку'!AY24+'[4]по будинку'!AY24+'[5]по будинку'!AY24+'[6]по будинку'!AY24+'[7]по будинку'!AY24+'[8]по будинку'!AY24+'[9]по будинку'!AY24+'[10]по будинку'!AY24+'[11]по будинку'!AY24+'[12]по будинку'!AY24</f>
        <v>449.80180000000001</v>
      </c>
      <c r="AO24" s="10">
        <f>'[1]Обслуг. ДВК'!Q26+'[2]по будинку'!BA24+'[3]по будинку'!AZ24+'[4]по будинку'!AZ24+'[5]по будинку'!AZ24+'[6]по будинку'!AZ24+'[7]по будинку'!AZ24+'[8]по будинку'!AZ24+'[9]по будинку'!AZ24+'[10]по будинку'!AZ24+'[11]по будинку'!AZ24+'[12]по будинку'!AZ24</f>
        <v>2986.2690746753997</v>
      </c>
      <c r="AP24" s="10">
        <v>0</v>
      </c>
      <c r="AQ24" s="23">
        <f t="shared" ref="AQ24:AQ82" si="32">AO24-AN24</f>
        <v>2536.4672746753995</v>
      </c>
      <c r="AR24" s="17">
        <f>'[1]ТО мереж електропост.'!H27+'[2]по будинку'!BD24+'[3]по будинку'!BC24+'[4]по будинку'!BC24+'[5]по будинку'!BC24+'[6]по будинку'!BC24+'[7]по будинку'!BC24+'[8]по будинку'!BC24+'[9]по будинку'!BC24+'[10]по будинку'!BC24+'[11]по будинку'!BC24+'[12]по будинку'!BC24</f>
        <v>0</v>
      </c>
      <c r="AS24" s="11">
        <f>'[1]ТО мереж електропост.'!P27+'[2]по будинку'!BE24+'[3]по будинку'!BD24+'[4]по будинку'!BD24+'[5]по будинку'!BD24+'[6]по будинку'!BD24+'[7]по будинку'!BD24+'[8]по будинку'!BD24+'[9]по будинку'!BD24+'[10]по будинку'!BD24+'[11]по будинку'!BD24+'[12]по будинку'!BD24</f>
        <v>0</v>
      </c>
      <c r="AT24" s="10">
        <f t="shared" si="16"/>
        <v>0</v>
      </c>
      <c r="AU24" s="23">
        <f t="shared" si="17"/>
        <v>0</v>
      </c>
      <c r="AV24" s="17">
        <f>'[1]ПР констр.'!H26+'[2]по будинку'!BH24+'[3]по будинку'!BG24+'[4]по будинку'!BG24+'[5]по будинку'!BG24+'[6]по будинку'!BG24+'[7]по будинку'!BG24+'[8]по будинку'!BG24+'[9]по будинку'!BG24+'[10]по будинку'!BG24+'[11]по будинку'!BG24+'[12]по будинку'!BG24</f>
        <v>922.35017000000016</v>
      </c>
      <c r="AW24" s="10">
        <v>0</v>
      </c>
      <c r="AX24" s="10">
        <f t="shared" si="18"/>
        <v>922.35017000000016</v>
      </c>
      <c r="AY24" s="23">
        <v>0</v>
      </c>
      <c r="AZ24" s="17">
        <f>'[1]Прибирання та вивезення снігу'!H25+'[2]по будинку'!BL24+'[3]по будинку'!BK24+'[4]по будинку'!BK24+'[5]по будинку'!BK24+'[6]по будинку'!BK24+'[7]по будинку'!BK24+'[8]по будинку'!BK24+'[9]по будинку'!BK24+'[10]по будинку'!BK24+'[11]по будинку'!BK24+'[12]по будинку'!BK24</f>
        <v>101.56608000000003</v>
      </c>
      <c r="BA24" s="10">
        <f>'[1]Прибирання та вивезення снігу'!R25+'[2]по будинку'!BM24+'[3]по будинку'!BL24+'[4]по будинку'!BL24+'[5]по будинку'!BL24+'[6]по будинку'!BL24+'[7]по будинку'!BL24+'[8]по будинку'!BL24+'[9]по будинку'!BL24+'[10]по будинку'!BL24+'[11]по будинку'!BL24+'[12]по будинку'!BL24</f>
        <v>1.0876341804757712</v>
      </c>
      <c r="BB24" s="10">
        <f t="shared" si="19"/>
        <v>100.47844581952425</v>
      </c>
      <c r="BC24" s="23">
        <v>0</v>
      </c>
      <c r="BD24" s="17">
        <f>'[1]експлуатація номерних знаків'!H26+'[2]по будинку'!BP24+'[3]по будинку'!BO24+'[4]по будинку'!BO24+'[5]по будинку'!BO24+'[6]по будинку'!BO24+'[7]по будинку'!BO24+'[8]по будинку'!BO24+'[9]по будинку'!BO24+'[10]по будинку'!BO24+'[11]по будинку'!BO24+'[12]по будинку'!BO24</f>
        <v>0</v>
      </c>
      <c r="BE24" s="10">
        <f>'[1]експлуатація номерних знаків'!P26+'[2]по будинку'!BQ24+'[3]по будинку'!BP24+'[4]по будинку'!BP24+'[5]по будинку'!BP24+'[6]по будинку'!BP24+'[7]по будинку'!BP24+'[8]по будинку'!BP24+'[9]по будинку'!BP24+'[10]по будинку'!BP24+'[11]по будинку'!BP24+'[12]по будинку'!BP24</f>
        <v>0</v>
      </c>
      <c r="BF24" s="12">
        <f t="shared" si="21"/>
        <v>0</v>
      </c>
      <c r="BG24" s="29">
        <v>0</v>
      </c>
      <c r="BH24" s="17">
        <f>'[1]Освітлення місць загального кор'!H26+'[2]по будинку'!BT24+'[3]по будинку'!BS24+'[4]по будинку'!BS24+'[5]по будинку'!BS24+'[6]по будинку'!BS24+'[7]по будинку'!BS24+'[8]по будинку'!BS24+'[9]по будинку'!BS24+'[10]по будинку'!BS24+'[11]по будинку'!BS24+'[12]по будинку'!BS24</f>
        <v>0</v>
      </c>
      <c r="BI24" s="10">
        <f>'[1]Освітлення місць загального кор'!Q26+'[2]по будинку'!BU24+'[3]по будинку'!BT24+'[4]по будинку'!BT24+'[5]по будинку'!BT24+'[6]по будинку'!BT24+'[7]по будинку'!BT24+'[8]по будинку'!BT24+'[9]по будинку'!BT24+'[10]по будинку'!BT24+'[11]по будинку'!BT24+'[12]по будинку'!BT24</f>
        <v>0</v>
      </c>
      <c r="BJ24" s="10">
        <f t="shared" si="22"/>
        <v>0</v>
      </c>
      <c r="BK24" s="27">
        <f t="shared" si="23"/>
        <v>0</v>
      </c>
      <c r="BL24" s="17">
        <v>0</v>
      </c>
      <c r="BM24" s="10">
        <f>'[1]Енергопостачання ліфтів'!P26+'[2]по будинку'!BY24+'[3]по будинку'!BX24+'[4]по будинку'!BX24+'[5]по будинку'!BX24+'[6]по будинку'!BX24+'[7]по будинку'!BX24+'[8]по будинку'!BX24+'[9]по будинку'!BX24+'[10]по будинку'!BX24+'[11]по будинку'!BX24+'[12]по будинку'!BX24</f>
        <v>0</v>
      </c>
      <c r="BN24" s="10">
        <f t="shared" si="24"/>
        <v>0</v>
      </c>
      <c r="BO24" s="23">
        <f t="shared" si="25"/>
        <v>0</v>
      </c>
      <c r="BP24" s="134">
        <f t="shared" si="26"/>
        <v>2054.32465</v>
      </c>
      <c r="BQ24" s="12">
        <f t="shared" si="26"/>
        <v>3962.5962203341282</v>
      </c>
      <c r="BR24" s="10">
        <v>0</v>
      </c>
      <c r="BS24" s="15">
        <f t="shared" si="29"/>
        <v>1908.2715703341282</v>
      </c>
      <c r="BT24" s="30">
        <f t="shared" si="28"/>
        <v>1.9289045771485671</v>
      </c>
    </row>
    <row r="25" spans="1:72" ht="17.100000000000001" customHeight="1" x14ac:dyDescent="0.2">
      <c r="A25" s="136">
        <v>20</v>
      </c>
      <c r="B25" s="39" t="s">
        <v>43</v>
      </c>
      <c r="C25" s="36">
        <v>11</v>
      </c>
      <c r="D25" s="22">
        <f>'[1]Прибирання сходових кліто'!H26+'[2]по будинку'!P25+'[3]по будинку'!O25+'[4]по будинку'!O25+'[5]по будинку'!O25+'[6]по будинку'!O25+'[7]по будинку'!O25+'[8]по будинку'!O25+'[9]по будинку'!O25+'[10]по будинку'!O25+'[11]по будинку'!O25+'[12]по будинку'!O25</f>
        <v>0</v>
      </c>
      <c r="E25" s="11">
        <f>'[1]Прибирання сходових кліто'!Y26+'[2]по будинку'!Q25+'[3]по будинку'!P25+'[4]по будинку'!P25+'[5]по будинку'!P25+'[6]по будинку'!P25+'[7]по будинку'!P25+'[8]по будинку'!P25+'[9]по будинку'!P25+'[10]по будинку'!P25+'[11]по будинку'!P25+'[12]по будинку'!P25</f>
        <v>0</v>
      </c>
      <c r="F25" s="10">
        <f t="shared" si="0"/>
        <v>0</v>
      </c>
      <c r="G25" s="23">
        <f t="shared" si="1"/>
        <v>0</v>
      </c>
      <c r="H25" s="17">
        <f>'[1]Прибирання прибуд терит.'!H25+'[2]по будинку'!T25+'[3]по будинку'!S25+'[4]по будинку'!S25+'[5]по будинку'!S25+'[6]по будинку'!S25+'[7]по будинку'!S25+'[8]по будинку'!S25+'[9]по будинку'!S25+'[10]по будинку'!S25+'[11]по будинку'!S25+'[12]по будинку'!S25</f>
        <v>143.50042000000002</v>
      </c>
      <c r="I25" s="11">
        <f>'[1]Прибирання прибуд терит.'!AG25+'[2]по будинку'!U25+'[3]по будинку'!T25+'[4]по будинку'!T25+'[5]по будинку'!T25+'[6]по будинку'!T25+'[7]по будинку'!T25+'[8]по будинку'!T25+'[9]по будинку'!T25+'[10]по будинку'!T25+'[11]по будинку'!T25+'[12]по будинку'!T25</f>
        <v>440.44776465467908</v>
      </c>
      <c r="J25" s="10">
        <v>0</v>
      </c>
      <c r="K25" s="23">
        <f t="shared" si="3"/>
        <v>296.94734465467906</v>
      </c>
      <c r="L25" s="22">
        <f>'[1]Вивезення та знешкодження ТПВ'!H27+'[2]по будинку'!X25+'[3]по будинку'!W25+'[4]по будинку'!W25+'[5]по будинку'!W25</f>
        <v>465.98399999999998</v>
      </c>
      <c r="M25" s="10">
        <f>'[1]Вивезення та знешкодження ТПВ'!V27+'[2]по будинку'!Y25+'[3]по будинку'!X25+'[4]по будинку'!X25+'[5]по будинку'!X25</f>
        <v>479.57915089798286</v>
      </c>
      <c r="N25" s="10">
        <v>0</v>
      </c>
      <c r="O25" s="15">
        <f t="shared" si="4"/>
        <v>13.595150897982876</v>
      </c>
      <c r="P25" s="17">
        <f>'[1]Приб підвал, тех.поверхів,покр '!H27+'[2]по будинку'!AB25+'[3]по будинку'!AA25+'[4]по будинку'!AA25+'[5]по будинку'!AA25+'[6]по будинку'!AA25+'[7]по будинку'!AA25+'[8]по будинку'!AA25+'[9]по будинку'!AA25+'[10]по будинку'!AA25+'[11]по будинку'!AA25+'[12]по будинку'!AA25</f>
        <v>0</v>
      </c>
      <c r="Q25" s="11">
        <f>'[1]Приб підвал, тех.поверхів,покр '!Q27+'[2]по будинку'!AC25+'[3]по будинку'!AB25+'[4]по будинку'!AB25+'[5]по будинку'!AB25+'[6]по будинку'!AB25+'[7]по будинку'!AB25+'[8]по будинку'!AB25+'[9]по будинку'!AB25+'[10]по будинку'!AB25+'[11]по будинку'!AB25+'[12]по будинку'!AB25</f>
        <v>0</v>
      </c>
      <c r="R25" s="10">
        <f t="shared" si="5"/>
        <v>0</v>
      </c>
      <c r="S25" s="23">
        <v>0</v>
      </c>
      <c r="T25" s="17">
        <f>'[1]ТО ліфтів'!H27+'[2]по будинку'!AF25+'[3]по будинку'!AE25+'[4]по будинку'!AE25+'[5]по будинку'!AE25+'[6]по будинку'!AE25+'[7]по будинку'!AE25+'[8]по будинку'!AE25+'[9]по будинку'!AE25+'[10]по будинку'!AE25+'[11]по будинку'!AE25+'[12]по будинку'!AE25</f>
        <v>0</v>
      </c>
      <c r="U25" s="10">
        <f>'[1]ТО ліфтів'!Q27+'[2]по будинку'!AG25+'[3]по будинку'!AF25+'[4]по будинку'!AF25+'[5]по будинку'!AF25+'[6]по будинку'!AF25+'[7]по будинку'!AF25+'[8]по будинку'!AF25+'[9]по будинку'!AF25+'[10]по будинку'!AF25+'[11]по будинку'!AF25+'[12]по будинку'!AF25</f>
        <v>0</v>
      </c>
      <c r="V25" s="10">
        <f t="shared" si="6"/>
        <v>0</v>
      </c>
      <c r="W25" s="23">
        <f t="shared" si="7"/>
        <v>0</v>
      </c>
      <c r="X25" s="17">
        <f>'[1]Обслуг. дисп.'!H27+'[2]по будинку'!AJ25+'[3]по будинку'!AI25+'[4]по будинку'!AI25+'[5]по будинку'!AI25+'[6]по будинку'!AI25+'[7]по будинку'!AI25+'[8]по будинку'!AI25+'[9]по будинку'!AI25+'[10]по будинку'!AI25+'[11]по будинку'!AI25+'[12]по будинку'!AI25</f>
        <v>0</v>
      </c>
      <c r="Y25" s="10">
        <f>'[1]Обслуг. дисп.'!O27+'[2]по будинку'!AK25+'[3]по будинку'!AJ25+'[4]по будинку'!AJ25+'[5]по будинку'!AJ25+'[6]по будинку'!AJ25+'[7]по будинку'!AJ25+'[8]по будинку'!AJ25+'[9]по будинку'!AJ25+'[10]по будинку'!AJ25+'[11]по будинку'!AJ25+'[12]по будинку'!AJ25</f>
        <v>0</v>
      </c>
      <c r="Z25" s="10">
        <f t="shared" si="8"/>
        <v>0</v>
      </c>
      <c r="AA25" s="27">
        <f t="shared" si="9"/>
        <v>0</v>
      </c>
      <c r="AB25" s="17">
        <f>'[1]ТО внутр. буд.сист'!H25+'[2]по будинку'!AN25+'[3]по будинку'!AM25+'[4]по будинку'!AM25+'[5]по будинку'!AM25+'[6]по будинку'!AM25+'[7]по будинку'!AM25+'[8]по будинку'!AM25+'[9]по будинку'!AM25+'[10]по будинку'!AM25+'[11]по будинку'!AM25+'[12]по будинку'!AM25</f>
        <v>0</v>
      </c>
      <c r="AC25" s="10">
        <f>'[1]ТО внутр. буд.сист'!W25+'[2]по будинку'!AO25+'[3]по будинку'!AN25+'[4]по будинку'!AN25+'[5]по будинку'!AN25+'[6]по будинку'!AN25+'[7]по будинку'!AN25+'[8]по будинку'!AN25+'[9]по будинку'!AN25+'[10]по будинку'!AN25+'[11]по будинку'!AN25+'[12]по будинку'!AN25</f>
        <v>0</v>
      </c>
      <c r="AD25" s="10">
        <f t="shared" si="10"/>
        <v>0</v>
      </c>
      <c r="AE25" s="23">
        <f t="shared" si="11"/>
        <v>0</v>
      </c>
      <c r="AF25" s="17">
        <f>[1]Дератизація!H26+'[2]по будинку'!AR25+'[3]по будинку'!AQ25+'[4]по будинку'!AQ25+'[5]по будинку'!AQ25+'[6]по будинку'!AQ25+'[7]по будинку'!AQ25+'[8]по будинку'!AQ25+'[9]по будинку'!AQ25+'[10]по будинку'!AQ25+'[11]по будинку'!AQ25+'[12]по будинку'!AQ25</f>
        <v>0</v>
      </c>
      <c r="AG25" s="10">
        <f>[1]Дератизація!O26+'[2]по будинку'!AS25+'[3]по будинку'!AR25+'[4]по будинку'!AR25+'[5]по будинку'!AR25+'[6]по будинку'!AR25+'[7]по будинку'!AR25+'[8]по будинку'!AR25+'[9]по будинку'!AR25+'[10]по будинку'!AR25+'[11]по будинку'!AR25+'[12]по будинку'!AR25</f>
        <v>0</v>
      </c>
      <c r="AH25" s="10">
        <f t="shared" si="12"/>
        <v>0</v>
      </c>
      <c r="AI25" s="23">
        <f t="shared" si="13"/>
        <v>0</v>
      </c>
      <c r="AJ25" s="17">
        <f>[1]Дезінсекція!H27+'[2]по будинку'!AV25+'[3]по будинку'!AU25+'[4]по будинку'!AU25+'[5]по будинку'!AU25+'[6]по будинку'!AU25+'[7]по будинку'!AU25+'[8]по будинку'!AU25+'[9]по будинку'!AU25+'[10]по будинку'!AU25+'[11]по будинку'!AU25+'[12]по будинку'!AU25</f>
        <v>0</v>
      </c>
      <c r="AK25" s="10">
        <f>[1]Дезінсекція!O27+'[2]по будинку'!AW25+'[3]по будинку'!AV25+'[4]по будинку'!AV25+'[5]по будинку'!AV25+'[6]по будинку'!AV25+'[7]по будинку'!AV25+'[8]по будинку'!AV25+'[9]по будинку'!AV25+'[10]по будинку'!AV25+'[11]по будинку'!AV25+'[12]по будинку'!AV25</f>
        <v>0</v>
      </c>
      <c r="AL25" s="10">
        <f t="shared" si="14"/>
        <v>0</v>
      </c>
      <c r="AM25" s="23">
        <v>0</v>
      </c>
      <c r="AN25" s="17">
        <f>'[1]Обслуг. ДВК'!H27+'[2]по будинку'!AZ25+'[3]по будинку'!AY25+'[4]по будинку'!AY25+'[5]по будинку'!AY25+'[6]по будинку'!AY25+'[7]по будинку'!AY25+'[8]по будинку'!AY25+'[9]по будинку'!AY25+'[10]по будинку'!AY25+'[11]по будинку'!AY25+'[12]по будинку'!AY25</f>
        <v>228.20272000000003</v>
      </c>
      <c r="AO25" s="10">
        <f>'[1]Обслуг. ДВК'!Q27+'[2]по будинку'!BA25+'[3]по будинку'!AZ25+'[4]по будинку'!AZ25+'[5]по будинку'!AZ25+'[6]по будинку'!AZ25+'[7]по будинку'!AZ25+'[8]по будинку'!AZ25+'[9]по будинку'!AZ25+'[10]по будинку'!AZ25+'[11]по будинку'!AZ25+'[12]по будинку'!AZ25</f>
        <v>1194.5076298701599</v>
      </c>
      <c r="AP25" s="10">
        <v>0</v>
      </c>
      <c r="AQ25" s="23">
        <f t="shared" si="32"/>
        <v>966.30490987015992</v>
      </c>
      <c r="AR25" s="17">
        <f>'[1]ТО мереж електропост.'!H28+'[2]по будинку'!BD25+'[3]по будинку'!BC25+'[4]по будинку'!BC25+'[5]по будинку'!BC25+'[6]по будинку'!BC25+'[7]по будинку'!BC25+'[8]по будинку'!BC25+'[9]по будинку'!BC25+'[10]по будинку'!BC25+'[11]по будинку'!BC25+'[12]по будинку'!BC25</f>
        <v>0</v>
      </c>
      <c r="AS25" s="11">
        <f>'[1]ТО мереж електропост.'!P28+'[2]по будинку'!BE25+'[3]по будинку'!BD25+'[4]по будинку'!BD25+'[5]по будинку'!BD25+'[6]по будинку'!BD25+'[7]по будинку'!BD25+'[8]по будинку'!BD25+'[9]по будинку'!BD25+'[10]по будинку'!BD25+'[11]по будинку'!BD25+'[12]по будинку'!BD25</f>
        <v>0</v>
      </c>
      <c r="AT25" s="10">
        <f t="shared" si="16"/>
        <v>0</v>
      </c>
      <c r="AU25" s="23">
        <f t="shared" si="17"/>
        <v>0</v>
      </c>
      <c r="AV25" s="17">
        <f>'[1]ПР констр.'!H27+'[2]по будинку'!BH25+'[3]по будинку'!BG25+'[4]по будинку'!BG25+'[5]по будинку'!BG25+'[6]по будинку'!BG25+'[7]по будинку'!BG25+'[8]по будинку'!BG25+'[9]по будинку'!BG25+'[10]по будинку'!BG25+'[11]по будинку'!BG25+'[12]по будинку'!BG25</f>
        <v>895.83806000000027</v>
      </c>
      <c r="AW25" s="10">
        <v>0</v>
      </c>
      <c r="AX25" s="10">
        <f t="shared" si="18"/>
        <v>895.83806000000027</v>
      </c>
      <c r="AY25" s="23">
        <v>0</v>
      </c>
      <c r="AZ25" s="17">
        <f>'[1]Прибирання та вивезення снігу'!H26+'[2]по будинку'!BL25+'[3]по будинку'!BK25+'[4]по будинку'!BK25+'[5]по будинку'!BK25+'[6]по будинку'!BK25+'[7]по будинку'!BK25+'[8]по будинку'!BK25+'[9]по будинку'!BK25+'[10]по будинку'!BK25+'[11]по будинку'!BK25+'[12]по будинку'!BK25</f>
        <v>128.43684000000002</v>
      </c>
      <c r="BA25" s="10">
        <f>'[1]Прибирання та вивезення снігу'!R26+'[2]по будинку'!BM25+'[3]по будинку'!BL25+'[4]по будинку'!BL25+'[5]по будинку'!BL25+'[6]по будинку'!BL25+'[7]по будинку'!BL25+'[8]по будинку'!BL25+'[9]по будинку'!BL25+'[10]по будинку'!BL25+'[11]по будинку'!BL25+'[12]по будинку'!BL25</f>
        <v>1.3832427018417621</v>
      </c>
      <c r="BB25" s="10">
        <f t="shared" si="19"/>
        <v>127.05359729815825</v>
      </c>
      <c r="BC25" s="23">
        <v>0</v>
      </c>
      <c r="BD25" s="17">
        <f>'[1]експлуатація номерних знаків'!H27+'[2]по будинку'!BP25+'[3]по будинку'!BO25+'[4]по будинку'!BO25+'[5]по будинку'!BO25+'[6]по будинку'!BO25+'[7]по будинку'!BO25+'[8]по будинку'!BO25+'[9]по будинку'!BO25+'[10]по будинку'!BO25+'[11]по будинку'!BO25+'[12]по будинку'!BO25</f>
        <v>0</v>
      </c>
      <c r="BE25" s="10">
        <f>'[1]експлуатація номерних знаків'!P27+'[2]по будинку'!BQ25+'[3]по будинку'!BP25+'[4]по будинку'!BP25+'[5]по будинку'!BP25+'[6]по будинку'!BP25+'[7]по будинку'!BP25+'[8]по будинку'!BP25+'[9]по будинку'!BP25+'[10]по будинку'!BP25+'[11]по будинку'!BP25+'[12]по будинку'!BP25</f>
        <v>0</v>
      </c>
      <c r="BF25" s="12">
        <f t="shared" si="21"/>
        <v>0</v>
      </c>
      <c r="BG25" s="29">
        <v>0</v>
      </c>
      <c r="BH25" s="17">
        <f>'[1]Освітлення місць загального кор'!H27+'[2]по будинку'!BT25+'[3]по будинку'!BS25+'[4]по будинку'!BS25+'[5]по будинку'!BS25+'[6]по будинку'!BS25+'[7]по будинку'!BS25+'[8]по будинку'!BS25+'[9]по будинку'!BS25+'[10]по будинку'!BS25+'[11]по будинку'!BS25+'[12]по будинку'!BS25</f>
        <v>0</v>
      </c>
      <c r="BI25" s="10">
        <f>'[1]Освітлення місць загального кор'!Q27+'[2]по будинку'!BU25+'[3]по будинку'!BT25+'[4]по будинку'!BT25+'[5]по будинку'!BT25+'[6]по будинку'!BT25+'[7]по будинку'!BT25+'[8]по будинку'!BT25+'[9]по будинку'!BT25+'[10]по будинку'!BT25+'[11]по будинку'!BT25+'[12]по будинку'!BT25</f>
        <v>0</v>
      </c>
      <c r="BJ25" s="10">
        <f t="shared" si="22"/>
        <v>0</v>
      </c>
      <c r="BK25" s="27">
        <f t="shared" si="23"/>
        <v>0</v>
      </c>
      <c r="BL25" s="17">
        <v>0</v>
      </c>
      <c r="BM25" s="10">
        <f>'[1]Енергопостачання ліфтів'!P27+'[2]по будинку'!BY25+'[3]по будинку'!BX25+'[4]по будинку'!BX25+'[5]по будинку'!BX25+'[6]по будинку'!BX25+'[7]по будинку'!BX25+'[8]по будинку'!BX25+'[9]по будинку'!BX25+'[10]по будинку'!BX25+'[11]по будинку'!BX25+'[12]по будинку'!BX25</f>
        <v>0</v>
      </c>
      <c r="BN25" s="10">
        <f t="shared" si="24"/>
        <v>0</v>
      </c>
      <c r="BO25" s="23">
        <f t="shared" si="25"/>
        <v>0</v>
      </c>
      <c r="BP25" s="134">
        <f t="shared" si="26"/>
        <v>1861.9620400000003</v>
      </c>
      <c r="BQ25" s="12">
        <f t="shared" si="26"/>
        <v>2115.9177881246637</v>
      </c>
      <c r="BR25" s="10">
        <v>0</v>
      </c>
      <c r="BS25" s="15">
        <f t="shared" si="29"/>
        <v>253.95574812466339</v>
      </c>
      <c r="BT25" s="30">
        <f t="shared" si="28"/>
        <v>1.1363914745139827</v>
      </c>
    </row>
    <row r="26" spans="1:72" ht="17.100000000000001" customHeight="1" x14ac:dyDescent="0.2">
      <c r="A26" s="136">
        <v>21</v>
      </c>
      <c r="B26" s="39" t="s">
        <v>43</v>
      </c>
      <c r="C26" s="36" t="s">
        <v>45</v>
      </c>
      <c r="D26" s="22">
        <f>'[1]Прибирання сходових кліто'!H27+'[2]по будинку'!P26+'[3]по будинку'!O26+'[4]по будинку'!O26+'[5]по будинку'!O26+'[6]по будинку'!O26+'[7]по будинку'!O26+'[8]по будинку'!O26+'[9]по будинку'!O26+'[10]по будинку'!O26+'[11]по будинку'!O26+'[12]по будинку'!O26</f>
        <v>0</v>
      </c>
      <c r="E26" s="11">
        <f>'[1]Прибирання сходових кліто'!Y27+'[2]по будинку'!Q26+'[3]по будинку'!P26+'[4]по будинку'!P26+'[5]по будинку'!P26+'[6]по будинку'!P26+'[7]по будинку'!P26+'[8]по будинку'!P26+'[9]по будинку'!P26+'[10]по будинку'!P26+'[11]по будинку'!P26+'[12]по будинку'!P26</f>
        <v>0</v>
      </c>
      <c r="F26" s="10">
        <f t="shared" si="0"/>
        <v>0</v>
      </c>
      <c r="G26" s="23">
        <f t="shared" si="1"/>
        <v>0</v>
      </c>
      <c r="H26" s="17">
        <f>'[1]Прибирання прибуд терит.'!H26+'[2]по будинку'!T26+'[3]по будинку'!S26+'[4]по будинку'!S26+'[5]по будинку'!S26+'[6]по будинку'!S26+'[7]по будинку'!S26+'[8]по будинку'!S26+'[9]по будинку'!S26+'[10]по будинку'!S26+'[11]по будинку'!S26+'[12]по будинку'!S26</f>
        <v>98.881020000000021</v>
      </c>
      <c r="I26" s="11">
        <f>'[1]Прибирання прибуд терит.'!AG26+'[2]по будинку'!U26+'[3]по будинку'!T26+'[4]по будинку'!T26+'[5]по будинку'!T26+'[6]по будинку'!T26+'[7]по будинку'!T26+'[8]по будинку'!T26+'[9]по будинку'!T26+'[10]по будинку'!T26+'[11]по будинку'!T26+'[12]по будинку'!T26</f>
        <v>439.90239835469197</v>
      </c>
      <c r="J26" s="10">
        <v>0</v>
      </c>
      <c r="K26" s="23">
        <f t="shared" si="3"/>
        <v>341.02137835469193</v>
      </c>
      <c r="L26" s="22">
        <f>'[1]Вивезення та знешкодження ТПВ'!H28+'[2]по будинку'!X26+'[3]по будинку'!W26+'[4]по будинку'!W26+'[5]по будинку'!W26</f>
        <v>339.03100000000001</v>
      </c>
      <c r="M26" s="10">
        <f>'[1]Вивезення та знешкодження ТПВ'!V28+'[2]по будинку'!Y26+'[3]по будинку'!X26+'[4]по будинку'!X26+'[5]по будинку'!X26</f>
        <v>350.14815486601628</v>
      </c>
      <c r="N26" s="10">
        <v>0</v>
      </c>
      <c r="O26" s="15">
        <f t="shared" si="4"/>
        <v>11.117154866016278</v>
      </c>
      <c r="P26" s="17">
        <f>'[1]Приб підвал, тех.поверхів,покр '!H28+'[2]по будинку'!AB26+'[3]по будинку'!AA26+'[4]по будинку'!AA26+'[5]по будинку'!AA26+'[6]по будинку'!AA26+'[7]по будинку'!AA26+'[8]по будинку'!AA26+'[9]по будинку'!AA26+'[10]по будинку'!AA26+'[11]по будинку'!AA26+'[12]по будинку'!AA26</f>
        <v>0</v>
      </c>
      <c r="Q26" s="11">
        <f>'[1]Приб підвал, тех.поверхів,покр '!Q28+'[2]по будинку'!AC26+'[3]по будинку'!AB26+'[4]по будинку'!AB26+'[5]по будинку'!AB26+'[6]по будинку'!AB26+'[7]по будинку'!AB26+'[8]по будинку'!AB26+'[9]по будинку'!AB26+'[10]по будинку'!AB26+'[11]по будинку'!AB26+'[12]по будинку'!AB26</f>
        <v>0</v>
      </c>
      <c r="R26" s="10">
        <f t="shared" si="5"/>
        <v>0</v>
      </c>
      <c r="S26" s="23">
        <v>0</v>
      </c>
      <c r="T26" s="17">
        <f>'[1]ТО ліфтів'!H28+'[2]по будинку'!AF26+'[3]по будинку'!AE26+'[4]по будинку'!AE26+'[5]по будинку'!AE26+'[6]по будинку'!AE26+'[7]по будинку'!AE26+'[8]по будинку'!AE26+'[9]по будинку'!AE26+'[10]по будинку'!AE26+'[11]по будинку'!AE26+'[12]по будинку'!AE26</f>
        <v>0</v>
      </c>
      <c r="U26" s="10">
        <f>'[1]ТО ліфтів'!Q28+'[2]по будинку'!AG26+'[3]по будинку'!AF26+'[4]по будинку'!AF26+'[5]по будинку'!AF26+'[6]по будинку'!AF26+'[7]по будинку'!AF26+'[8]по будинку'!AF26+'[9]по будинку'!AF26+'[10]по будинку'!AF26+'[11]по будинку'!AF26+'[12]по будинку'!AF26</f>
        <v>0</v>
      </c>
      <c r="V26" s="10">
        <f t="shared" si="6"/>
        <v>0</v>
      </c>
      <c r="W26" s="23">
        <f t="shared" si="7"/>
        <v>0</v>
      </c>
      <c r="X26" s="17">
        <f>'[1]Обслуг. дисп.'!H28+'[2]по будинку'!AJ26+'[3]по будинку'!AI26+'[4]по будинку'!AI26+'[5]по будинку'!AI26+'[6]по будинку'!AI26+'[7]по будинку'!AI26+'[8]по будинку'!AI26+'[9]по будинку'!AI26+'[10]по будинку'!AI26+'[11]по будинку'!AI26+'[12]по будинку'!AI26</f>
        <v>0</v>
      </c>
      <c r="Y26" s="10">
        <f>'[1]Обслуг. дисп.'!O28+'[2]по будинку'!AK26+'[3]по будинку'!AJ26+'[4]по будинку'!AJ26+'[5]по будинку'!AJ26+'[6]по будинку'!AJ26+'[7]по будинку'!AJ26+'[8]по будинку'!AJ26+'[9]по будинку'!AJ26+'[10]по будинку'!AJ26+'[11]по будинку'!AJ26+'[12]по будинку'!AJ26</f>
        <v>0</v>
      </c>
      <c r="Z26" s="10">
        <f t="shared" si="8"/>
        <v>0</v>
      </c>
      <c r="AA26" s="27">
        <f t="shared" si="9"/>
        <v>0</v>
      </c>
      <c r="AB26" s="17">
        <f>'[1]ТО внутр. буд.сист'!H26+'[2]по будинку'!AN26+'[3]по будинку'!AM26+'[4]по будинку'!AM26+'[5]по будинку'!AM26+'[6]по будинку'!AM26+'[7]по будинку'!AM26+'[8]по будинку'!AM26+'[9]по будинку'!AM26+'[10]по будинку'!AM26+'[11]по будинку'!AM26+'[12]по будинку'!AM26</f>
        <v>0</v>
      </c>
      <c r="AC26" s="10">
        <f>'[1]ТО внутр. буд.сист'!W26+'[2]по будинку'!AO26+'[3]по будинку'!AN26+'[4]по будинку'!AN26+'[5]по будинку'!AN26+'[6]по будинку'!AN26+'[7]по будинку'!AN26+'[8]по будинку'!AN26+'[9]по будинку'!AN26+'[10]по будинку'!AN26+'[11]по будинку'!AN26+'[12]по будинку'!AN26</f>
        <v>0</v>
      </c>
      <c r="AD26" s="10">
        <f t="shared" si="10"/>
        <v>0</v>
      </c>
      <c r="AE26" s="23">
        <f t="shared" si="11"/>
        <v>0</v>
      </c>
      <c r="AF26" s="17">
        <f>[1]Дератизація!H27+'[2]по будинку'!AR26+'[3]по будинку'!AQ26+'[4]по будинку'!AQ26+'[5]по будинку'!AQ26+'[6]по будинку'!AQ26+'[7]по будинку'!AQ26+'[8]по будинку'!AQ26+'[9]по будинку'!AQ26+'[10]по будинку'!AQ26+'[11]по будинку'!AQ26+'[12]по будинку'!AQ26</f>
        <v>0</v>
      </c>
      <c r="AG26" s="10">
        <f>[1]Дератизація!O27+'[2]по будинку'!AS26+'[3]по будинку'!AR26+'[4]по будинку'!AR26+'[5]по будинку'!AR26+'[6]по будинку'!AR26+'[7]по будинку'!AR26+'[8]по будинку'!AR26+'[9]по будинку'!AR26+'[10]по будинку'!AR26+'[11]по будинку'!AR26+'[12]по будинку'!AR26</f>
        <v>0</v>
      </c>
      <c r="AH26" s="10">
        <f t="shared" si="12"/>
        <v>0</v>
      </c>
      <c r="AI26" s="23">
        <f t="shared" si="13"/>
        <v>0</v>
      </c>
      <c r="AJ26" s="17">
        <f>[1]Дезінсекція!H28+'[2]по будинку'!AV26+'[3]по будинку'!AU26+'[4]по будинку'!AU26+'[5]по будинку'!AU26+'[6]по будинку'!AU26+'[7]по будинку'!AU26+'[8]по будинку'!AU26+'[9]по будинку'!AU26+'[10]по будинку'!AU26+'[11]по будинку'!AU26+'[12]по будинку'!AU26</f>
        <v>0</v>
      </c>
      <c r="AK26" s="10">
        <f>[1]Дезінсекція!O28+'[2]по будинку'!AW26+'[3]по будинку'!AV26+'[4]по будинку'!AV26+'[5]по будинку'!AV26+'[6]по будинку'!AV26+'[7]по будинку'!AV26+'[8]по будинку'!AV26+'[9]по будинку'!AV26+'[10]по будинку'!AV26+'[11]по будинку'!AV26+'[12]по будинку'!AV26</f>
        <v>0</v>
      </c>
      <c r="AL26" s="10">
        <f t="shared" si="14"/>
        <v>0</v>
      </c>
      <c r="AM26" s="23">
        <v>0</v>
      </c>
      <c r="AN26" s="17">
        <f>'[1]Обслуг. ДВК'!H28+'[2]по будинку'!AZ26+'[3]по будинку'!AY26+'[4]по будинку'!AY26+'[5]по будинку'!AY26+'[6]по будинку'!AY26+'[7]по будинку'!AY26+'[8]по будинку'!AY26+'[9]по будинку'!AY26+'[10]по будинку'!AY26+'[11]по будинку'!AY26+'[12]по будинку'!AY26</f>
        <v>93.713970000000018</v>
      </c>
      <c r="AO26" s="10">
        <f>'[1]Обслуг. ДВК'!Q28+'[2]по будинку'!BA26+'[3]по будинку'!AZ26+'[4]по будинку'!AZ26+'[5]по будинку'!AZ26+'[6]по будинку'!AZ26+'[7]по будинку'!AZ26+'[8]по будинку'!AZ26+'[9]по будинку'!AZ26+'[10]по будинку'!AZ26+'[11]по будинку'!AZ26+'[12]по будинку'!AZ26</f>
        <v>2389.0152597403198</v>
      </c>
      <c r="AP26" s="10">
        <v>0</v>
      </c>
      <c r="AQ26" s="23">
        <f t="shared" si="32"/>
        <v>2295.3012897403196</v>
      </c>
      <c r="AR26" s="17">
        <f>'[1]ТО мереж електропост.'!H29+'[2]по будинку'!BD26+'[3]по будинку'!BC26+'[4]по будинку'!BC26+'[5]по будинку'!BC26+'[6]по будинку'!BC26+'[7]по будинку'!BC26+'[8]по будинку'!BC26+'[9]по будинку'!BC26+'[10]по будинку'!BC26+'[11]по будинку'!BC26+'[12]по будинку'!BC26</f>
        <v>0</v>
      </c>
      <c r="AS26" s="11">
        <f>'[1]ТО мереж електропост.'!P29+'[2]по будинку'!BE26+'[3]по будинку'!BD26+'[4]по будинку'!BD26+'[5]по будинку'!BD26+'[6]по будинку'!BD26+'[7]по будинку'!BD26+'[8]по будинку'!BD26+'[9]по будинку'!BD26+'[10]по будинку'!BD26+'[11]по будинку'!BD26+'[12]по будинку'!BD26</f>
        <v>0</v>
      </c>
      <c r="AT26" s="10">
        <f t="shared" si="16"/>
        <v>0</v>
      </c>
      <c r="AU26" s="23">
        <f t="shared" si="17"/>
        <v>0</v>
      </c>
      <c r="AV26" s="17">
        <f>'[1]ПР констр.'!H28+'[2]по будинку'!BH26+'[3]по будинку'!BG26+'[4]по будинку'!BG26+'[5]по будинку'!BG26+'[6]по будинку'!BG26+'[7]по будинку'!BG26+'[8]по будинку'!BG26+'[9]по будинку'!BG26+'[10]по будинку'!BG26+'[11]по будинку'!BG26+'[12]по будинку'!BG26</f>
        <v>1032.1952900000003</v>
      </c>
      <c r="AW26" s="10">
        <v>0</v>
      </c>
      <c r="AX26" s="10">
        <f t="shared" si="18"/>
        <v>1032.1952900000003</v>
      </c>
      <c r="AY26" s="23">
        <v>0</v>
      </c>
      <c r="AZ26" s="17">
        <f>'[1]Прибирання та вивезення снігу'!H27+'[2]по будинку'!BL26+'[3]по будинку'!BK26+'[4]по будинку'!BK26+'[5]по будинку'!BK26+'[6]по будинку'!BK26+'[7]по будинку'!BK26+'[8]по будинку'!BK26+'[9]по будинку'!BK26+'[10]по будинку'!BK26+'[11]по будинку'!BK26+'[12]по будинку'!BK26</f>
        <v>87.749200000000002</v>
      </c>
      <c r="BA26" s="10">
        <f>'[1]Прибирання та вивезення снігу'!R27+'[2]по будинку'!BM26+'[3]по будинку'!BL26+'[4]по будинку'!BL26+'[5]по будинку'!BL26+'[6]по будинку'!BL26+'[7]по будинку'!BL26+'[8]по будинку'!BL26+'[9]по будинку'!BL26+'[10]по будинку'!BL26+'[11]по будинку'!BL26+'[12]по будинку'!BL26</f>
        <v>0.93489044578537461</v>
      </c>
      <c r="BB26" s="10">
        <f t="shared" si="19"/>
        <v>86.814309554214631</v>
      </c>
      <c r="BC26" s="23">
        <v>0</v>
      </c>
      <c r="BD26" s="17">
        <f>'[1]експлуатація номерних знаків'!H28+'[2]по будинку'!BP26+'[3]по будинку'!BO26+'[4]по будинку'!BO26+'[5]по будинку'!BO26+'[6]по будинку'!BO26+'[7]по будинку'!BO26+'[8]по будинку'!BO26+'[9]по будинку'!BO26+'[10]по будинку'!BO26+'[11]по будинку'!BO26+'[12]по будинку'!BO26</f>
        <v>0</v>
      </c>
      <c r="BE26" s="10">
        <f>'[1]експлуатація номерних знаків'!P28+'[2]по будинку'!BQ26+'[3]по будинку'!BP26+'[4]по будинку'!BP26+'[5]по будинку'!BP26+'[6]по будинку'!BP26+'[7]по будинку'!BP26+'[8]по будинку'!BP26+'[9]по будинку'!BP26+'[10]по будинку'!BP26+'[11]по будинку'!BP26+'[12]по будинку'!BP26</f>
        <v>0</v>
      </c>
      <c r="BF26" s="12">
        <f t="shared" si="21"/>
        <v>0</v>
      </c>
      <c r="BG26" s="29">
        <v>0</v>
      </c>
      <c r="BH26" s="17">
        <f>'[1]Освітлення місць загального кор'!H28+'[2]по будинку'!BT26+'[3]по будинку'!BS26+'[4]по будинку'!BS26+'[5]по будинку'!BS26+'[6]по будинку'!BS26+'[7]по будинку'!BS26+'[8]по будинку'!BS26+'[9]по будинку'!BS26+'[10]по будинку'!BS26+'[11]по будинку'!BS26+'[12]по будинку'!BS26</f>
        <v>0</v>
      </c>
      <c r="BI26" s="10">
        <f>'[1]Освітлення місць загального кор'!Q28+'[2]по будинку'!BU26+'[3]по будинку'!BT26+'[4]по будинку'!BT26+'[5]по будинку'!BT26+'[6]по будинку'!BT26+'[7]по будинку'!BT26+'[8]по будинку'!BT26+'[9]по будинку'!BT26+'[10]по будинку'!BT26+'[11]по будинку'!BT26+'[12]по будинку'!BT26</f>
        <v>0</v>
      </c>
      <c r="BJ26" s="10">
        <f t="shared" si="22"/>
        <v>0</v>
      </c>
      <c r="BK26" s="27">
        <f t="shared" si="23"/>
        <v>0</v>
      </c>
      <c r="BL26" s="17">
        <v>0</v>
      </c>
      <c r="BM26" s="10">
        <f>'[1]Енергопостачання ліфтів'!P28+'[2]по будинку'!BY26+'[3]по будинку'!BX26+'[4]по будинку'!BX26+'[5]по будинку'!BX26+'[6]по будинку'!BX26+'[7]по будинку'!BX26+'[8]по будинку'!BX26+'[9]по будинку'!BX26+'[10]по будинку'!BX26+'[11]по будинку'!BX26+'[12]по будинку'!BX26</f>
        <v>0</v>
      </c>
      <c r="BN26" s="10">
        <f t="shared" si="24"/>
        <v>0</v>
      </c>
      <c r="BO26" s="23">
        <f t="shared" si="25"/>
        <v>0</v>
      </c>
      <c r="BP26" s="134">
        <f t="shared" si="26"/>
        <v>1651.5704800000003</v>
      </c>
      <c r="BQ26" s="12">
        <f t="shared" si="26"/>
        <v>3180.0007034068135</v>
      </c>
      <c r="BR26" s="10">
        <v>0</v>
      </c>
      <c r="BS26" s="15">
        <f t="shared" si="29"/>
        <v>1528.4302234068132</v>
      </c>
      <c r="BT26" s="30">
        <f t="shared" si="28"/>
        <v>1.9254405076353829</v>
      </c>
    </row>
    <row r="27" spans="1:72" ht="17.100000000000001" customHeight="1" x14ac:dyDescent="0.2">
      <c r="A27" s="135">
        <v>22</v>
      </c>
      <c r="B27" s="39" t="s">
        <v>43</v>
      </c>
      <c r="C27" s="36">
        <v>2</v>
      </c>
      <c r="D27" s="22">
        <f>'[1]Прибирання сходових кліто'!H28+'[2]по будинку'!P27+'[3]по будинку'!O27+'[4]по будинку'!O27+'[5]по будинку'!O27+'[6]по будинку'!O27+'[7]по будинку'!O27+'[8]по будинку'!O27+'[9]по будинку'!O27+'[10]по будинку'!O27+'[11]по будинку'!O27+'[12]по будинку'!O27</f>
        <v>0</v>
      </c>
      <c r="E27" s="11">
        <f>'[1]Прибирання сходових кліто'!Y28+'[2]по будинку'!Q27+'[3]по будинку'!P27+'[4]по будинку'!P27+'[5]по будинку'!P27+'[6]по будинку'!P27+'[7]по будинку'!P27+'[8]по будинку'!P27+'[9]по будинку'!P27+'[10]по будинку'!P27+'[11]по будинку'!P27+'[12]по будинку'!P27</f>
        <v>0</v>
      </c>
      <c r="F27" s="10">
        <f t="shared" si="0"/>
        <v>0</v>
      </c>
      <c r="G27" s="23">
        <f t="shared" si="1"/>
        <v>0</v>
      </c>
      <c r="H27" s="17">
        <f>'[1]Прибирання прибуд терит.'!H27+'[2]по будинку'!T27+'[3]по будинку'!S27+'[4]по будинку'!S27+'[5]по будинку'!S27+'[6]по будинку'!S27+'[7]по будинку'!S27+'[8]по будинку'!S27+'[9]по будинку'!S27+'[10]по будинку'!S27+'[11]по будинку'!S27+'[12]по будинку'!S27</f>
        <v>185.31546</v>
      </c>
      <c r="I27" s="11">
        <f>'[1]Прибирання прибуд терит.'!AG27+'[2]по будинку'!U27+'[3]по будинку'!T27+'[4]по будинку'!T27+'[5]по будинку'!T27+'[6]по будинку'!T27+'[7]по будинку'!T27+'[8]по будинку'!T27+'[9]по будинку'!T27+'[10]по будинку'!T27+'[11]по будинку'!T27+'[12]по будинку'!T27</f>
        <v>440.96105889101523</v>
      </c>
      <c r="J27" s="10">
        <v>0</v>
      </c>
      <c r="K27" s="23">
        <f t="shared" si="3"/>
        <v>255.64559889101523</v>
      </c>
      <c r="L27" s="22">
        <f>'[1]Вивезення та знешкодження ТПВ'!H29+'[2]по будинку'!X27+'[3]по будинку'!W27+'[4]по будинку'!W27+'[5]по будинку'!W27</f>
        <v>592.86149999999998</v>
      </c>
      <c r="M27" s="10">
        <f>'[1]Вивезення та знешкодження ТПВ'!V29+'[2]по будинку'!Y27+'[3]по будинку'!X27+'[4]по будинку'!X27+'[5]по будинку'!X27</f>
        <v>564.06222869678516</v>
      </c>
      <c r="N27" s="10">
        <f t="shared" si="30"/>
        <v>28.799271303214823</v>
      </c>
      <c r="O27" s="15">
        <v>0</v>
      </c>
      <c r="P27" s="17">
        <f>'[1]Приб підвал, тех.поверхів,покр '!H29+'[2]по будинку'!AB27+'[3]по будинку'!AA27+'[4]по будинку'!AA27+'[5]по будинку'!AA27+'[6]по будинку'!AA27+'[7]по будинку'!AA27+'[8]по будинку'!AA27+'[9]по будинку'!AA27+'[10]по будинку'!AA27+'[11]по будинку'!AA27+'[12]по будинку'!AA27</f>
        <v>0</v>
      </c>
      <c r="Q27" s="11">
        <f>'[1]Приб підвал, тех.поверхів,покр '!Q29+'[2]по будинку'!AC27+'[3]по будинку'!AB27+'[4]по будинку'!AB27+'[5]по будинку'!AB27+'[6]по будинку'!AB27+'[7]по будинку'!AB27+'[8]по будинку'!AB27+'[9]по будинку'!AB27+'[10]по будинку'!AB27+'[11]по будинку'!AB27+'[12]по будинку'!AB27</f>
        <v>0</v>
      </c>
      <c r="R27" s="10">
        <f t="shared" si="5"/>
        <v>0</v>
      </c>
      <c r="S27" s="23">
        <v>0</v>
      </c>
      <c r="T27" s="17">
        <f>'[1]ТО ліфтів'!H29+'[2]по будинку'!AF27+'[3]по будинку'!AE27+'[4]по будинку'!AE27+'[5]по будинку'!AE27+'[6]по будинку'!AE27+'[7]по будинку'!AE27+'[8]по будинку'!AE27+'[9]по будинку'!AE27+'[10]по будинку'!AE27+'[11]по будинку'!AE27+'[12]по будинку'!AE27</f>
        <v>0</v>
      </c>
      <c r="U27" s="10">
        <f>'[1]ТО ліфтів'!Q29+'[2]по будинку'!AG27+'[3]по будинку'!AF27+'[4]по будинку'!AF27+'[5]по будинку'!AF27+'[6]по будинку'!AF27+'[7]по будинку'!AF27+'[8]по будинку'!AF27+'[9]по будинку'!AF27+'[10]по будинку'!AF27+'[11]по будинку'!AF27+'[12]по будинку'!AF27</f>
        <v>0</v>
      </c>
      <c r="V27" s="10">
        <f t="shared" si="6"/>
        <v>0</v>
      </c>
      <c r="W27" s="23">
        <f t="shared" si="7"/>
        <v>0</v>
      </c>
      <c r="X27" s="17">
        <f>'[1]Обслуг. дисп.'!H29+'[2]по будинку'!AJ27+'[3]по будинку'!AI27+'[4]по будинку'!AI27+'[5]по будинку'!AI27+'[6]по будинку'!AI27+'[7]по будинку'!AI27+'[8]по будинку'!AI27+'[9]по будинку'!AI27+'[10]по будинку'!AI27+'[11]по будинку'!AI27+'[12]по будинку'!AI27</f>
        <v>0</v>
      </c>
      <c r="Y27" s="10">
        <f>'[1]Обслуг. дисп.'!O29+'[2]по будинку'!AK27+'[3]по будинку'!AJ27+'[4]по будинку'!AJ27+'[5]по будинку'!AJ27+'[6]по будинку'!AJ27+'[7]по будинку'!AJ27+'[8]по будинку'!AJ27+'[9]по будинку'!AJ27+'[10]по будинку'!AJ27+'[11]по будинку'!AJ27+'[12]по будинку'!AJ27</f>
        <v>0</v>
      </c>
      <c r="Z27" s="10">
        <f t="shared" si="8"/>
        <v>0</v>
      </c>
      <c r="AA27" s="27">
        <f t="shared" si="9"/>
        <v>0</v>
      </c>
      <c r="AB27" s="17">
        <f>'[1]ТО внутр. буд.сист'!H27+'[2]по будинку'!AN27+'[3]по будинку'!AM27+'[4]по будинку'!AM27+'[5]по будинку'!AM27+'[6]по будинку'!AM27+'[7]по будинку'!AM27+'[8]по будинку'!AM27+'[9]по будинку'!AM27+'[10]по будинку'!AM27+'[11]по будинку'!AM27+'[12]по будинку'!AM27</f>
        <v>0</v>
      </c>
      <c r="AC27" s="10">
        <f>'[1]ТО внутр. буд.сист'!W27+'[2]по будинку'!AO27+'[3]по будинку'!AN27+'[4]по будинку'!AN27+'[5]по будинку'!AN27+'[6]по будинку'!AN27+'[7]по будинку'!AN27+'[8]по будинку'!AN27+'[9]по будинку'!AN27+'[10]по будинку'!AN27+'[11]по будинку'!AN27+'[12]по будинку'!AN27</f>
        <v>0</v>
      </c>
      <c r="AD27" s="10">
        <f t="shared" si="10"/>
        <v>0</v>
      </c>
      <c r="AE27" s="23">
        <f t="shared" si="11"/>
        <v>0</v>
      </c>
      <c r="AF27" s="17">
        <f>[1]Дератизація!H28+'[2]по будинку'!AR27+'[3]по будинку'!AQ27+'[4]по будинку'!AQ27+'[5]по будинку'!AQ27+'[6]по будинку'!AQ27+'[7]по будинку'!AQ27+'[8]по будинку'!AQ27+'[9]по будинку'!AQ27+'[10]по будинку'!AQ27+'[11]по будинку'!AQ27+'[12]по будинку'!AQ27</f>
        <v>0</v>
      </c>
      <c r="AG27" s="10">
        <f>[1]Дератизація!O28+'[2]по будинку'!AS27+'[3]по будинку'!AR27+'[4]по будинку'!AR27+'[5]по будинку'!AR27+'[6]по будинку'!AR27+'[7]по будинку'!AR27+'[8]по будинку'!AR27+'[9]по будинку'!AR27+'[10]по будинку'!AR27+'[11]по будинку'!AR27+'[12]по будинку'!AR27</f>
        <v>0</v>
      </c>
      <c r="AH27" s="10">
        <f t="shared" si="12"/>
        <v>0</v>
      </c>
      <c r="AI27" s="23">
        <f t="shared" si="13"/>
        <v>0</v>
      </c>
      <c r="AJ27" s="17">
        <f>[1]Дезінсекція!H29+'[2]по будинку'!AV27+'[3]по будинку'!AU27+'[4]по будинку'!AU27+'[5]по будинку'!AU27+'[6]по будинку'!AU27+'[7]по будинку'!AU27+'[8]по будинку'!AU27+'[9]по будинку'!AU27+'[10]по будинку'!AU27+'[11]по будинку'!AU27+'[12]по будинку'!AU27</f>
        <v>0</v>
      </c>
      <c r="AK27" s="10">
        <f>[1]Дезінсекція!O29+'[2]по будинку'!AW27+'[3]по будинку'!AV27+'[4]по будинку'!AV27+'[5]по будинку'!AV27+'[6]по будинку'!AV27+'[7]по будинку'!AV27+'[8]по будинку'!AV27+'[9]по будинку'!AV27+'[10]по будинку'!AV27+'[11]по будинку'!AV27+'[12]по будинку'!AV27</f>
        <v>0</v>
      </c>
      <c r="AL27" s="10">
        <f t="shared" si="14"/>
        <v>0</v>
      </c>
      <c r="AM27" s="23">
        <v>0</v>
      </c>
      <c r="AN27" s="17">
        <f>'[1]Обслуг. ДВК'!H29+'[2]по будинку'!AZ27+'[3]по будинку'!AY27+'[4]по будинку'!AY27+'[5]по будинку'!AY27+'[6]по будинку'!AY27+'[7]по будинку'!AY27+'[8]по будинку'!AY27+'[9]по будинку'!AY27+'[10]по будинку'!AY27+'[11]по будинку'!AY27+'[12]по будинку'!AY27</f>
        <v>104.74860000000001</v>
      </c>
      <c r="AO27" s="10">
        <f>'[1]Обслуг. ДВК'!Q29+'[2]по будинку'!BA27+'[3]по будинку'!AZ27+'[4]по будинку'!AZ27+'[5]по будинку'!AZ27+'[6]по будинку'!AZ27+'[7]по будинку'!AZ27+'[8]по будинку'!AZ27+'[9]по будинку'!AZ27+'[10]по будинку'!AZ27+'[11]по будинку'!AZ27+'[12]по будинку'!AZ27</f>
        <v>1791.76144480524</v>
      </c>
      <c r="AP27" s="10">
        <v>0</v>
      </c>
      <c r="AQ27" s="23">
        <f t="shared" si="32"/>
        <v>1687.0128448052401</v>
      </c>
      <c r="AR27" s="17">
        <f>'[1]ТО мереж електропост.'!H30+'[2]по будинку'!BD27+'[3]по будинку'!BC27+'[4]по будинку'!BC27+'[5]по будинку'!BC27+'[6]по будинку'!BC27+'[7]по будинку'!BC27+'[8]по будинку'!BC27+'[9]по будинку'!BC27+'[10]по будинку'!BC27+'[11]по будинку'!BC27+'[12]по будинку'!BC27</f>
        <v>0</v>
      </c>
      <c r="AS27" s="11">
        <f>'[1]ТО мереж електропост.'!P30+'[2]по будинку'!BE27+'[3]по будинку'!BD27+'[4]по будинку'!BD27+'[5]по будинку'!BD27+'[6]по будинку'!BD27+'[7]по будинку'!BD27+'[8]по будинку'!BD27+'[9]по будинку'!BD27+'[10]по будинку'!BD27+'[11]по будинку'!BD27+'[12]по будинку'!BD27</f>
        <v>0</v>
      </c>
      <c r="AT27" s="10">
        <f t="shared" si="16"/>
        <v>0</v>
      </c>
      <c r="AU27" s="23">
        <f t="shared" si="17"/>
        <v>0</v>
      </c>
      <c r="AV27" s="17">
        <f>'[1]ПР констр.'!H29+'[2]по будинку'!BH27+'[3]по будинку'!BG27+'[4]по будинку'!BG27+'[5]по будинку'!BG27+'[6]по будинку'!BG27+'[7]по будинку'!BG27+'[8]по будинку'!BG27+'[9]по будинку'!BG27+'[10]по будинку'!BG27+'[11]по будинку'!BG27+'[12]по будинку'!BG27</f>
        <v>1013.6276699999997</v>
      </c>
      <c r="AW27" s="10">
        <v>0</v>
      </c>
      <c r="AX27" s="10">
        <f t="shared" si="18"/>
        <v>1013.6276699999997</v>
      </c>
      <c r="AY27" s="23">
        <v>0</v>
      </c>
      <c r="AZ27" s="17">
        <f>'[1]Прибирання та вивезення снігу'!H28+'[2]по будинку'!BL27+'[3]по будинку'!BK27+'[4]по будинку'!BK27+'[5]по будинку'!BK27+'[6]по будинку'!BK27+'[7]по будинку'!BK27+'[8]по будинку'!BK27+'[9]по будинку'!BK27+'[10]по будинку'!BK27+'[11]по будинку'!BK27+'[12]по будинку'!BK27</f>
        <v>165.26136</v>
      </c>
      <c r="BA27" s="10">
        <f>'[1]Прибирання та вивезення снігу'!R28+'[2]по будинку'!BM27+'[3]по будинку'!BL27+'[4]по будинку'!BL27+'[5]по будинку'!BL27+'[6]по будинку'!BL27+'[7]по будинку'!BL27+'[8]по будинку'!BL27+'[9]по будинку'!BL27+'[10]по будинку'!BL27+'[11]по будинку'!BL27+'[12]по будинку'!BL27</f>
        <v>1.7701907823940595</v>
      </c>
      <c r="BB27" s="10">
        <f t="shared" si="19"/>
        <v>163.49116921760594</v>
      </c>
      <c r="BC27" s="23">
        <v>0</v>
      </c>
      <c r="BD27" s="17">
        <f>'[1]експлуатація номерних знаків'!H29+'[2]по будинку'!BP27+'[3]по будинку'!BO27+'[4]по будинку'!BO27+'[5]по будинку'!BO27+'[6]по будинку'!BO27+'[7]по будинку'!BO27+'[8]по будинку'!BO27+'[9]по будинку'!BO27+'[10]по будинку'!BO27+'[11]по будинку'!BO27+'[12]по будинку'!BO27</f>
        <v>0</v>
      </c>
      <c r="BE27" s="10">
        <f>'[1]експлуатація номерних знаків'!P29+'[2]по будинку'!BQ27+'[3]по будинку'!BP27+'[4]по будинку'!BP27+'[5]по будинку'!BP27+'[6]по будинку'!BP27+'[7]по будинку'!BP27+'[8]по будинку'!BP27+'[9]по будинку'!BP27+'[10]по будинку'!BP27+'[11]по будинку'!BP27+'[12]по будинку'!BP27</f>
        <v>0</v>
      </c>
      <c r="BF27" s="12">
        <f t="shared" si="21"/>
        <v>0</v>
      </c>
      <c r="BG27" s="29">
        <v>0</v>
      </c>
      <c r="BH27" s="17">
        <f>'[1]Освітлення місць загального кор'!H29+'[2]по будинку'!BT27+'[3]по будинку'!BS27+'[4]по будинку'!BS27+'[5]по будинку'!BS27+'[6]по будинку'!BS27+'[7]по будинку'!BS27+'[8]по будинку'!BS27+'[9]по будинку'!BS27+'[10]по будинку'!BS27+'[11]по будинку'!BS27+'[12]по будинку'!BS27</f>
        <v>0</v>
      </c>
      <c r="BI27" s="10">
        <f>'[1]Освітлення місць загального кор'!Q29+'[2]по будинку'!BU27+'[3]по будинку'!BT27+'[4]по будинку'!BT27+'[5]по будинку'!BT27+'[6]по будинку'!BT27+'[7]по будинку'!BT27+'[8]по будинку'!BT27+'[9]по будинку'!BT27+'[10]по будинку'!BT27+'[11]по будинку'!BT27+'[12]по будинку'!BT27</f>
        <v>0</v>
      </c>
      <c r="BJ27" s="10">
        <f t="shared" si="22"/>
        <v>0</v>
      </c>
      <c r="BK27" s="27">
        <f t="shared" si="23"/>
        <v>0</v>
      </c>
      <c r="BL27" s="17">
        <v>0</v>
      </c>
      <c r="BM27" s="10">
        <f>'[1]Енергопостачання ліфтів'!P29+'[2]по будинку'!BY27+'[3]по будинку'!BX27+'[4]по будинку'!BX27+'[5]по будинку'!BX27+'[6]по будинку'!BX27+'[7]по будинку'!BX27+'[8]по будинку'!BX27+'[9]по будинку'!BX27+'[10]по будинку'!BX27+'[11]по будинку'!BX27+'[12]по будинку'!BX27</f>
        <v>0</v>
      </c>
      <c r="BN27" s="10">
        <f t="shared" si="24"/>
        <v>0</v>
      </c>
      <c r="BO27" s="23">
        <f t="shared" si="25"/>
        <v>0</v>
      </c>
      <c r="BP27" s="134">
        <f t="shared" si="26"/>
        <v>2061.81459</v>
      </c>
      <c r="BQ27" s="12">
        <f t="shared" si="26"/>
        <v>2798.5549231754344</v>
      </c>
      <c r="BR27" s="10">
        <v>0</v>
      </c>
      <c r="BS27" s="15">
        <f t="shared" si="29"/>
        <v>736.74033317543444</v>
      </c>
      <c r="BT27" s="30">
        <f t="shared" si="28"/>
        <v>1.357326180903315</v>
      </c>
    </row>
    <row r="28" spans="1:72" ht="17.100000000000001" customHeight="1" x14ac:dyDescent="0.2">
      <c r="A28" s="136">
        <v>23</v>
      </c>
      <c r="B28" s="39" t="s">
        <v>43</v>
      </c>
      <c r="C28" s="36">
        <v>4</v>
      </c>
      <c r="D28" s="22">
        <f>'[1]Прибирання сходових кліто'!H29+'[2]по будинку'!P28+'[3]по будинку'!O28+'[4]по будинку'!O28+'[5]по будинку'!O28+'[6]по будинку'!O28+'[7]по будинку'!O28+'[8]по будинку'!O28+'[9]по будинку'!O28+'[10]по будинку'!O28+'[11]по будинку'!O28+'[12]по будинку'!O28</f>
        <v>0</v>
      </c>
      <c r="E28" s="11">
        <f>'[1]Прибирання сходових кліто'!Y29+'[2]по будинку'!Q28+'[3]по будинку'!P28+'[4]по будинку'!P28+'[5]по будинку'!P28+'[6]по будинку'!P28+'[7]по будинку'!P28+'[8]по будинку'!P28+'[9]по будинку'!P28+'[10]по будинку'!P28+'[11]по будинку'!P28+'[12]по будинку'!P28</f>
        <v>0</v>
      </c>
      <c r="F28" s="10">
        <f t="shared" si="0"/>
        <v>0</v>
      </c>
      <c r="G28" s="23">
        <f t="shared" si="1"/>
        <v>0</v>
      </c>
      <c r="H28" s="17">
        <f>'[1]Прибирання прибуд терит.'!H28+'[2]по будинку'!T28+'[3]по будинку'!S28+'[4]по будинку'!S28+'[5]по будинку'!S28+'[6]по будинку'!S28+'[7]по будинку'!S28+'[8]по будинку'!S28+'[9]по будинку'!S28+'[10]по будинку'!S28+'[11]по будинку'!S28+'[12]по будинку'!S28</f>
        <v>71.468600000000023</v>
      </c>
      <c r="I28" s="11">
        <f>'[1]Прибирання прибуд терит.'!AG28+'[2]по будинку'!U28+'[3]по будинку'!T28+'[4]по будинку'!T28+'[5]по будинку'!T28+'[6]по будинку'!T28+'[7]по будинку'!T28+'[8]по будинку'!T28+'[9]по будинку'!T28+'[10]по будинку'!T28+'[11]по будинку'!T28+'[12]по будинку'!T28</f>
        <v>439.56466083938983</v>
      </c>
      <c r="J28" s="10">
        <v>0</v>
      </c>
      <c r="K28" s="23">
        <f t="shared" si="3"/>
        <v>368.09606083938979</v>
      </c>
      <c r="L28" s="22">
        <f>'[1]Вивезення та знешкодження ТПВ'!H30+'[2]по будинку'!X28+'[3]по будинку'!W28+'[4]по будинку'!W28+'[5]по будинку'!W28</f>
        <v>211.22500000000002</v>
      </c>
      <c r="M28" s="10">
        <f>'[1]Вивезення та знешкодження ТПВ'!V30+'[2]по будинку'!Y28+'[3]по будинку'!X28+'[4]по будинку'!X28+'[5]по будинку'!X28</f>
        <v>242.98614527347746</v>
      </c>
      <c r="N28" s="10">
        <v>0</v>
      </c>
      <c r="O28" s="15">
        <f t="shared" si="4"/>
        <v>31.761145273477439</v>
      </c>
      <c r="P28" s="17">
        <f>'[1]Приб підвал, тех.поверхів,покр '!H30+'[2]по будинку'!AB28+'[3]по будинку'!AA28+'[4]по будинку'!AA28+'[5]по будинку'!AA28+'[6]по будинку'!AA28+'[7]по будинку'!AA28+'[8]по будинку'!AA28+'[9]по будинку'!AA28+'[10]по будинку'!AA28+'[11]по будинку'!AA28+'[12]по будинку'!AA28</f>
        <v>0</v>
      </c>
      <c r="Q28" s="11">
        <f>'[1]Приб підвал, тех.поверхів,покр '!Q30+'[2]по будинку'!AC28+'[3]по будинку'!AB28+'[4]по будинку'!AB28+'[5]по будинку'!AB28+'[6]по будинку'!AB28+'[7]по будинку'!AB28+'[8]по будинку'!AB28+'[9]по будинку'!AB28+'[10]по будинку'!AB28+'[11]по будинку'!AB28+'[12]по будинку'!AB28</f>
        <v>0</v>
      </c>
      <c r="R28" s="10">
        <f t="shared" si="5"/>
        <v>0</v>
      </c>
      <c r="S28" s="23">
        <v>0</v>
      </c>
      <c r="T28" s="17">
        <f>'[1]ТО ліфтів'!H30+'[2]по будинку'!AF28+'[3]по будинку'!AE28+'[4]по будинку'!AE28+'[5]по будинку'!AE28+'[6]по будинку'!AE28+'[7]по будинку'!AE28+'[8]по будинку'!AE28+'[9]по будинку'!AE28+'[10]по будинку'!AE28+'[11]по будинку'!AE28+'[12]по будинку'!AE28</f>
        <v>0</v>
      </c>
      <c r="U28" s="10">
        <f>'[1]ТО ліфтів'!Q30+'[2]по будинку'!AG28+'[3]по будинку'!AF28+'[4]по будинку'!AF28+'[5]по будинку'!AF28+'[6]по будинку'!AF28+'[7]по будинку'!AF28+'[8]по будинку'!AF28+'[9]по будинку'!AF28+'[10]по будинку'!AF28+'[11]по будинку'!AF28+'[12]по будинку'!AF28</f>
        <v>0</v>
      </c>
      <c r="V28" s="10">
        <f t="shared" si="6"/>
        <v>0</v>
      </c>
      <c r="W28" s="23">
        <f t="shared" si="7"/>
        <v>0</v>
      </c>
      <c r="X28" s="17">
        <f>'[1]Обслуг. дисп.'!H30+'[2]по будинку'!AJ28+'[3]по будинку'!AI28+'[4]по будинку'!AI28+'[5]по будинку'!AI28+'[6]по будинку'!AI28+'[7]по будинку'!AI28+'[8]по будинку'!AI28+'[9]по будинку'!AI28+'[10]по будинку'!AI28+'[11]по будинку'!AI28+'[12]по будинку'!AI28</f>
        <v>0</v>
      </c>
      <c r="Y28" s="10">
        <f>'[1]Обслуг. дисп.'!O30+'[2]по будинку'!AK28+'[3]по будинку'!AJ28+'[4]по будинку'!AJ28+'[5]по будинку'!AJ28+'[6]по будинку'!AJ28+'[7]по будинку'!AJ28+'[8]по будинку'!AJ28+'[9]по будинку'!AJ28+'[10]по будинку'!AJ28+'[11]по будинку'!AJ28+'[12]по будинку'!AJ28</f>
        <v>0</v>
      </c>
      <c r="Z28" s="10">
        <f t="shared" si="8"/>
        <v>0</v>
      </c>
      <c r="AA28" s="27">
        <f t="shared" si="9"/>
        <v>0</v>
      </c>
      <c r="AB28" s="17">
        <f>'[1]ТО внутр. буд.сист'!H28+'[2]по будинку'!AN28+'[3]по будинку'!AM28+'[4]по будинку'!AM28+'[5]по будинку'!AM28+'[6]по будинку'!AM28+'[7]по будинку'!AM28+'[8]по будинку'!AM28+'[9]по будинку'!AM28+'[10]по будинку'!AM28+'[11]по будинку'!AM28+'[12]по будинку'!AM28</f>
        <v>0</v>
      </c>
      <c r="AC28" s="10">
        <f>'[1]ТО внутр. буд.сист'!W28+'[2]по будинку'!AO28+'[3]по будинку'!AN28+'[4]по будинку'!AN28+'[5]по будинку'!AN28+'[6]по будинку'!AN28+'[7]по будинку'!AN28+'[8]по будинку'!AN28+'[9]по будинку'!AN28+'[10]по будинку'!AN28+'[11]по будинку'!AN28+'[12]по будинку'!AN28</f>
        <v>0</v>
      </c>
      <c r="AD28" s="10">
        <f t="shared" si="10"/>
        <v>0</v>
      </c>
      <c r="AE28" s="23">
        <f t="shared" si="11"/>
        <v>0</v>
      </c>
      <c r="AF28" s="17">
        <f>[1]Дератизація!H29+'[2]по будинку'!AR28+'[3]по будинку'!AQ28+'[4]по будинку'!AQ28+'[5]по будинку'!AQ28+'[6]по будинку'!AQ28+'[7]по будинку'!AQ28+'[8]по будинку'!AQ28+'[9]по будинку'!AQ28+'[10]по будинку'!AQ28+'[11]по будинку'!AQ28+'[12]по будинку'!AQ28</f>
        <v>0</v>
      </c>
      <c r="AG28" s="10">
        <f>[1]Дератизація!O29+'[2]по будинку'!AS28+'[3]по будинку'!AR28+'[4]по будинку'!AR28+'[5]по будинку'!AR28+'[6]по будинку'!AR28+'[7]по будинку'!AR28+'[8]по будинку'!AR28+'[9]по будинку'!AR28+'[10]по будинку'!AR28+'[11]по будинку'!AR28+'[12]по будинку'!AR28</f>
        <v>0</v>
      </c>
      <c r="AH28" s="10">
        <f t="shared" si="12"/>
        <v>0</v>
      </c>
      <c r="AI28" s="23">
        <f t="shared" si="13"/>
        <v>0</v>
      </c>
      <c r="AJ28" s="17">
        <f>[1]Дезінсекція!H30+'[2]по будинку'!AV28+'[3]по будинку'!AU28+'[4]по будинку'!AU28+'[5]по будинку'!AU28+'[6]по будинку'!AU28+'[7]по будинку'!AU28+'[8]по будинку'!AU28+'[9]по будинку'!AU28+'[10]по будинку'!AU28+'[11]по будинку'!AU28+'[12]по будинку'!AU28</f>
        <v>0</v>
      </c>
      <c r="AK28" s="10">
        <f>[1]Дезінсекція!O30+'[2]по будинку'!AW28+'[3]по будинку'!AV28+'[4]по будинку'!AV28+'[5]по будинку'!AV28+'[6]по будинку'!AV28+'[7]по будинку'!AV28+'[8]по будинку'!AV28+'[9]по будинку'!AV28+'[10]по будинку'!AV28+'[11]по будинку'!AV28+'[12]по будинку'!AV28</f>
        <v>0</v>
      </c>
      <c r="AL28" s="10">
        <f t="shared" si="14"/>
        <v>0</v>
      </c>
      <c r="AM28" s="23">
        <v>0</v>
      </c>
      <c r="AN28" s="17">
        <f>'[1]Обслуг. ДВК'!H30+'[2]по будинку'!AZ28+'[3]по будинку'!AY28+'[4]по будинку'!AY28+'[5]по будинку'!AY28+'[6]по будинку'!AY28+'[7]по будинку'!AY28+'[8]по будинку'!AY28+'[9]по будинку'!AY28+'[10]по будинку'!AY28+'[11]по будинку'!AY28+'[12]по будинку'!AY28</f>
        <v>71.28967999999999</v>
      </c>
      <c r="AO28" s="10">
        <f>'[1]Обслуг. ДВК'!Q30+'[2]по будинку'!BA28+'[3]по будинку'!AZ28+'[4]по будинку'!AZ28+'[5]по будинку'!AZ28+'[6]по будинку'!AZ28+'[7]по будинку'!AZ28+'[8]по будинку'!AZ28+'[9]по будинку'!AZ28+'[10]по будинку'!AZ28+'[11]по будинку'!AZ28+'[12]по будинку'!AZ28</f>
        <v>1194.5076298701599</v>
      </c>
      <c r="AP28" s="10">
        <v>0</v>
      </c>
      <c r="AQ28" s="23">
        <f t="shared" si="32"/>
        <v>1123.2179498701598</v>
      </c>
      <c r="AR28" s="17">
        <f>'[1]ТО мереж електропост.'!H31+'[2]по будинку'!BD28+'[3]по будинку'!BC28+'[4]по будинку'!BC28+'[5]по будинку'!BC28+'[6]по будинку'!BC28+'[7]по будинку'!BC28+'[8]по будинку'!BC28+'[9]по будинку'!BC28+'[10]по будинку'!BC28+'[11]по будинку'!BC28+'[12]по будинку'!BC28</f>
        <v>0</v>
      </c>
      <c r="AS28" s="11">
        <f>'[1]ТО мереж електропост.'!P31+'[2]по будинку'!BE28+'[3]по будинку'!BD28+'[4]по будинку'!BD28+'[5]по будинку'!BD28+'[6]по будинку'!BD28+'[7]по будинку'!BD28+'[8]по будинку'!BD28+'[9]по будинку'!BD28+'[10]по будинку'!BD28+'[11]по будинку'!BD28+'[12]по будинку'!BD28</f>
        <v>0</v>
      </c>
      <c r="AT28" s="10">
        <f t="shared" si="16"/>
        <v>0</v>
      </c>
      <c r="AU28" s="23">
        <f t="shared" si="17"/>
        <v>0</v>
      </c>
      <c r="AV28" s="17">
        <f>'[1]ПР констр.'!H30+'[2]по будинку'!BH28+'[3]по будинку'!BG28+'[4]по будинку'!BG28+'[5]по будинку'!BG28+'[6]по будинку'!BG28+'[7]по будинку'!BG28+'[8]по будинку'!BG28+'[9]по будинку'!BG28+'[10]по будинку'!BG28+'[11]по будинку'!BG28+'[12]по будинку'!BG28</f>
        <v>568.92583999999999</v>
      </c>
      <c r="AW28" s="10">
        <v>0</v>
      </c>
      <c r="AX28" s="10">
        <f t="shared" si="18"/>
        <v>568.92583999999999</v>
      </c>
      <c r="AY28" s="23">
        <v>0</v>
      </c>
      <c r="AZ28" s="17">
        <f>'[1]Прибирання та вивезення снігу'!H29+'[2]по будинку'!BL28+'[3]по будинку'!BK28+'[4]по будинку'!BK28+'[5]по будинку'!BK28+'[6]по будинку'!BK28+'[7]по будинку'!BK28+'[8]по будинку'!BK28+'[9]по будинку'!BK28+'[10]по будинку'!BK28+'[11]по будинку'!BK28+'[12]по будинку'!BK28</f>
        <v>64.103059999999999</v>
      </c>
      <c r="BA28" s="10">
        <f>'[1]Прибирання та вивезення снігу'!R29+'[2]по будинку'!BM28+'[3]по будинку'!BL28+'[4]по будинку'!BL28+'[5]по будинку'!BL28+'[6]по будинку'!BL28+'[7]по будинку'!BL28+'[8]по будинку'!BL28+'[9]по будинку'!BL28+'[10]по будинку'!BL28+'[11]по будинку'!BL28+'[12]по будинку'!BL28</f>
        <v>0.68791674541533043</v>
      </c>
      <c r="BB28" s="10">
        <f t="shared" si="19"/>
        <v>63.41514325458467</v>
      </c>
      <c r="BC28" s="23">
        <v>0</v>
      </c>
      <c r="BD28" s="17">
        <f>'[1]експлуатація номерних знаків'!H30+'[2]по будинку'!BP28+'[3]по будинку'!BO28+'[4]по будинку'!BO28+'[5]по будинку'!BO28+'[6]по будинку'!BO28+'[7]по будинку'!BO28+'[8]по будинку'!BO28+'[9]по будинку'!BO28+'[10]по будинку'!BO28+'[11]по будинку'!BO28+'[12]по будинку'!BO28</f>
        <v>0</v>
      </c>
      <c r="BE28" s="10">
        <f>'[1]експлуатація номерних знаків'!P30+'[2]по будинку'!BQ28+'[3]по будинку'!BP28+'[4]по будинку'!BP28+'[5]по будинку'!BP28+'[6]по будинку'!BP28+'[7]по будинку'!BP28+'[8]по будинку'!BP28+'[9]по будинку'!BP28+'[10]по будинку'!BP28+'[11]по будинку'!BP28+'[12]по будинку'!BP28</f>
        <v>0</v>
      </c>
      <c r="BF28" s="12">
        <f t="shared" si="21"/>
        <v>0</v>
      </c>
      <c r="BG28" s="29">
        <v>0</v>
      </c>
      <c r="BH28" s="17">
        <f>'[1]Освітлення місць загального кор'!H30+'[2]по будинку'!BT28+'[3]по будинку'!BS28+'[4]по будинку'!BS28+'[5]по будинку'!BS28+'[6]по будинку'!BS28+'[7]по будинку'!BS28+'[8]по будинку'!BS28+'[9]по будинку'!BS28+'[10]по будинку'!BS28+'[11]по будинку'!BS28+'[12]по будинку'!BS28</f>
        <v>0</v>
      </c>
      <c r="BI28" s="10">
        <f>'[1]Освітлення місць загального кор'!Q30+'[2]по будинку'!BU28+'[3]по будинку'!BT28+'[4]по будинку'!BT28+'[5]по будинку'!BT28+'[6]по будинку'!BT28+'[7]по будинку'!BT28+'[8]по будинку'!BT28+'[9]по будинку'!BT28+'[10]по будинку'!BT28+'[11]по будинку'!BT28+'[12]по будинку'!BT28</f>
        <v>0</v>
      </c>
      <c r="BJ28" s="10">
        <f t="shared" si="22"/>
        <v>0</v>
      </c>
      <c r="BK28" s="27">
        <f t="shared" si="23"/>
        <v>0</v>
      </c>
      <c r="BL28" s="17">
        <v>0</v>
      </c>
      <c r="BM28" s="10">
        <f>'[1]Енергопостачання ліфтів'!P30+'[2]по будинку'!BY28+'[3]по будинку'!BX28+'[4]по будинку'!BX28+'[5]по будинку'!BX28+'[6]по будинку'!BX28+'[7]по будинку'!BX28+'[8]по будинку'!BX28+'[9]по будинку'!BX28+'[10]по будинку'!BX28+'[11]по будинку'!BX28+'[12]по будинку'!BX28</f>
        <v>0</v>
      </c>
      <c r="BN28" s="10">
        <f t="shared" si="24"/>
        <v>0</v>
      </c>
      <c r="BO28" s="23">
        <f t="shared" si="25"/>
        <v>0</v>
      </c>
      <c r="BP28" s="134">
        <f t="shared" si="26"/>
        <v>987.01218000000006</v>
      </c>
      <c r="BQ28" s="12">
        <f t="shared" si="26"/>
        <v>1877.7463527284426</v>
      </c>
      <c r="BR28" s="10">
        <v>0</v>
      </c>
      <c r="BS28" s="15">
        <f t="shared" si="29"/>
        <v>890.73417272844256</v>
      </c>
      <c r="BT28" s="30">
        <f t="shared" si="28"/>
        <v>1.9024550970874974</v>
      </c>
    </row>
    <row r="29" spans="1:72" ht="17.100000000000001" customHeight="1" x14ac:dyDescent="0.2">
      <c r="A29" s="136">
        <v>24</v>
      </c>
      <c r="B29" s="39" t="s">
        <v>43</v>
      </c>
      <c r="C29" s="36">
        <v>6</v>
      </c>
      <c r="D29" s="22">
        <f>'[1]Прибирання сходових кліто'!H30+'[2]по будинку'!P29+'[3]по будинку'!O29+'[4]по будинку'!O29+'[5]по будинку'!O29+'[6]по будинку'!O29+'[7]по будинку'!O29+'[8]по будинку'!O29+'[9]по будинку'!O29+'[10]по будинку'!O29+'[11]по будинку'!O29+'[12]по будинку'!O29</f>
        <v>0</v>
      </c>
      <c r="E29" s="11">
        <f>'[1]Прибирання сходових кліто'!Y30+'[2]по будинку'!Q29+'[3]по будинку'!P29+'[4]по будинку'!P29+'[5]по будинку'!P29+'[6]по будинку'!P29+'[7]по будинку'!P29+'[8]по будинку'!P29+'[9]по будинку'!P29+'[10]по будинку'!P29+'[11]по будинку'!P29+'[12]по будинку'!P29</f>
        <v>0</v>
      </c>
      <c r="F29" s="10">
        <f t="shared" si="0"/>
        <v>0</v>
      </c>
      <c r="G29" s="23">
        <f t="shared" si="1"/>
        <v>0</v>
      </c>
      <c r="H29" s="17">
        <f>'[1]Прибирання прибуд терит.'!H29+'[2]по будинку'!T29+'[3]по будинку'!S29+'[4]по будинку'!S29+'[5]по будинку'!S29+'[6]по будинку'!S29+'[7]по будинку'!S29+'[8]по будинку'!S29+'[9]по будинку'!S29+'[10]по будинку'!S29+'[11]по будинку'!S29+'[12]по будинку'!S29</f>
        <v>29.891539999999996</v>
      </c>
      <c r="I29" s="11">
        <f>'[1]Прибирання прибуд терит.'!AG29+'[2]по будинку'!U29+'[3]по будинку'!T29+'[4]по будинку'!T29+'[5]по будинку'!T29+'[6]по будинку'!T29+'[7]по будинку'!T29+'[8]по будинку'!T29+'[9]по будинку'!T29+'[10]по будинку'!T29+'[11]по будинку'!T29+'[12]по будинку'!T29</f>
        <v>439.05710503248469</v>
      </c>
      <c r="J29" s="10">
        <v>0</v>
      </c>
      <c r="K29" s="23">
        <f t="shared" si="3"/>
        <v>409.16556503248466</v>
      </c>
      <c r="L29" s="22">
        <f>'[1]Вивезення та знешкодження ТПВ'!H31+'[2]по будинку'!X29+'[3]по будинку'!W29+'[4]по будинку'!W29+'[5]по будинку'!W29</f>
        <v>211.197</v>
      </c>
      <c r="M29" s="10">
        <f>'[1]Вивезення та знешкодження ТПВ'!V31+'[2]по будинку'!Y29+'[3]по будинку'!X29+'[4]по будинку'!X29+'[5]по будинку'!X29</f>
        <v>126.35131806356966</v>
      </c>
      <c r="N29" s="10">
        <f t="shared" si="30"/>
        <v>84.845681936430339</v>
      </c>
      <c r="O29" s="15">
        <v>0</v>
      </c>
      <c r="P29" s="17">
        <f>'[1]Приб підвал, тех.поверхів,покр '!H31+'[2]по будинку'!AB29+'[3]по будинку'!AA29+'[4]по будинку'!AA29+'[5]по будинку'!AA29+'[6]по будинку'!AA29+'[7]по будинку'!AA29+'[8]по будинку'!AA29+'[9]по будинку'!AA29+'[10]по будинку'!AA29+'[11]по будинку'!AA29+'[12]по будинку'!AA29</f>
        <v>0</v>
      </c>
      <c r="Q29" s="11">
        <f>'[1]Приб підвал, тех.поверхів,покр '!Q31+'[2]по будинку'!AC29+'[3]по будинку'!AB29+'[4]по будинку'!AB29+'[5]по будинку'!AB29+'[6]по будинку'!AB29+'[7]по будинку'!AB29+'[8]по будинку'!AB29+'[9]по будинку'!AB29+'[10]по будинку'!AB29+'[11]по будинку'!AB29+'[12]по будинку'!AB29</f>
        <v>0</v>
      </c>
      <c r="R29" s="10">
        <f t="shared" si="5"/>
        <v>0</v>
      </c>
      <c r="S29" s="23">
        <v>0</v>
      </c>
      <c r="T29" s="17">
        <f>'[1]ТО ліфтів'!H31+'[2]по будинку'!AF29+'[3]по будинку'!AE29+'[4]по будинку'!AE29+'[5]по будинку'!AE29+'[6]по будинку'!AE29+'[7]по будинку'!AE29+'[8]по будинку'!AE29+'[9]по будинку'!AE29+'[10]по будинку'!AE29+'[11]по будинку'!AE29+'[12]по будинку'!AE29</f>
        <v>0</v>
      </c>
      <c r="U29" s="10">
        <f>'[1]ТО ліфтів'!Q31+'[2]по будинку'!AG29+'[3]по будинку'!AF29+'[4]по будинку'!AF29+'[5]по будинку'!AF29+'[6]по будинку'!AF29+'[7]по будинку'!AF29+'[8]по будинку'!AF29+'[9]по будинку'!AF29+'[10]по будинку'!AF29+'[11]по будинку'!AF29+'[12]по будинку'!AF29</f>
        <v>0</v>
      </c>
      <c r="V29" s="10">
        <f t="shared" si="6"/>
        <v>0</v>
      </c>
      <c r="W29" s="23">
        <f t="shared" si="7"/>
        <v>0</v>
      </c>
      <c r="X29" s="17">
        <f>'[1]Обслуг. дисп.'!H31+'[2]по будинку'!AJ29+'[3]по будинку'!AI29+'[4]по будинку'!AI29+'[5]по будинку'!AI29+'[6]по будинку'!AI29+'[7]по будинку'!AI29+'[8]по будинку'!AI29+'[9]по будинку'!AI29+'[10]по будинку'!AI29+'[11]по будинку'!AI29+'[12]по будинку'!AI29</f>
        <v>0</v>
      </c>
      <c r="Y29" s="10">
        <f>'[1]Обслуг. дисп.'!O31+'[2]по будинку'!AK29+'[3]по будинку'!AJ29+'[4]по будинку'!AJ29+'[5]по будинку'!AJ29+'[6]по будинку'!AJ29+'[7]по будинку'!AJ29+'[8]по будинку'!AJ29+'[9]по будинку'!AJ29+'[10]по будинку'!AJ29+'[11]по будинку'!AJ29+'[12]по будинку'!AJ29</f>
        <v>0</v>
      </c>
      <c r="Z29" s="10">
        <f t="shared" si="8"/>
        <v>0</v>
      </c>
      <c r="AA29" s="27">
        <f t="shared" si="9"/>
        <v>0</v>
      </c>
      <c r="AB29" s="17">
        <f>'[1]ТО внутр. буд.сист'!H29+'[2]по будинку'!AN29+'[3]по будинку'!AM29+'[4]по будинку'!AM29+'[5]по будинку'!AM29+'[6]по будинку'!AM29+'[7]по будинку'!AM29+'[8]по будинку'!AM29+'[9]по будинку'!AM29+'[10]по будинку'!AM29+'[11]по будинку'!AM29+'[12]по будинку'!AM29</f>
        <v>0</v>
      </c>
      <c r="AC29" s="10">
        <f>'[1]ТО внутр. буд.сист'!W29+'[2]по будинку'!AO29+'[3]по будинку'!AN29+'[4]по будинку'!AN29+'[5]по будинку'!AN29+'[6]по будинку'!AN29+'[7]по будинку'!AN29+'[8]по будинку'!AN29+'[9]по будинку'!AN29+'[10]по будинку'!AN29+'[11]по будинку'!AN29+'[12]по будинку'!AN29</f>
        <v>0</v>
      </c>
      <c r="AD29" s="10">
        <f t="shared" si="10"/>
        <v>0</v>
      </c>
      <c r="AE29" s="23">
        <f t="shared" si="11"/>
        <v>0</v>
      </c>
      <c r="AF29" s="17">
        <f>[1]Дератизація!H30+'[2]по будинку'!AR29+'[3]по будинку'!AQ29+'[4]по будинку'!AQ29+'[5]по будинку'!AQ29+'[6]по будинку'!AQ29+'[7]по будинку'!AQ29+'[8]по будинку'!AQ29+'[9]по будинку'!AQ29+'[10]по будинку'!AQ29+'[11]по будинку'!AQ29+'[12]по будинку'!AQ29</f>
        <v>0</v>
      </c>
      <c r="AG29" s="10">
        <f>[1]Дератизація!O30+'[2]по будинку'!AS29+'[3]по будинку'!AR29+'[4]по будинку'!AR29+'[5]по будинку'!AR29+'[6]по будинку'!AR29+'[7]по будинку'!AR29+'[8]по будинку'!AR29+'[9]по будинку'!AR29+'[10]по будинку'!AR29+'[11]по будинку'!AR29+'[12]по будинку'!AR29</f>
        <v>0</v>
      </c>
      <c r="AH29" s="10">
        <f t="shared" si="12"/>
        <v>0</v>
      </c>
      <c r="AI29" s="23">
        <f t="shared" si="13"/>
        <v>0</v>
      </c>
      <c r="AJ29" s="17">
        <f>[1]Дезінсекція!H31+'[2]по будинку'!AV29+'[3]по будинку'!AU29+'[4]по будинку'!AU29+'[5]по будинку'!AU29+'[6]по будинку'!AU29+'[7]по будинку'!AU29+'[8]по будинку'!AU29+'[9]по будинку'!AU29+'[10]по будинку'!AU29+'[11]по будинку'!AU29+'[12]по будинку'!AU29</f>
        <v>0</v>
      </c>
      <c r="AK29" s="10">
        <f>[1]Дезінсекція!O31+'[2]по будинку'!AW29+'[3]по будинку'!AV29+'[4]по будинку'!AV29+'[5]по будинку'!AV29+'[6]по будинку'!AV29+'[7]по будинку'!AV29+'[8]по будинку'!AV29+'[9]по будинку'!AV29+'[10]по будинку'!AV29+'[11]по будинку'!AV29+'[12]по будинку'!AV29</f>
        <v>0</v>
      </c>
      <c r="AL29" s="10">
        <f t="shared" si="14"/>
        <v>0</v>
      </c>
      <c r="AM29" s="23">
        <v>0</v>
      </c>
      <c r="AN29" s="17">
        <f>'[1]Обслуг. ДВК'!H31+'[2]по будинку'!AZ29+'[3]по будинку'!AY29+'[4]по будинку'!AY29+'[5]по будинку'!AY29+'[6]по будинку'!AY29+'[7]по будинку'!AY29+'[8]по будинку'!AY29+'[9]по будинку'!AY29+'[10]по будинку'!AY29+'[11]по будинку'!AY29+'[12]по будинку'!AY29</f>
        <v>99.555399999999977</v>
      </c>
      <c r="AO29" s="10">
        <f>'[1]Обслуг. ДВК'!Q31+'[2]по будинку'!BA29+'[3]по будинку'!AZ29+'[4]по будинку'!AZ29+'[5]по будинку'!AZ29+'[6]по будинку'!AZ29+'[7]по будинку'!AZ29+'[8]по будинку'!AZ29+'[9]по будинку'!AZ29+'[10]по будинку'!AZ29+'[11]по будинку'!AZ29+'[12]по будинку'!AZ29</f>
        <v>1194.5076298701599</v>
      </c>
      <c r="AP29" s="10">
        <v>0</v>
      </c>
      <c r="AQ29" s="23">
        <f t="shared" si="32"/>
        <v>1094.95222987016</v>
      </c>
      <c r="AR29" s="17">
        <f>'[1]ТО мереж електропост.'!H32+'[2]по будинку'!BD29+'[3]по будинку'!BC29+'[4]по будинку'!BC29+'[5]по будинку'!BC29+'[6]по будинку'!BC29+'[7]по будинку'!BC29+'[8]по будинку'!BC29+'[9]по будинку'!BC29+'[10]по будинку'!BC29+'[11]по будинку'!BC29+'[12]по будинку'!BC29</f>
        <v>0</v>
      </c>
      <c r="AS29" s="11">
        <f>'[1]ТО мереж електропост.'!P32+'[2]по будинку'!BE29+'[3]по будинку'!BD29+'[4]по будинку'!BD29+'[5]по будинку'!BD29+'[6]по будинку'!BD29+'[7]по будинку'!BD29+'[8]по будинку'!BD29+'[9]по будинку'!BD29+'[10]по будинку'!BD29+'[11]по будинку'!BD29+'[12]по будинку'!BD29</f>
        <v>0</v>
      </c>
      <c r="AT29" s="10">
        <f t="shared" si="16"/>
        <v>0</v>
      </c>
      <c r="AU29" s="23">
        <f t="shared" si="17"/>
        <v>0</v>
      </c>
      <c r="AV29" s="17">
        <f>'[1]ПР констр.'!H31+'[2]по будинку'!BH29+'[3]по будинку'!BG29+'[4]по будинку'!BG29+'[5]по будинку'!BG29+'[6]по будинку'!BG29+'[7]по будинку'!BG29+'[8]по будинку'!BG29+'[9]по будинку'!BG29+'[10]по будинку'!BG29+'[11]по будинку'!BG29+'[12]по будинку'!BG29</f>
        <v>720.81100000000004</v>
      </c>
      <c r="AW29" s="10">
        <v>0</v>
      </c>
      <c r="AX29" s="10">
        <f t="shared" si="18"/>
        <v>720.81100000000004</v>
      </c>
      <c r="AY29" s="23">
        <v>0</v>
      </c>
      <c r="AZ29" s="17">
        <f>'[1]Прибирання та вивезення снігу'!H30+'[2]по будинку'!BL29+'[3]по будинку'!BK29+'[4]по будинку'!BK29+'[5]по будинку'!BK29+'[6]по будинку'!BK29+'[7]по будинку'!BK29+'[8]по будинку'!BK29+'[9]по будинку'!BK29+'[10]по будинку'!BK29+'[11]по будинку'!BK29+'[12]по будинку'!BK29</f>
        <v>26.726699999999997</v>
      </c>
      <c r="BA29" s="10">
        <f>'[1]Прибирання та вивезення снігу'!R30+'[2]по будинку'!BM29+'[3]по будинку'!BL29+'[4]по будинку'!BL29+'[5]по будинку'!BL29+'[6]по будинку'!BL29+'[7]по будинку'!BL29+'[8]по будинку'!BL29+'[9]по будинку'!BL29+'[10]по будинку'!BL29+'[11]по будинку'!BL29+'[12]по будинку'!BL29</f>
        <v>0.28743939127682822</v>
      </c>
      <c r="BB29" s="10">
        <f t="shared" si="19"/>
        <v>26.439260608723171</v>
      </c>
      <c r="BC29" s="23">
        <v>0</v>
      </c>
      <c r="BD29" s="17">
        <f>'[1]експлуатація номерних знаків'!H31+'[2]по будинку'!BP29+'[3]по будинку'!BO29+'[4]по будинку'!BO29+'[5]по будинку'!BO29+'[6]по будинку'!BO29+'[7]по будинку'!BO29+'[8]по будинку'!BO29+'[9]по будинку'!BO29+'[10]по будинку'!BO29+'[11]по будинку'!BO29+'[12]по будинку'!BO29</f>
        <v>0</v>
      </c>
      <c r="BE29" s="10">
        <f>'[1]експлуатація номерних знаків'!P31+'[2]по будинку'!BQ29+'[3]по будинку'!BP29+'[4]по будинку'!BP29+'[5]по будинку'!BP29+'[6]по будинку'!BP29+'[7]по будинку'!BP29+'[8]по будинку'!BP29+'[9]по будинку'!BP29+'[10]по будинку'!BP29+'[11]по будинку'!BP29+'[12]по будинку'!BP29</f>
        <v>0</v>
      </c>
      <c r="BF29" s="12">
        <f t="shared" si="21"/>
        <v>0</v>
      </c>
      <c r="BG29" s="29">
        <v>0</v>
      </c>
      <c r="BH29" s="17">
        <f>'[1]Освітлення місць загального кор'!H31+'[2]по будинку'!BT29+'[3]по будинку'!BS29+'[4]по будинку'!BS29+'[5]по будинку'!BS29+'[6]по будинку'!BS29+'[7]по будинку'!BS29+'[8]по будинку'!BS29+'[9]по будинку'!BS29+'[10]по будинку'!BS29+'[11]по будинку'!BS29+'[12]по будинку'!BS29</f>
        <v>0</v>
      </c>
      <c r="BI29" s="10">
        <f>'[1]Освітлення місць загального кор'!Q31+'[2]по будинку'!BU29+'[3]по будинку'!BT29+'[4]по будинку'!BT29+'[5]по будинку'!BT29+'[6]по будинку'!BT29+'[7]по будинку'!BT29+'[8]по будинку'!BT29+'[9]по будинку'!BT29+'[10]по будинку'!BT29+'[11]по будинку'!BT29+'[12]по будинку'!BT29</f>
        <v>0</v>
      </c>
      <c r="BJ29" s="10">
        <f t="shared" si="22"/>
        <v>0</v>
      </c>
      <c r="BK29" s="27">
        <f t="shared" si="23"/>
        <v>0</v>
      </c>
      <c r="BL29" s="17">
        <v>0</v>
      </c>
      <c r="BM29" s="10">
        <f>'[1]Енергопостачання ліфтів'!P31+'[2]по будинку'!BY29+'[3]по будинку'!BX29+'[4]по будинку'!BX29+'[5]по будинку'!BX29+'[6]по будинку'!BX29+'[7]по будинку'!BX29+'[8]по будинку'!BX29+'[9]по будинку'!BX29+'[10]по будинку'!BX29+'[11]по будинку'!BX29+'[12]по будинку'!BX29</f>
        <v>0</v>
      </c>
      <c r="BN29" s="10">
        <f t="shared" si="24"/>
        <v>0</v>
      </c>
      <c r="BO29" s="23">
        <f t="shared" si="25"/>
        <v>0</v>
      </c>
      <c r="BP29" s="134">
        <f t="shared" si="26"/>
        <v>1088.18164</v>
      </c>
      <c r="BQ29" s="12">
        <f t="shared" si="26"/>
        <v>1760.2034923574911</v>
      </c>
      <c r="BR29" s="10">
        <v>0</v>
      </c>
      <c r="BS29" s="15">
        <f t="shared" si="29"/>
        <v>672.02185235749107</v>
      </c>
      <c r="BT29" s="30">
        <f t="shared" si="28"/>
        <v>1.6175640423022493</v>
      </c>
    </row>
    <row r="30" spans="1:72" ht="17.100000000000001" customHeight="1" x14ac:dyDescent="0.2">
      <c r="A30" s="135">
        <v>25</v>
      </c>
      <c r="B30" s="39" t="s">
        <v>43</v>
      </c>
      <c r="C30" s="36">
        <v>8</v>
      </c>
      <c r="D30" s="22">
        <f>'[1]Прибирання сходових кліто'!H31+'[2]по будинку'!P30+'[3]по будинку'!O30+'[4]по будинку'!O30+'[5]по будинку'!O30+'[6]по будинку'!O30+'[7]по будинку'!O30+'[8]по будинку'!O30+'[9]по будинку'!O30+'[10]по будинку'!O30+'[11]по будинку'!O30+'[12]по будинку'!O30</f>
        <v>0</v>
      </c>
      <c r="E30" s="11">
        <f>'[1]Прибирання сходових кліто'!Y31+'[2]по будинку'!Q30+'[3]по будинку'!P30+'[4]по будинку'!P30+'[5]по будинку'!P30+'[6]по будинку'!P30+'[7]по будинку'!P30+'[8]по будинку'!P30+'[9]по будинку'!P30+'[10]по будинку'!P30+'[11]по будинку'!P30+'[12]по будинку'!P30</f>
        <v>0</v>
      </c>
      <c r="F30" s="10">
        <f t="shared" si="0"/>
        <v>0</v>
      </c>
      <c r="G30" s="23">
        <f t="shared" si="1"/>
        <v>0</v>
      </c>
      <c r="H30" s="17">
        <f>'[1]Прибирання прибуд терит.'!H30+'[2]по будинку'!T30+'[3]по будинку'!S30+'[4]по будинку'!S30+'[5]по будинку'!S30+'[6]по будинку'!S30+'[7]по будинку'!S30+'[8]по будинку'!S30+'[9]по будинку'!S30+'[10]по будинку'!S30+'[11]по будинку'!S30+'[12]по будинку'!S30</f>
        <v>43.838180000000008</v>
      </c>
      <c r="I30" s="11">
        <f>'[1]Прибирання прибуд терит.'!AG30+'[2]по будинку'!U30+'[3]по будинку'!T30+'[4]по будинку'!T30+'[5]по будинку'!T30+'[6]по будинку'!T30+'[7]по будинку'!T30+'[8]по будинку'!T30+'[9]по будинку'!T30+'[10]по будинку'!T30+'[11]по будинку'!T30+'[12]по будинку'!T30</f>
        <v>439.22727263183964</v>
      </c>
      <c r="J30" s="10">
        <v>0</v>
      </c>
      <c r="K30" s="23">
        <f t="shared" si="3"/>
        <v>395.38909263183962</v>
      </c>
      <c r="L30" s="22">
        <f>'[1]Вивезення та знешкодження ТПВ'!H32+'[2]по будинку'!X30+'[3]по будинку'!W30+'[4]по будинку'!W30+'[5]по будинку'!W30</f>
        <v>127.00800000000001</v>
      </c>
      <c r="M30" s="10">
        <f>'[1]Вивезення та знешкодження ТПВ'!V32+'[2]по будинку'!Y30+'[3]по будинку'!X30+'[4]по будинку'!X30+'[5]по будинку'!X30</f>
        <v>145.85450786671134</v>
      </c>
      <c r="N30" s="10">
        <v>0</v>
      </c>
      <c r="O30" s="15">
        <f t="shared" si="4"/>
        <v>18.846507866711335</v>
      </c>
      <c r="P30" s="17">
        <f>'[1]Приб підвал, тех.поверхів,покр '!H32+'[2]по будинку'!AB30+'[3]по будинку'!AA30+'[4]по будинку'!AA30+'[5]по будинку'!AA30+'[6]по будинку'!AA30+'[7]по будинку'!AA30+'[8]по будинку'!AA30+'[9]по будинку'!AA30+'[10]по будинку'!AA30+'[11]по будинку'!AA30+'[12]по будинку'!AA30</f>
        <v>0</v>
      </c>
      <c r="Q30" s="11">
        <f>'[1]Приб підвал, тех.поверхів,покр '!Q32+'[2]по будинку'!AC30+'[3]по будинку'!AB30+'[4]по будинку'!AB30+'[5]по будинку'!AB30+'[6]по будинку'!AB30+'[7]по будинку'!AB30+'[8]по будинку'!AB30+'[9]по будинку'!AB30+'[10]по будинку'!AB30+'[11]по будинку'!AB30+'[12]по будинку'!AB30</f>
        <v>0</v>
      </c>
      <c r="R30" s="10">
        <f t="shared" si="5"/>
        <v>0</v>
      </c>
      <c r="S30" s="23">
        <v>0</v>
      </c>
      <c r="T30" s="17">
        <f>'[1]ТО ліфтів'!H32+'[2]по будинку'!AF30+'[3]по будинку'!AE30+'[4]по будинку'!AE30+'[5]по будинку'!AE30+'[6]по будинку'!AE30+'[7]по будинку'!AE30+'[8]по будинку'!AE30+'[9]по будинку'!AE30+'[10]по будинку'!AE30+'[11]по будинку'!AE30+'[12]по будинку'!AE30</f>
        <v>0</v>
      </c>
      <c r="U30" s="10">
        <f>'[1]ТО ліфтів'!Q32+'[2]по будинку'!AG30+'[3]по будинку'!AF30+'[4]по будинку'!AF30+'[5]по будинку'!AF30+'[6]по будинку'!AF30+'[7]по будинку'!AF30+'[8]по будинку'!AF30+'[9]по будинку'!AF30+'[10]по будинку'!AF30+'[11]по будинку'!AF30+'[12]по будинку'!AF30</f>
        <v>0</v>
      </c>
      <c r="V30" s="10">
        <f t="shared" si="6"/>
        <v>0</v>
      </c>
      <c r="W30" s="23">
        <f t="shared" si="7"/>
        <v>0</v>
      </c>
      <c r="X30" s="17">
        <f>'[1]Обслуг. дисп.'!H32+'[2]по будинку'!AJ30+'[3]по будинку'!AI30+'[4]по будинку'!AI30+'[5]по будинку'!AI30+'[6]по будинку'!AI30+'[7]по будинку'!AI30+'[8]по будинку'!AI30+'[9]по будинку'!AI30+'[10]по будинку'!AI30+'[11]по будинку'!AI30+'[12]по будинку'!AI30</f>
        <v>0</v>
      </c>
      <c r="Y30" s="10">
        <f>'[1]Обслуг. дисп.'!O32+'[2]по будинку'!AK30+'[3]по будинку'!AJ30+'[4]по будинку'!AJ30+'[5]по будинку'!AJ30+'[6]по будинку'!AJ30+'[7]по будинку'!AJ30+'[8]по будинку'!AJ30+'[9]по будинку'!AJ30+'[10]по будинку'!AJ30+'[11]по будинку'!AJ30+'[12]по будинку'!AJ30</f>
        <v>0</v>
      </c>
      <c r="Z30" s="10">
        <f t="shared" si="8"/>
        <v>0</v>
      </c>
      <c r="AA30" s="27">
        <f t="shared" si="9"/>
        <v>0</v>
      </c>
      <c r="AB30" s="17">
        <f>'[1]ТО внутр. буд.сист'!H30+'[2]по будинку'!AN30+'[3]по будинку'!AM30+'[4]по будинку'!AM30+'[5]по будинку'!AM30+'[6]по будинку'!AM30+'[7]по будинку'!AM30+'[8]по будинку'!AM30+'[9]по будинку'!AM30+'[10]по будинку'!AM30+'[11]по будинку'!AM30+'[12]по будинку'!AM30</f>
        <v>0</v>
      </c>
      <c r="AC30" s="10">
        <f>'[1]ТО внутр. буд.сист'!W30+'[2]по будинку'!AO30+'[3]по будинку'!AN30+'[4]по будинку'!AN30+'[5]по будинку'!AN30+'[6]по будинку'!AN30+'[7]по будинку'!AN30+'[8]по будинку'!AN30+'[9]по будинку'!AN30+'[10]по будинку'!AN30+'[11]по будинку'!AN30+'[12]по будинку'!AN30</f>
        <v>0</v>
      </c>
      <c r="AD30" s="10">
        <f t="shared" si="10"/>
        <v>0</v>
      </c>
      <c r="AE30" s="23">
        <f t="shared" si="11"/>
        <v>0</v>
      </c>
      <c r="AF30" s="17">
        <f>[1]Дератизація!H31+'[2]по будинку'!AR30+'[3]по будинку'!AQ30+'[4]по будинку'!AQ30+'[5]по будинку'!AQ30+'[6]по будинку'!AQ30+'[7]по будинку'!AQ30+'[8]по будинку'!AQ30+'[9]по будинку'!AQ30+'[10]по будинку'!AQ30+'[11]по будинку'!AQ30+'[12]по будинку'!AQ30</f>
        <v>0</v>
      </c>
      <c r="AG30" s="10">
        <f>[1]Дератизація!O31+'[2]по будинку'!AS30+'[3]по будинку'!AR30+'[4]по будинку'!AR30+'[5]по будинку'!AR30+'[6]по будинку'!AR30+'[7]по будинку'!AR30+'[8]по будинку'!AR30+'[9]по будинку'!AR30+'[10]по будинку'!AR30+'[11]по будинку'!AR30+'[12]по будинку'!AR30</f>
        <v>0</v>
      </c>
      <c r="AH30" s="10">
        <f t="shared" si="12"/>
        <v>0</v>
      </c>
      <c r="AI30" s="23">
        <f t="shared" si="13"/>
        <v>0</v>
      </c>
      <c r="AJ30" s="17">
        <f>[1]Дезінсекція!H32+'[2]по будинку'!AV30+'[3]по будинку'!AU30+'[4]по будинку'!AU30+'[5]по будинку'!AU30+'[6]по будинку'!AU30+'[7]по будинку'!AU30+'[8]по будинку'!AU30+'[9]по будинку'!AU30+'[10]по будинку'!AU30+'[11]по будинку'!AU30+'[12]по будинку'!AU30</f>
        <v>0</v>
      </c>
      <c r="AK30" s="10">
        <f>[1]Дезінсекція!O32+'[2]по будинку'!AW30+'[3]по будинку'!AV30+'[4]по будинку'!AV30+'[5]по будинку'!AV30+'[6]по будинку'!AV30+'[7]по будинку'!AV30+'[8]по будинку'!AV30+'[9]по будинку'!AV30+'[10]по будинку'!AV30+'[11]по будинку'!AV30+'[12]по будинку'!AV30</f>
        <v>0</v>
      </c>
      <c r="AL30" s="10">
        <f t="shared" si="14"/>
        <v>0</v>
      </c>
      <c r="AM30" s="23">
        <v>0</v>
      </c>
      <c r="AN30" s="17">
        <f>'[1]Обслуг. ДВК'!H32+'[2]по будинку'!AZ30+'[3]по будинку'!AY30+'[4]по будинку'!AY30+'[5]по будинку'!AY30+'[6]по будинку'!AY30+'[7]по будинку'!AY30+'[8]по будинку'!AY30+'[9]по будинку'!AY30+'[10]по будинку'!AY30+'[11]по будинку'!AY30+'[12]по будинку'!AY30</f>
        <v>68.209480000000013</v>
      </c>
      <c r="AO30" s="10">
        <f>'[1]Обслуг. ДВК'!Q32+'[2]по будинку'!BA30+'[3]по будинку'!AZ30+'[4]по будинку'!AZ30+'[5]по будинку'!AZ30+'[6]по будинку'!AZ30+'[7]по будинку'!AZ30+'[8]по будинку'!AZ30+'[9]по будинку'!AZ30+'[10]по будинку'!AZ30+'[11]по будинку'!AZ30+'[12]по будинку'!AZ30</f>
        <v>1194.5076298701599</v>
      </c>
      <c r="AP30" s="10">
        <v>0</v>
      </c>
      <c r="AQ30" s="23">
        <f t="shared" si="32"/>
        <v>1126.2981498701599</v>
      </c>
      <c r="AR30" s="17">
        <f>'[1]ТО мереж електропост.'!H33+'[2]по будинку'!BD30+'[3]по будинку'!BC30+'[4]по будинку'!BC30+'[5]по будинку'!BC30+'[6]по будинку'!BC30+'[7]по будинку'!BC30+'[8]по будинку'!BC30+'[9]по будинку'!BC30+'[10]по будинку'!BC30+'[11]по будинку'!BC30+'[12]по будинку'!BC30</f>
        <v>0</v>
      </c>
      <c r="AS30" s="11">
        <f>'[1]ТО мереж електропост.'!P33+'[2]по будинку'!BE30+'[3]по будинку'!BD30+'[4]по будинку'!BD30+'[5]по будинку'!BD30+'[6]по будинку'!BD30+'[7]по будинку'!BD30+'[8]по будинку'!BD30+'[9]по будинку'!BD30+'[10]по будинку'!BD30+'[11]по будинку'!BD30+'[12]по будинку'!BD30</f>
        <v>0</v>
      </c>
      <c r="AT30" s="10">
        <f t="shared" si="16"/>
        <v>0</v>
      </c>
      <c r="AU30" s="23">
        <f t="shared" si="17"/>
        <v>0</v>
      </c>
      <c r="AV30" s="17">
        <f>'[1]ПР констр.'!H32+'[2]по будинку'!BH30+'[3]по будинку'!BG30+'[4]по будинку'!BG30+'[5]по будинку'!BG30+'[6]по будинку'!BG30+'[7]по будинку'!BG30+'[8]по будинку'!BG30+'[9]по будинку'!BG30+'[10]по будинку'!BG30+'[11]по будинку'!BG30+'[12]по будинку'!BG30</f>
        <v>480.61258000000015</v>
      </c>
      <c r="AW30" s="10">
        <v>0</v>
      </c>
      <c r="AX30" s="10">
        <f t="shared" si="18"/>
        <v>480.61258000000015</v>
      </c>
      <c r="AY30" s="23">
        <v>0</v>
      </c>
      <c r="AZ30" s="17">
        <f>'[1]Прибирання та вивезення снігу'!H31+'[2]по будинку'!BL30+'[3]по будинку'!BK30+'[4]по будинку'!BK30+'[5]по будинку'!BK30+'[6]по будинку'!BK30+'[7]по будинку'!BK30+'[8]по будинку'!BK30+'[9]по будинку'!BK30+'[10]по будинку'!BK30+'[11]по будинку'!BK30+'[12]по будинку'!BK30</f>
        <v>39.419939999999997</v>
      </c>
      <c r="BA30" s="10">
        <f>'[1]Прибирання та вивезення снігу'!R31+'[2]по будинку'!BM30+'[3]по будинку'!BL30+'[4]по будинку'!BL30+'[5]по будинку'!BL30+'[6]по будинку'!BL30+'[7]по будинку'!BL30+'[8]по будинку'!BL30+'[9]по будинку'!BL30+'[10]по будинку'!BL30+'[11]по будинку'!BL30+'[12]по будинку'!BL30</f>
        <v>0.4042769495288106</v>
      </c>
      <c r="BB30" s="10">
        <f t="shared" si="19"/>
        <v>39.015663050471183</v>
      </c>
      <c r="BC30" s="23">
        <v>0</v>
      </c>
      <c r="BD30" s="17">
        <f>'[1]експлуатація номерних знаків'!H32+'[2]по будинку'!BP30+'[3]по будинку'!BO30+'[4]по будинку'!BO30+'[5]по будинку'!BO30+'[6]по будинку'!BO30+'[7]по будинку'!BO30+'[8]по будинку'!BO30+'[9]по будинку'!BO30+'[10]по будинку'!BO30+'[11]по будинку'!BO30+'[12]по будинку'!BO30</f>
        <v>0</v>
      </c>
      <c r="BE30" s="10">
        <f>'[1]експлуатація номерних знаків'!P32+'[2]по будинку'!BQ30+'[3]по будинку'!BP30+'[4]по будинку'!BP30+'[5]по будинку'!BP30+'[6]по будинку'!BP30+'[7]по будинку'!BP30+'[8]по будинку'!BP30+'[9]по будинку'!BP30+'[10]по будинку'!BP30+'[11]по будинку'!BP30+'[12]по будинку'!BP30</f>
        <v>0</v>
      </c>
      <c r="BF30" s="12">
        <f t="shared" si="21"/>
        <v>0</v>
      </c>
      <c r="BG30" s="29">
        <v>0</v>
      </c>
      <c r="BH30" s="17">
        <f>'[1]Освітлення місць загального кор'!H32+'[2]по будинку'!BT30+'[3]по будинку'!BS30+'[4]по будинку'!BS30+'[5]по будинку'!BS30+'[6]по будинку'!BS30+'[7]по будинку'!BS30+'[8]по будинку'!BS30+'[9]по будинку'!BS30+'[10]по будинку'!BS30+'[11]по будинку'!BS30+'[12]по будинку'!BS30</f>
        <v>0</v>
      </c>
      <c r="BI30" s="10">
        <f>'[1]Освітлення місць загального кор'!Q32+'[2]по будинку'!BU30+'[3]по будинку'!BT30+'[4]по будинку'!BT30+'[5]по будинку'!BT30+'[6]по будинку'!BT30+'[7]по будинку'!BT30+'[8]по будинку'!BT30+'[9]по будинку'!BT30+'[10]по будинку'!BT30+'[11]по будинку'!BT30+'[12]по будинку'!BT30</f>
        <v>0</v>
      </c>
      <c r="BJ30" s="10">
        <f t="shared" si="22"/>
        <v>0</v>
      </c>
      <c r="BK30" s="27">
        <f t="shared" si="23"/>
        <v>0</v>
      </c>
      <c r="BL30" s="17">
        <v>0</v>
      </c>
      <c r="BM30" s="10">
        <f>'[1]Енергопостачання ліфтів'!P32+'[2]по будинку'!BY30+'[3]по будинку'!BX30+'[4]по будинку'!BX30+'[5]по будинку'!BX30+'[6]по будинку'!BX30+'[7]по будинку'!BX30+'[8]по будинку'!BX30+'[9]по будинку'!BX30+'[10]по будинку'!BX30+'[11]по будинку'!BX30+'[12]по будинку'!BX30</f>
        <v>0</v>
      </c>
      <c r="BN30" s="10">
        <f t="shared" si="24"/>
        <v>0</v>
      </c>
      <c r="BO30" s="23">
        <f t="shared" si="25"/>
        <v>0</v>
      </c>
      <c r="BP30" s="134">
        <f t="shared" si="26"/>
        <v>759.08818000000019</v>
      </c>
      <c r="BQ30" s="12">
        <f t="shared" si="26"/>
        <v>1779.9936873182398</v>
      </c>
      <c r="BR30" s="10">
        <v>0</v>
      </c>
      <c r="BS30" s="15">
        <f t="shared" si="29"/>
        <v>1020.9055073182396</v>
      </c>
      <c r="BT30" s="30">
        <f t="shared" si="28"/>
        <v>2.344910293976965</v>
      </c>
    </row>
    <row r="31" spans="1:72" ht="17.100000000000001" customHeight="1" x14ac:dyDescent="0.2">
      <c r="A31" s="136">
        <v>26</v>
      </c>
      <c r="B31" s="39" t="s">
        <v>43</v>
      </c>
      <c r="C31" s="36">
        <v>9</v>
      </c>
      <c r="D31" s="22">
        <f>'[1]Прибирання сходових кліто'!H32+'[2]по будинку'!P31+'[3]по будинку'!O31+'[4]по будинку'!O31+'[5]по будинку'!O31+'[6]по будинку'!O31+'[7]по будинку'!O31+'[8]по будинку'!O31+'[9]по будинку'!O31+'[10]по будинку'!O31+'[11]по будинку'!O31+'[12]по будинку'!O31</f>
        <v>0</v>
      </c>
      <c r="E31" s="11">
        <f>'[1]Прибирання сходових кліто'!Y32+'[2]по будинку'!Q31+'[3]по будинку'!P31+'[4]по будинку'!P31+'[5]по будинку'!P31+'[6]по будинку'!P31+'[7]по будинку'!P31+'[8]по будинку'!P31+'[9]по будинку'!P31+'[10]по будинку'!P31+'[11]по будинку'!P31+'[12]по будинку'!P31</f>
        <v>0</v>
      </c>
      <c r="F31" s="10">
        <f t="shared" si="0"/>
        <v>0</v>
      </c>
      <c r="G31" s="23">
        <f t="shared" si="1"/>
        <v>0</v>
      </c>
      <c r="H31" s="17">
        <f>'[1]Прибирання прибуд терит.'!H31+'[2]по будинку'!T31+'[3]по будинку'!S31+'[4]по будинку'!S31+'[5]по будинку'!S31+'[6]по будинку'!S31+'[7]по будинку'!S31+'[8]по будинку'!S31+'[9]по будинку'!S31+'[10]по будинку'!S31+'[11]по будинку'!S31+'[12]по будинку'!S31</f>
        <v>128.05347000000003</v>
      </c>
      <c r="I31" s="11">
        <f>'[1]Прибирання прибуд терит.'!AG31+'[2]по будинку'!U31+'[3]по будинку'!T31+'[4]по будинку'!T31+'[5]по будинку'!T31+'[6]по будинку'!T31+'[7]по будинку'!T31+'[8]по будинку'!T31+'[9]по будинку'!T31+'[10]по будинку'!T31+'[11]по будинку'!T31+'[12]по будинку'!T31</f>
        <v>440.26304082579469</v>
      </c>
      <c r="J31" s="10">
        <v>0</v>
      </c>
      <c r="K31" s="23">
        <f t="shared" si="3"/>
        <v>312.20957082579469</v>
      </c>
      <c r="L31" s="22">
        <f>'[1]Вивезення та знешкодження ТПВ'!H33+'[2]по будинку'!X31+'[3]по будинку'!W31+'[4]по будинку'!W31+'[5]по будинку'!W31</f>
        <v>551.34450000000004</v>
      </c>
      <c r="M31" s="10">
        <f>'[1]Вивезення та знешкодження ТПВ'!V33+'[2]по будинку'!Y31+'[3]по будинку'!X31+'[4]по будинку'!X31+'[5]по будинку'!X31</f>
        <v>452.7539522054094</v>
      </c>
      <c r="N31" s="10">
        <f t="shared" si="30"/>
        <v>98.590547794590634</v>
      </c>
      <c r="O31" s="15">
        <v>0</v>
      </c>
      <c r="P31" s="17">
        <f>'[1]Приб підвал, тех.поверхів,покр '!H33+'[2]по будинку'!AB31+'[3]по будинку'!AA31+'[4]по будинку'!AA31+'[5]по будинку'!AA31+'[6]по будинку'!AA31+'[7]по будинку'!AA31+'[8]по будинку'!AA31+'[9]по будинку'!AA31+'[10]по будинку'!AA31+'[11]по будинку'!AA31+'[12]по будинку'!AA31</f>
        <v>0</v>
      </c>
      <c r="Q31" s="11">
        <f>'[1]Приб підвал, тех.поверхів,покр '!Q33+'[2]по будинку'!AC31+'[3]по будинку'!AB31+'[4]по будинку'!AB31+'[5]по будинку'!AB31+'[6]по будинку'!AB31+'[7]по будинку'!AB31+'[8]по будинку'!AB31+'[9]по будинку'!AB31+'[10]по будинку'!AB31+'[11]по будинку'!AB31+'[12]по будинку'!AB31</f>
        <v>0</v>
      </c>
      <c r="R31" s="10">
        <f t="shared" si="5"/>
        <v>0</v>
      </c>
      <c r="S31" s="23">
        <v>0</v>
      </c>
      <c r="T31" s="17">
        <f>'[1]ТО ліфтів'!H33+'[2]по будинку'!AF31+'[3]по будинку'!AE31+'[4]по будинку'!AE31+'[5]по будинку'!AE31+'[6]по будинку'!AE31+'[7]по будинку'!AE31+'[8]по будинку'!AE31+'[9]по будинку'!AE31+'[10]по будинку'!AE31+'[11]по будинку'!AE31+'[12]по будинку'!AE31</f>
        <v>0</v>
      </c>
      <c r="U31" s="10">
        <f>'[1]ТО ліфтів'!Q33+'[2]по будинку'!AG31+'[3]по будинку'!AF31+'[4]по будинку'!AF31+'[5]по будинку'!AF31+'[6]по будинку'!AF31+'[7]по будинку'!AF31+'[8]по будинку'!AF31+'[9]по будинку'!AF31+'[10]по будинку'!AF31+'[11]по будинку'!AF31+'[12]по будинку'!AF31</f>
        <v>0</v>
      </c>
      <c r="V31" s="10">
        <f t="shared" si="6"/>
        <v>0</v>
      </c>
      <c r="W31" s="23">
        <f t="shared" si="7"/>
        <v>0</v>
      </c>
      <c r="X31" s="17">
        <f>'[1]Обслуг. дисп.'!H33+'[2]по будинку'!AJ31+'[3]по будинку'!AI31+'[4]по будинку'!AI31+'[5]по будинку'!AI31+'[6]по будинку'!AI31+'[7]по будинку'!AI31+'[8]по будинку'!AI31+'[9]по будинку'!AI31+'[10]по будинку'!AI31+'[11]по будинку'!AI31+'[12]по будинку'!AI31</f>
        <v>0</v>
      </c>
      <c r="Y31" s="10">
        <f>'[1]Обслуг. дисп.'!O33+'[2]по будинку'!AK31+'[3]по будинку'!AJ31+'[4]по будинку'!AJ31+'[5]по будинку'!AJ31+'[6]по будинку'!AJ31+'[7]по будинку'!AJ31+'[8]по будинку'!AJ31+'[9]по будинку'!AJ31+'[10]по будинку'!AJ31+'[11]по будинку'!AJ31+'[12]по будинку'!AJ31</f>
        <v>0</v>
      </c>
      <c r="Z31" s="10">
        <f t="shared" si="8"/>
        <v>0</v>
      </c>
      <c r="AA31" s="27">
        <f t="shared" si="9"/>
        <v>0</v>
      </c>
      <c r="AB31" s="17">
        <f>'[1]ТО внутр. буд.сист'!H31+'[2]по будинку'!AN31+'[3]по будинку'!AM31+'[4]по будинку'!AM31+'[5]по будинку'!AM31+'[6]по будинку'!AM31+'[7]по будинку'!AM31+'[8]по будинку'!AM31+'[9]по будинку'!AM31+'[10]по будинку'!AM31+'[11]по будинку'!AM31+'[12]по будинку'!AM31</f>
        <v>0</v>
      </c>
      <c r="AC31" s="10">
        <f>'[1]ТО внутр. буд.сист'!W31+'[2]по будинку'!AO31+'[3]по будинку'!AN31+'[4]по будинку'!AN31+'[5]по будинку'!AN31+'[6]по будинку'!AN31+'[7]по будинку'!AN31+'[8]по будинку'!AN31+'[9]по будинку'!AN31+'[10]по будинку'!AN31+'[11]по будинку'!AN31+'[12]по будинку'!AN31</f>
        <v>0</v>
      </c>
      <c r="AD31" s="10">
        <f t="shared" si="10"/>
        <v>0</v>
      </c>
      <c r="AE31" s="23">
        <f t="shared" si="11"/>
        <v>0</v>
      </c>
      <c r="AF31" s="17">
        <f>[1]Дератизація!H32+'[2]по будинку'!AR31+'[3]по будинку'!AQ31+'[4]по будинку'!AQ31+'[5]по будинку'!AQ31+'[6]по будинку'!AQ31+'[7]по будинку'!AQ31+'[8]по будинку'!AQ31+'[9]по будинку'!AQ31+'[10]по будинку'!AQ31+'[11]по будинку'!AQ31+'[12]по будинку'!AQ31</f>
        <v>0</v>
      </c>
      <c r="AG31" s="10">
        <f>[1]Дератизація!O32+'[2]по будинку'!AS31+'[3]по будинку'!AR31+'[4]по будинку'!AR31+'[5]по будинку'!AR31+'[6]по будинку'!AR31+'[7]по будинку'!AR31+'[8]по будинку'!AR31+'[9]по будинку'!AR31+'[10]по будинку'!AR31+'[11]по будинку'!AR31+'[12]по будинку'!AR31</f>
        <v>0</v>
      </c>
      <c r="AH31" s="10">
        <f t="shared" si="12"/>
        <v>0</v>
      </c>
      <c r="AI31" s="23">
        <f t="shared" si="13"/>
        <v>0</v>
      </c>
      <c r="AJ31" s="17">
        <f>[1]Дезінсекція!H33+'[2]по будинку'!AV31+'[3]по будинку'!AU31+'[4]по будинку'!AU31+'[5]по будинку'!AU31+'[6]по будинку'!AU31+'[7]по будинку'!AU31+'[8]по будинку'!AU31+'[9]по будинку'!AU31+'[10]по будинку'!AU31+'[11]по будинку'!AU31+'[12]по будинку'!AU31</f>
        <v>0</v>
      </c>
      <c r="AK31" s="10">
        <f>[1]Дезінсекція!O33+'[2]по будинку'!AW31+'[3]по будинку'!AV31+'[4]по будинку'!AV31+'[5]по будинку'!AV31+'[6]по будинку'!AV31+'[7]по будинку'!AV31+'[8]по будинку'!AV31+'[9]по будинку'!AV31+'[10]по будинку'!AV31+'[11]по будинку'!AV31+'[12]по будинку'!AV31</f>
        <v>0</v>
      </c>
      <c r="AL31" s="10">
        <f t="shared" si="14"/>
        <v>0</v>
      </c>
      <c r="AM31" s="23">
        <v>0</v>
      </c>
      <c r="AN31" s="17">
        <f>'[1]Обслуг. ДВК'!H33+'[2]по будинку'!AZ31+'[3]по будинку'!AY31+'[4]по будинку'!AY31+'[5]по будинку'!AY31+'[6]по будинку'!AY31+'[7]по будинку'!AY31+'[8]по будинку'!AY31+'[9]по будинку'!AY31+'[10]по будинку'!AY31+'[11]по будинку'!AY31+'[12]по будинку'!AY31</f>
        <v>746.70080999999982</v>
      </c>
      <c r="AO31" s="10">
        <f>'[1]Обслуг. ДВК'!Q33+'[2]по будинку'!BA31+'[3]по будинку'!AZ31+'[4]по будинку'!AZ31+'[5]по будинку'!AZ31+'[6]по будинку'!AZ31+'[7]по будинку'!AZ31+'[8]по будинку'!AZ31+'[9]по будинку'!AZ31+'[10]по будинку'!AZ31+'[11]по будинку'!AZ31+'[12]по будинку'!AZ31</f>
        <v>2389.0152597403198</v>
      </c>
      <c r="AP31" s="10">
        <v>0</v>
      </c>
      <c r="AQ31" s="23">
        <f t="shared" si="32"/>
        <v>1642.31444974032</v>
      </c>
      <c r="AR31" s="17">
        <f>'[1]ТО мереж електропост.'!H34+'[2]по будинку'!BD31+'[3]по будинку'!BC31+'[4]по будинку'!BC31+'[5]по будинку'!BC31+'[6]по будинку'!BC31+'[7]по будинку'!BC31+'[8]по будинку'!BC31+'[9]по будинку'!BC31+'[10]по будинку'!BC31+'[11]по будинку'!BC31+'[12]по будинку'!BC31</f>
        <v>0</v>
      </c>
      <c r="AS31" s="11">
        <f>'[1]ТО мереж електропост.'!P34+'[2]по будинку'!BE31+'[3]по будинку'!BD31+'[4]по будинку'!BD31+'[5]по будинку'!BD31+'[6]по будинку'!BD31+'[7]по будинку'!BD31+'[8]по будинку'!BD31+'[9]по будинку'!BD31+'[10]по будинку'!BD31+'[11]по будинку'!BD31+'[12]по будинку'!BD31</f>
        <v>0</v>
      </c>
      <c r="AT31" s="10">
        <f t="shared" si="16"/>
        <v>0</v>
      </c>
      <c r="AU31" s="23">
        <f t="shared" si="17"/>
        <v>0</v>
      </c>
      <c r="AV31" s="17">
        <f>'[1]ПР констр.'!H33+'[2]по будинку'!BH31+'[3]по будинку'!BG31+'[4]по будинку'!BG31+'[5]по будинку'!BG31+'[6]по будинку'!BG31+'[7]по будинку'!BG31+'[8]по будинку'!BG31+'[9]по будинку'!BG31+'[10]по будинку'!BG31+'[11]по будинку'!BG31+'[12]по будинку'!BG31</f>
        <v>1091.3196600000001</v>
      </c>
      <c r="AW31" s="10">
        <v>0</v>
      </c>
      <c r="AX31" s="10">
        <f t="shared" si="18"/>
        <v>1091.3196600000001</v>
      </c>
      <c r="AY31" s="23">
        <v>0</v>
      </c>
      <c r="AZ31" s="17">
        <f>'[1]Прибирання та вивезення снігу'!H32+'[2]по будинку'!BL31+'[3]по будинку'!BK31+'[4]по будинку'!BK31+'[5]по будинку'!BK31+'[6]по будинку'!BK31+'[7]по будинку'!BK31+'[8]по будинку'!BK31+'[9]по будинку'!BK31+'[10]по будинку'!BK31+'[11]по будинку'!BK31+'[12]по будинку'!BK31</f>
        <v>115.01754000000001</v>
      </c>
      <c r="BA31" s="10">
        <f>'[1]Прибирання та вивезення снігу'!R32+'[2]по будинку'!BM31+'[3]по будинку'!BL31+'[4]по будинку'!BL31+'[5]по будинку'!BL31+'[6]по будинку'!BL31+'[7]по будинку'!BL31+'[8]по будинку'!BL31+'[9]по будинку'!BL31+'[10]по будинку'!BL31+'[11]по будинку'!BL31+'[12]по будинку'!BL31</f>
        <v>1.2392108965820017</v>
      </c>
      <c r="BB31" s="10">
        <f t="shared" si="19"/>
        <v>113.778329103418</v>
      </c>
      <c r="BC31" s="23">
        <v>0</v>
      </c>
      <c r="BD31" s="17">
        <f>'[1]експлуатація номерних знаків'!H33+'[2]по будинку'!BP31+'[3]по будинку'!BO31+'[4]по будинку'!BO31+'[5]по будинку'!BO31+'[6]по будинку'!BO31+'[7]по будинку'!BO31+'[8]по будинку'!BO31+'[9]по будинку'!BO31+'[10]по будинку'!BO31+'[11]по будинку'!BO31+'[12]по будинку'!BO31</f>
        <v>0</v>
      </c>
      <c r="BE31" s="10">
        <f>'[1]експлуатація номерних знаків'!P33+'[2]по будинку'!BQ31+'[3]по будинку'!BP31+'[4]по будинку'!BP31+'[5]по будинку'!BP31+'[6]по будинку'!BP31+'[7]по будинку'!BP31+'[8]по будинку'!BP31+'[9]по будинку'!BP31+'[10]по будинку'!BP31+'[11]по будинку'!BP31+'[12]по будинку'!BP31</f>
        <v>0</v>
      </c>
      <c r="BF31" s="12">
        <f t="shared" si="21"/>
        <v>0</v>
      </c>
      <c r="BG31" s="29">
        <v>0</v>
      </c>
      <c r="BH31" s="17">
        <f>'[1]Освітлення місць загального кор'!H33+'[2]по будинку'!BT31+'[3]по будинку'!BS31+'[4]по будинку'!BS31+'[5]по будинку'!BS31+'[6]по будинку'!BS31+'[7]по будинку'!BS31+'[8]по будинку'!BS31+'[9]по будинку'!BS31+'[10]по будинку'!BS31+'[11]по будинку'!BS31+'[12]по будинку'!BS31</f>
        <v>0</v>
      </c>
      <c r="BI31" s="10">
        <f>'[1]Освітлення місць загального кор'!Q33+'[2]по будинку'!BU31+'[3]по будинку'!BT31+'[4]по будинку'!BT31+'[5]по будинку'!BT31+'[6]по будинку'!BT31+'[7]по будинку'!BT31+'[8]по будинку'!BT31+'[9]по будинку'!BT31+'[10]по будинку'!BT31+'[11]по будинку'!BT31+'[12]по будинку'!BT31</f>
        <v>0</v>
      </c>
      <c r="BJ31" s="10">
        <f t="shared" si="22"/>
        <v>0</v>
      </c>
      <c r="BK31" s="27">
        <f t="shared" si="23"/>
        <v>0</v>
      </c>
      <c r="BL31" s="17">
        <v>0</v>
      </c>
      <c r="BM31" s="10">
        <f>'[1]Енергопостачання ліфтів'!P33+'[2]по будинку'!BY31+'[3]по будинку'!BX31+'[4]по будинку'!BX31+'[5]по будинку'!BX31+'[6]по будинку'!BX31+'[7]по будинку'!BX31+'[8]по будинку'!BX31+'[9]по будинку'!BX31+'[10]по будинку'!BX31+'[11]по будинку'!BX31+'[12]по будинку'!BX31</f>
        <v>0</v>
      </c>
      <c r="BN31" s="10">
        <f t="shared" si="24"/>
        <v>0</v>
      </c>
      <c r="BO31" s="23">
        <f t="shared" si="25"/>
        <v>0</v>
      </c>
      <c r="BP31" s="134">
        <f t="shared" si="26"/>
        <v>2632.4359799999997</v>
      </c>
      <c r="BQ31" s="12">
        <f t="shared" si="26"/>
        <v>3283.2714636681058</v>
      </c>
      <c r="BR31" s="10">
        <v>0</v>
      </c>
      <c r="BS31" s="15">
        <f t="shared" si="29"/>
        <v>650.83548366810601</v>
      </c>
      <c r="BT31" s="30">
        <f t="shared" si="28"/>
        <v>1.2472369655379449</v>
      </c>
    </row>
    <row r="32" spans="1:72" ht="17.100000000000001" customHeight="1" x14ac:dyDescent="0.2">
      <c r="A32" s="136">
        <v>27</v>
      </c>
      <c r="B32" s="39" t="s">
        <v>46</v>
      </c>
      <c r="C32" s="36" t="s">
        <v>47</v>
      </c>
      <c r="D32" s="22">
        <f>'[1]Прибирання сходових кліто'!H33+'[2]по будинку'!P32+'[3]по будинку'!O32+'[4]по будинку'!O32+'[5]по будинку'!O32+'[6]по будинку'!O32+'[7]по будинку'!O32+'[8]по будинку'!O32+'[9]по будинку'!O32+'[10]по будинку'!O32+'[11]по будинку'!O32+'[12]по будинку'!O32</f>
        <v>0</v>
      </c>
      <c r="E32" s="11">
        <f>'[1]Прибирання сходових кліто'!Y33+'[2]по будинку'!Q32+'[3]по будинку'!P32+'[4]по будинку'!P32+'[5]по будинку'!P32+'[6]по будинку'!P32+'[7]по будинку'!P32+'[8]по будинку'!P32+'[9]по будинку'!P32+'[10]по будинку'!P32+'[11]по будинку'!P32+'[12]по будинку'!P32</f>
        <v>0</v>
      </c>
      <c r="F32" s="10">
        <f t="shared" si="0"/>
        <v>0</v>
      </c>
      <c r="G32" s="23">
        <f t="shared" si="1"/>
        <v>0</v>
      </c>
      <c r="H32" s="17">
        <f>'[1]Прибирання прибуд терит.'!H32+'[2]по будинку'!T32+'[3]по будинку'!S32+'[4]по будинку'!S32+'[5]по будинку'!S32+'[6]по будинку'!S32+'[7]по будинку'!S32+'[8]по будинку'!S32+'[9]по будинку'!S32+'[10]по будинку'!S32+'[11]по будинку'!S32+'[12]по будинку'!S32</f>
        <v>14.820080000000001</v>
      </c>
      <c r="I32" s="11">
        <f>'[1]Прибирання прибуд терит.'!AG32+'[2]по будинку'!U32+'[3]по будинку'!T32+'[4]по будинку'!T32+'[5]по будинку'!T32+'[6]по будинку'!T32+'[7]по будинку'!T32+'[8]по будинку'!T32+'[9]по будинку'!T32+'[10]по будинку'!T32+'[11]по будинку'!T32+'[12]по будинку'!T32</f>
        <v>1564.710251988676</v>
      </c>
      <c r="J32" s="10">
        <v>0</v>
      </c>
      <c r="K32" s="23">
        <f t="shared" si="3"/>
        <v>1549.890171988676</v>
      </c>
      <c r="L32" s="22">
        <f>'[1]Вивезення та знешкодження ТПВ'!H34+'[2]по будинку'!X32+'[3]по будинку'!W32+'[4]по будинку'!W32+'[5]по будинку'!W32</f>
        <v>42.349999999999994</v>
      </c>
      <c r="M32" s="10">
        <f>'[1]Вивезення та знешкодження ТПВ'!V34+'[2]по будинку'!Y32+'[3]по будинку'!X32+'[4]по будинку'!X32+'[5]по будинку'!X32</f>
        <v>48.621390863397366</v>
      </c>
      <c r="N32" s="10">
        <v>0</v>
      </c>
      <c r="O32" s="15">
        <f t="shared" si="4"/>
        <v>6.2713908633973716</v>
      </c>
      <c r="P32" s="17">
        <f>'[1]Приб підвал, тех.поверхів,покр '!H34+'[2]по будинку'!AB32+'[3]по будинку'!AA32+'[4]по будинку'!AA32+'[5]по будинку'!AA32+'[6]по будинку'!AA32+'[7]по будинку'!AA32+'[8]по будинку'!AA32+'[9]по будинку'!AA32+'[10]по будинку'!AA32+'[11]по будинку'!AA32+'[12]по будинку'!AA32</f>
        <v>0</v>
      </c>
      <c r="Q32" s="11">
        <f>'[1]Приб підвал, тех.поверхів,покр '!Q34+'[2]по будинку'!AC32+'[3]по будинку'!AB32+'[4]по будинку'!AB32+'[5]по будинку'!AB32+'[6]по будинку'!AB32+'[7]по будинку'!AB32+'[8]по будинку'!AB32+'[9]по будинку'!AB32+'[10]по будинку'!AB32+'[11]по будинку'!AB32+'[12]по будинку'!AB32</f>
        <v>0</v>
      </c>
      <c r="R32" s="10">
        <f t="shared" si="5"/>
        <v>0</v>
      </c>
      <c r="S32" s="23">
        <v>0</v>
      </c>
      <c r="T32" s="17">
        <f>'[1]ТО ліфтів'!H34+'[2]по будинку'!AF32+'[3]по будинку'!AE32+'[4]по будинку'!AE32+'[5]по будинку'!AE32+'[6]по будинку'!AE32+'[7]по будинку'!AE32+'[8]по будинку'!AE32+'[9]по будинку'!AE32+'[10]по будинку'!AE32+'[11]по будинку'!AE32+'[12]по будинку'!AE32</f>
        <v>0</v>
      </c>
      <c r="U32" s="10">
        <f>'[1]ТО ліфтів'!Q34+'[2]по будинку'!AG32+'[3]по будинку'!AF32+'[4]по будинку'!AF32+'[5]по будинку'!AF32+'[6]по будинку'!AF32+'[7]по будинку'!AF32+'[8]по будинку'!AF32+'[9]по будинку'!AF32+'[10]по будинку'!AF32+'[11]по будинку'!AF32+'[12]по будинку'!AF32</f>
        <v>0</v>
      </c>
      <c r="V32" s="10">
        <f t="shared" si="6"/>
        <v>0</v>
      </c>
      <c r="W32" s="23">
        <f t="shared" si="7"/>
        <v>0</v>
      </c>
      <c r="X32" s="17">
        <f>'[1]Обслуг. дисп.'!H34+'[2]по будинку'!AJ32+'[3]по будинку'!AI32+'[4]по будинку'!AI32+'[5]по будинку'!AI32+'[6]по будинку'!AI32+'[7]по будинку'!AI32+'[8]по будинку'!AI32+'[9]по будинку'!AI32+'[10]по будинку'!AI32+'[11]по будинку'!AI32+'[12]по будинку'!AI32</f>
        <v>0</v>
      </c>
      <c r="Y32" s="10">
        <f>'[1]Обслуг. дисп.'!O34+'[2]по будинку'!AK32+'[3]по будинку'!AJ32+'[4]по будинку'!AJ32+'[5]по будинку'!AJ32+'[6]по будинку'!AJ32+'[7]по будинку'!AJ32+'[8]по будинку'!AJ32+'[9]по будинку'!AJ32+'[10]по будинку'!AJ32+'[11]по будинку'!AJ32+'[12]по будинку'!AJ32</f>
        <v>0</v>
      </c>
      <c r="Z32" s="10">
        <f t="shared" si="8"/>
        <v>0</v>
      </c>
      <c r="AA32" s="27">
        <f t="shared" si="9"/>
        <v>0</v>
      </c>
      <c r="AB32" s="17">
        <f>'[1]ТО внутр. буд.сист'!H32+'[2]по будинку'!AN32+'[3]по будинку'!AM32+'[4]по будинку'!AM32+'[5]по будинку'!AM32+'[6]по будинку'!AM32+'[7]по будинку'!AM32+'[8]по будинку'!AM32+'[9]по будинку'!AM32+'[10]по будинку'!AM32+'[11]по будинку'!AM32+'[12]по будинку'!AM32</f>
        <v>0</v>
      </c>
      <c r="AC32" s="10">
        <f>'[1]ТО внутр. буд.сист'!W32+'[2]по будинку'!AO32+'[3]по будинку'!AN32+'[4]по будинку'!AN32+'[5]по будинку'!AN32+'[6]по будинку'!AN32+'[7]по будинку'!AN32+'[8]по будинку'!AN32+'[9]по будинку'!AN32+'[10]по будинку'!AN32+'[11]по будинку'!AN32+'[12]по будинку'!AN32</f>
        <v>0</v>
      </c>
      <c r="AD32" s="10">
        <f t="shared" si="10"/>
        <v>0</v>
      </c>
      <c r="AE32" s="23">
        <f t="shared" si="11"/>
        <v>0</v>
      </c>
      <c r="AF32" s="17">
        <f>[1]Дератизація!H33+'[2]по будинку'!AR32+'[3]по будинку'!AQ32+'[4]по будинку'!AQ32+'[5]по будинку'!AQ32+'[6]по будинку'!AQ32+'[7]по будинку'!AQ32+'[8]по будинку'!AQ32+'[9]по будинку'!AQ32+'[10]по будинку'!AQ32+'[11]по будинку'!AQ32+'[12]по будинку'!AQ32</f>
        <v>0</v>
      </c>
      <c r="AG32" s="10">
        <f>[1]Дератизація!O33+'[2]по будинку'!AS32+'[3]по будинку'!AR32+'[4]по будинку'!AR32+'[5]по будинку'!AR32+'[6]по будинку'!AR32+'[7]по будинку'!AR32+'[8]по будинку'!AR32+'[9]по будинку'!AR32+'[10]по будинку'!AR32+'[11]по будинку'!AR32+'[12]по будинку'!AR32</f>
        <v>0</v>
      </c>
      <c r="AH32" s="10">
        <f t="shared" si="12"/>
        <v>0</v>
      </c>
      <c r="AI32" s="23">
        <f t="shared" si="13"/>
        <v>0</v>
      </c>
      <c r="AJ32" s="17">
        <f>[1]Дезінсекція!H34+'[2]по будинку'!AV32+'[3]по будинку'!AU32+'[4]по будинку'!AU32+'[5]по будинку'!AU32+'[6]по будинку'!AU32+'[7]по будинку'!AU32+'[8]по будинку'!AU32+'[9]по будинку'!AU32+'[10]по будинку'!AU32+'[11]по будинку'!AU32+'[12]по будинку'!AU32</f>
        <v>0</v>
      </c>
      <c r="AK32" s="10">
        <f>[1]Дезінсекція!O34+'[2]по будинку'!AW32+'[3]по будинку'!AV32+'[4]по будинку'!AV32+'[5]по будинку'!AV32+'[6]по будинку'!AV32+'[7]по будинку'!AV32+'[8]по будинку'!AV32+'[9]по будинку'!AV32+'[10]по будинку'!AV32+'[11]по будинку'!AV32+'[12]по будинку'!AV32</f>
        <v>0</v>
      </c>
      <c r="AL32" s="10">
        <f t="shared" si="14"/>
        <v>0</v>
      </c>
      <c r="AM32" s="23">
        <v>0</v>
      </c>
      <c r="AN32" s="17">
        <f>'[1]Обслуг. ДВК'!H34+'[2]по будинку'!AZ32+'[3]по будинку'!AY32+'[4]по будинку'!AY32+'[5]по будинку'!AY32+'[6]по будинку'!AY32+'[7]по будинку'!AY32+'[8]по будинку'!AY32+'[9]по будинку'!AY32+'[10]по будинку'!AY32+'[11]по будинку'!AY32+'[12]по будинку'!AY32</f>
        <v>90.687079999999995</v>
      </c>
      <c r="AO32" s="10">
        <f>'[1]Обслуг. ДВК'!Q34+'[2]по будинку'!BA32+'[3]по будинку'!AZ32+'[4]по будинку'!AZ32+'[5]по будинку'!AZ32+'[6]по будинку'!AZ32+'[7]по будинку'!AZ32+'[8]по будинку'!AZ32+'[9]по будинку'!AZ32+'[10]по будинку'!AZ32+'[11]по будинку'!AZ32+'[12]по будинку'!AZ32</f>
        <v>0</v>
      </c>
      <c r="AP32" s="10">
        <f t="shared" si="31"/>
        <v>90.687079999999995</v>
      </c>
      <c r="AQ32" s="23">
        <v>0</v>
      </c>
      <c r="AR32" s="17">
        <f>'[1]ТО мереж електропост.'!H35+'[2]по будинку'!BD32+'[3]по будинку'!BC32+'[4]по будинку'!BC32+'[5]по будинку'!BC32+'[6]по будинку'!BC32+'[7]по будинку'!BC32+'[8]по будинку'!BC32+'[9]по будинку'!BC32+'[10]по будинку'!BC32+'[11]по будинку'!BC32+'[12]по будинку'!BC32</f>
        <v>0</v>
      </c>
      <c r="AS32" s="11">
        <f>'[1]ТО мереж електропост.'!P35+'[2]по будинку'!BE32+'[3]по будинку'!BD32+'[4]по будинку'!BD32+'[5]по будинку'!BD32+'[6]по будинку'!BD32+'[7]по будинку'!BD32+'[8]по будинку'!BD32+'[9]по будинку'!BD32+'[10]по будинку'!BD32+'[11]по будинку'!BD32+'[12]по будинку'!BD32</f>
        <v>0</v>
      </c>
      <c r="AT32" s="10">
        <f t="shared" si="16"/>
        <v>0</v>
      </c>
      <c r="AU32" s="23">
        <f t="shared" si="17"/>
        <v>0</v>
      </c>
      <c r="AV32" s="17">
        <f>'[1]ПР констр.'!H34+'[2]по будинку'!BH32+'[3]по будинку'!BG32+'[4]по будинку'!BG32+'[5]по будинку'!BG32+'[6]по будинку'!BG32+'[7]по будинку'!BG32+'[8]по будинку'!BG32+'[9]по будинку'!BG32+'[10]по будинку'!BG32+'[11]по будинку'!BG32+'[12]по будинку'!BG32</f>
        <v>246.47700000000003</v>
      </c>
      <c r="AW32" s="10">
        <v>0</v>
      </c>
      <c r="AX32" s="10">
        <f t="shared" si="18"/>
        <v>246.47700000000003</v>
      </c>
      <c r="AY32" s="23">
        <v>0</v>
      </c>
      <c r="AZ32" s="17">
        <f>'[1]Прибирання та вивезення снігу'!H33+'[2]по будинку'!BL32+'[3]по будинку'!BK32+'[4]по будинку'!BK32+'[5]по будинку'!BK32+'[6]по будинку'!BK32+'[7]по будинку'!BK32+'[8]по будинку'!BK32+'[9]по будинку'!BK32+'[10]по будинку'!BK32+'[11]по будинку'!BK32+'[12]по будинку'!BK32</f>
        <v>13.251919999999998</v>
      </c>
      <c r="BA32" s="10">
        <f>'[1]Прибирання та вивезення снігу'!R33+'[2]по будинку'!BM32+'[3]по будинку'!BL32+'[4]по будинку'!BL32+'[5]по будинку'!BL32+'[6]по будинку'!BL32+'[7]по будинку'!BL32+'[8]по будинку'!BL32+'[9]по будинку'!BL32+'[10]по будинку'!BL32+'[11]по будинку'!BL32+'[12]по будинку'!BL32</f>
        <v>0.1444931847000126</v>
      </c>
      <c r="BB32" s="10">
        <f t="shared" si="19"/>
        <v>13.107426815299986</v>
      </c>
      <c r="BC32" s="23">
        <v>0</v>
      </c>
      <c r="BD32" s="17">
        <f>'[1]експлуатація номерних знаків'!H34+'[2]по будинку'!BP32+'[3]по будинку'!BO32+'[4]по будинку'!BO32+'[5]по будинку'!BO32+'[6]по будинку'!BO32+'[7]по будинку'!BO32+'[8]по будинку'!BO32+'[9]по будинку'!BO32+'[10]по будинку'!BO32+'[11]по будинку'!BO32+'[12]по будинку'!BO32</f>
        <v>0</v>
      </c>
      <c r="BE32" s="10">
        <f>'[1]експлуатація номерних знаків'!P34+'[2]по будинку'!BQ32+'[3]по будинку'!BP32+'[4]по будинку'!BP32+'[5]по будинку'!BP32+'[6]по будинку'!BP32+'[7]по будинку'!BP32+'[8]по будинку'!BP32+'[9]по будинку'!BP32+'[10]по будинку'!BP32+'[11]по будинку'!BP32+'[12]по будинку'!BP32</f>
        <v>0</v>
      </c>
      <c r="BF32" s="12">
        <f t="shared" si="21"/>
        <v>0</v>
      </c>
      <c r="BG32" s="29">
        <v>0</v>
      </c>
      <c r="BH32" s="17">
        <f>'[1]Освітлення місць загального кор'!H34+'[2]по будинку'!BT32+'[3]по будинку'!BS32+'[4]по будинку'!BS32+'[5]по будинку'!BS32+'[6]по будинку'!BS32+'[7]по будинку'!BS32+'[8]по будинку'!BS32+'[9]по будинку'!BS32+'[10]по будинку'!BS32+'[11]по будинку'!BS32+'[12]по будинку'!BS32</f>
        <v>0</v>
      </c>
      <c r="BI32" s="10">
        <f>'[1]Освітлення місць загального кор'!Q34+'[2]по будинку'!BU32+'[3]по будинку'!BT32+'[4]по будинку'!BT32+'[5]по будинку'!BT32+'[6]по будинку'!BT32+'[7]по будинку'!BT32+'[8]по будинку'!BT32+'[9]по будинку'!BT32+'[10]по будинку'!BT32+'[11]по будинку'!BT32+'[12]по будинку'!BT32</f>
        <v>0</v>
      </c>
      <c r="BJ32" s="10">
        <f t="shared" si="22"/>
        <v>0</v>
      </c>
      <c r="BK32" s="27">
        <f t="shared" si="23"/>
        <v>0</v>
      </c>
      <c r="BL32" s="17">
        <v>0</v>
      </c>
      <c r="BM32" s="10">
        <f>'[1]Енергопостачання ліфтів'!P34+'[2]по будинку'!BY32+'[3]по будинку'!BX32+'[4]по будинку'!BX32+'[5]по будинку'!BX32+'[6]по будинку'!BX32+'[7]по будинку'!BX32+'[8]по будинку'!BX32+'[9]по будинку'!BX32+'[10]по будинку'!BX32+'[11]по будинку'!BX32+'[12]по будинку'!BX32</f>
        <v>0</v>
      </c>
      <c r="BN32" s="10">
        <f t="shared" si="24"/>
        <v>0</v>
      </c>
      <c r="BO32" s="23">
        <f t="shared" si="25"/>
        <v>0</v>
      </c>
      <c r="BP32" s="134">
        <f t="shared" si="26"/>
        <v>407.58607999999998</v>
      </c>
      <c r="BQ32" s="12">
        <f t="shared" si="26"/>
        <v>1613.4761360367734</v>
      </c>
      <c r="BR32" s="10">
        <v>0</v>
      </c>
      <c r="BS32" s="15">
        <f t="shared" si="29"/>
        <v>1205.8900560367733</v>
      </c>
      <c r="BT32" s="30">
        <f t="shared" si="28"/>
        <v>3.9586144257840536</v>
      </c>
    </row>
    <row r="33" spans="1:72" ht="17.100000000000001" customHeight="1" x14ac:dyDescent="0.2">
      <c r="A33" s="135">
        <v>28</v>
      </c>
      <c r="B33" s="39" t="s">
        <v>46</v>
      </c>
      <c r="C33" s="36" t="s">
        <v>48</v>
      </c>
      <c r="D33" s="22">
        <f>'[1]Прибирання сходових кліто'!H34+'[2]по будинку'!P33+'[3]по будинку'!O33+'[4]по будинку'!O33+'[5]по будинку'!O33+'[6]по будинку'!O33+'[7]по будинку'!O33+'[8]по будинку'!O33+'[9]по будинку'!O33+'[10]по будинку'!O33+'[11]по будинку'!O33+'[12]по будинку'!O33</f>
        <v>0</v>
      </c>
      <c r="E33" s="11">
        <f>'[1]Прибирання сходових кліто'!Y34+'[2]по будинку'!Q33+'[3]по будинку'!P33+'[4]по будинку'!P33+'[5]по будинку'!P33+'[6]по будинку'!P33+'[7]по будинку'!P33+'[8]по будинку'!P33+'[9]по будинку'!P33+'[10]по будинку'!P33+'[11]по будинку'!P33+'[12]по будинку'!P33</f>
        <v>0</v>
      </c>
      <c r="F33" s="10">
        <f t="shared" si="0"/>
        <v>0</v>
      </c>
      <c r="G33" s="23">
        <f t="shared" si="1"/>
        <v>0</v>
      </c>
      <c r="H33" s="17">
        <f>'[1]Прибирання прибуд терит.'!H33+'[2]по будинку'!T33+'[3]по будинку'!S33+'[4]по будинку'!S33+'[5]по будинку'!S33+'[6]по будинку'!S33+'[7]по будинку'!S33+'[8]по будинку'!S33+'[9]по будинку'!S33+'[10]по будинку'!S33+'[11]по будинку'!S33+'[12]по будинку'!S33</f>
        <v>56.918250000000008</v>
      </c>
      <c r="I33" s="11">
        <f>'[1]Прибирання прибуд терит.'!AG33+'[2]по будинку'!U33+'[3]по будинку'!T33+'[4]по будинку'!T33+'[5]по будинку'!T33+'[6]по будинку'!T33+'[7]по будинку'!T33+'[8]по будинку'!T33+'[9]по будинку'!T33+'[10]по будинку'!T33+'[11]по будинку'!T33+'[12]по будинку'!T33</f>
        <v>1668.4414592741034</v>
      </c>
      <c r="J33" s="10">
        <v>0</v>
      </c>
      <c r="K33" s="23">
        <f t="shared" si="3"/>
        <v>1611.5232092741035</v>
      </c>
      <c r="L33" s="22">
        <f>'[1]Вивезення та знешкодження ТПВ'!H35+'[2]по будинку'!X33+'[3]по будинку'!W33+'[4]по будинку'!W33+'[5]по будинку'!W33</f>
        <v>254.2</v>
      </c>
      <c r="M33" s="10">
        <f>'[1]Вивезення та знешкодження ТПВ'!V35+'[2]по будинку'!Y33+'[3]по будинку'!X33+'[4]по будинку'!X33+'[5]по будинку'!X33</f>
        <v>213.99910038615315</v>
      </c>
      <c r="N33" s="10">
        <f t="shared" si="30"/>
        <v>40.200899613846843</v>
      </c>
      <c r="O33" s="15">
        <v>0</v>
      </c>
      <c r="P33" s="17">
        <f>'[1]Приб підвал, тех.поверхів,покр '!H35+'[2]по будинку'!AB33+'[3]по будинку'!AA33+'[4]по будинку'!AA33+'[5]по будинку'!AA33+'[6]по будинку'!AA33+'[7]по будинку'!AA33+'[8]по будинку'!AA33+'[9]по будинку'!AA33+'[10]по будинку'!AA33+'[11]по будинку'!AA33+'[12]по будинку'!AA33</f>
        <v>0</v>
      </c>
      <c r="Q33" s="11">
        <f>'[1]Приб підвал, тех.поверхів,покр '!Q35+'[2]по будинку'!AC33+'[3]по будинку'!AB33+'[4]по будинку'!AB33+'[5]по будинку'!AB33+'[6]по будинку'!AB33+'[7]по будинку'!AB33+'[8]по будинку'!AB33+'[9]по будинку'!AB33+'[10]по будинку'!AB33+'[11]по будинку'!AB33+'[12]по будинку'!AB33</f>
        <v>0</v>
      </c>
      <c r="R33" s="10">
        <f t="shared" si="5"/>
        <v>0</v>
      </c>
      <c r="S33" s="23">
        <v>0</v>
      </c>
      <c r="T33" s="17">
        <f>'[1]ТО ліфтів'!H35+'[2]по будинку'!AF33+'[3]по будинку'!AE33+'[4]по будинку'!AE33+'[5]по будинку'!AE33+'[6]по будинку'!AE33+'[7]по будинку'!AE33+'[8]по будинку'!AE33+'[9]по будинку'!AE33+'[10]по будинку'!AE33+'[11]по будинку'!AE33+'[12]по будинку'!AE33</f>
        <v>0</v>
      </c>
      <c r="U33" s="10">
        <f>'[1]ТО ліфтів'!Q35+'[2]по будинку'!AG33+'[3]по будинку'!AF33+'[4]по будинку'!AF33+'[5]по будинку'!AF33+'[6]по будинку'!AF33+'[7]по будинку'!AF33+'[8]по будинку'!AF33+'[9]по будинку'!AF33+'[10]по будинку'!AF33+'[11]по будинку'!AF33+'[12]по будинку'!AF33</f>
        <v>0</v>
      </c>
      <c r="V33" s="10">
        <f t="shared" si="6"/>
        <v>0</v>
      </c>
      <c r="W33" s="23">
        <f t="shared" si="7"/>
        <v>0</v>
      </c>
      <c r="X33" s="17">
        <f>'[1]Обслуг. дисп.'!H35+'[2]по будинку'!AJ33+'[3]по будинку'!AI33+'[4]по будинку'!AI33+'[5]по будинку'!AI33+'[6]по будинку'!AI33+'[7]по будинку'!AI33+'[8]по будинку'!AI33+'[9]по будинку'!AI33+'[10]по будинку'!AI33+'[11]по будинку'!AI33+'[12]по будинку'!AI33</f>
        <v>0</v>
      </c>
      <c r="Y33" s="10">
        <f>'[1]Обслуг. дисп.'!O35+'[2]по будинку'!AK33+'[3]по будинку'!AJ33+'[4]по будинку'!AJ33+'[5]по будинку'!AJ33+'[6]по будинку'!AJ33+'[7]по будинку'!AJ33+'[8]по будинку'!AJ33+'[9]по будинку'!AJ33+'[10]по будинку'!AJ33+'[11]по будинку'!AJ33+'[12]по будинку'!AJ33</f>
        <v>0</v>
      </c>
      <c r="Z33" s="10">
        <f t="shared" si="8"/>
        <v>0</v>
      </c>
      <c r="AA33" s="27">
        <f t="shared" si="9"/>
        <v>0</v>
      </c>
      <c r="AB33" s="17">
        <f>'[1]ТО внутр. буд.сист'!H33+'[2]по будинку'!AN33+'[3]по будинку'!AM33+'[4]по будинку'!AM33+'[5]по будинку'!AM33+'[6]по будинку'!AM33+'[7]по будинку'!AM33+'[8]по будинку'!AM33+'[9]по будинку'!AM33+'[10]по будинку'!AM33+'[11]по будинку'!AM33+'[12]по будинку'!AM33</f>
        <v>0</v>
      </c>
      <c r="AC33" s="10">
        <f>'[1]ТО внутр. буд.сист'!W33+'[2]по будинку'!AO33+'[3]по будинку'!AN33+'[4]по будинку'!AN33+'[5]по будинку'!AN33+'[6]по будинку'!AN33+'[7]по будинку'!AN33+'[8]по будинку'!AN33+'[9]по будинку'!AN33+'[10]по будинку'!AN33+'[11]по будинку'!AN33+'[12]по будинку'!AN33</f>
        <v>551.01931900545014</v>
      </c>
      <c r="AD33" s="10">
        <v>0</v>
      </c>
      <c r="AE33" s="23">
        <f t="shared" si="11"/>
        <v>551.01931900545014</v>
      </c>
      <c r="AF33" s="17">
        <f>[1]Дератизація!H34+'[2]по будинку'!AR33+'[3]по будинку'!AQ33+'[4]по будинку'!AQ33+'[5]по будинку'!AQ33+'[6]по будинку'!AQ33+'[7]по будинку'!AQ33+'[8]по будинку'!AQ33+'[9]по будинку'!AQ33+'[10]по будинку'!AQ33+'[11]по будинку'!AQ33+'[12]по будинку'!AQ33</f>
        <v>0</v>
      </c>
      <c r="AG33" s="10">
        <f>[1]Дератизація!O34+'[2]по будинку'!AS33+'[3]по будинку'!AR33+'[4]по будинку'!AR33+'[5]по будинку'!AR33+'[6]по будинку'!AR33+'[7]по будинку'!AR33+'[8]по будинку'!AR33+'[9]по будинку'!AR33+'[10]по будинку'!AR33+'[11]по будинку'!AR33+'[12]по будинку'!AR33</f>
        <v>0</v>
      </c>
      <c r="AH33" s="10">
        <f t="shared" si="12"/>
        <v>0</v>
      </c>
      <c r="AI33" s="23">
        <f t="shared" si="13"/>
        <v>0</v>
      </c>
      <c r="AJ33" s="17">
        <f>[1]Дезінсекція!H35+'[2]по будинку'!AV33+'[3]по будинку'!AU33+'[4]по будинку'!AU33+'[5]по будинку'!AU33+'[6]по будинку'!AU33+'[7]по будинку'!AU33+'[8]по будинку'!AU33+'[9]по будинку'!AU33+'[10]по будинку'!AU33+'[11]по будинку'!AU33+'[12]по будинку'!AU33</f>
        <v>0</v>
      </c>
      <c r="AK33" s="10">
        <f>[1]Дезінсекція!O35+'[2]по будинку'!AW33+'[3]по будинку'!AV33+'[4]по будинку'!AV33+'[5]по будинку'!AV33+'[6]по будинку'!AV33+'[7]по будинку'!AV33+'[8]по будинку'!AV33+'[9]по будинку'!AV33+'[10]по будинку'!AV33+'[11]по будинку'!AV33+'[12]по будинку'!AV33</f>
        <v>0</v>
      </c>
      <c r="AL33" s="10">
        <f t="shared" si="14"/>
        <v>0</v>
      </c>
      <c r="AM33" s="23">
        <v>0</v>
      </c>
      <c r="AN33" s="17">
        <f>'[1]Обслуг. ДВК'!H35+'[2]по будинку'!AZ33+'[3]по будинку'!AY33+'[4]по будинку'!AY33+'[5]по будинку'!AY33+'[6]по будинку'!AY33+'[7]по будинку'!AY33+'[8]по будинку'!AY33+'[9]по будинку'!AY33+'[10]по будинку'!AY33+'[11]по будинку'!AY33+'[12]по будинку'!AY33</f>
        <v>51.10649999999999</v>
      </c>
      <c r="AO33" s="10">
        <f>'[1]Обслуг. ДВК'!Q35+'[2]по будинку'!BA33+'[3]по будинку'!AZ33+'[4]по будинку'!AZ33+'[5]по будинку'!AZ33+'[6]по будинку'!AZ33+'[7]по будинку'!AZ33+'[8]по будинку'!AZ33+'[9]по будинку'!AZ33+'[10]по будинку'!AZ33+'[11]по будинку'!AZ33+'[12]по будинку'!AZ33</f>
        <v>96.842622483010118</v>
      </c>
      <c r="AP33" s="10">
        <v>0</v>
      </c>
      <c r="AQ33" s="23">
        <f t="shared" si="32"/>
        <v>45.736122483010128</v>
      </c>
      <c r="AR33" s="17">
        <f>'[1]ТО мереж електропост.'!H36+'[2]по будинку'!BD33+'[3]по будинку'!BC33+'[4]по будинку'!BC33+'[5]по будинку'!BC33+'[6]по будинку'!BC33+'[7]по будинку'!BC33+'[8]по будинку'!BC33+'[9]по будинку'!BC33+'[10]по будинку'!BC33+'[11]по будинку'!BC33+'[12]по будинку'!BC33</f>
        <v>0</v>
      </c>
      <c r="AS33" s="11">
        <f>'[1]ТО мереж електропост.'!P36+'[2]по будинку'!BE33+'[3]по будинку'!BD33+'[4]по будинку'!BD33+'[5]по будинку'!BD33+'[6]по будинку'!BD33+'[7]по будинку'!BD33+'[8]по будинку'!BD33+'[9]по будинку'!BD33+'[10]по будинку'!BD33+'[11]по будинку'!BD33+'[12]по будинку'!BD33</f>
        <v>0</v>
      </c>
      <c r="AT33" s="10">
        <f t="shared" si="16"/>
        <v>0</v>
      </c>
      <c r="AU33" s="23">
        <f t="shared" si="17"/>
        <v>0</v>
      </c>
      <c r="AV33" s="17">
        <f>'[1]ПР констр.'!H35+'[2]по будинку'!BH33+'[3]по будинку'!BG33+'[4]по будинку'!BG33+'[5]по будинку'!BG33+'[6]по будинку'!BG33+'[7]по будинку'!BG33+'[8]по будинку'!BG33+'[9]по будинку'!BG33+'[10]по будинку'!BG33+'[11]по будинку'!BG33+'[12]по будинку'!BG33</f>
        <v>735.31449999999995</v>
      </c>
      <c r="AW33" s="10">
        <v>358.05</v>
      </c>
      <c r="AX33" s="10">
        <f t="shared" si="18"/>
        <v>377.26449999999994</v>
      </c>
      <c r="AY33" s="23">
        <v>0</v>
      </c>
      <c r="AZ33" s="17">
        <f>'[1]Прибирання та вивезення снігу'!H34+'[2]по будинку'!BL33+'[3]по будинку'!BK33+'[4]по будинку'!BK33+'[5]по будинку'!BK33+'[6]по будинку'!BK33+'[7]по будинку'!BK33+'[8]по будинку'!BK33+'[9]по будинку'!BK33+'[10]по будинку'!BK33+'[11]по будинку'!BK33+'[12]по будинку'!BK33</f>
        <v>50.6965</v>
      </c>
      <c r="BA33" s="10">
        <f>'[1]Прибирання та вивезення снігу'!R34+'[2]по будинку'!BM33+'[3]по будинку'!BL33+'[4]по будинку'!BL33+'[5]по будинку'!BL33+'[6]по будинку'!BL33+'[7]по будинку'!BL33+'[8]по будинку'!BL33+'[9]по будинку'!BL33+'[10]по будинку'!BL33+'[11]по будинку'!BL33+'[12]по будинку'!BL33</f>
        <v>0.54246009188420397</v>
      </c>
      <c r="BB33" s="10">
        <f t="shared" si="19"/>
        <v>50.154039908115799</v>
      </c>
      <c r="BC33" s="23">
        <v>0</v>
      </c>
      <c r="BD33" s="17">
        <f>'[1]експлуатація номерних знаків'!H35+'[2]по будинку'!BP33+'[3]по будинку'!BO33+'[4]по будинку'!BO33+'[5]по будинку'!BO33+'[6]по будинку'!BO33+'[7]по будинку'!BO33+'[8]по будинку'!BO33+'[9]по будинку'!BO33+'[10]по будинку'!BO33+'[11]по будинку'!BO33+'[12]по будинку'!BO33</f>
        <v>0</v>
      </c>
      <c r="BE33" s="10">
        <f>'[1]експлуатація номерних знаків'!P35+'[2]по будинку'!BQ33+'[3]по будинку'!BP33+'[4]по будинку'!BP33+'[5]по будинку'!BP33+'[6]по будинку'!BP33+'[7]по будинку'!BP33+'[8]по будинку'!BP33+'[9]по будинку'!BP33+'[10]по будинку'!BP33+'[11]по будинку'!BP33+'[12]по будинку'!BP33</f>
        <v>0</v>
      </c>
      <c r="BF33" s="12">
        <f t="shared" si="21"/>
        <v>0</v>
      </c>
      <c r="BG33" s="29">
        <v>0</v>
      </c>
      <c r="BH33" s="17">
        <f>'[1]Освітлення місць загального кор'!H35+'[2]по будинку'!BT33+'[3]по будинку'!BS33+'[4]по будинку'!BS33+'[5]по будинку'!BS33+'[6]по будинку'!BS33+'[7]по будинку'!BS33+'[8]по будинку'!BS33+'[9]по будинку'!BS33+'[10]по будинку'!BS33+'[11]по будинку'!BS33+'[12]по будинку'!BS33</f>
        <v>0</v>
      </c>
      <c r="BI33" s="10">
        <f>'[1]Освітлення місць загального кор'!Q35+'[2]по будинку'!BU33+'[3]по будинку'!BT33+'[4]по будинку'!BT33+'[5]по будинку'!BT33+'[6]по будинку'!BT33+'[7]по будинку'!BT33+'[8]по будинку'!BT33+'[9]по будинку'!BT33+'[10]по будинку'!BT33+'[11]по будинку'!BT33+'[12]по будинку'!BT33</f>
        <v>0</v>
      </c>
      <c r="BJ33" s="10">
        <f t="shared" si="22"/>
        <v>0</v>
      </c>
      <c r="BK33" s="27">
        <f t="shared" si="23"/>
        <v>0</v>
      </c>
      <c r="BL33" s="17">
        <v>0</v>
      </c>
      <c r="BM33" s="10">
        <f>'[1]Енергопостачання ліфтів'!P35+'[2]по будинку'!BY33+'[3]по будинку'!BX33+'[4]по будинку'!BX33+'[5]по будинку'!BX33+'[6]по будинку'!BX33+'[7]по будинку'!BX33+'[8]по будинку'!BX33+'[9]по будинку'!BX33+'[10]по будинку'!BX33+'[11]по будинку'!BX33+'[12]по будинку'!BX33</f>
        <v>0</v>
      </c>
      <c r="BN33" s="10">
        <f t="shared" si="24"/>
        <v>0</v>
      </c>
      <c r="BO33" s="23">
        <f t="shared" si="25"/>
        <v>0</v>
      </c>
      <c r="BP33" s="134">
        <f t="shared" si="26"/>
        <v>1148.2357499999998</v>
      </c>
      <c r="BQ33" s="12">
        <f t="shared" si="26"/>
        <v>2888.8949612406009</v>
      </c>
      <c r="BR33" s="10">
        <v>0</v>
      </c>
      <c r="BS33" s="15">
        <f t="shared" si="29"/>
        <v>1740.6592112406011</v>
      </c>
      <c r="BT33" s="30">
        <f t="shared" si="28"/>
        <v>2.5159423587365235</v>
      </c>
    </row>
    <row r="34" spans="1:72" ht="17.100000000000001" customHeight="1" x14ac:dyDescent="0.2">
      <c r="A34" s="136">
        <v>29</v>
      </c>
      <c r="B34" s="39" t="s">
        <v>46</v>
      </c>
      <c r="C34" s="36" t="s">
        <v>49</v>
      </c>
      <c r="D34" s="22">
        <f>'[1]Прибирання сходових кліто'!H35+'[2]по будинку'!P34+'[3]по будинку'!O34+'[4]по будинку'!O34+'[5]по будинку'!O34+'[6]по будинку'!O34+'[7]по будинку'!O34+'[8]по будинку'!O34+'[9]по будинку'!O34+'[10]по будинку'!O34+'[11]по будинку'!O34+'[12]по будинку'!O34</f>
        <v>0</v>
      </c>
      <c r="E34" s="11">
        <f>'[1]Прибирання сходових кліто'!Y35+'[2]по будинку'!Q34+'[3]по будинку'!P34+'[4]по будинку'!P34+'[5]по будинку'!P34+'[6]по будинку'!P34+'[7]по будинку'!P34+'[8]по будинку'!P34+'[9]по будинку'!P34+'[10]по будинку'!P34+'[11]по будинку'!P34+'[12]по будинку'!P34</f>
        <v>0</v>
      </c>
      <c r="F34" s="10">
        <f t="shared" si="0"/>
        <v>0</v>
      </c>
      <c r="G34" s="23">
        <f t="shared" si="1"/>
        <v>0</v>
      </c>
      <c r="H34" s="17">
        <f>'[1]Прибирання прибуд терит.'!H34+'[2]по будинку'!T34+'[3]по будинку'!S34+'[4]по будинку'!S34+'[5]по будинку'!S34+'[6]по будинку'!S34+'[7]по будинку'!S34+'[8]по будинку'!S34+'[9]по будинку'!S34+'[10]по будинку'!S34+'[11]по будинку'!S34+'[12]по будинку'!S34</f>
        <v>71.879570000000001</v>
      </c>
      <c r="I34" s="11">
        <f>'[1]Прибирання прибуд терит.'!AG34+'[2]по будинку'!U34+'[3]по будинку'!T34+'[4]по будинку'!T34+'[5]по будинку'!T34+'[6]по будинку'!T34+'[7]по будинку'!T34+'[8]по будинку'!T34+'[9]по будинку'!T34+'[10]по будинку'!T34+'[11]по будинку'!T34+'[12]по будинку'!T34</f>
        <v>1513.6355161576025</v>
      </c>
      <c r="J34" s="10">
        <v>0</v>
      </c>
      <c r="K34" s="23">
        <f t="shared" si="3"/>
        <v>1441.7559461576025</v>
      </c>
      <c r="L34" s="22">
        <f>'[1]Вивезення та знешкодження ТПВ'!H36+'[2]по будинку'!X34+'[3]по будинку'!W34+'[4]по будинку'!W34+'[5]по будинку'!W34</f>
        <v>380.68100000000004</v>
      </c>
      <c r="M34" s="10">
        <f>'[1]Вивезення та знешкодження ТПВ'!V36+'[2]по будинку'!Y34+'[3]по будинку'!X34+'[4]по будинку'!X34+'[5]по будинку'!X34</f>
        <v>281.98008294381378</v>
      </c>
      <c r="N34" s="10">
        <f t="shared" si="30"/>
        <v>98.700917056186256</v>
      </c>
      <c r="O34" s="15">
        <v>0</v>
      </c>
      <c r="P34" s="17">
        <f>'[1]Приб підвал, тех.поверхів,покр '!H36+'[2]по будинку'!AB34+'[3]по будинку'!AA34+'[4]по будинку'!AA34+'[5]по будинку'!AA34+'[6]по будинку'!AA34+'[7]по будинку'!AA34+'[8]по будинку'!AA34+'[9]по будинку'!AA34+'[10]по будинку'!AA34+'[11]по будинку'!AA34+'[12]по будинку'!AA34</f>
        <v>0</v>
      </c>
      <c r="Q34" s="11">
        <f>'[1]Приб підвал, тех.поверхів,покр '!Q36+'[2]по будинку'!AC34+'[3]по будинку'!AB34+'[4]по будинку'!AB34+'[5]по будинку'!AB34+'[6]по будинку'!AB34+'[7]по будинку'!AB34+'[8]по будинку'!AB34+'[9]по будинку'!AB34+'[10]по будинку'!AB34+'[11]по будинку'!AB34+'[12]по будинку'!AB34</f>
        <v>0</v>
      </c>
      <c r="R34" s="10">
        <f t="shared" si="5"/>
        <v>0</v>
      </c>
      <c r="S34" s="23">
        <v>0</v>
      </c>
      <c r="T34" s="17">
        <f>'[1]ТО ліфтів'!H36+'[2]по будинку'!AF34+'[3]по будинку'!AE34+'[4]по будинку'!AE34+'[5]по будинку'!AE34+'[6]по будинку'!AE34+'[7]по будинку'!AE34+'[8]по будинку'!AE34+'[9]по будинку'!AE34+'[10]по будинку'!AE34+'[11]по будинку'!AE34+'[12]по будинку'!AE34</f>
        <v>0</v>
      </c>
      <c r="U34" s="10">
        <f>'[1]ТО ліфтів'!Q36+'[2]по будинку'!AG34+'[3]по будинку'!AF34+'[4]по будинку'!AF34+'[5]по будинку'!AF34+'[6]по будинку'!AF34+'[7]по будинку'!AF34+'[8]по будинку'!AF34+'[9]по будинку'!AF34+'[10]по будинку'!AF34+'[11]по будинку'!AF34+'[12]по будинку'!AF34</f>
        <v>0</v>
      </c>
      <c r="V34" s="10">
        <f t="shared" si="6"/>
        <v>0</v>
      </c>
      <c r="W34" s="23">
        <f t="shared" si="7"/>
        <v>0</v>
      </c>
      <c r="X34" s="17">
        <f>'[1]Обслуг. дисп.'!H36+'[2]по будинку'!AJ34+'[3]по будинку'!AI34+'[4]по будинку'!AI34+'[5]по будинку'!AI34+'[6]по будинку'!AI34+'[7]по будинку'!AI34+'[8]по будинку'!AI34+'[9]по будинку'!AI34+'[10]по будинку'!AI34+'[11]по будинку'!AI34+'[12]по будинку'!AI34</f>
        <v>0</v>
      </c>
      <c r="Y34" s="10">
        <f>'[1]Обслуг. дисп.'!O36+'[2]по будинку'!AK34+'[3]по будинку'!AJ34+'[4]по будинку'!AJ34+'[5]по будинку'!AJ34+'[6]по будинку'!AJ34+'[7]по будинку'!AJ34+'[8]по будинку'!AJ34+'[9]по будинку'!AJ34+'[10]по будинку'!AJ34+'[11]по будинку'!AJ34+'[12]по будинку'!AJ34</f>
        <v>0</v>
      </c>
      <c r="Z34" s="10">
        <f t="shared" si="8"/>
        <v>0</v>
      </c>
      <c r="AA34" s="27">
        <f t="shared" si="9"/>
        <v>0</v>
      </c>
      <c r="AB34" s="17">
        <f>'[1]ТО внутр. буд.сист'!H34+'[2]по будинку'!AN34+'[3]по будинку'!AM34+'[4]по будинку'!AM34+'[5]по будинку'!AM34+'[6]по будинку'!AM34+'[7]по будинку'!AM34+'[8]по будинку'!AM34+'[9]по будинку'!AM34+'[10]по будинку'!AM34+'[11]по будинку'!AM34+'[12]по будинку'!AM34</f>
        <v>198.32064</v>
      </c>
      <c r="AC34" s="10">
        <f>'[1]ТО внутр. буд.сист'!W34+'[2]по будинку'!AO34+'[3]по будинку'!AN34+'[4]по будинку'!AN34+'[5]по будинку'!AN34+'[6]по будинку'!AN34+'[7]по будинку'!AN34+'[8]по будинку'!AN34+'[9]по будинку'!AN34+'[10]по будинку'!AN34+'[11]по будинку'!AN34+'[12]по будинку'!AN34</f>
        <v>149.59245935014766</v>
      </c>
      <c r="AD34" s="10">
        <f t="shared" si="10"/>
        <v>48.728180649852334</v>
      </c>
      <c r="AE34" s="23">
        <v>0</v>
      </c>
      <c r="AF34" s="17">
        <f>[1]Дератизація!H35+'[2]по будинку'!AR34+'[3]по будинку'!AQ34+'[4]по будинку'!AQ34+'[5]по будинку'!AQ34+'[6]по будинку'!AQ34+'[7]по будинку'!AQ34+'[8]по будинку'!AQ34+'[9]по будинку'!AQ34+'[10]по будинку'!AQ34+'[11]по будинку'!AQ34+'[12]по будинку'!AQ34</f>
        <v>0</v>
      </c>
      <c r="AG34" s="10">
        <f>[1]Дератизація!O35+'[2]по будинку'!AS34+'[3]по будинку'!AR34+'[4]по будинку'!AR34+'[5]по будинку'!AR34+'[6]по будинку'!AR34+'[7]по будинку'!AR34+'[8]по будинку'!AR34+'[9]по будинку'!AR34+'[10]по будинку'!AR34+'[11]по будинку'!AR34+'[12]по будинку'!AR34</f>
        <v>0</v>
      </c>
      <c r="AH34" s="10">
        <f t="shared" si="12"/>
        <v>0</v>
      </c>
      <c r="AI34" s="23">
        <f t="shared" si="13"/>
        <v>0</v>
      </c>
      <c r="AJ34" s="17">
        <f>[1]Дезінсекція!H36+'[2]по будинку'!AV34+'[3]по будинку'!AU34+'[4]по будинку'!AU34+'[5]по будинку'!AU34+'[6]по будинку'!AU34+'[7]по будинку'!AU34+'[8]по будинку'!AU34+'[9]по будинку'!AU34+'[10]по будинку'!AU34+'[11]по будинку'!AU34+'[12]по будинку'!AU34</f>
        <v>0</v>
      </c>
      <c r="AK34" s="10">
        <f>[1]Дезінсекція!O36+'[2]по будинку'!AW34+'[3]по будинку'!AV34+'[4]по будинку'!AV34+'[5]по будинку'!AV34+'[6]по будинку'!AV34+'[7]по будинку'!AV34+'[8]по будинку'!AV34+'[9]по будинку'!AV34+'[10]по будинку'!AV34+'[11]по будинку'!AV34+'[12]по будинку'!AV34</f>
        <v>0</v>
      </c>
      <c r="AL34" s="10">
        <f t="shared" si="14"/>
        <v>0</v>
      </c>
      <c r="AM34" s="23">
        <v>0</v>
      </c>
      <c r="AN34" s="17">
        <f>'[1]Обслуг. ДВК'!H36+'[2]по будинку'!AZ34+'[3]по будинку'!AY34+'[4]по будинку'!AY34+'[5]по будинку'!AY34+'[6]по будинку'!AY34+'[7]по будинку'!AY34+'[8]по будинку'!AY34+'[9]по будинку'!AY34+'[10]по будинку'!AY34+'[11]по будинку'!AY34+'[12]по будинку'!AY34</f>
        <v>51.929220000000008</v>
      </c>
      <c r="AO34" s="10">
        <f>'[1]Обслуг. ДВК'!Q36+'[2]по будинку'!BA34+'[3]по будинку'!AZ34+'[4]по будинку'!AZ34+'[5]по будинку'!AZ34+'[6]по будинку'!AZ34+'[7]по будинку'!AZ34+'[8]по будинку'!AZ34+'[9]по будинку'!AZ34+'[10]по будинку'!AZ34+'[11]по будинку'!AZ34+'[12]по будинку'!AZ34</f>
        <v>96.842622483010118</v>
      </c>
      <c r="AP34" s="10">
        <v>0</v>
      </c>
      <c r="AQ34" s="23">
        <f t="shared" si="32"/>
        <v>44.91340248301011</v>
      </c>
      <c r="AR34" s="17">
        <f>'[1]ТО мереж електропост.'!H37+'[2]по будинку'!BD34+'[3]по будинку'!BC34+'[4]по будинку'!BC34+'[5]по будинку'!BC34+'[6]по будинку'!BC34+'[7]по будинку'!BC34+'[8]по будинку'!BC34+'[9]по будинку'!BC34+'[10]по будинку'!BC34+'[11]по будинку'!BC34+'[12]по будинку'!BC34</f>
        <v>0</v>
      </c>
      <c r="AS34" s="11">
        <f>'[1]ТО мереж електропост.'!P37+'[2]по будинку'!BE34+'[3]по будинку'!BD34+'[4]по будинку'!BD34+'[5]по будинку'!BD34+'[6]по будинку'!BD34+'[7]по будинку'!BD34+'[8]по будинку'!BD34+'[9]по будинку'!BD34+'[10]по будинку'!BD34+'[11]по будинку'!BD34+'[12]по будинку'!BD34</f>
        <v>0</v>
      </c>
      <c r="AT34" s="10">
        <f t="shared" si="16"/>
        <v>0</v>
      </c>
      <c r="AU34" s="23">
        <v>0</v>
      </c>
      <c r="AV34" s="17">
        <f>'[1]ПР констр.'!H36+'[2]по будинку'!BH34+'[3]по будинку'!BG34+'[4]по будинку'!BG34+'[5]по будинку'!BG34+'[6]по будинку'!BG34+'[7]по будинку'!BG34+'[8]по будинку'!BG34+'[9]по будинку'!BG34+'[10]по будинку'!BG34+'[11]по будинку'!BG34+'[12]по будинку'!BG34</f>
        <v>808.33486999999991</v>
      </c>
      <c r="AW34" s="10">
        <v>0</v>
      </c>
      <c r="AX34" s="10">
        <f t="shared" si="18"/>
        <v>808.33486999999991</v>
      </c>
      <c r="AY34" s="23">
        <v>0</v>
      </c>
      <c r="AZ34" s="17">
        <f>'[1]Прибирання та вивезення снігу'!H35+'[2]по будинку'!BL34+'[3]по будинку'!BK34+'[4]по будинку'!BK34+'[5]по будинку'!BK34+'[6]по будинку'!BK34+'[7]по будинку'!BK34+'[8]по будинку'!BK34+'[9]по будинку'!BK34+'[10]по будинку'!BK34+'[11]по будинку'!BK34+'[12]по будинку'!BK34</f>
        <v>64.18265000000001</v>
      </c>
      <c r="BA34" s="10">
        <f>'[1]Прибирання та вивезення снігу'!R35+'[2]по будинку'!BM34+'[3]по будинку'!BL34+'[4]по будинку'!BL34+'[5]по будинку'!BL34+'[6]по будинку'!BL34+'[7]по будинку'!BL34+'[8]по будинку'!BL34+'[9]по будинку'!BL34+'[10]по будинку'!BL34+'[11]по будинку'!BL34+'[12]по будинку'!BL34</f>
        <v>0.68953157345621152</v>
      </c>
      <c r="BB34" s="10">
        <f t="shared" si="19"/>
        <v>63.493118426543795</v>
      </c>
      <c r="BC34" s="23">
        <v>0</v>
      </c>
      <c r="BD34" s="17">
        <f>'[1]експлуатація номерних знаків'!H36+'[2]по будинку'!BP34+'[3]по будинку'!BO34+'[4]по будинку'!BO34+'[5]по будинку'!BO34+'[6]по будинку'!BO34+'[7]по будинку'!BO34+'[8]по будинку'!BO34+'[9]по будинку'!BO34+'[10]по будинку'!BO34+'[11]по будинку'!BO34+'[12]по будинку'!BO34</f>
        <v>0</v>
      </c>
      <c r="BE34" s="10">
        <f>'[1]експлуатація номерних знаків'!P36+'[2]по будинку'!BQ34+'[3]по будинку'!BP34+'[4]по будинку'!BP34+'[5]по будинку'!BP34+'[6]по будинку'!BP34+'[7]по будинку'!BP34+'[8]по будинку'!BP34+'[9]по будинку'!BP34+'[10]по будинку'!BP34+'[11]по будинку'!BP34+'[12]по будинку'!BP34</f>
        <v>0</v>
      </c>
      <c r="BF34" s="12">
        <f t="shared" si="21"/>
        <v>0</v>
      </c>
      <c r="BG34" s="29">
        <v>0</v>
      </c>
      <c r="BH34" s="17">
        <f>'[1]Освітлення місць загального кор'!H36+'[2]по будинку'!BT34+'[3]по будинку'!BS34+'[4]по будинку'!BS34+'[5]по будинку'!BS34+'[6]по будинку'!BS34+'[7]по будинку'!BS34+'[8]по будинку'!BS34+'[9]по будинку'!BS34+'[10]по будинку'!BS34+'[11]по будинку'!BS34+'[12]по будинку'!BS34</f>
        <v>0</v>
      </c>
      <c r="BI34" s="10">
        <f>'[1]Освітлення місць загального кор'!Q36+'[2]по будинку'!BU34+'[3]по будинку'!BT34+'[4]по будинку'!BT34+'[5]по будинку'!BT34+'[6]по будинку'!BT34+'[7]по будинку'!BT34+'[8]по будинку'!BT34+'[9]по будинку'!BT34+'[10]по будинку'!BT34+'[11]по будинку'!BT34+'[12]по будинку'!BT34</f>
        <v>0</v>
      </c>
      <c r="BJ34" s="10">
        <f t="shared" si="22"/>
        <v>0</v>
      </c>
      <c r="BK34" s="27">
        <f t="shared" si="23"/>
        <v>0</v>
      </c>
      <c r="BL34" s="17">
        <v>0</v>
      </c>
      <c r="BM34" s="10">
        <f>'[1]Енергопостачання ліфтів'!P36+'[2]по будинку'!BY34+'[3]по будинку'!BX34+'[4]по будинку'!BX34+'[5]по будинку'!BX34+'[6]по будинку'!BX34+'[7]по будинку'!BX34+'[8]по будинку'!BX34+'[9]по будинку'!BX34+'[10]по будинку'!BX34+'[11]по будинку'!BX34+'[12]по будинку'!BX34</f>
        <v>0</v>
      </c>
      <c r="BN34" s="10">
        <f t="shared" si="24"/>
        <v>0</v>
      </c>
      <c r="BO34" s="23">
        <f t="shared" si="25"/>
        <v>0</v>
      </c>
      <c r="BP34" s="134">
        <f t="shared" si="26"/>
        <v>1575.3279499999999</v>
      </c>
      <c r="BQ34" s="12">
        <f t="shared" si="26"/>
        <v>2042.7402125080303</v>
      </c>
      <c r="BR34" s="10">
        <v>0</v>
      </c>
      <c r="BS34" s="15">
        <f t="shared" si="29"/>
        <v>467.41226250803038</v>
      </c>
      <c r="BT34" s="30">
        <f t="shared" si="28"/>
        <v>1.2967079093010636</v>
      </c>
    </row>
    <row r="35" spans="1:72" ht="17.100000000000001" customHeight="1" x14ac:dyDescent="0.2">
      <c r="A35" s="136">
        <v>30</v>
      </c>
      <c r="B35" s="39" t="s">
        <v>46</v>
      </c>
      <c r="C35" s="36">
        <v>198</v>
      </c>
      <c r="D35" s="22">
        <f>'[1]Прибирання сходових кліто'!H36+'[2]по будинку'!P35+'[3]по будинку'!O35+'[4]по будинку'!O35+'[5]по будинку'!O35+'[6]по будинку'!O35+'[7]по будинку'!O35+'[8]по будинку'!O35+'[9]по будинку'!O35+'[10]по будинку'!O35+'[11]по будинку'!O35+'[12]по будинку'!O35</f>
        <v>0</v>
      </c>
      <c r="E35" s="11">
        <f>'[1]Прибирання сходових кліто'!Y36+'[2]по будинку'!Q35+'[3]по будинку'!P35+'[4]по будинку'!P35+'[5]по будинку'!P35+'[6]по будинку'!P35+'[7]по будинку'!P35+'[8]по будинку'!P35+'[9]по будинку'!P35+'[10]по будинку'!P35+'[11]по будинку'!P35+'[12]по будинку'!P35</f>
        <v>0</v>
      </c>
      <c r="F35" s="10">
        <f t="shared" si="0"/>
        <v>0</v>
      </c>
      <c r="G35" s="23">
        <f t="shared" si="1"/>
        <v>0</v>
      </c>
      <c r="H35" s="17">
        <f>'[1]Прибирання прибуд терит.'!H35+'[2]по будинку'!T35+'[3]по будинку'!S35+'[4]по будинку'!S35+'[5]по будинку'!S35+'[6]по будинку'!S35+'[7]по будинку'!S35+'[8]по будинку'!S35+'[9]по будинку'!S35+'[10]по будинку'!S35+'[11]по будинку'!S35+'[12]по будинку'!S35</f>
        <v>20.360399999999998</v>
      </c>
      <c r="I35" s="11">
        <f>'[1]Прибирання прибуд терит.'!AG35+'[2]по будинку'!U35+'[3]по будинку'!T35+'[4]по будинку'!T35+'[5]по будинку'!T35+'[6]по будинку'!T35+'[7]по будинку'!T35+'[8]по будинку'!T35+'[9]по будинку'!T35+'[10]по будинку'!T35+'[11]по будинку'!T35+'[12]по будинку'!T35</f>
        <v>337.78288403719444</v>
      </c>
      <c r="J35" s="10">
        <v>0</v>
      </c>
      <c r="K35" s="23">
        <f t="shared" si="3"/>
        <v>317.42248403719441</v>
      </c>
      <c r="L35" s="22">
        <f>'[1]Вивезення та знешкодження ТПВ'!H37+'[2]по будинку'!X35+'[3]по будинку'!W35+'[4]по будинку'!W35+'[5]по будинку'!W35</f>
        <v>425.42520000000002</v>
      </c>
      <c r="M35" s="10">
        <f>'[1]Вивезення та знешкодження ТПВ'!V37+'[2]по будинку'!Y35+'[3]по будинку'!X35+'[4]по будинку'!X35+'[5]по будинку'!X35</f>
        <v>93.831805822892434</v>
      </c>
      <c r="N35" s="10">
        <f t="shared" si="30"/>
        <v>331.5933941771076</v>
      </c>
      <c r="O35" s="15">
        <v>0</v>
      </c>
      <c r="P35" s="17">
        <f>'[1]Приб підвал, тех.поверхів,покр '!H37+'[2]по будинку'!AB35+'[3]по будинку'!AA35+'[4]по будинку'!AA35+'[5]по будинку'!AA35+'[6]по будинку'!AA35+'[7]по будинку'!AA35+'[8]по будинку'!AA35+'[9]по будинку'!AA35+'[10]по будинку'!AA35+'[11]по будинку'!AA35+'[12]по будинку'!AA35</f>
        <v>0</v>
      </c>
      <c r="Q35" s="11">
        <f>'[1]Приб підвал, тех.поверхів,покр '!Q37+'[2]по будинку'!AC35+'[3]по будинку'!AB35+'[4]по будинку'!AB35+'[5]по будинку'!AB35+'[6]по будинку'!AB35+'[7]по будинку'!AB35+'[8]по будинку'!AB35+'[9]по будинку'!AB35+'[10]по будинку'!AB35+'[11]по будинку'!AB35+'[12]по будинку'!AB35</f>
        <v>0</v>
      </c>
      <c r="R35" s="10">
        <f t="shared" si="5"/>
        <v>0</v>
      </c>
      <c r="S35" s="23">
        <v>0</v>
      </c>
      <c r="T35" s="17">
        <f>'[1]ТО ліфтів'!H37+'[2]по будинку'!AF35+'[3]по будинку'!AE35+'[4]по будинку'!AE35+'[5]по будинку'!AE35+'[6]по будинку'!AE35+'[7]по будинку'!AE35+'[8]по будинку'!AE35+'[9]по будинку'!AE35+'[10]по будинку'!AE35+'[11]по будинку'!AE35+'[12]по будинку'!AE35</f>
        <v>0</v>
      </c>
      <c r="U35" s="10">
        <f>'[1]ТО ліфтів'!Q37+'[2]по будинку'!AG35+'[3]по будинку'!AF35+'[4]по будинку'!AF35+'[5]по будинку'!AF35+'[6]по будинку'!AF35+'[7]по будинку'!AF35+'[8]по будинку'!AF35+'[9]по будинку'!AF35+'[10]по будинку'!AF35+'[11]по будинку'!AF35+'[12]по будинку'!AF35</f>
        <v>0</v>
      </c>
      <c r="V35" s="10">
        <f t="shared" si="6"/>
        <v>0</v>
      </c>
      <c r="W35" s="23">
        <f t="shared" si="7"/>
        <v>0</v>
      </c>
      <c r="X35" s="17">
        <f>'[1]Обслуг. дисп.'!H37+'[2]по будинку'!AJ35+'[3]по будинку'!AI35+'[4]по будинку'!AI35+'[5]по будинку'!AI35+'[6]по будинку'!AI35+'[7]по будинку'!AI35+'[8]по будинку'!AI35+'[9]по будинку'!AI35+'[10]по будинку'!AI35+'[11]по будинку'!AI35+'[12]по будинку'!AI35</f>
        <v>0</v>
      </c>
      <c r="Y35" s="10">
        <f>'[1]Обслуг. дисп.'!O37+'[2]по будинку'!AK35+'[3]по будинку'!AJ35+'[4]по будинку'!AJ35+'[5]по будинку'!AJ35+'[6]по будинку'!AJ35+'[7]по будинку'!AJ35+'[8]по будинку'!AJ35+'[9]по будинку'!AJ35+'[10]по будинку'!AJ35+'[11]по будинку'!AJ35+'[12]по будинку'!AJ35</f>
        <v>0</v>
      </c>
      <c r="Z35" s="10">
        <f t="shared" si="8"/>
        <v>0</v>
      </c>
      <c r="AA35" s="27">
        <f t="shared" si="9"/>
        <v>0</v>
      </c>
      <c r="AB35" s="17">
        <f>'[1]ТО внутр. буд.сист'!H35+'[2]по будинку'!AN35+'[3]по будинку'!AM35+'[4]по будинку'!AM35+'[5]по будинку'!AM35+'[6]по будинку'!AM35+'[7]по будинку'!AM35+'[8]по будинку'!AM35+'[9]по будинку'!AM35+'[10]по будинку'!AM35+'[11]по будинку'!AM35+'[12]по будинку'!AM35</f>
        <v>0</v>
      </c>
      <c r="AC35" s="10">
        <f>'[1]ТО внутр. буд.сист'!W35+'[2]по будинку'!AO35+'[3]по будинку'!AN35+'[4]по будинку'!AN35+'[5]по будинку'!AN35+'[6]по будинку'!AN35+'[7]по будинку'!AN35+'[8]по будинку'!AN35+'[9]по будинку'!AN35+'[10]по будинку'!AN35+'[11]по будинку'!AN35+'[12]по будинку'!AN35</f>
        <v>0</v>
      </c>
      <c r="AD35" s="10">
        <f t="shared" si="10"/>
        <v>0</v>
      </c>
      <c r="AE35" s="23">
        <f t="shared" si="11"/>
        <v>0</v>
      </c>
      <c r="AF35" s="17">
        <f>[1]Дератизація!H36+'[2]по будинку'!AR35+'[3]по будинку'!AQ35+'[4]по будинку'!AQ35+'[5]по будинку'!AQ35+'[6]по будинку'!AQ35+'[7]по будинку'!AQ35+'[8]по будинку'!AQ35+'[9]по будинку'!AQ35+'[10]по будинку'!AQ35+'[11]по будинку'!AQ35+'[12]по будинку'!AQ35</f>
        <v>0</v>
      </c>
      <c r="AG35" s="10">
        <f>[1]Дератизація!O36+'[2]по будинку'!AS35+'[3]по будинку'!AR35+'[4]по будинку'!AR35+'[5]по будинку'!AR35+'[6]по будинку'!AR35+'[7]по будинку'!AR35+'[8]по будинку'!AR35+'[9]по будинку'!AR35+'[10]по будинку'!AR35+'[11]по будинку'!AR35+'[12]по будинку'!AR35</f>
        <v>0</v>
      </c>
      <c r="AH35" s="10">
        <f t="shared" si="12"/>
        <v>0</v>
      </c>
      <c r="AI35" s="23">
        <f t="shared" si="13"/>
        <v>0</v>
      </c>
      <c r="AJ35" s="17">
        <f>[1]Дезінсекція!H37+'[2]по будинку'!AV35+'[3]по будинку'!AU35+'[4]по будинку'!AU35+'[5]по будинку'!AU35+'[6]по будинку'!AU35+'[7]по будинку'!AU35+'[8]по будинку'!AU35+'[9]по будинку'!AU35+'[10]по будинку'!AU35+'[11]по будинку'!AU35+'[12]по будинку'!AU35</f>
        <v>0</v>
      </c>
      <c r="AK35" s="10">
        <f>[1]Дезінсекція!O37+'[2]по будинку'!AW35+'[3]по будинку'!AV35+'[4]по будинку'!AV35+'[5]по будинку'!AV35+'[6]по будинку'!AV35+'[7]по будинку'!AV35+'[8]по будинку'!AV35+'[9]по будинку'!AV35+'[10]по будинку'!AV35+'[11]по будинку'!AV35+'[12]по будинку'!AV35</f>
        <v>0</v>
      </c>
      <c r="AL35" s="10">
        <f t="shared" si="14"/>
        <v>0</v>
      </c>
      <c r="AM35" s="23">
        <v>0</v>
      </c>
      <c r="AN35" s="17">
        <f>'[1]Обслуг. ДВК'!H37+'[2]по будинку'!AZ35+'[3]по будинку'!AY35+'[4]по будинку'!AY35+'[5]по будинку'!AY35+'[6]по будинку'!AY35+'[7]по будинку'!AY35+'[8]по будинку'!AY35+'[9]по будинку'!AY35+'[10]по будинку'!AY35+'[11]по будинку'!AY35+'[12]по будинку'!AY35</f>
        <v>10.716000000000001</v>
      </c>
      <c r="AO35" s="10">
        <f>'[1]Обслуг. ДВК'!Q37+'[2]по будинку'!BA35+'[3]по будинку'!AZ35+'[4]по будинку'!AZ35+'[5]по будинку'!AZ35+'[6]по будинку'!AZ35+'[7]по будинку'!AZ35+'[8]по будинку'!AZ35+'[9]по будинку'!AZ35+'[10]по будинку'!AZ35+'[11]по будинку'!AZ35+'[12]по будинку'!AZ35</f>
        <v>0</v>
      </c>
      <c r="AP35" s="10">
        <f t="shared" si="31"/>
        <v>10.716000000000001</v>
      </c>
      <c r="AQ35" s="23">
        <v>0</v>
      </c>
      <c r="AR35" s="17">
        <f>'[1]ТО мереж електропост.'!H38+'[2]по будинку'!BD35+'[3]по будинку'!BC35+'[4]по будинку'!BC35+'[5]по будинку'!BC35+'[6]по будинку'!BC35+'[7]по будинку'!BC35+'[8]по будинку'!BC35+'[9]по будинку'!BC35+'[10]по будинку'!BC35+'[11]по будинку'!BC35+'[12]по будинку'!BC35</f>
        <v>0</v>
      </c>
      <c r="AS35" s="11">
        <f>'[1]ТО мереж електропост.'!P38+'[2]по будинку'!BE35+'[3]по будинку'!BD35+'[4]по будинку'!BD35+'[5]по будинку'!BD35+'[6]по будинку'!BD35+'[7]по будинку'!BD35+'[8]по будинку'!BD35+'[9]по будинку'!BD35+'[10]по будинку'!BD35+'[11]по будинку'!BD35+'[12]по будинку'!BD35</f>
        <v>0</v>
      </c>
      <c r="AT35" s="10">
        <f t="shared" si="16"/>
        <v>0</v>
      </c>
      <c r="AU35" s="23">
        <f t="shared" si="17"/>
        <v>0</v>
      </c>
      <c r="AV35" s="17">
        <f>'[1]ПР констр.'!H37+'[2]по будинку'!BH35+'[3]по будинку'!BG35+'[4]по будинку'!BG35+'[5]по будинку'!BG35+'[6]по будинку'!BG35+'[7]по будинку'!BG35+'[8]по будинку'!BG35+'[9]по будинку'!BG35+'[10]по будинку'!BG35+'[11]по будинку'!BG35+'[12]по будинку'!BG35</f>
        <v>358.98599999999999</v>
      </c>
      <c r="AW35" s="10">
        <v>0</v>
      </c>
      <c r="AX35" s="10">
        <f t="shared" si="18"/>
        <v>358.98599999999999</v>
      </c>
      <c r="AY35" s="23">
        <v>0</v>
      </c>
      <c r="AZ35" s="17">
        <f>'[1]Прибирання та вивезення снігу'!H36+'[2]по будинку'!BL35+'[3]по будинку'!BK35+'[4]по будинку'!BK35+'[5]по будинку'!BK35+'[6]по будинку'!BK35+'[7]по будинку'!BK35+'[8]по будинку'!BK35+'[9]по будинку'!BK35+'[10]по будинку'!BK35+'[11]по будинку'!BK35+'[12]по будинку'!BK35</f>
        <v>18.217199999999998</v>
      </c>
      <c r="BA35" s="10">
        <f>'[1]Прибирання та вивезення снігу'!R36+'[2]по будинку'!BM35+'[3]по будинку'!BL35+'[4]по будинку'!BL35+'[5]по будинку'!BL35+'[6]по будинку'!BL35+'[7]по будинку'!BL35+'[8]по будинку'!BL35+'[9]по будинку'!BL35+'[10]по будинку'!BL35+'[11]по будинку'!BL35+'[12]по будинку'!BL35</f>
        <v>0.82402368028959094</v>
      </c>
      <c r="BB35" s="10">
        <f t="shared" si="19"/>
        <v>17.393176319710406</v>
      </c>
      <c r="BC35" s="23">
        <v>0</v>
      </c>
      <c r="BD35" s="17">
        <f>'[1]експлуатація номерних знаків'!H37+'[2]по будинку'!BP35+'[3]по будинку'!BO35+'[4]по будинку'!BO35+'[5]по будинку'!BO35+'[6]по будинку'!BO35+'[7]по будинку'!BO35+'[8]по будинку'!BO35+'[9]по будинку'!BO35+'[10]по будинку'!BO35+'[11]по будинку'!BO35+'[12]по будинку'!BO35</f>
        <v>0</v>
      </c>
      <c r="BE35" s="10">
        <f>'[1]експлуатація номерних знаків'!P37+'[2]по будинку'!BQ35+'[3]по будинку'!BP35+'[4]по будинку'!BP35+'[5]по будинку'!BP35+'[6]по будинку'!BP35+'[7]по будинку'!BP35+'[8]по будинку'!BP35+'[9]по будинку'!BP35+'[10]по будинку'!BP35+'[11]по будинку'!BP35+'[12]по будинку'!BP35</f>
        <v>0</v>
      </c>
      <c r="BF35" s="12">
        <f t="shared" si="21"/>
        <v>0</v>
      </c>
      <c r="BG35" s="29">
        <v>0</v>
      </c>
      <c r="BH35" s="17">
        <f>'[1]Освітлення місць загального кор'!H37+'[2]по будинку'!BT35+'[3]по будинку'!BS35+'[4]по будинку'!BS35+'[5]по будинку'!BS35+'[6]по будинку'!BS35+'[7]по будинку'!BS35+'[8]по будинку'!BS35+'[9]по будинку'!BS35+'[10]по будинку'!BS35+'[11]по будинку'!BS35+'[12]по будинку'!BS35</f>
        <v>0</v>
      </c>
      <c r="BI35" s="10">
        <f>'[1]Освітлення місць загального кор'!Q37+'[2]по будинку'!BU35+'[3]по будинку'!BT35+'[4]по будинку'!BT35+'[5]по будинку'!BT35+'[6]по будинку'!BT35+'[7]по будинку'!BT35+'[8]по будинку'!BT35+'[9]по будинку'!BT35+'[10]по будинку'!BT35+'[11]по будинку'!BT35+'[12]по будинку'!BT35</f>
        <v>0</v>
      </c>
      <c r="BJ35" s="10">
        <f t="shared" si="22"/>
        <v>0</v>
      </c>
      <c r="BK35" s="27">
        <f t="shared" si="23"/>
        <v>0</v>
      </c>
      <c r="BL35" s="17">
        <v>0</v>
      </c>
      <c r="BM35" s="10">
        <f>'[1]Енергопостачання ліфтів'!P37+'[2]по будинку'!BY35+'[3]по будинку'!BX35+'[4]по будинку'!BX35+'[5]по будинку'!BX35+'[6]по будинку'!BX35+'[7]по будинку'!BX35+'[8]по будинку'!BX35+'[9]по будинку'!BX35+'[10]по будинку'!BX35+'[11]по будинку'!BX35+'[12]по будинку'!BX35</f>
        <v>0</v>
      </c>
      <c r="BN35" s="10">
        <f t="shared" si="24"/>
        <v>0</v>
      </c>
      <c r="BO35" s="23">
        <f t="shared" si="25"/>
        <v>0</v>
      </c>
      <c r="BP35" s="134">
        <f t="shared" si="26"/>
        <v>833.70480000000009</v>
      </c>
      <c r="BQ35" s="12">
        <f t="shared" si="26"/>
        <v>432.43871354037645</v>
      </c>
      <c r="BR35" s="10">
        <f t="shared" si="27"/>
        <v>401.26608645962364</v>
      </c>
      <c r="BS35" s="15">
        <v>0</v>
      </c>
      <c r="BT35" s="30">
        <f t="shared" si="28"/>
        <v>0.51869524265708489</v>
      </c>
    </row>
    <row r="36" spans="1:72" ht="17.100000000000001" customHeight="1" x14ac:dyDescent="0.2">
      <c r="A36" s="135">
        <v>31</v>
      </c>
      <c r="B36" s="39" t="s">
        <v>50</v>
      </c>
      <c r="C36" s="36">
        <v>136</v>
      </c>
      <c r="D36" s="22">
        <f>'[1]Прибирання сходових кліто'!H37+'[2]по будинку'!P36+'[3]по будинку'!O36+'[4]по будинку'!O36+'[5]по будинку'!O36+'[6]по будинку'!O36+'[7]по будинку'!O36+'[8]по будинку'!O36+'[9]по будинку'!O36+'[10]по будинку'!O36+'[11]по будинку'!O36+'[12]по будинку'!O36</f>
        <v>0</v>
      </c>
      <c r="E36" s="11">
        <f>'[1]Прибирання сходових кліто'!Y37+'[2]по будинку'!Q36+'[3]по будинку'!P36+'[4]по будинку'!P36+'[5]по будинку'!P36+'[6]по будинку'!P36+'[7]по будинку'!P36+'[8]по будинку'!P36+'[9]по будинку'!P36+'[10]по будинку'!P36+'[11]по будинку'!P36+'[12]по будинку'!P36</f>
        <v>0</v>
      </c>
      <c r="F36" s="10">
        <f t="shared" si="0"/>
        <v>0</v>
      </c>
      <c r="G36" s="23">
        <f t="shared" si="1"/>
        <v>0</v>
      </c>
      <c r="H36" s="17">
        <f>'[1]Прибирання прибуд терит.'!H36+'[2]по будинку'!T36+'[3]по будинку'!S36+'[4]по будинку'!S36+'[5]по будинку'!S36+'[6]по будинку'!S36+'[7]по будинку'!S36+'[8]по будинку'!S36+'[9]по будинку'!S36+'[10]по будинку'!S36+'[11]по будинку'!S36+'[12]по будинку'!S36</f>
        <v>0</v>
      </c>
      <c r="I36" s="11">
        <f>'[1]Прибирання прибуд терит.'!AG36+'[2]по будинку'!U36+'[3]по будинку'!T36+'[4]по будинку'!T36+'[5]по будинку'!T36+'[6]по будинку'!T36+'[7]по будинку'!T36+'[8]по будинку'!T36+'[9]по будинку'!T36+'[10]по будинку'!T36+'[11]по будинку'!T36+'[12]по будинку'!T36</f>
        <v>1071.1592596142145</v>
      </c>
      <c r="J36" s="10">
        <v>0</v>
      </c>
      <c r="K36" s="23">
        <f t="shared" si="3"/>
        <v>1071.1592596142145</v>
      </c>
      <c r="L36" s="22">
        <f>'[1]Вивезення та знешкодження ТПВ'!H38+'[2]по будинку'!X36+'[3]по будинку'!W36+'[4]по будинку'!W36+'[5]по будинку'!W36</f>
        <v>42.312000000000005</v>
      </c>
      <c r="M36" s="10">
        <f>'[1]Вивезення та знешкодження ТПВ'!V38+'[2]по будинку'!Y36+'[3]по будинку'!X36+'[4]по будинку'!X36+'[5]по будинку'!X36</f>
        <v>9.7365185694650478</v>
      </c>
      <c r="N36" s="10">
        <f t="shared" si="30"/>
        <v>32.575481430534957</v>
      </c>
      <c r="O36" s="15">
        <v>0</v>
      </c>
      <c r="P36" s="17">
        <f>'[1]Приб підвал, тех.поверхів,покр '!H38+'[2]по будинку'!AB36+'[3]по будинку'!AA36+'[4]по будинку'!AA36+'[5]по будинку'!AA36+'[6]по будинку'!AA36+'[7]по будинку'!AA36+'[8]по будинку'!AA36+'[9]по будинку'!AA36+'[10]по будинку'!AA36+'[11]по будинку'!AA36+'[12]по будинку'!AA36</f>
        <v>0</v>
      </c>
      <c r="Q36" s="11">
        <f>'[1]Приб підвал, тех.поверхів,покр '!Q38+'[2]по будинку'!AC36+'[3]по будинку'!AB36+'[4]по будинку'!AB36+'[5]по будинку'!AB36+'[6]по будинку'!AB36+'[7]по будинку'!AB36+'[8]по будинку'!AB36+'[9]по будинку'!AB36+'[10]по будинку'!AB36+'[11]по будинку'!AB36+'[12]по будинку'!AB36</f>
        <v>0</v>
      </c>
      <c r="R36" s="10">
        <f t="shared" si="5"/>
        <v>0</v>
      </c>
      <c r="S36" s="23">
        <v>0</v>
      </c>
      <c r="T36" s="17">
        <f>'[1]ТО ліфтів'!H38+'[2]по будинку'!AF36+'[3]по будинку'!AE36+'[4]по будинку'!AE36+'[5]по будинку'!AE36+'[6]по будинку'!AE36+'[7]по будинку'!AE36+'[8]по будинку'!AE36+'[9]по будинку'!AE36+'[10]по будинку'!AE36+'[11]по будинку'!AE36+'[12]по будинку'!AE36</f>
        <v>0</v>
      </c>
      <c r="U36" s="10">
        <f>'[1]ТО ліфтів'!Q38+'[2]по будинку'!AG36+'[3]по будинку'!AF36+'[4]по будинку'!AF36+'[5]по будинку'!AF36+'[6]по будинку'!AF36+'[7]по будинку'!AF36+'[8]по будинку'!AF36+'[9]по будинку'!AF36+'[10]по будинку'!AF36+'[11]по будинку'!AF36+'[12]по будинку'!AF36</f>
        <v>0</v>
      </c>
      <c r="V36" s="10">
        <f t="shared" si="6"/>
        <v>0</v>
      </c>
      <c r="W36" s="23">
        <f t="shared" si="7"/>
        <v>0</v>
      </c>
      <c r="X36" s="17">
        <f>'[1]Обслуг. дисп.'!H38+'[2]по будинку'!AJ36+'[3]по будинку'!AI36+'[4]по будинку'!AI36+'[5]по будинку'!AI36+'[6]по будинку'!AI36+'[7]по будинку'!AI36+'[8]по будинку'!AI36+'[9]по будинку'!AI36+'[10]по будинку'!AI36+'[11]по будинку'!AI36+'[12]по будинку'!AI36</f>
        <v>0</v>
      </c>
      <c r="Y36" s="10">
        <f>'[1]Обслуг. дисп.'!O38+'[2]по будинку'!AK36+'[3]по будинку'!AJ36+'[4]по будинку'!AJ36+'[5]по будинку'!AJ36+'[6]по будинку'!AJ36+'[7]по будинку'!AJ36+'[8]по будинку'!AJ36+'[9]по будинку'!AJ36+'[10]по будинку'!AJ36+'[11]по будинку'!AJ36+'[12]по будинку'!AJ36</f>
        <v>0</v>
      </c>
      <c r="Z36" s="10">
        <f t="shared" si="8"/>
        <v>0</v>
      </c>
      <c r="AA36" s="27">
        <f t="shared" si="9"/>
        <v>0</v>
      </c>
      <c r="AB36" s="17">
        <f>'[1]ТО внутр. буд.сист'!H36+'[2]по будинку'!AN36+'[3]по будинку'!AM36+'[4]по будинку'!AM36+'[5]по будинку'!AM36+'[6]по будинку'!AM36+'[7]по будинку'!AM36+'[8]по будинку'!AM36+'[9]по будинку'!AM36+'[10]по будинку'!AM36+'[11]по будинку'!AM36+'[12]по будинку'!AM36</f>
        <v>0</v>
      </c>
      <c r="AC36" s="10">
        <f>'[1]ТО внутр. буд.сист'!W36+'[2]по будинку'!AO36+'[3]по будинку'!AN36+'[4]по будинку'!AN36+'[5]по будинку'!AN36+'[6]по будинку'!AN36+'[7]по будинку'!AN36+'[8]по будинку'!AN36+'[9]по будинку'!AN36+'[10]по будинку'!AN36+'[11]по будинку'!AN36+'[12]по будинку'!AN36</f>
        <v>0</v>
      </c>
      <c r="AD36" s="10">
        <f t="shared" si="10"/>
        <v>0</v>
      </c>
      <c r="AE36" s="23">
        <f t="shared" si="11"/>
        <v>0</v>
      </c>
      <c r="AF36" s="17">
        <f>[1]Дератизація!H37+'[2]по будинку'!AR36+'[3]по будинку'!AQ36+'[4]по будинку'!AQ36+'[5]по будинку'!AQ36+'[6]по будинку'!AQ36+'[7]по будинку'!AQ36+'[8]по будинку'!AQ36+'[9]по будинку'!AQ36+'[10]по будинку'!AQ36+'[11]по будинку'!AQ36+'[12]по будинку'!AQ36</f>
        <v>0</v>
      </c>
      <c r="AG36" s="10">
        <f>[1]Дератизація!O37+'[2]по будинку'!AS36+'[3]по будинку'!AR36+'[4]по будинку'!AR36+'[5]по будинку'!AR36+'[6]по будинку'!AR36+'[7]по будинку'!AR36+'[8]по будинку'!AR36+'[9]по будинку'!AR36+'[10]по будинку'!AR36+'[11]по будинку'!AR36+'[12]по будинку'!AR36</f>
        <v>0</v>
      </c>
      <c r="AH36" s="10">
        <f t="shared" si="12"/>
        <v>0</v>
      </c>
      <c r="AI36" s="23">
        <f t="shared" si="13"/>
        <v>0</v>
      </c>
      <c r="AJ36" s="17">
        <f>[1]Дезінсекція!H38+'[2]по будинку'!AV36+'[3]по будинку'!AU36+'[4]по будинку'!AU36+'[5]по будинку'!AU36+'[6]по будинку'!AU36+'[7]по будинку'!AU36+'[8]по будинку'!AU36+'[9]по будинку'!AU36+'[10]по будинку'!AU36+'[11]по будинку'!AU36+'[12]по будинку'!AU36</f>
        <v>0</v>
      </c>
      <c r="AK36" s="10">
        <f>[1]Дезінсекція!O38+'[2]по будинку'!AW36+'[3]по будинку'!AV36+'[4]по будинку'!AV36+'[5]по будинку'!AV36+'[6]по будинку'!AV36+'[7]по будинку'!AV36+'[8]по будинку'!AV36+'[9]по будинку'!AV36+'[10]по будинку'!AV36+'[11]по будинку'!AV36+'[12]по будинку'!AV36</f>
        <v>0</v>
      </c>
      <c r="AL36" s="10">
        <f t="shared" si="14"/>
        <v>0</v>
      </c>
      <c r="AM36" s="23">
        <v>0</v>
      </c>
      <c r="AN36" s="17">
        <f>'[1]Обслуг. ДВК'!H38+'[2]по будинку'!AZ36+'[3]по будинку'!AY36+'[4]по будинку'!AY36+'[5]по будинку'!AY36+'[6]по будинку'!AY36+'[7]по будинку'!AY36+'[8]по будинку'!AY36+'[9]по будинку'!AY36+'[10]по будинку'!AY36+'[11]по будинку'!AY36+'[12]по будинку'!AY36</f>
        <v>104.81568000000004</v>
      </c>
      <c r="AO36" s="10">
        <f>'[1]Обслуг. ДВК'!Q38+'[2]по будинку'!BA36+'[3]по будинку'!AZ36+'[4]по будинку'!AZ36+'[5]по будинку'!AZ36+'[6]по будинку'!AZ36+'[7]по будинку'!AZ36+'[8]по будинку'!AZ36+'[9]по будинку'!AZ36+'[10]по будинку'!AZ36+'[11]по будинку'!AZ36+'[12]по будинку'!AZ36</f>
        <v>122.39208645640633</v>
      </c>
      <c r="AP36" s="10">
        <v>0</v>
      </c>
      <c r="AQ36" s="23">
        <f t="shared" si="32"/>
        <v>17.576406456406289</v>
      </c>
      <c r="AR36" s="17">
        <f>'[1]ТО мереж електропост.'!H39+'[2]по будинку'!BD36+'[3]по будинку'!BC36+'[4]по будинку'!BC36+'[5]по будинку'!BC36+'[6]по будинку'!BC36+'[7]по будинку'!BC36+'[8]по будинку'!BC36+'[9]по будинку'!BC36+'[10]по будинку'!BC36+'[11]по будинку'!BC36+'[12]по будинку'!BC36</f>
        <v>0</v>
      </c>
      <c r="AS36" s="11">
        <f>'[1]ТО мереж електропост.'!P39+'[2]по будинку'!BE36+'[3]по будинку'!BD36+'[4]по будинку'!BD36+'[5]по будинку'!BD36+'[6]по будинку'!BD36+'[7]по будинку'!BD36+'[8]по будинку'!BD36+'[9]по будинку'!BD36+'[10]по будинку'!BD36+'[11]по будинку'!BD36+'[12]по будинку'!BD36</f>
        <v>0</v>
      </c>
      <c r="AT36" s="10">
        <f t="shared" si="16"/>
        <v>0</v>
      </c>
      <c r="AU36" s="23">
        <f t="shared" si="17"/>
        <v>0</v>
      </c>
      <c r="AV36" s="17">
        <f>'[1]ПР констр.'!H38+'[2]по будинку'!BH36+'[3]по будинку'!BG36+'[4]по будинку'!BG36+'[5]по будинку'!BG36+'[6]по будинку'!BG36+'[7]по будинку'!BG36+'[8]по будинку'!BG36+'[9]по будинку'!BG36+'[10]по будинку'!BG36+'[11]по будинку'!BG36+'[12]по будинку'!BG36</f>
        <v>246.70356000000004</v>
      </c>
      <c r="AW36" s="10">
        <v>0</v>
      </c>
      <c r="AX36" s="10">
        <f t="shared" si="18"/>
        <v>246.70356000000004</v>
      </c>
      <c r="AY36" s="23">
        <v>0</v>
      </c>
      <c r="AZ36" s="17">
        <f>'[1]Прибирання та вивезення снігу'!H37+'[2]по будинку'!BL36+'[3]по будинку'!BK36+'[4]по будинку'!BK36+'[5]по будинку'!BK36+'[6]по будинку'!BK36+'[7]по будинку'!BK36+'[8]по будинку'!BK36+'[9]по будинку'!BK36+'[10]по будинку'!BK36+'[11]по будинку'!BK36+'[12]по будинку'!BK36</f>
        <v>0</v>
      </c>
      <c r="BA36" s="10">
        <f>'[1]Прибирання та вивезення снігу'!R37+'[2]по будинку'!BM36+'[3]по будинку'!BL36+'[4]по будинку'!BL36+'[5]по будинку'!BL36+'[6]по будинку'!BL36+'[7]по будинку'!BL36+'[8]по будинку'!BL36+'[9]по будинку'!BL36+'[10]по будинку'!BL36+'[11]по будинку'!BL36+'[12]по будинку'!BL36</f>
        <v>0</v>
      </c>
      <c r="BB36" s="10">
        <f t="shared" si="19"/>
        <v>0</v>
      </c>
      <c r="BC36" s="23">
        <f t="shared" si="20"/>
        <v>0</v>
      </c>
      <c r="BD36" s="17">
        <f>'[1]експлуатація номерних знаків'!H38+'[2]по будинку'!BP36+'[3]по будинку'!BO36+'[4]по будинку'!BO36+'[5]по будинку'!BO36+'[6]по будинку'!BO36+'[7]по будинку'!BO36+'[8]по будинку'!BO36+'[9]по будинку'!BO36+'[10]по будинку'!BO36+'[11]по будинку'!BO36+'[12]по будинку'!BO36</f>
        <v>0</v>
      </c>
      <c r="BE36" s="10">
        <f>'[1]експлуатація номерних знаків'!P38+'[2]по будинку'!BQ36+'[3]по будинку'!BP36+'[4]по будинку'!BP36+'[5]по будинку'!BP36+'[6]по будинку'!BP36+'[7]по будинку'!BP36+'[8]по будинку'!BP36+'[9]по будинку'!BP36+'[10]по будинку'!BP36+'[11]по будинку'!BP36+'[12]по будинку'!BP36</f>
        <v>0</v>
      </c>
      <c r="BF36" s="12">
        <f t="shared" si="21"/>
        <v>0</v>
      </c>
      <c r="BG36" s="29">
        <v>0</v>
      </c>
      <c r="BH36" s="17">
        <f>'[1]Освітлення місць загального кор'!H38+'[2]по будинку'!BT36+'[3]по будинку'!BS36+'[4]по будинку'!BS36+'[5]по будинку'!BS36+'[6]по будинку'!BS36+'[7]по будинку'!BS36+'[8]по будинку'!BS36+'[9]по будинку'!BS36+'[10]по будинку'!BS36+'[11]по будинку'!BS36+'[12]по будинку'!BS36</f>
        <v>0</v>
      </c>
      <c r="BI36" s="10">
        <f>'[1]Освітлення місць загального кор'!Q38+'[2]по будинку'!BU36+'[3]по будинку'!BT36+'[4]по будинку'!BT36+'[5]по будинку'!BT36+'[6]по будинку'!BT36+'[7]по будинку'!BT36+'[8]по будинку'!BT36+'[9]по будинку'!BT36+'[10]по будинку'!BT36+'[11]по будинку'!BT36+'[12]по будинку'!BT36</f>
        <v>0</v>
      </c>
      <c r="BJ36" s="10">
        <f t="shared" si="22"/>
        <v>0</v>
      </c>
      <c r="BK36" s="27">
        <f t="shared" si="23"/>
        <v>0</v>
      </c>
      <c r="BL36" s="17">
        <v>0</v>
      </c>
      <c r="BM36" s="10">
        <f>'[1]Енергопостачання ліфтів'!P38+'[2]по будинку'!BY36+'[3]по будинку'!BX36+'[4]по будинку'!BX36+'[5]по будинку'!BX36+'[6]по будинку'!BX36+'[7]по будинку'!BX36+'[8]по будинку'!BX36+'[9]по будинку'!BX36+'[10]по будинку'!BX36+'[11]по будинку'!BX36+'[12]по будинку'!BX36</f>
        <v>0</v>
      </c>
      <c r="BN36" s="10">
        <f t="shared" si="24"/>
        <v>0</v>
      </c>
      <c r="BO36" s="23">
        <f t="shared" si="25"/>
        <v>0</v>
      </c>
      <c r="BP36" s="134">
        <f t="shared" si="26"/>
        <v>393.83124000000009</v>
      </c>
      <c r="BQ36" s="12">
        <f t="shared" si="26"/>
        <v>1203.2878646400859</v>
      </c>
      <c r="BR36" s="10">
        <v>0</v>
      </c>
      <c r="BS36" s="15">
        <f t="shared" si="29"/>
        <v>809.45662464008581</v>
      </c>
      <c r="BT36" s="30">
        <f t="shared" si="28"/>
        <v>3.0553387908995884</v>
      </c>
    </row>
    <row r="37" spans="1:72" ht="17.100000000000001" customHeight="1" x14ac:dyDescent="0.2">
      <c r="A37" s="136">
        <v>32</v>
      </c>
      <c r="B37" s="39" t="s">
        <v>51</v>
      </c>
      <c r="C37" s="36">
        <v>12</v>
      </c>
      <c r="D37" s="22">
        <f>'[1]Прибирання сходових кліто'!H38+'[2]по будинку'!P37+'[3]по будинку'!O37+'[4]по будинку'!O37+'[5]по будинку'!O37+'[6]по будинку'!O37+'[7]по будинку'!O37+'[8]по будинку'!O37+'[9]по будинку'!O37+'[10]по будинку'!O37+'[11]по будинку'!O37+'[12]по будинку'!O37</f>
        <v>0</v>
      </c>
      <c r="E37" s="11">
        <f>'[1]Прибирання сходових кліто'!Y38+'[2]по будинку'!Q37+'[3]по будинку'!P37+'[4]по будинку'!P37+'[5]по будинку'!P37+'[6]по будинку'!P37+'[7]по будинку'!P37+'[8]по будинку'!P37+'[9]по будинку'!P37+'[10]по будинку'!P37+'[11]по будинку'!P37+'[12]по будинку'!P37</f>
        <v>0</v>
      </c>
      <c r="F37" s="10">
        <f t="shared" si="0"/>
        <v>0</v>
      </c>
      <c r="G37" s="23">
        <f t="shared" si="1"/>
        <v>0</v>
      </c>
      <c r="H37" s="17">
        <f>'[1]Прибирання прибуд терит.'!H37+'[2]по будинку'!T37+'[3]по будинку'!S37+'[4]по будинку'!S37+'[5]по будинку'!S37+'[6]по будинку'!S37+'[7]по будинку'!S37+'[8]по будинку'!S37+'[9]по будинку'!S37+'[10]по будинку'!S37+'[11]по будинку'!S37+'[12]по будинку'!S37</f>
        <v>0</v>
      </c>
      <c r="I37" s="11">
        <f>'[1]Прибирання прибуд терит.'!AG37+'[2]по будинку'!U37+'[3]по будинку'!T37+'[4]по будинку'!T37+'[5]по будинку'!T37+'[6]по будинку'!T37+'[7]по будинку'!T37+'[8]по будинку'!T37+'[9]по будинку'!T37+'[10]по будинку'!T37+'[11]по будинку'!T37+'[12]по будинку'!T37</f>
        <v>0</v>
      </c>
      <c r="J37" s="10">
        <f t="shared" si="2"/>
        <v>0</v>
      </c>
      <c r="K37" s="23">
        <f t="shared" si="3"/>
        <v>0</v>
      </c>
      <c r="L37" s="22">
        <f>'[1]Вивезення та знешкодження ТПВ'!H39+'[2]по будинку'!X37+'[3]по будинку'!W37+'[4]по будинку'!W37+'[5]по будинку'!W37</f>
        <v>339.44049999999999</v>
      </c>
      <c r="M37" s="10">
        <f>'[1]Вивезення та знешкодження ТПВ'!V39+'[2]по будинку'!Y37+'[3]по будинку'!X37+'[4]по будинку'!X37+'[5]по будинку'!X37</f>
        <v>311.36625789964666</v>
      </c>
      <c r="N37" s="10">
        <f t="shared" si="30"/>
        <v>28.074242100353331</v>
      </c>
      <c r="O37" s="15">
        <v>0</v>
      </c>
      <c r="P37" s="17">
        <f>'[1]Приб підвал, тех.поверхів,покр '!H39+'[2]по будинку'!AB37+'[3]по будинку'!AA37+'[4]по будинку'!AA37+'[5]по будинку'!AA37+'[6]по будинку'!AA37+'[7]по будинку'!AA37+'[8]по будинку'!AA37+'[9]по будинку'!AA37+'[10]по будинку'!AA37+'[11]по будинку'!AA37+'[12]по будинку'!AA37</f>
        <v>0</v>
      </c>
      <c r="Q37" s="11">
        <f>'[1]Приб підвал, тех.поверхів,покр '!Q39+'[2]по будинку'!AC37+'[3]по будинку'!AB37+'[4]по будинку'!AB37+'[5]по будинку'!AB37+'[6]по будинку'!AB37+'[7]по будинку'!AB37+'[8]по будинку'!AB37+'[9]по будинку'!AB37+'[10]по будинку'!AB37+'[11]по будинку'!AB37+'[12]по будинку'!AB37</f>
        <v>0</v>
      </c>
      <c r="R37" s="10">
        <f t="shared" si="5"/>
        <v>0</v>
      </c>
      <c r="S37" s="23">
        <v>0</v>
      </c>
      <c r="T37" s="17">
        <f>'[1]ТО ліфтів'!H39+'[2]по будинку'!AF37+'[3]по будинку'!AE37+'[4]по будинку'!AE37+'[5]по будинку'!AE37+'[6]по будинку'!AE37+'[7]по будинку'!AE37+'[8]по будинку'!AE37+'[9]по будинку'!AE37+'[10]по будинку'!AE37+'[11]по будинку'!AE37+'[12]по будинку'!AE37</f>
        <v>0</v>
      </c>
      <c r="U37" s="10">
        <f>'[1]ТО ліфтів'!Q39+'[2]по будинку'!AG37+'[3]по будинку'!AF37+'[4]по будинку'!AF37+'[5]по будинку'!AF37+'[6]по будинку'!AF37+'[7]по будинку'!AF37+'[8]по будинку'!AF37+'[9]по будинку'!AF37+'[10]по будинку'!AF37+'[11]по будинку'!AF37+'[12]по будинку'!AF37</f>
        <v>0</v>
      </c>
      <c r="V37" s="10">
        <f t="shared" si="6"/>
        <v>0</v>
      </c>
      <c r="W37" s="23">
        <f t="shared" si="7"/>
        <v>0</v>
      </c>
      <c r="X37" s="17">
        <f>'[1]Обслуг. дисп.'!H39+'[2]по будинку'!AJ37+'[3]по будинку'!AI37+'[4]по будинку'!AI37+'[5]по будинку'!AI37+'[6]по будинку'!AI37+'[7]по будинку'!AI37+'[8]по будинку'!AI37+'[9]по будинку'!AI37+'[10]по будинку'!AI37+'[11]по будинку'!AI37+'[12]по будинку'!AI37</f>
        <v>0</v>
      </c>
      <c r="Y37" s="10">
        <f>'[1]Обслуг. дисп.'!O39+'[2]по будинку'!AK37+'[3]по будинку'!AJ37+'[4]по будинку'!AJ37+'[5]по будинку'!AJ37+'[6]по будинку'!AJ37+'[7]по будинку'!AJ37+'[8]по будинку'!AJ37+'[9]по будинку'!AJ37+'[10]по будинку'!AJ37+'[11]по будинку'!AJ37+'[12]по будинку'!AJ37</f>
        <v>0</v>
      </c>
      <c r="Z37" s="10">
        <f t="shared" si="8"/>
        <v>0</v>
      </c>
      <c r="AA37" s="27">
        <f t="shared" si="9"/>
        <v>0</v>
      </c>
      <c r="AB37" s="17">
        <f>'[1]ТО внутр. буд.сист'!H37+'[2]по будинку'!AN37+'[3]по будинку'!AM37+'[4]по будинку'!AM37+'[5]по будинку'!AM37+'[6]по будинку'!AM37+'[7]по будинку'!AM37+'[8]по будинку'!AM37+'[9]по будинку'!AM37+'[10]по будинку'!AM37+'[11]по будинку'!AM37+'[12]по будинку'!AM37</f>
        <v>0</v>
      </c>
      <c r="AC37" s="10">
        <f>'[1]ТО внутр. буд.сист'!W37+'[2]по будинку'!AO37+'[3]по будинку'!AN37+'[4]по будинку'!AN37+'[5]по будинку'!AN37+'[6]по будинку'!AN37+'[7]по будинку'!AN37+'[8]по будинку'!AN37+'[9]по будинку'!AN37+'[10]по будинку'!AN37+'[11]по будинку'!AN37+'[12]по будинку'!AN37</f>
        <v>0</v>
      </c>
      <c r="AD37" s="10">
        <f t="shared" si="10"/>
        <v>0</v>
      </c>
      <c r="AE37" s="23">
        <f t="shared" si="11"/>
        <v>0</v>
      </c>
      <c r="AF37" s="17">
        <f>[1]Дератизація!H38+'[2]по будинку'!AR37+'[3]по будинку'!AQ37+'[4]по будинку'!AQ37+'[5]по будинку'!AQ37+'[6]по будинку'!AQ37+'[7]по будинку'!AQ37+'[8]по будинку'!AQ37+'[9]по будинку'!AQ37+'[10]по будинку'!AQ37+'[11]по будинку'!AQ37+'[12]по будинку'!AQ37</f>
        <v>0</v>
      </c>
      <c r="AG37" s="10">
        <f>[1]Дератизація!O38+'[2]по будинку'!AS37+'[3]по будинку'!AR37+'[4]по будинку'!AR37+'[5]по будинку'!AR37+'[6]по будинку'!AR37+'[7]по будинку'!AR37+'[8]по будинку'!AR37+'[9]по будинку'!AR37+'[10]по будинку'!AR37+'[11]по будинку'!AR37+'[12]по будинку'!AR37</f>
        <v>0</v>
      </c>
      <c r="AH37" s="10">
        <f t="shared" si="12"/>
        <v>0</v>
      </c>
      <c r="AI37" s="23">
        <f t="shared" si="13"/>
        <v>0</v>
      </c>
      <c r="AJ37" s="17">
        <f>[1]Дезінсекція!H39+'[2]по будинку'!AV37+'[3]по будинку'!AU37+'[4]по будинку'!AU37+'[5]по будинку'!AU37+'[6]по будинку'!AU37+'[7]по будинку'!AU37+'[8]по будинку'!AU37+'[9]по будинку'!AU37+'[10]по будинку'!AU37+'[11]по будинку'!AU37+'[12]по будинку'!AU37</f>
        <v>0</v>
      </c>
      <c r="AK37" s="10">
        <f>[1]Дезінсекція!O39+'[2]по будинку'!AW37+'[3]по будинку'!AV37+'[4]по будинку'!AV37+'[5]по будинку'!AV37+'[6]по будинку'!AV37+'[7]по будинку'!AV37+'[8]по будинку'!AV37+'[9]по будинку'!AV37+'[10]по будинку'!AV37+'[11]по будинку'!AV37+'[12]по будинку'!AV37</f>
        <v>0</v>
      </c>
      <c r="AL37" s="10">
        <f t="shared" si="14"/>
        <v>0</v>
      </c>
      <c r="AM37" s="23">
        <v>0</v>
      </c>
      <c r="AN37" s="17">
        <f>'[1]Обслуг. ДВК'!H39+'[2]по будинку'!AZ37+'[3]по будинку'!AY37+'[4]по будинку'!AY37+'[5]по будинку'!AY37+'[6]по будинку'!AY37+'[7]по будинку'!AY37+'[8]по будинку'!AY37+'[9]по будинку'!AY37+'[10]по будинку'!AY37+'[11]по будинку'!AY37+'[12]по будинку'!AY37</f>
        <v>523.01641000000006</v>
      </c>
      <c r="AO37" s="10">
        <f>'[1]Обслуг. ДВК'!Q39+'[2]по будинку'!BA37+'[3]по будинку'!AZ37+'[4]по будинку'!AZ37+'[5]по будинку'!AZ37+'[6]по будинку'!AZ37+'[7]по будинку'!AZ37+'[8]по будинку'!AZ37+'[9]по будинку'!AZ37+'[10]по будинку'!AZ37+'[11]по будинку'!AZ37+'[12]по будинку'!AZ37</f>
        <v>489.56834582562533</v>
      </c>
      <c r="AP37" s="10">
        <f t="shared" si="31"/>
        <v>33.448064174374736</v>
      </c>
      <c r="AQ37" s="23">
        <v>0</v>
      </c>
      <c r="AR37" s="17">
        <f>'[1]ТО мереж електропост.'!H40+'[2]по будинку'!BD37+'[3]по будинку'!BC37+'[4]по будинку'!BC37+'[5]по будинку'!BC37+'[6]по будинку'!BC37+'[7]по будинку'!BC37+'[8]по будинку'!BC37+'[9]по будинку'!BC37+'[10]по будинку'!BC37+'[11]по будинку'!BC37+'[12]по будинку'!BC37</f>
        <v>0</v>
      </c>
      <c r="AS37" s="11">
        <f>'[1]ТО мереж електропост.'!P40+'[2]по будинку'!BE37+'[3]по будинку'!BD37+'[4]по будинку'!BD37+'[5]по будинку'!BD37+'[6]по будинку'!BD37+'[7]по будинку'!BD37+'[8]по будинку'!BD37+'[9]по будинку'!BD37+'[10]по будинку'!BD37+'[11]по будинку'!BD37+'[12]по будинку'!BD37</f>
        <v>0</v>
      </c>
      <c r="AT37" s="10">
        <f t="shared" si="16"/>
        <v>0</v>
      </c>
      <c r="AU37" s="23">
        <f t="shared" si="17"/>
        <v>0</v>
      </c>
      <c r="AV37" s="17">
        <f>'[1]ПР констр.'!H39+'[2]по будинку'!BH37+'[3]по будинку'!BG37+'[4]по будинку'!BG37+'[5]по будинку'!BG37+'[6]по будинку'!BG37+'[7]по будинку'!BG37+'[8]по будинку'!BG37+'[9]по будинку'!BG37+'[10]по будинку'!BG37+'[11]по будинку'!BG37+'[12]по будинку'!BG37</f>
        <v>1237.11581</v>
      </c>
      <c r="AW37" s="10">
        <v>0</v>
      </c>
      <c r="AX37" s="10">
        <f t="shared" si="18"/>
        <v>1237.11581</v>
      </c>
      <c r="AY37" s="23">
        <v>0</v>
      </c>
      <c r="AZ37" s="17">
        <f>'[1]Прибирання та вивезення снігу'!H38+'[2]по будинку'!BL37+'[3]по будинку'!BK37+'[4]по будинку'!BK37+'[5]по будинку'!BK37+'[6]по будинку'!BK37+'[7]по будинку'!BK37+'[8]по будинку'!BK37+'[9]по будинку'!BK37+'[10]по будинку'!BK37+'[11]по будинку'!BK37+'[12]по будинку'!BK37</f>
        <v>0</v>
      </c>
      <c r="BA37" s="10">
        <f>'[1]Прибирання та вивезення снігу'!R38+'[2]по будинку'!BM37+'[3]по будинку'!BL37+'[4]по будинку'!BL37+'[5]по будинку'!BL37+'[6]по будинку'!BL37+'[7]по будинку'!BL37+'[8]по будинку'!BL37+'[9]по будинку'!BL37+'[10]по будинку'!BL37+'[11]по будинку'!BL37+'[12]по будинку'!BL37</f>
        <v>0</v>
      </c>
      <c r="BB37" s="10">
        <f t="shared" si="19"/>
        <v>0</v>
      </c>
      <c r="BC37" s="23">
        <f t="shared" si="20"/>
        <v>0</v>
      </c>
      <c r="BD37" s="17">
        <f>'[1]експлуатація номерних знаків'!H39+'[2]по будинку'!BP37+'[3]по будинку'!BO37+'[4]по будинку'!BO37+'[5]по будинку'!BO37+'[6]по будинку'!BO37+'[7]по будинку'!BO37+'[8]по будинку'!BO37+'[9]по будинку'!BO37+'[10]по будинку'!BO37+'[11]по будинку'!BO37+'[12]по будинку'!BO37</f>
        <v>0</v>
      </c>
      <c r="BE37" s="10">
        <f>'[1]експлуатація номерних знаків'!P39+'[2]по будинку'!BQ37+'[3]по будинку'!BP37+'[4]по будинку'!BP37+'[5]по будинку'!BP37+'[6]по будинку'!BP37+'[7]по будинку'!BP37+'[8]по будинку'!BP37+'[9]по будинку'!BP37+'[10]по будинку'!BP37+'[11]по будинку'!BP37+'[12]по будинку'!BP37</f>
        <v>0</v>
      </c>
      <c r="BF37" s="12">
        <f t="shared" si="21"/>
        <v>0</v>
      </c>
      <c r="BG37" s="29">
        <v>0</v>
      </c>
      <c r="BH37" s="17">
        <f>'[1]Освітлення місць загального кор'!H39+'[2]по будинку'!BT37+'[3]по будинку'!BS37+'[4]по будинку'!BS37+'[5]по будинку'!BS37+'[6]по будинку'!BS37+'[7]по будинку'!BS37+'[8]по будинку'!BS37+'[9]по будинку'!BS37+'[10]по будинку'!BS37+'[11]по будинку'!BS37+'[12]по будинку'!BS37</f>
        <v>0</v>
      </c>
      <c r="BI37" s="10">
        <f>'[1]Освітлення місць загального кор'!Q39+'[2]по будинку'!BU37+'[3]по будинку'!BT37+'[4]по будинку'!BT37+'[5]по будинку'!BT37+'[6]по будинку'!BT37+'[7]по будинку'!BT37+'[8]по будинку'!BT37+'[9]по будинку'!BT37+'[10]по будинку'!BT37+'[11]по будинку'!BT37+'[12]по будинку'!BT37</f>
        <v>0</v>
      </c>
      <c r="BJ37" s="10">
        <f t="shared" si="22"/>
        <v>0</v>
      </c>
      <c r="BK37" s="27">
        <f t="shared" si="23"/>
        <v>0</v>
      </c>
      <c r="BL37" s="17">
        <v>0</v>
      </c>
      <c r="BM37" s="10">
        <f>'[1]Енергопостачання ліфтів'!P39+'[2]по будинку'!BY37+'[3]по будинку'!BX37+'[4]по будинку'!BX37+'[5]по будинку'!BX37+'[6]по будинку'!BX37+'[7]по будинку'!BX37+'[8]по будинку'!BX37+'[9]по будинку'!BX37+'[10]по будинку'!BX37+'[11]по будинку'!BX37+'[12]по будинку'!BX37</f>
        <v>0</v>
      </c>
      <c r="BN37" s="10">
        <f t="shared" si="24"/>
        <v>0</v>
      </c>
      <c r="BO37" s="23">
        <f t="shared" si="25"/>
        <v>0</v>
      </c>
      <c r="BP37" s="134">
        <f t="shared" si="26"/>
        <v>2099.5727200000001</v>
      </c>
      <c r="BQ37" s="12">
        <f t="shared" si="26"/>
        <v>800.93460372527193</v>
      </c>
      <c r="BR37" s="10">
        <f t="shared" si="27"/>
        <v>1298.6381162747282</v>
      </c>
      <c r="BS37" s="15">
        <v>0</v>
      </c>
      <c r="BT37" s="30">
        <f t="shared" si="28"/>
        <v>0.38147504780176028</v>
      </c>
    </row>
    <row r="38" spans="1:72" ht="17.100000000000001" customHeight="1" x14ac:dyDescent="0.2">
      <c r="A38" s="136">
        <v>33</v>
      </c>
      <c r="B38" s="39" t="s">
        <v>52</v>
      </c>
      <c r="C38" s="36">
        <v>14</v>
      </c>
      <c r="D38" s="22">
        <f>'[1]Прибирання сходових кліто'!H39+'[2]по будинку'!P38+'[3]по будинку'!O38+'[4]по будинку'!O38+'[5]по будинку'!O38+'[6]по будинку'!O38+'[7]по будинку'!O38+'[8]по будинку'!O38+'[9]по будинку'!O38+'[10]по будинку'!O38+'[11]по будинку'!O38+'[12]по будинку'!O38</f>
        <v>0</v>
      </c>
      <c r="E38" s="11">
        <f>'[1]Прибирання сходових кліто'!Y39+'[2]по будинку'!Q38+'[3]по будинку'!P38+'[4]по будинку'!P38+'[5]по будинку'!P38+'[6]по будинку'!P38+'[7]по будинку'!P38+'[8]по будинку'!P38+'[9]по будинку'!P38+'[10]по будинку'!P38+'[11]по будинку'!P38+'[12]по будинку'!P38</f>
        <v>0</v>
      </c>
      <c r="F38" s="10">
        <f t="shared" si="0"/>
        <v>0</v>
      </c>
      <c r="G38" s="23">
        <f t="shared" si="1"/>
        <v>0</v>
      </c>
      <c r="H38" s="17">
        <f>'[1]Прибирання прибуд терит.'!H38+'[2]по будинку'!T38+'[3]по будинку'!S38+'[4]по будинку'!S38+'[5]по будинку'!S38+'[6]по будинку'!S38+'[7]по будинку'!S38+'[8]по будинку'!S38+'[9]по будинку'!S38+'[10]по будинку'!S38+'[11]по будинку'!S38+'[12]по будинку'!S38</f>
        <v>71.944400000000002</v>
      </c>
      <c r="I38" s="11">
        <f>'[1]Прибирання прибуд терит.'!AG38+'[2]по будинку'!U38+'[3]по будинку'!T38+'[4]по будинку'!T38+'[5]по будинку'!T38+'[6]по будинку'!T38+'[7]по будинку'!T38+'[8]по будинку'!T38+'[9]по будинку'!T38+'[10]по будинку'!T38+'[11]по будинку'!T38+'[12]по будинку'!T38</f>
        <v>854.95159925290773</v>
      </c>
      <c r="J38" s="10">
        <v>0</v>
      </c>
      <c r="K38" s="23">
        <f t="shared" si="3"/>
        <v>783.00719925290775</v>
      </c>
      <c r="L38" s="22">
        <f>'[1]Вивезення та знешкодження ТПВ'!H40+'[2]по будинку'!X38+'[3]по будинку'!W38+'[4]по будинку'!W38+'[5]по будинку'!W38</f>
        <v>168.63200000000001</v>
      </c>
      <c r="M38" s="10">
        <f>'[1]Вивезення та знешкодження ТПВ'!V40+'[2]по будинку'!Y38+'[3]по будинку'!X38+'[4]по будинку'!X38+'[5]по будинку'!X38</f>
        <v>233.18496510167694</v>
      </c>
      <c r="N38" s="10">
        <v>0</v>
      </c>
      <c r="O38" s="15">
        <f t="shared" si="4"/>
        <v>64.552965101676932</v>
      </c>
      <c r="P38" s="17">
        <f>'[1]Приб підвал, тех.поверхів,покр '!H40+'[2]по будинку'!AB38+'[3]по будинку'!AA38+'[4]по будинку'!AA38+'[5]по будинку'!AA38+'[6]по будинку'!AA38+'[7]по будинку'!AA38+'[8]по будинку'!AA38+'[9]по будинку'!AA38+'[10]по будинку'!AA38+'[11]по будинку'!AA38+'[12]по будинку'!AA38</f>
        <v>0</v>
      </c>
      <c r="Q38" s="11">
        <f>'[1]Приб підвал, тех.поверхів,покр '!Q40+'[2]по будинку'!AC38+'[3]по будинку'!AB38+'[4]по будинку'!AB38+'[5]по будинку'!AB38+'[6]по будинку'!AB38+'[7]по будинку'!AB38+'[8]по будинку'!AB38+'[9]по будинку'!AB38+'[10]по будинку'!AB38+'[11]по будинку'!AB38+'[12]по будинку'!AB38</f>
        <v>0</v>
      </c>
      <c r="R38" s="10">
        <f t="shared" si="5"/>
        <v>0</v>
      </c>
      <c r="S38" s="23">
        <v>0</v>
      </c>
      <c r="T38" s="17">
        <f>'[1]ТО ліфтів'!H40+'[2]по будинку'!AF38+'[3]по будинку'!AE38+'[4]по будинку'!AE38+'[5]по будинку'!AE38+'[6]по будинку'!AE38+'[7]по будинку'!AE38+'[8]по будинку'!AE38+'[9]по будинку'!AE38+'[10]по будинку'!AE38+'[11]по будинку'!AE38+'[12]по будинку'!AE38</f>
        <v>0</v>
      </c>
      <c r="U38" s="10">
        <f>'[1]ТО ліфтів'!Q40+'[2]по будинку'!AG38+'[3]по будинку'!AF38+'[4]по будинку'!AF38+'[5]по будинку'!AF38+'[6]по будинку'!AF38+'[7]по будинку'!AF38+'[8]по будинку'!AF38+'[9]по будинку'!AF38+'[10]по будинку'!AF38+'[11]по будинку'!AF38+'[12]по будинку'!AF38</f>
        <v>0</v>
      </c>
      <c r="V38" s="10">
        <f t="shared" si="6"/>
        <v>0</v>
      </c>
      <c r="W38" s="23">
        <f t="shared" si="7"/>
        <v>0</v>
      </c>
      <c r="X38" s="17">
        <f>'[1]Обслуг. дисп.'!H40+'[2]по будинку'!AJ38+'[3]по будинку'!AI38+'[4]по будинку'!AI38+'[5]по будинку'!AI38+'[6]по будинку'!AI38+'[7]по будинку'!AI38+'[8]по будинку'!AI38+'[9]по будинку'!AI38+'[10]по будинку'!AI38+'[11]по будинку'!AI38+'[12]по будинку'!AI38</f>
        <v>0</v>
      </c>
      <c r="Y38" s="10">
        <f>'[1]Обслуг. дисп.'!O40+'[2]по будинку'!AK38+'[3]по будинку'!AJ38+'[4]по будинку'!AJ38+'[5]по будинку'!AJ38+'[6]по будинку'!AJ38+'[7]по будинку'!AJ38+'[8]по будинку'!AJ38+'[9]по будинку'!AJ38+'[10]по будинку'!AJ38+'[11]по будинку'!AJ38+'[12]по будинку'!AJ38</f>
        <v>0</v>
      </c>
      <c r="Z38" s="10">
        <f t="shared" si="8"/>
        <v>0</v>
      </c>
      <c r="AA38" s="27">
        <f t="shared" si="9"/>
        <v>0</v>
      </c>
      <c r="AB38" s="17">
        <f>'[1]ТО внутр. буд.сист'!H38+'[2]по будинку'!AN38+'[3]по будинку'!AM38+'[4]по будинку'!AM38+'[5]по будинку'!AM38+'[6]по будинку'!AM38+'[7]по будинку'!AM38+'[8]по будинку'!AM38+'[9]по будинку'!AM38+'[10]по будинку'!AM38+'[11]по будинку'!AM38+'[12]по будинку'!AM38</f>
        <v>0</v>
      </c>
      <c r="AC38" s="10">
        <f>'[1]ТО внутр. буд.сист'!W38+'[2]по будинку'!AO38+'[3]по будинку'!AN38+'[4]по будинку'!AN38+'[5]по будинку'!AN38+'[6]по будинку'!AN38+'[7]по будинку'!AN38+'[8]по будинку'!AN38+'[9]по будинку'!AN38+'[10]по будинку'!AN38+'[11]по будинку'!AN38+'[12]по будинку'!AN38</f>
        <v>0</v>
      </c>
      <c r="AD38" s="10">
        <f t="shared" si="10"/>
        <v>0</v>
      </c>
      <c r="AE38" s="23">
        <f t="shared" si="11"/>
        <v>0</v>
      </c>
      <c r="AF38" s="17">
        <f>[1]Дератизація!H39+'[2]по будинку'!AR38+'[3]по будинку'!AQ38+'[4]по будинку'!AQ38+'[5]по будинку'!AQ38+'[6]по будинку'!AQ38+'[7]по будинку'!AQ38+'[8]по будинку'!AQ38+'[9]по будинку'!AQ38+'[10]по будинку'!AQ38+'[11]по будинку'!AQ38+'[12]по будинку'!AQ38</f>
        <v>0</v>
      </c>
      <c r="AG38" s="10">
        <f>[1]Дератизація!O39+'[2]по будинку'!AS38+'[3]по будинку'!AR38+'[4]по будинку'!AR38+'[5]по будинку'!AR38+'[6]по будинку'!AR38+'[7]по будинку'!AR38+'[8]по будинку'!AR38+'[9]по будинку'!AR38+'[10]по будинку'!AR38+'[11]по будинку'!AR38+'[12]по будинку'!AR38</f>
        <v>0</v>
      </c>
      <c r="AH38" s="10">
        <f t="shared" si="12"/>
        <v>0</v>
      </c>
      <c r="AI38" s="23">
        <f t="shared" si="13"/>
        <v>0</v>
      </c>
      <c r="AJ38" s="17">
        <f>[1]Дезінсекція!H40+'[2]по будинку'!AV38+'[3]по будинку'!AU38+'[4]по будинку'!AU38+'[5]по будинку'!AU38+'[6]по будинку'!AU38+'[7]по будинку'!AU38+'[8]по будинку'!AU38+'[9]по будинку'!AU38+'[10]по будинку'!AU38+'[11]по будинку'!AU38+'[12]по будинку'!AU38</f>
        <v>0</v>
      </c>
      <c r="AK38" s="10">
        <f>[1]Дезінсекція!O40+'[2]по будинку'!AW38+'[3]по будинку'!AV38+'[4]по будинку'!AV38+'[5]по будинку'!AV38+'[6]по будинку'!AV38+'[7]по будинку'!AV38+'[8]по будинку'!AV38+'[9]по будинку'!AV38+'[10]по будинку'!AV38+'[11]по будинку'!AV38+'[12]по будинку'!AV38</f>
        <v>0</v>
      </c>
      <c r="AL38" s="10">
        <f t="shared" si="14"/>
        <v>0</v>
      </c>
      <c r="AM38" s="23">
        <v>0</v>
      </c>
      <c r="AN38" s="17">
        <f>'[1]Обслуг. ДВК'!H40+'[2]по будинку'!AZ38+'[3]по будинку'!AY38+'[4]по будинку'!AY38+'[5]по будинку'!AY38+'[6]по будинку'!AY38+'[7]по будинку'!AY38+'[8]по будинку'!AY38+'[9]по будинку'!AY38+'[10]по будинку'!AY38+'[11]по будинку'!AY38+'[12]по будинку'!AY38</f>
        <v>144.92895999999999</v>
      </c>
      <c r="AO38" s="10">
        <f>'[1]Обслуг. ДВК'!Q40+'[2]по будинку'!BA38+'[3]по будинку'!AZ38+'[4]по будинку'!AZ38+'[5]по будинку'!AZ38+'[6]по будинку'!AZ38+'[7]по будинку'!AZ38+'[8]по будинку'!AZ38+'[9]по будинку'!AZ38+'[10]по будинку'!AZ38+'[11]по будинку'!AZ38+'[12]по будинку'!AZ38</f>
        <v>193.79982279467015</v>
      </c>
      <c r="AP38" s="10">
        <v>0</v>
      </c>
      <c r="AQ38" s="23">
        <f t="shared" si="32"/>
        <v>48.87086279467016</v>
      </c>
      <c r="AR38" s="17">
        <f>'[1]ТО мереж електропост.'!H41+'[2]по будинку'!BD38+'[3]по будинку'!BC38+'[4]по будинку'!BC38+'[5]по будинку'!BC38+'[6]по будинку'!BC38+'[7]по будинку'!BC38+'[8]по будинку'!BC38+'[9]по будинку'!BC38+'[10]по будинку'!BC38+'[11]по будинку'!BC38+'[12]по будинку'!BC38</f>
        <v>0</v>
      </c>
      <c r="AS38" s="11">
        <f>'[1]ТО мереж електропост.'!P41+'[2]по будинку'!BE38+'[3]по будинку'!BD38+'[4]по будинку'!BD38+'[5]по будинку'!BD38+'[6]по будинку'!BD38+'[7]по будинку'!BD38+'[8]по будинку'!BD38+'[9]по будинку'!BD38+'[10]по будинку'!BD38+'[11]по будинку'!BD38+'[12]по будинку'!BD38</f>
        <v>0</v>
      </c>
      <c r="AT38" s="10">
        <f t="shared" si="16"/>
        <v>0</v>
      </c>
      <c r="AU38" s="23">
        <f t="shared" si="17"/>
        <v>0</v>
      </c>
      <c r="AV38" s="17">
        <f>'[1]ПР констр.'!H40+'[2]по будинку'!BH38+'[3]по будинку'!BG38+'[4]по будинку'!BG38+'[5]по будинку'!BG38+'[6]по будинку'!BG38+'[7]по будинку'!BG38+'[8]по будинку'!BG38+'[9]по будинку'!BG38+'[10]по будинку'!BG38+'[11]по будинку'!BG38+'[12]по будинку'!BG38</f>
        <v>911.84208000000012</v>
      </c>
      <c r="AW38" s="10">
        <v>1433.48</v>
      </c>
      <c r="AX38" s="10">
        <v>0</v>
      </c>
      <c r="AY38" s="23">
        <f>AW38-AV38</f>
        <v>521.63791999999989</v>
      </c>
      <c r="AZ38" s="17">
        <f>'[1]Прибирання та вивезення снігу'!H39+'[2]по будинку'!BL38+'[3]по будинку'!BK38+'[4]по будинку'!BK38+'[5]по будинку'!BK38+'[6]по будинку'!BK38+'[7]по будинку'!BK38+'[8]по будинку'!BK38+'[9]по будинку'!BK38+'[10]по будинку'!BK38+'[11]по будинку'!BK38+'[12]по будинку'!BK38</f>
        <v>64.048639999999992</v>
      </c>
      <c r="BA38" s="10">
        <f>'[1]Прибирання та вивезення снігу'!R39+'[2]по будинку'!BM38+'[3]по будинку'!BL38+'[4]по будинку'!BL38+'[5]по будинку'!BL38+'[6]по будинку'!BL38+'[7]по будинку'!BL38+'[8]по будинку'!BL38+'[9]по будинку'!BL38+'[10]по будинку'!BL38+'[11]по будинку'!BL38+'[12]по будинку'!BL38</f>
        <v>0.68436140972868476</v>
      </c>
      <c r="BB38" s="10">
        <f t="shared" si="19"/>
        <v>63.364278590271304</v>
      </c>
      <c r="BC38" s="23">
        <v>0</v>
      </c>
      <c r="BD38" s="17">
        <f>'[1]експлуатація номерних знаків'!H40+'[2]по будинку'!BP38+'[3]по будинку'!BO38+'[4]по будинку'!BO38+'[5]по будинку'!BO38+'[6]по будинку'!BO38+'[7]по будинку'!BO38+'[8]по будинку'!BO38+'[9]по будинку'!BO38+'[10]по будинку'!BO38+'[11]по будинку'!BO38+'[12]по будинку'!BO38</f>
        <v>0</v>
      </c>
      <c r="BE38" s="10">
        <f>'[1]експлуатація номерних знаків'!P40+'[2]по будинку'!BQ38+'[3]по будинку'!BP38+'[4]по будинку'!BP38+'[5]по будинку'!BP38+'[6]по будинку'!BP38+'[7]по будинку'!BP38+'[8]по будинку'!BP38+'[9]по будинку'!BP38+'[10]по будинку'!BP38+'[11]по будинку'!BP38+'[12]по будинку'!BP38</f>
        <v>0</v>
      </c>
      <c r="BF38" s="12">
        <f t="shared" si="21"/>
        <v>0</v>
      </c>
      <c r="BG38" s="29">
        <v>0</v>
      </c>
      <c r="BH38" s="17">
        <f>'[1]Освітлення місць загального кор'!H40+'[2]по будинку'!BT38+'[3]по будинку'!BS38+'[4]по будинку'!BS38+'[5]по будинку'!BS38+'[6]по будинку'!BS38+'[7]по будинку'!BS38+'[8]по будинку'!BS38+'[9]по будинку'!BS38+'[10]по будинку'!BS38+'[11]по будинку'!BS38+'[12]по будинку'!BS38</f>
        <v>0</v>
      </c>
      <c r="BI38" s="10">
        <f>'[1]Освітлення місць загального кор'!Q40+'[2]по будинку'!BU38+'[3]по будинку'!BT38+'[4]по будинку'!BT38+'[5]по будинку'!BT38+'[6]по будинку'!BT38+'[7]по будинку'!BT38+'[8]по будинку'!BT38+'[9]по будинку'!BT38+'[10]по будинку'!BT38+'[11]по будинку'!BT38+'[12]по будинку'!BT38</f>
        <v>0</v>
      </c>
      <c r="BJ38" s="10">
        <f t="shared" si="22"/>
        <v>0</v>
      </c>
      <c r="BK38" s="27">
        <f t="shared" si="23"/>
        <v>0</v>
      </c>
      <c r="BL38" s="17">
        <v>0</v>
      </c>
      <c r="BM38" s="10">
        <f>'[1]Енергопостачання ліфтів'!P40+'[2]по будинку'!BY38+'[3]по будинку'!BX38+'[4]по будинку'!BX38+'[5]по будинку'!BX38+'[6]по будинку'!BX38+'[7]по будинку'!BX38+'[8]по будинку'!BX38+'[9]по будинку'!BX38+'[10]по будинку'!BX38+'[11]по будинку'!BX38+'[12]по будинку'!BX38</f>
        <v>0</v>
      </c>
      <c r="BN38" s="10">
        <f t="shared" si="24"/>
        <v>0</v>
      </c>
      <c r="BO38" s="23">
        <f t="shared" si="25"/>
        <v>0</v>
      </c>
      <c r="BP38" s="134">
        <f t="shared" si="26"/>
        <v>1361.39608</v>
      </c>
      <c r="BQ38" s="12">
        <f t="shared" si="26"/>
        <v>2716.1007485589835</v>
      </c>
      <c r="BR38" s="10">
        <v>0</v>
      </c>
      <c r="BS38" s="15">
        <f t="shared" si="29"/>
        <v>1354.7046685589835</v>
      </c>
      <c r="BT38" s="30">
        <f t="shared" si="28"/>
        <v>1.9950848900336069</v>
      </c>
    </row>
    <row r="39" spans="1:72" ht="17.100000000000001" customHeight="1" x14ac:dyDescent="0.2">
      <c r="A39" s="135">
        <v>34</v>
      </c>
      <c r="B39" s="39" t="s">
        <v>52</v>
      </c>
      <c r="C39" s="36">
        <v>16</v>
      </c>
      <c r="D39" s="22">
        <f>'[1]Прибирання сходових кліто'!H40+'[2]по будинку'!P39+'[3]по будинку'!O39+'[4]по будинку'!O39+'[5]по будинку'!O39+'[6]по будинку'!O39+'[7]по будинку'!O39+'[8]по будинку'!O39+'[9]по будинку'!O39+'[10]по будинку'!O39+'[11]по будинку'!O39+'[12]по будинку'!O39</f>
        <v>0</v>
      </c>
      <c r="E39" s="11">
        <f>'[1]Прибирання сходових кліто'!Y40+'[2]по будинку'!Q39+'[3]по будинку'!P39+'[4]по будинку'!P39+'[5]по будинку'!P39+'[6]по будинку'!P39+'[7]по будинку'!P39+'[8]по будинку'!P39+'[9]по будинку'!P39+'[10]по будинку'!P39+'[11]по будинку'!P39+'[12]по будинку'!P39</f>
        <v>0</v>
      </c>
      <c r="F39" s="10">
        <f t="shared" si="0"/>
        <v>0</v>
      </c>
      <c r="G39" s="23">
        <f t="shared" si="1"/>
        <v>0</v>
      </c>
      <c r="H39" s="17">
        <f>'[1]Прибирання прибуд терит.'!H39+'[2]по будинку'!T39+'[3]по будинку'!S39+'[4]по будинку'!S39+'[5]по будинку'!S39+'[6]по будинку'!S39+'[7]по будинку'!S39+'[8]по будинку'!S39+'[9]по будинку'!S39+'[10]по будинку'!S39+'[11]по будинку'!S39+'[12]по будинку'!S39</f>
        <v>42.154399999999995</v>
      </c>
      <c r="I39" s="11">
        <f>'[1]Прибирання прибуд терит.'!AG39+'[2]по будинку'!U39+'[3]по будинку'!T39+'[4]по будинку'!T39+'[5]по будинку'!T39+'[6]по будинку'!T39+'[7]по будинку'!T39+'[8]по будинку'!T39+'[9]по будинку'!T39+'[10]по будинку'!T39+'[11]по будинку'!T39+'[12]по будинку'!T39</f>
        <v>892.97937245473634</v>
      </c>
      <c r="J39" s="10">
        <v>0</v>
      </c>
      <c r="K39" s="23">
        <f t="shared" si="3"/>
        <v>850.82497245473633</v>
      </c>
      <c r="L39" s="22">
        <f>'[1]Вивезення та знешкодження ТПВ'!H41+'[2]по будинку'!X39+'[3]по будинку'!W39+'[4]по будинку'!W39+'[5]по будинку'!W39</f>
        <v>126.44</v>
      </c>
      <c r="M39" s="10">
        <f>'[1]Вивезення та знешкодження ТПВ'!V41+'[2]по будинку'!Y39+'[3]по будинку'!X39+'[4]по будинку'!X39+'[5]по будинку'!X39</f>
        <v>106.8476759669505</v>
      </c>
      <c r="N39" s="10">
        <f t="shared" si="30"/>
        <v>19.592324033049493</v>
      </c>
      <c r="O39" s="15">
        <v>0</v>
      </c>
      <c r="P39" s="17">
        <f>'[1]Приб підвал, тех.поверхів,покр '!H41+'[2]по будинку'!AB39+'[3]по будинку'!AA39+'[4]по будинку'!AA39+'[5]по будинку'!AA39+'[6]по будинку'!AA39+'[7]по будинку'!AA39+'[8]по будинку'!AA39+'[9]по будинку'!AA39+'[10]по будинку'!AA39+'[11]по будинку'!AA39+'[12]по будинку'!AA39</f>
        <v>0</v>
      </c>
      <c r="Q39" s="11">
        <f>'[1]Приб підвал, тех.поверхів,покр '!Q41+'[2]по будинку'!AC39+'[3]по будинку'!AB39+'[4]по будинку'!AB39+'[5]по будинку'!AB39+'[6]по будинку'!AB39+'[7]по будинку'!AB39+'[8]по будинку'!AB39+'[9]по будинку'!AB39+'[10]по будинку'!AB39+'[11]по будинку'!AB39+'[12]по будинку'!AB39</f>
        <v>0</v>
      </c>
      <c r="R39" s="10">
        <f t="shared" si="5"/>
        <v>0</v>
      </c>
      <c r="S39" s="23">
        <v>0</v>
      </c>
      <c r="T39" s="17">
        <f>'[1]ТО ліфтів'!H41+'[2]по будинку'!AF39+'[3]по будинку'!AE39+'[4]по будинку'!AE39+'[5]по будинку'!AE39+'[6]по будинку'!AE39+'[7]по будинку'!AE39+'[8]по будинку'!AE39+'[9]по будинку'!AE39+'[10]по будинку'!AE39+'[11]по будинку'!AE39+'[12]по будинку'!AE39</f>
        <v>0</v>
      </c>
      <c r="U39" s="10">
        <f>'[1]ТО ліфтів'!Q41+'[2]по будинку'!AG39+'[3]по будинку'!AF39+'[4]по будинку'!AF39+'[5]по будинку'!AF39+'[6]по будинку'!AF39+'[7]по будинку'!AF39+'[8]по будинку'!AF39+'[9]по будинку'!AF39+'[10]по будинку'!AF39+'[11]по будинку'!AF39+'[12]по будинку'!AF39</f>
        <v>0</v>
      </c>
      <c r="V39" s="10">
        <f t="shared" si="6"/>
        <v>0</v>
      </c>
      <c r="W39" s="23">
        <f t="shared" si="7"/>
        <v>0</v>
      </c>
      <c r="X39" s="17">
        <f>'[1]Обслуг. дисп.'!H41+'[2]по будинку'!AJ39+'[3]по будинку'!AI39+'[4]по будинку'!AI39+'[5]по будинку'!AI39+'[6]по будинку'!AI39+'[7]по будинку'!AI39+'[8]по будинку'!AI39+'[9]по будинку'!AI39+'[10]по будинку'!AI39+'[11]по будинку'!AI39+'[12]по будинку'!AI39</f>
        <v>0</v>
      </c>
      <c r="Y39" s="10">
        <f>'[1]Обслуг. дисп.'!O41+'[2]по будинку'!AK39+'[3]по будинку'!AJ39+'[4]по будинку'!AJ39+'[5]по будинку'!AJ39+'[6]по будинку'!AJ39+'[7]по будинку'!AJ39+'[8]по будинку'!AJ39+'[9]по будинку'!AJ39+'[10]по будинку'!AJ39+'[11]по будинку'!AJ39+'[12]по будинку'!AJ39</f>
        <v>0</v>
      </c>
      <c r="Z39" s="10">
        <f t="shared" si="8"/>
        <v>0</v>
      </c>
      <c r="AA39" s="27">
        <f t="shared" si="9"/>
        <v>0</v>
      </c>
      <c r="AB39" s="17">
        <f>'[1]ТО внутр. буд.сист'!H39+'[2]по будинку'!AN39+'[3]по будинку'!AM39+'[4]по будинку'!AM39+'[5]по будинку'!AM39+'[6]по будинку'!AM39+'[7]по будинку'!AM39+'[8]по будинку'!AM39+'[9]по будинку'!AM39+'[10]по будинку'!AM39+'[11]по будинку'!AM39+'[12]по будинку'!AM39</f>
        <v>0</v>
      </c>
      <c r="AC39" s="10">
        <f>'[1]ТО внутр. буд.сист'!W39+'[2]по будинку'!AO39+'[3]по будинку'!AN39+'[4]по будинку'!AN39+'[5]по будинку'!AN39+'[6]по будинку'!AN39+'[7]по будинку'!AN39+'[8]по будинку'!AN39+'[9]по будинку'!AN39+'[10]по будинку'!AN39+'[11]по будинку'!AN39+'[12]по будинку'!AN39</f>
        <v>0</v>
      </c>
      <c r="AD39" s="10">
        <f t="shared" si="10"/>
        <v>0</v>
      </c>
      <c r="AE39" s="23">
        <f t="shared" si="11"/>
        <v>0</v>
      </c>
      <c r="AF39" s="17">
        <f>[1]Дератизація!H40+'[2]по будинку'!AR39+'[3]по будинку'!AQ39+'[4]по будинку'!AQ39+'[5]по будинку'!AQ39+'[6]по будинку'!AQ39+'[7]по будинку'!AQ39+'[8]по будинку'!AQ39+'[9]по будинку'!AQ39+'[10]по будинку'!AQ39+'[11]по будинку'!AQ39+'[12]по будинку'!AQ39</f>
        <v>0</v>
      </c>
      <c r="AG39" s="10">
        <f>[1]Дератизація!O40+'[2]по будинку'!AS39+'[3]по будинку'!AR39+'[4]по будинку'!AR39+'[5]по будинку'!AR39+'[6]по будинку'!AR39+'[7]по будинку'!AR39+'[8]по будинку'!AR39+'[9]по будинку'!AR39+'[10]по будинку'!AR39+'[11]по будинку'!AR39+'[12]по будинку'!AR39</f>
        <v>0</v>
      </c>
      <c r="AH39" s="10">
        <f t="shared" si="12"/>
        <v>0</v>
      </c>
      <c r="AI39" s="23">
        <f t="shared" si="13"/>
        <v>0</v>
      </c>
      <c r="AJ39" s="17">
        <f>[1]Дезінсекція!H41+'[2]по будинку'!AV39+'[3]по будинку'!AU39+'[4]по будинку'!AU39+'[5]по будинку'!AU39+'[6]по будинку'!AU39+'[7]по будинку'!AU39+'[8]по будинку'!AU39+'[9]по будинку'!AU39+'[10]по будинку'!AU39+'[11]по будинку'!AU39+'[12]по будинку'!AU39</f>
        <v>0</v>
      </c>
      <c r="AK39" s="10">
        <f>[1]Дезінсекція!O41+'[2]по будинку'!AW39+'[3]по будинку'!AV39+'[4]по будинку'!AV39+'[5]по будинку'!AV39+'[6]по будинку'!AV39+'[7]по будинку'!AV39+'[8]по будинку'!AV39+'[9]по будинку'!AV39+'[10]по будинку'!AV39+'[11]по будинку'!AV39+'[12]по будинку'!AV39</f>
        <v>0</v>
      </c>
      <c r="AL39" s="10">
        <f t="shared" si="14"/>
        <v>0</v>
      </c>
      <c r="AM39" s="23">
        <v>0</v>
      </c>
      <c r="AN39" s="17">
        <f>'[1]Обслуг. ДВК'!H41+'[2]по будинку'!AZ39+'[3]по будинку'!AY39+'[4]по будинку'!AY39+'[5]по будинку'!AY39+'[6]по будинку'!AY39+'[7]по будинку'!AY39+'[8]по будинку'!AY39+'[9]по будинку'!AY39+'[10]по будинку'!AY39+'[11]по будинку'!AY39+'[12]по будинку'!AY39</f>
        <v>144.62879999999998</v>
      </c>
      <c r="AO39" s="10">
        <f>'[1]Обслуг. ДВК'!Q41+'[2]по будинку'!BA39+'[3]по будинку'!AZ39+'[4]по будинку'!AZ39+'[5]по будинку'!AZ39+'[6]по будинку'!AZ39+'[7]по будинку'!AZ39+'[8]по будинку'!AZ39+'[9]по будинку'!AZ39+'[10]по будинку'!AZ39+'[11]по будинку'!AZ39+'[12]по будинку'!AZ39</f>
        <v>193.79982279467015</v>
      </c>
      <c r="AP39" s="10">
        <v>0</v>
      </c>
      <c r="AQ39" s="23">
        <f t="shared" si="32"/>
        <v>49.171022794670165</v>
      </c>
      <c r="AR39" s="17">
        <f>'[1]ТО мереж електропост.'!H42+'[2]по будинку'!BD39+'[3]по будинку'!BC39+'[4]по будинку'!BC39+'[5]по будинку'!BC39+'[6]по будинку'!BC39+'[7]по будинку'!BC39+'[8]по будинку'!BC39+'[9]по будинку'!BC39+'[10]по будинку'!BC39+'[11]по будинку'!BC39+'[12]по будинку'!BC39</f>
        <v>0</v>
      </c>
      <c r="AS39" s="11">
        <f>'[1]ТО мереж електропост.'!P42+'[2]по будинку'!BE39+'[3]по будинку'!BD39+'[4]по будинку'!BD39+'[5]по будинку'!BD39+'[6]по будинку'!BD39+'[7]по будинку'!BD39+'[8]по будинку'!BD39+'[9]по будинку'!BD39+'[10]по будинку'!BD39+'[11]по будинку'!BD39+'[12]по будинку'!BD39</f>
        <v>0</v>
      </c>
      <c r="AT39" s="10">
        <f t="shared" si="16"/>
        <v>0</v>
      </c>
      <c r="AU39" s="23">
        <f t="shared" si="17"/>
        <v>0</v>
      </c>
      <c r="AV39" s="17">
        <f>'[1]ПР констр.'!H41+'[2]по будинку'!BH39+'[3]по будинку'!BG39+'[4]по будинку'!BG39+'[5]по будинку'!BG39+'[6]по будинку'!BG39+'[7]по будинку'!BG39+'[8]по будинку'!BG39+'[9]по будинку'!BG39+'[10]по будинку'!BG39+'[11]по будинку'!BG39+'[12]по будинку'!BG39</f>
        <v>724.24599999999998</v>
      </c>
      <c r="AW39" s="10">
        <v>0</v>
      </c>
      <c r="AX39" s="10">
        <f t="shared" si="18"/>
        <v>724.24599999999998</v>
      </c>
      <c r="AY39" s="23">
        <v>0</v>
      </c>
      <c r="AZ39" s="17">
        <f>'[1]Прибирання та вивезення снігу'!H40+'[2]по будинку'!BL39+'[3]по будинку'!BK39+'[4]по будинку'!BK39+'[5]по будинку'!BK39+'[6]по будинку'!BK39+'[7]по будинку'!BK39+'[8]по будинку'!BK39+'[9]по будинку'!BK39+'[10]по будинку'!BK39+'[11]по будинку'!BK39+'[12]по будинку'!BK39</f>
        <v>37.073599999999999</v>
      </c>
      <c r="BA39" s="10">
        <f>'[1]Прибирання та вивезення снігу'!R40+'[2]по будинку'!BM39+'[3]по будинку'!BL39+'[4]по будинку'!BL39+'[5]по будинку'!BL39+'[6]по будинку'!BL39+'[7]по будинку'!BL39+'[8]по будинку'!BL39+'[9]по будинку'!BL39+'[10]по будинку'!BL39+'[11]по будинку'!BL39+'[12]по будинку'!BL39</f>
        <v>0.39352952256765272</v>
      </c>
      <c r="BB39" s="10">
        <f t="shared" si="19"/>
        <v>36.680070477432345</v>
      </c>
      <c r="BC39" s="23">
        <v>0</v>
      </c>
      <c r="BD39" s="17">
        <f>'[1]експлуатація номерних знаків'!H41+'[2]по будинку'!BP39+'[3]по будинку'!BO39+'[4]по будинку'!BO39+'[5]по будинку'!BO39+'[6]по будинку'!BO39+'[7]по будинку'!BO39+'[8]по будинку'!BO39+'[9]по будинку'!BO39+'[10]по будинку'!BO39+'[11]по будинку'!BO39+'[12]по будинку'!BO39</f>
        <v>0</v>
      </c>
      <c r="BE39" s="10">
        <f>'[1]експлуатація номерних знаків'!P41+'[2]по будинку'!BQ39+'[3]по будинку'!BP39+'[4]по будинку'!BP39+'[5]по будинку'!BP39+'[6]по будинку'!BP39+'[7]по будинку'!BP39+'[8]по будинку'!BP39+'[9]по будинку'!BP39+'[10]по будинку'!BP39+'[11]по будинку'!BP39+'[12]по будинку'!BP39</f>
        <v>0</v>
      </c>
      <c r="BF39" s="12">
        <f t="shared" si="21"/>
        <v>0</v>
      </c>
      <c r="BG39" s="29">
        <v>0</v>
      </c>
      <c r="BH39" s="17">
        <f>'[1]Освітлення місць загального кор'!H41+'[2]по будинку'!BT39+'[3]по будинку'!BS39+'[4]по будинку'!BS39+'[5]по будинку'!BS39+'[6]по будинку'!BS39+'[7]по будинку'!BS39+'[8]по будинку'!BS39+'[9]по будинку'!BS39+'[10]по будинку'!BS39+'[11]по будинку'!BS39+'[12]по будинку'!BS39</f>
        <v>0</v>
      </c>
      <c r="BI39" s="10">
        <f>'[1]Освітлення місць загального кор'!Q41+'[2]по будинку'!BU39+'[3]по будинку'!BT39+'[4]по будинку'!BT39+'[5]по будинку'!BT39+'[6]по будинку'!BT39+'[7]по будинку'!BT39+'[8]по будинку'!BT39+'[9]по будинку'!BT39+'[10]по будинку'!BT39+'[11]по будинку'!BT39+'[12]по будинку'!BT39</f>
        <v>0</v>
      </c>
      <c r="BJ39" s="10">
        <f t="shared" si="22"/>
        <v>0</v>
      </c>
      <c r="BK39" s="27">
        <f t="shared" si="23"/>
        <v>0</v>
      </c>
      <c r="BL39" s="17">
        <v>0</v>
      </c>
      <c r="BM39" s="10">
        <f>'[1]Енергопостачання ліфтів'!P41+'[2]по будинку'!BY39+'[3]по будинку'!BX39+'[4]по будинку'!BX39+'[5]по будинку'!BX39+'[6]по будинку'!BX39+'[7]по будинку'!BX39+'[8]по будинку'!BX39+'[9]по будинку'!BX39+'[10]по будинку'!BX39+'[11]по будинку'!BX39+'[12]по будинку'!BX39</f>
        <v>0</v>
      </c>
      <c r="BN39" s="10">
        <f t="shared" si="24"/>
        <v>0</v>
      </c>
      <c r="BO39" s="23">
        <f t="shared" si="25"/>
        <v>0</v>
      </c>
      <c r="BP39" s="134">
        <f t="shared" si="26"/>
        <v>1074.5427999999999</v>
      </c>
      <c r="BQ39" s="12">
        <f t="shared" si="26"/>
        <v>1194.0204007389245</v>
      </c>
      <c r="BR39" s="10">
        <v>0</v>
      </c>
      <c r="BS39" s="15">
        <f t="shared" si="29"/>
        <v>119.47760073892459</v>
      </c>
      <c r="BT39" s="30">
        <f t="shared" si="28"/>
        <v>1.1111892432194648</v>
      </c>
    </row>
    <row r="40" spans="1:72" ht="17.100000000000001" customHeight="1" x14ac:dyDescent="0.2">
      <c r="A40" s="136">
        <v>35</v>
      </c>
      <c r="B40" s="39" t="s">
        <v>52</v>
      </c>
      <c r="C40" s="36">
        <v>23</v>
      </c>
      <c r="D40" s="22">
        <f>'[1]Прибирання сходових кліто'!H41+'[2]по будинку'!P40+'[3]по будинку'!O40+'[4]по будинку'!O40+'[5]по будинку'!O40+'[6]по будинку'!O40+'[7]по будинку'!O40+'[8]по будинку'!O40+'[9]по будинку'!O40+'[10]по будинку'!O40+'[11]по будинку'!O40+'[12]по будинку'!O40</f>
        <v>0</v>
      </c>
      <c r="E40" s="11">
        <f>'[1]Прибирання сходових кліто'!Y41+'[2]по будинку'!Q40+'[3]по будинку'!P40+'[4]по будинку'!P40+'[5]по будинку'!P40+'[6]по будинку'!P40+'[7]по будинку'!P40+'[8]по будинку'!P40+'[9]по будинку'!P40+'[10]по будинку'!P40+'[11]по будинку'!P40+'[12]по будинку'!P40</f>
        <v>0</v>
      </c>
      <c r="F40" s="10">
        <f t="shared" si="0"/>
        <v>0</v>
      </c>
      <c r="G40" s="23">
        <f t="shared" si="1"/>
        <v>0</v>
      </c>
      <c r="H40" s="17">
        <f>'[1]Прибирання прибуд терит.'!H40+'[2]по будинку'!T40+'[3]по будинку'!S40+'[4]по будинку'!S40+'[5]по будинку'!S40+'[6]по будинку'!S40+'[7]по будинку'!S40+'[8]по будинку'!S40+'[9]по будинку'!S40+'[10]по будинку'!S40+'[11]по будинку'!S40+'[12]по будинку'!S40</f>
        <v>98.878780000000006</v>
      </c>
      <c r="I40" s="11">
        <f>'[1]Прибирання прибуд терит.'!AG40+'[2]по будинку'!U40+'[3]по будинку'!T40+'[4]по будинку'!T40+'[5]по будинку'!T40+'[6]по будинку'!T40+'[7]по будинку'!T40+'[8]по будинку'!T40+'[9]по будинку'!T40+'[10]по будинку'!T40+'[11]по будинку'!T40+'[12]по будинку'!T40</f>
        <v>1736.4156640956528</v>
      </c>
      <c r="J40" s="10">
        <v>0</v>
      </c>
      <c r="K40" s="23">
        <f t="shared" si="3"/>
        <v>1637.5368840956528</v>
      </c>
      <c r="L40" s="22">
        <f>'[1]Вивезення та знешкодження ТПВ'!H42+'[2]по будинку'!X40+'[3]по будинку'!W40+'[4]по будинку'!W40+'[5]по будинку'!W40</f>
        <v>296.29599999999994</v>
      </c>
      <c r="M40" s="10">
        <f>'[1]Вивезення та знешкодження ТПВ'!V42+'[2]по будинку'!Y40+'[3]по будинку'!X40+'[4]по будинку'!X40+'[5]по будинку'!X40</f>
        <v>340.31429872435223</v>
      </c>
      <c r="N40" s="10">
        <v>0</v>
      </c>
      <c r="O40" s="15">
        <f t="shared" si="4"/>
        <v>44.018298724352292</v>
      </c>
      <c r="P40" s="17">
        <f>'[1]Приб підвал, тех.поверхів,покр '!H42+'[2]по будинку'!AB40+'[3]по будинку'!AA40+'[4]по будинку'!AA40+'[5]по будинку'!AA40+'[6]по будинку'!AA40+'[7]по будинку'!AA40+'[8]по будинку'!AA40+'[9]по будинку'!AA40+'[10]по будинку'!AA40+'[11]по будинку'!AA40+'[12]по будинку'!AA40</f>
        <v>0</v>
      </c>
      <c r="Q40" s="11">
        <f>'[1]Приб підвал, тех.поверхів,покр '!Q42+'[2]по будинку'!AC40+'[3]по будинку'!AB40+'[4]по будинку'!AB40+'[5]по будинку'!AB40+'[6]по будинку'!AB40+'[7]по будинку'!AB40+'[8]по будинку'!AB40+'[9]по будинку'!AB40+'[10]по будинку'!AB40+'[11]по будинку'!AB40+'[12]по будинку'!AB40</f>
        <v>0</v>
      </c>
      <c r="R40" s="10">
        <f t="shared" si="5"/>
        <v>0</v>
      </c>
      <c r="S40" s="23">
        <v>0</v>
      </c>
      <c r="T40" s="17">
        <f>'[1]ТО ліфтів'!H42+'[2]по будинку'!AF40+'[3]по будинку'!AE40+'[4]по будинку'!AE40+'[5]по будинку'!AE40+'[6]по будинку'!AE40+'[7]по будинку'!AE40+'[8]по будинку'!AE40+'[9]по будинку'!AE40+'[10]по будинку'!AE40+'[11]по будинку'!AE40+'[12]по будинку'!AE40</f>
        <v>0</v>
      </c>
      <c r="U40" s="10">
        <f>'[1]ТО ліфтів'!Q42+'[2]по будинку'!AG40+'[3]по будинку'!AF40+'[4]по будинку'!AF40+'[5]по будинку'!AF40+'[6]по будинку'!AF40+'[7]по будинку'!AF40+'[8]по будинку'!AF40+'[9]по будинку'!AF40+'[10]по будинку'!AF40+'[11]по будинку'!AF40+'[12]по будинку'!AF40</f>
        <v>0</v>
      </c>
      <c r="V40" s="10">
        <f t="shared" si="6"/>
        <v>0</v>
      </c>
      <c r="W40" s="23">
        <f t="shared" si="7"/>
        <v>0</v>
      </c>
      <c r="X40" s="17">
        <f>'[1]Обслуг. дисп.'!H42+'[2]по будинку'!AJ40+'[3]по будинку'!AI40+'[4]по будинку'!AI40+'[5]по будинку'!AI40+'[6]по будинку'!AI40+'[7]по будинку'!AI40+'[8]по будинку'!AI40+'[9]по будинку'!AI40+'[10]по будинку'!AI40+'[11]по будинку'!AI40+'[12]по будинку'!AI40</f>
        <v>0</v>
      </c>
      <c r="Y40" s="10">
        <f>'[1]Обслуг. дисп.'!O42+'[2]по будинку'!AK40+'[3]по будинку'!AJ40+'[4]по будинку'!AJ40+'[5]по будинку'!AJ40+'[6]по будинку'!AJ40+'[7]по будинку'!AJ40+'[8]по будинку'!AJ40+'[9]по будинку'!AJ40+'[10]по будинку'!AJ40+'[11]по будинку'!AJ40+'[12]по будинку'!AJ40</f>
        <v>0</v>
      </c>
      <c r="Z40" s="10">
        <f t="shared" si="8"/>
        <v>0</v>
      </c>
      <c r="AA40" s="27">
        <f t="shared" si="9"/>
        <v>0</v>
      </c>
      <c r="AB40" s="17">
        <f>'[1]ТО внутр. буд.сист'!H40+'[2]по будинку'!AN40+'[3]по будинку'!AM40+'[4]по будинку'!AM40+'[5]по будинку'!AM40+'[6]по будинку'!AM40+'[7]по будинку'!AM40+'[8]по будинку'!AM40+'[9]по будинку'!AM40+'[10]по будинку'!AM40+'[11]по будинку'!AM40+'[12]по будинку'!AM40</f>
        <v>0</v>
      </c>
      <c r="AC40" s="10">
        <f>'[1]ТО внутр. буд.сист'!W40+'[2]по будинку'!AO40+'[3]по будинку'!AN40+'[4]по будинку'!AN40+'[5]по будинку'!AN40+'[6]по будинку'!AN40+'[7]по будинку'!AN40+'[8]по будинку'!AN40+'[9]по будинку'!AN40+'[10]по будинку'!AN40+'[11]по будинку'!AN40+'[12]по будинку'!AN40</f>
        <v>0</v>
      </c>
      <c r="AD40" s="10">
        <f t="shared" si="10"/>
        <v>0</v>
      </c>
      <c r="AE40" s="23">
        <f t="shared" si="11"/>
        <v>0</v>
      </c>
      <c r="AF40" s="17">
        <f>[1]Дератизація!H41+'[2]по будинку'!AR40+'[3]по будинку'!AQ40+'[4]по будинку'!AQ40+'[5]по будинку'!AQ40+'[6]по будинку'!AQ40+'[7]по будинку'!AQ40+'[8]по будинку'!AQ40+'[9]по будинку'!AQ40+'[10]по будинку'!AQ40+'[11]по будинку'!AQ40+'[12]по будинку'!AQ40</f>
        <v>0</v>
      </c>
      <c r="AG40" s="10">
        <f>[1]Дератизація!O41+'[2]по будинку'!AS40+'[3]по будинку'!AR40+'[4]по будинку'!AR40+'[5]по будинку'!AR40+'[6]по будинку'!AR40+'[7]по будинку'!AR40+'[8]по будинку'!AR40+'[9]по будинку'!AR40+'[10]по будинку'!AR40+'[11]по будинку'!AR40+'[12]по будинку'!AR40</f>
        <v>0</v>
      </c>
      <c r="AH40" s="10">
        <f t="shared" si="12"/>
        <v>0</v>
      </c>
      <c r="AI40" s="23">
        <f t="shared" si="13"/>
        <v>0</v>
      </c>
      <c r="AJ40" s="17">
        <f>[1]Дезінсекція!H42+'[2]по будинку'!AV40+'[3]по будинку'!AU40+'[4]по будинку'!AU40+'[5]по будинку'!AU40+'[6]по будинку'!AU40+'[7]по будинку'!AU40+'[8]по будинку'!AU40+'[9]по будинку'!AU40+'[10]по будинку'!AU40+'[11]по будинку'!AU40+'[12]по будинку'!AU40</f>
        <v>0</v>
      </c>
      <c r="AK40" s="10">
        <f>[1]Дезінсекція!O42+'[2]по будинку'!AW40+'[3]по будинку'!AV40+'[4]по будинку'!AV40+'[5]по будинку'!AV40+'[6]по будинку'!AV40+'[7]по будинку'!AV40+'[8]по будинку'!AV40+'[9]по будинку'!AV40+'[10]по будинку'!AV40+'[11]по будинку'!AV40+'[12]по будинку'!AV40</f>
        <v>0</v>
      </c>
      <c r="AL40" s="10">
        <f t="shared" si="14"/>
        <v>0</v>
      </c>
      <c r="AM40" s="23">
        <v>0</v>
      </c>
      <c r="AN40" s="17">
        <f>'[1]Обслуг. ДВК'!H42+'[2]по будинку'!AZ40+'[3]по будинку'!AY40+'[4]по будинку'!AY40+'[5]по будинку'!AY40+'[6]по будинку'!AY40+'[7]по будинку'!AY40+'[8]по будинку'!AY40+'[9]по будинку'!AY40+'[10]по будинку'!AY40+'[11]по будинку'!AY40+'[12]по будинку'!AY40</f>
        <v>437.79735999999991</v>
      </c>
      <c r="AO40" s="10">
        <f>'[1]Обслуг. ДВК'!Q42+'[2]по будинку'!BA40+'[3]по будинку'!AZ40+'[4]по будинку'!AZ40+'[5]по будинку'!AZ40+'[6]по будинку'!AZ40+'[7]по будинку'!AZ40+'[8]по будинку'!AZ40+'[9]по будинку'!AZ40+'[10]по будинку'!AZ40+'[11]по будинку'!AZ40+'[12]по будинку'!AZ40</f>
        <v>484.49955698667554</v>
      </c>
      <c r="AP40" s="10">
        <v>0</v>
      </c>
      <c r="AQ40" s="23">
        <f t="shared" si="32"/>
        <v>46.702196986675631</v>
      </c>
      <c r="AR40" s="17">
        <f>'[1]ТО мереж електропост.'!H43+'[2]по будинку'!BD40+'[3]по будинку'!BC40+'[4]по будинку'!BC40+'[5]по будинку'!BC40+'[6]по будинку'!BC40+'[7]по будинку'!BC40+'[8]по будинку'!BC40+'[9]по будинку'!BC40+'[10]по будинку'!BC40+'[11]по будинку'!BC40+'[12]по будинку'!BC40</f>
        <v>0</v>
      </c>
      <c r="AS40" s="11">
        <f>'[1]ТО мереж електропост.'!P43+'[2]по будинку'!BE40+'[3]по будинку'!BD40+'[4]по будинку'!BD40+'[5]по будинку'!BD40+'[6]по будинку'!BD40+'[7]по будинку'!BD40+'[8]по будинку'!BD40+'[9]по будинку'!BD40+'[10]по будинку'!BD40+'[11]по будинку'!BD40+'[12]по будинку'!BD40</f>
        <v>0</v>
      </c>
      <c r="AT40" s="10">
        <f t="shared" si="16"/>
        <v>0</v>
      </c>
      <c r="AU40" s="23">
        <f t="shared" si="17"/>
        <v>0</v>
      </c>
      <c r="AV40" s="17">
        <f>'[1]ПР констр.'!H42+'[2]по будинку'!BH40+'[3]по будинку'!BG40+'[4]по будинку'!BG40+'[5]по будинку'!BG40+'[6]по будинку'!BG40+'[7]по будинку'!BG40+'[8]по будинку'!BG40+'[9]по будинку'!BG40+'[10]по будинку'!BG40+'[11]по будинку'!BG40+'[12]по будинку'!BG40</f>
        <v>1166.4652999999998</v>
      </c>
      <c r="AW40" s="10">
        <v>0</v>
      </c>
      <c r="AX40" s="10">
        <f t="shared" si="18"/>
        <v>1166.4652999999998</v>
      </c>
      <c r="AY40" s="23">
        <v>0</v>
      </c>
      <c r="AZ40" s="17">
        <f>'[1]Прибирання та вивезення снігу'!H41+'[2]по будинку'!BL40+'[3]по будинку'!BK40+'[4]по будинку'!BK40+'[5]по будинку'!BK40+'[6]по будинку'!BK40+'[7]по будинку'!BK40+'[8]по будинку'!BK40+'[9]по будинку'!BK40+'[10]по будинку'!BK40+'[11]по будинку'!BK40+'[12]по будинку'!BK40</f>
        <v>88.288200000000018</v>
      </c>
      <c r="BA40" s="10">
        <f>'[1]Прибирання та вивезення снігу'!R41+'[2]по будинку'!BM40+'[3]по будинку'!BL40+'[4]по будинку'!BL40+'[5]по будинку'!BL40+'[6]по будинку'!BL40+'[7]по будинку'!BL40+'[8]по будинку'!BL40+'[9]по будинку'!BL40+'[10]по будинку'!BL40+'[11]по будинку'!BL40+'[12]по будинку'!BL40</f>
        <v>0.95084874642466977</v>
      </c>
      <c r="BB40" s="10">
        <f t="shared" si="19"/>
        <v>87.337351253575349</v>
      </c>
      <c r="BC40" s="23">
        <v>0</v>
      </c>
      <c r="BD40" s="17">
        <f>'[1]експлуатація номерних знаків'!H42+'[2]по будинку'!BP40+'[3]по будинку'!BO40+'[4]по будинку'!BO40+'[5]по будинку'!BO40+'[6]по будинку'!BO40+'[7]по будинку'!BO40+'[8]по будинку'!BO40+'[9]по будинку'!BO40+'[10]по будинку'!BO40+'[11]по будинку'!BO40+'[12]по будинку'!BO40</f>
        <v>0</v>
      </c>
      <c r="BE40" s="10">
        <f>'[1]експлуатація номерних знаків'!P42+'[2]по будинку'!BQ40+'[3]по будинку'!BP40+'[4]по будинку'!BP40+'[5]по будинку'!BP40+'[6]по будинку'!BP40+'[7]по будинку'!BP40+'[8]по будинку'!BP40+'[9]по будинку'!BP40+'[10]по будинку'!BP40+'[11]по будинку'!BP40+'[12]по будинку'!BP40</f>
        <v>0</v>
      </c>
      <c r="BF40" s="12">
        <f t="shared" si="21"/>
        <v>0</v>
      </c>
      <c r="BG40" s="29">
        <v>0</v>
      </c>
      <c r="BH40" s="17">
        <f>'[1]Освітлення місць загального кор'!H42+'[2]по будинку'!BT40+'[3]по будинку'!BS40+'[4]по будинку'!BS40+'[5]по будинку'!BS40+'[6]по будинку'!BS40+'[7]по будинку'!BS40+'[8]по будинку'!BS40+'[9]по будинку'!BS40+'[10]по будинку'!BS40+'[11]по будинку'!BS40+'[12]по будинку'!BS40</f>
        <v>0</v>
      </c>
      <c r="BI40" s="10">
        <f>'[1]Освітлення місць загального кор'!Q42+'[2]по будинку'!BU40+'[3]по будинку'!BT40+'[4]по будинку'!BT40+'[5]по будинку'!BT40+'[6]по будинку'!BT40+'[7]по будинку'!BT40+'[8]по будинку'!BT40+'[9]по будинку'!BT40+'[10]по будинку'!BT40+'[11]по будинку'!BT40+'[12]по будинку'!BT40</f>
        <v>0</v>
      </c>
      <c r="BJ40" s="10">
        <f t="shared" si="22"/>
        <v>0</v>
      </c>
      <c r="BK40" s="27">
        <f t="shared" si="23"/>
        <v>0</v>
      </c>
      <c r="BL40" s="17">
        <v>0</v>
      </c>
      <c r="BM40" s="10">
        <f>'[1]Енергопостачання ліфтів'!P42+'[2]по будинку'!BY40+'[3]по будинку'!BX40+'[4]по будинку'!BX40+'[5]по будинку'!BX40+'[6]по будинку'!BX40+'[7]по будинку'!BX40+'[8]по будинку'!BX40+'[9]по будинку'!BX40+'[10]по будинку'!BX40+'[11]по будинку'!BX40+'[12]по будинку'!BX40</f>
        <v>0</v>
      </c>
      <c r="BN40" s="10">
        <f t="shared" si="24"/>
        <v>0</v>
      </c>
      <c r="BO40" s="23">
        <f t="shared" si="25"/>
        <v>0</v>
      </c>
      <c r="BP40" s="134">
        <f t="shared" si="26"/>
        <v>2087.7256399999997</v>
      </c>
      <c r="BQ40" s="12">
        <f t="shared" si="26"/>
        <v>2562.1803685531049</v>
      </c>
      <c r="BR40" s="10">
        <v>0</v>
      </c>
      <c r="BS40" s="15">
        <f t="shared" si="29"/>
        <v>474.45472855310527</v>
      </c>
      <c r="BT40" s="30">
        <f t="shared" si="28"/>
        <v>1.2272591376293609</v>
      </c>
    </row>
    <row r="41" spans="1:72" ht="17.100000000000001" customHeight="1" x14ac:dyDescent="0.2">
      <c r="A41" s="136">
        <v>36</v>
      </c>
      <c r="B41" s="39" t="s">
        <v>53</v>
      </c>
      <c r="C41" s="36">
        <v>52</v>
      </c>
      <c r="D41" s="22">
        <f>'[1]Прибирання сходових кліто'!H42+'[2]по будинку'!P41+'[3]по будинку'!O41+'[4]по будинку'!O41+'[5]по будинку'!O41+'[6]по будинку'!O41+'[7]по будинку'!O41+'[8]по будинку'!O41+'[9]по будинку'!O41+'[10]по будинку'!O41+'[11]по будинку'!O41+'[12]по будинку'!O41</f>
        <v>0</v>
      </c>
      <c r="E41" s="11">
        <f>'[1]Прибирання сходових кліто'!Y42+'[2]по будинку'!Q41+'[3]по будинку'!P41+'[4]по будинку'!P41+'[5]по будинку'!P41+'[6]по будинку'!P41+'[7]по будинку'!P41+'[8]по будинку'!P41+'[9]по будинку'!P41+'[10]по будинку'!P41+'[11]по будинку'!P41+'[12]по будинку'!P41</f>
        <v>0</v>
      </c>
      <c r="F41" s="10">
        <f t="shared" si="0"/>
        <v>0</v>
      </c>
      <c r="G41" s="23">
        <f t="shared" si="1"/>
        <v>0</v>
      </c>
      <c r="H41" s="17">
        <f>'[1]Прибирання прибуд терит.'!H41+'[2]по будинку'!T41+'[3]по будинку'!S41+'[4]по будинку'!S41+'[5]по будинку'!S41+'[6]по будинку'!S41+'[7]по будинку'!S41+'[8]по будинку'!S41+'[9]по будинку'!S41+'[10]по будинку'!S41+'[11]по будинку'!S41+'[12]по будинку'!S41</f>
        <v>0</v>
      </c>
      <c r="I41" s="11">
        <f>'[1]Прибирання прибуд терит.'!AG41+'[2]по будинку'!U41+'[3]по будинку'!T41+'[4]по будинку'!T41+'[5]по будинку'!T41+'[6]по будинку'!T41+'[7]по будинку'!T41+'[8]по будинку'!T41+'[9]по будинку'!T41+'[10]по будинку'!T41+'[11]по будинку'!T41+'[12]по будинку'!T41</f>
        <v>0</v>
      </c>
      <c r="J41" s="10">
        <f t="shared" si="2"/>
        <v>0</v>
      </c>
      <c r="K41" s="23">
        <f t="shared" si="3"/>
        <v>0</v>
      </c>
      <c r="L41" s="22">
        <f>'[1]Вивезення та знешкодження ТПВ'!H43+'[2]по будинку'!X41+'[3]по будинку'!W41+'[4]по будинку'!W41+'[5]по будинку'!W41</f>
        <v>127.05</v>
      </c>
      <c r="M41" s="10">
        <f>'[1]Вивезення та знешкодження ТПВ'!V43+'[2]по будинку'!Y41+'[3]по будинку'!X41+'[4]по будинку'!X41+'[5]по будинку'!X41</f>
        <v>145.86417259019214</v>
      </c>
      <c r="N41" s="10">
        <v>0</v>
      </c>
      <c r="O41" s="15">
        <f t="shared" si="4"/>
        <v>18.814172590192143</v>
      </c>
      <c r="P41" s="17">
        <f>'[1]Приб підвал, тех.поверхів,покр '!H43+'[2]по будинку'!AB41+'[3]по будинку'!AA41+'[4]по будинку'!AA41+'[5]по будинку'!AA41+'[6]по будинку'!AA41+'[7]по будинку'!AA41+'[8]по будинку'!AA41+'[9]по будинку'!AA41+'[10]по будинку'!AA41+'[11]по будинку'!AA41+'[12]по будинку'!AA41</f>
        <v>0</v>
      </c>
      <c r="Q41" s="11">
        <f>'[1]Приб підвал, тех.поверхів,покр '!Q43+'[2]по будинку'!AC41+'[3]по будинку'!AB41+'[4]по будинку'!AB41+'[5]по будинку'!AB41+'[6]по будинку'!AB41+'[7]по будинку'!AB41+'[8]по будинку'!AB41+'[9]по будинку'!AB41+'[10]по будинку'!AB41+'[11]по будинку'!AB41+'[12]по будинку'!AB41</f>
        <v>0</v>
      </c>
      <c r="R41" s="10">
        <f t="shared" si="5"/>
        <v>0</v>
      </c>
      <c r="S41" s="23">
        <v>0</v>
      </c>
      <c r="T41" s="17">
        <f>'[1]ТО ліфтів'!H43+'[2]по будинку'!AF41+'[3]по будинку'!AE41+'[4]по будинку'!AE41+'[5]по будинку'!AE41+'[6]по будинку'!AE41+'[7]по будинку'!AE41+'[8]по будинку'!AE41+'[9]по будинку'!AE41+'[10]по будинку'!AE41+'[11]по будинку'!AE41+'[12]по будинку'!AE41</f>
        <v>0</v>
      </c>
      <c r="U41" s="10">
        <f>'[1]ТО ліфтів'!Q43+'[2]по будинку'!AG41+'[3]по будинку'!AF41+'[4]по будинку'!AF41+'[5]по будинку'!AF41+'[6]по будинку'!AF41+'[7]по будинку'!AF41+'[8]по будинку'!AF41+'[9]по будинку'!AF41+'[10]по будинку'!AF41+'[11]по будинку'!AF41+'[12]по будинку'!AF41</f>
        <v>0</v>
      </c>
      <c r="V41" s="10">
        <f t="shared" si="6"/>
        <v>0</v>
      </c>
      <c r="W41" s="23">
        <f t="shared" si="7"/>
        <v>0</v>
      </c>
      <c r="X41" s="17">
        <f>'[1]Обслуг. дисп.'!H43+'[2]по будинку'!AJ41+'[3]по будинку'!AI41+'[4]по будинку'!AI41+'[5]по будинку'!AI41+'[6]по будинку'!AI41+'[7]по будинку'!AI41+'[8]по будинку'!AI41+'[9]по будинку'!AI41+'[10]по будинку'!AI41+'[11]по будинку'!AI41+'[12]по будинку'!AI41</f>
        <v>0</v>
      </c>
      <c r="Y41" s="10">
        <f>'[1]Обслуг. дисп.'!O43+'[2]по будинку'!AK41+'[3]по будинку'!AJ41+'[4]по будинку'!AJ41+'[5]по будинку'!AJ41+'[6]по будинку'!AJ41+'[7]по будинку'!AJ41+'[8]по будинку'!AJ41+'[9]по будинку'!AJ41+'[10]по будинку'!AJ41+'[11]по будинку'!AJ41+'[12]по будинку'!AJ41</f>
        <v>0</v>
      </c>
      <c r="Z41" s="10">
        <f t="shared" si="8"/>
        <v>0</v>
      </c>
      <c r="AA41" s="27">
        <f t="shared" si="9"/>
        <v>0</v>
      </c>
      <c r="AB41" s="17">
        <f>'[1]ТО внутр. буд.сист'!H41+'[2]по будинку'!AN41+'[3]по будинку'!AM41+'[4]по будинку'!AM41+'[5]по будинку'!AM41+'[6]по будинку'!AM41+'[7]по будинку'!AM41+'[8]по будинку'!AM41+'[9]по будинку'!AM41+'[10]по будинку'!AM41+'[11]по будинку'!AM41+'[12]по будинку'!AM41</f>
        <v>0</v>
      </c>
      <c r="AC41" s="10">
        <f>'[1]ТО внутр. буд.сист'!W41+'[2]по будинку'!AO41+'[3]по будинку'!AN41+'[4]по будинку'!AN41+'[5]по будинку'!AN41+'[6]по будинку'!AN41+'[7]по будинку'!AN41+'[8]по будинку'!AN41+'[9]по будинку'!AN41+'[10]по будинку'!AN41+'[11]по будинку'!AN41+'[12]по будинку'!AN41</f>
        <v>0</v>
      </c>
      <c r="AD41" s="10">
        <f t="shared" si="10"/>
        <v>0</v>
      </c>
      <c r="AE41" s="23">
        <f t="shared" si="11"/>
        <v>0</v>
      </c>
      <c r="AF41" s="17">
        <f>[1]Дератизація!H42+'[2]по будинку'!AR41+'[3]по будинку'!AQ41+'[4]по будинку'!AQ41+'[5]по будинку'!AQ41+'[6]по будинку'!AQ41+'[7]по будинку'!AQ41+'[8]по будинку'!AQ41+'[9]по будинку'!AQ41+'[10]по будинку'!AQ41+'[11]по будинку'!AQ41+'[12]по будинку'!AQ41</f>
        <v>0</v>
      </c>
      <c r="AG41" s="10">
        <f>[1]Дератизація!O42+'[2]по будинку'!AS41+'[3]по будинку'!AR41+'[4]по будинку'!AR41+'[5]по будинку'!AR41+'[6]по будинку'!AR41+'[7]по будинку'!AR41+'[8]по будинку'!AR41+'[9]по будинку'!AR41+'[10]по будинку'!AR41+'[11]по будинку'!AR41+'[12]по будинку'!AR41</f>
        <v>0</v>
      </c>
      <c r="AH41" s="10">
        <f t="shared" si="12"/>
        <v>0</v>
      </c>
      <c r="AI41" s="23">
        <f t="shared" si="13"/>
        <v>0</v>
      </c>
      <c r="AJ41" s="17">
        <f>[1]Дезінсекція!H43+'[2]по будинку'!AV41+'[3]по будинку'!AU41+'[4]по будинку'!AU41+'[5]по будинку'!AU41+'[6]по будинку'!AU41+'[7]по будинку'!AU41+'[8]по будинку'!AU41+'[9]по будинку'!AU41+'[10]по будинку'!AU41+'[11]по будинку'!AU41+'[12]по будинку'!AU41</f>
        <v>0</v>
      </c>
      <c r="AK41" s="10">
        <f>[1]Дезінсекція!O43+'[2]по будинку'!AW41+'[3]по будинку'!AV41+'[4]по будинку'!AV41+'[5]по будинку'!AV41+'[6]по будинку'!AV41+'[7]по будинку'!AV41+'[8]по будинку'!AV41+'[9]по будинку'!AV41+'[10]по будинку'!AV41+'[11]по будинку'!AV41+'[12]по будинку'!AV41</f>
        <v>0</v>
      </c>
      <c r="AL41" s="10">
        <f t="shared" si="14"/>
        <v>0</v>
      </c>
      <c r="AM41" s="23">
        <v>0</v>
      </c>
      <c r="AN41" s="17">
        <f>'[1]Обслуг. ДВК'!H43+'[2]по будинку'!AZ41+'[3]по будинку'!AY41+'[4]по будинку'!AY41+'[5]по будинку'!AY41+'[6]по будинку'!AY41+'[7]по будинку'!AY41+'[8]по будинку'!AY41+'[9]по будинку'!AY41+'[10]по будинку'!AY41+'[11]по будинку'!AY41+'[12]по будинку'!AY41</f>
        <v>64.734999999999985</v>
      </c>
      <c r="AO41" s="10">
        <f>'[1]Обслуг. ДВК'!Q43+'[2]по будинку'!BA41+'[3]по будинку'!AZ41+'[4]по будинку'!AZ41+'[5]по будинку'!AZ41+'[6]по будинку'!AZ41+'[7]по будинку'!AZ41+'[8]по будинку'!AZ41+'[9]по будинку'!AZ41+'[10]по будинку'!AZ41+'[11]по будинку'!AZ41+'[12]по будинку'!AZ41</f>
        <v>597.25381493507996</v>
      </c>
      <c r="AP41" s="10">
        <v>0</v>
      </c>
      <c r="AQ41" s="23">
        <f t="shared" si="32"/>
        <v>532.51881493507994</v>
      </c>
      <c r="AR41" s="17">
        <f>'[1]ТО мереж електропост.'!H44+'[2]по будинку'!BD41+'[3]по будинку'!BC41+'[4]по будинку'!BC41+'[5]по будинку'!BC41+'[6]по будинку'!BC41+'[7]по будинку'!BC41+'[8]по будинку'!BC41+'[9]по будинку'!BC41+'[10]по будинку'!BC41+'[11]по будинку'!BC41+'[12]по будинку'!BC41</f>
        <v>0</v>
      </c>
      <c r="AS41" s="11">
        <f>'[1]ТО мереж електропост.'!P44+'[2]по будинку'!BE41+'[3]по будинку'!BD41+'[4]по будинку'!BD41+'[5]по будинку'!BD41+'[6]по будинку'!BD41+'[7]по будинку'!BD41+'[8]по будинку'!BD41+'[9]по будинку'!BD41+'[10]по будинку'!BD41+'[11]по будинку'!BD41+'[12]по будинку'!BD41</f>
        <v>0</v>
      </c>
      <c r="AT41" s="10">
        <f t="shared" si="16"/>
        <v>0</v>
      </c>
      <c r="AU41" s="23">
        <f t="shared" si="17"/>
        <v>0</v>
      </c>
      <c r="AV41" s="17">
        <f>'[1]ПР констр.'!H43+'[2]по будинку'!BH41+'[3]по будинку'!BG41+'[4]по будинку'!BG41+'[5]по будинку'!BG41+'[6]по будинку'!BG41+'[7]по будинку'!BG41+'[8]по будинку'!BG41+'[9]по будинку'!BG41+'[10]по будинку'!BG41+'[11]по будинку'!BG41+'[12]по будинку'!BG41</f>
        <v>356.09749999999991</v>
      </c>
      <c r="AW41" s="10">
        <v>0</v>
      </c>
      <c r="AX41" s="10">
        <f t="shared" si="18"/>
        <v>356.09749999999991</v>
      </c>
      <c r="AY41" s="23">
        <v>0</v>
      </c>
      <c r="AZ41" s="17">
        <f>'[1]Прибирання та вивезення снігу'!H42+'[2]по будинку'!BL41+'[3]по будинку'!BK41+'[4]по будинку'!BK41+'[5]по будинку'!BK41+'[6]по будинку'!BK41+'[7]по будинку'!BK41+'[8]по будинку'!BK41+'[9]по будинку'!BK41+'[10]по будинку'!BK41+'[11]по будинку'!BK41+'[12]по будинку'!BK41</f>
        <v>0</v>
      </c>
      <c r="BA41" s="10">
        <f>'[1]Прибирання та вивезення снігу'!R42+'[2]по будинку'!BM41+'[3]по будинку'!BL41+'[4]по будинку'!BL41+'[5]по будинку'!BL41+'[6]по будинку'!BL41+'[7]по будинку'!BL41+'[8]по будинку'!BL41+'[9]по будинку'!BL41+'[10]по будинку'!BL41+'[11]по будинку'!BL41+'[12]по будинку'!BL41</f>
        <v>0</v>
      </c>
      <c r="BB41" s="10">
        <f t="shared" si="19"/>
        <v>0</v>
      </c>
      <c r="BC41" s="23">
        <f t="shared" si="20"/>
        <v>0</v>
      </c>
      <c r="BD41" s="17">
        <f>'[1]експлуатація номерних знаків'!H43+'[2]по будинку'!BP41+'[3]по будинку'!BO41+'[4]по будинку'!BO41+'[5]по будинку'!BO41+'[6]по будинку'!BO41+'[7]по будинку'!BO41+'[8]по будинку'!BO41+'[9]по будинку'!BO41+'[10]по будинку'!BO41+'[11]по будинку'!BO41+'[12]по будинку'!BO41</f>
        <v>0</v>
      </c>
      <c r="BE41" s="10">
        <f>'[1]експлуатація номерних знаків'!P43+'[2]по будинку'!BQ41+'[3]по будинку'!BP41+'[4]по будинку'!BP41+'[5]по будинку'!BP41+'[6]по будинку'!BP41+'[7]по будинку'!BP41+'[8]по будинку'!BP41+'[9]по будинку'!BP41+'[10]по будинку'!BP41+'[11]по будинку'!BP41+'[12]по будинку'!BP41</f>
        <v>0</v>
      </c>
      <c r="BF41" s="12">
        <f t="shared" si="21"/>
        <v>0</v>
      </c>
      <c r="BG41" s="29">
        <v>0</v>
      </c>
      <c r="BH41" s="17">
        <f>'[1]Освітлення місць загального кор'!H43+'[2]по будинку'!BT41+'[3]по будинку'!BS41+'[4]по будинку'!BS41+'[5]по будинку'!BS41+'[6]по будинку'!BS41+'[7]по будинку'!BS41+'[8]по будинку'!BS41+'[9]по будинку'!BS41+'[10]по будинку'!BS41+'[11]по будинку'!BS41+'[12]по будинку'!BS41</f>
        <v>0</v>
      </c>
      <c r="BI41" s="10">
        <f>'[1]Освітлення місць загального кор'!Q43+'[2]по будинку'!BU41+'[3]по будинку'!BT41+'[4]по будинку'!BT41+'[5]по будинку'!BT41+'[6]по будинку'!BT41+'[7]по будинку'!BT41+'[8]по будинку'!BT41+'[9]по будинку'!BT41+'[10]по будинку'!BT41+'[11]по будинку'!BT41+'[12]по будинку'!BT41</f>
        <v>0</v>
      </c>
      <c r="BJ41" s="10">
        <f t="shared" si="22"/>
        <v>0</v>
      </c>
      <c r="BK41" s="27">
        <f t="shared" si="23"/>
        <v>0</v>
      </c>
      <c r="BL41" s="17">
        <v>0</v>
      </c>
      <c r="BM41" s="10">
        <f>'[1]Енергопостачання ліфтів'!P43+'[2]по будинку'!BY41+'[3]по будинку'!BX41+'[4]по будинку'!BX41+'[5]по будинку'!BX41+'[6]по будинку'!BX41+'[7]по будинку'!BX41+'[8]по будинку'!BX41+'[9]по будинку'!BX41+'[10]по будинку'!BX41+'[11]по будинку'!BX41+'[12]по будинку'!BX41</f>
        <v>0</v>
      </c>
      <c r="BN41" s="10">
        <f t="shared" si="24"/>
        <v>0</v>
      </c>
      <c r="BO41" s="23">
        <f t="shared" si="25"/>
        <v>0</v>
      </c>
      <c r="BP41" s="134">
        <f t="shared" si="26"/>
        <v>547.88249999999994</v>
      </c>
      <c r="BQ41" s="12">
        <f t="shared" si="26"/>
        <v>743.11798752527216</v>
      </c>
      <c r="BR41" s="10">
        <v>0</v>
      </c>
      <c r="BS41" s="15">
        <f t="shared" si="29"/>
        <v>195.23548752527222</v>
      </c>
      <c r="BT41" s="30">
        <f t="shared" si="28"/>
        <v>1.3563455440268164</v>
      </c>
    </row>
    <row r="42" spans="1:72" ht="17.100000000000001" customHeight="1" x14ac:dyDescent="0.2">
      <c r="A42" s="135">
        <v>37</v>
      </c>
      <c r="B42" s="39" t="s">
        <v>54</v>
      </c>
      <c r="C42" s="36" t="s">
        <v>55</v>
      </c>
      <c r="D42" s="22">
        <f>'[1]Прибирання сходових кліто'!H43+'[2]по будинку'!P42+'[3]по будинку'!O42+'[4]по будинку'!O42+'[5]по будинку'!O42+'[6]по будинку'!O42+'[7]по будинку'!O42+'[8]по будинку'!O42+'[9]по будинку'!O42+'[10]по будинку'!O42+'[11]по будинку'!O42+'[12]по будинку'!O42</f>
        <v>0</v>
      </c>
      <c r="E42" s="11">
        <f>'[1]Прибирання сходових кліто'!Y43+'[2]по будинку'!Q42+'[3]по будинку'!P42+'[4]по будинку'!P42+'[5]по будинку'!P42+'[6]по будинку'!P42+'[7]по будинку'!P42+'[8]по будинку'!P42+'[9]по будинку'!P42+'[10]по будинку'!P42+'[11]по будинку'!P42+'[12]по будинку'!P42</f>
        <v>0</v>
      </c>
      <c r="F42" s="10">
        <f t="shared" si="0"/>
        <v>0</v>
      </c>
      <c r="G42" s="23">
        <f t="shared" si="1"/>
        <v>0</v>
      </c>
      <c r="H42" s="17">
        <f>'[1]Прибирання прибуд терит.'!H42+'[2]по будинку'!T42+'[3]по будинку'!S42+'[4]по будинку'!S42+'[5]по будинку'!S42+'[6]по будинку'!S42+'[7]по будинку'!S42+'[8]по будинку'!S42+'[9]по будинку'!S42+'[10]по будинку'!S42+'[11]по будинку'!S42+'[12]по будинку'!S42</f>
        <v>0</v>
      </c>
      <c r="I42" s="11">
        <f>'[1]Прибирання прибуд терит.'!AG42+'[2]по будинку'!U42+'[3]по будинку'!T42+'[4]по будинку'!T42+'[5]по будинку'!T42+'[6]по будинку'!T42+'[7]по будинку'!T42+'[8]по будинку'!T42+'[9]по будинку'!T42+'[10]по будинку'!T42+'[11]по будинку'!T42+'[12]по будинку'!T42</f>
        <v>0</v>
      </c>
      <c r="J42" s="10">
        <f t="shared" si="2"/>
        <v>0</v>
      </c>
      <c r="K42" s="23">
        <f t="shared" si="3"/>
        <v>0</v>
      </c>
      <c r="L42" s="22">
        <f>'[1]Вивезення та знешкодження ТПВ'!H44+'[2]по будинку'!X42+'[3]по будинку'!W42+'[4]по будинку'!W42+'[5]по будинку'!W42</f>
        <v>126.9975</v>
      </c>
      <c r="M42" s="10">
        <f>'[1]Вивезення та знешкодження ТПВ'!V44+'[2]по будинку'!Y42+'[3]по будинку'!X42+'[4]по будинку'!X42+'[5]по будинку'!X42</f>
        <v>106.97596366553428</v>
      </c>
      <c r="N42" s="10">
        <f t="shared" si="30"/>
        <v>20.021536334465722</v>
      </c>
      <c r="O42" s="15">
        <v>0</v>
      </c>
      <c r="P42" s="17">
        <f>'[1]Приб підвал, тех.поверхів,покр '!H44+'[2]по будинку'!AB42+'[3]по будинку'!AA42+'[4]по будинку'!AA42+'[5]по будинку'!AA42+'[6]по будинку'!AA42+'[7]по будинку'!AA42+'[8]по будинку'!AA42+'[9]по будинку'!AA42+'[10]по будинку'!AA42+'[11]по будинку'!AA42+'[12]по будинку'!AA42</f>
        <v>0</v>
      </c>
      <c r="Q42" s="11">
        <f>'[1]Приб підвал, тех.поверхів,покр '!Q44+'[2]по будинку'!AC42+'[3]по будинку'!AB42+'[4]по будинку'!AB42+'[5]по будинку'!AB42+'[6]по будинку'!AB42+'[7]по будинку'!AB42+'[8]по будинку'!AB42+'[9]по будинку'!AB42+'[10]по будинку'!AB42+'[11]по будинку'!AB42+'[12]по будинку'!AB42</f>
        <v>0</v>
      </c>
      <c r="R42" s="10">
        <f t="shared" si="5"/>
        <v>0</v>
      </c>
      <c r="S42" s="23">
        <v>0</v>
      </c>
      <c r="T42" s="17">
        <f>'[1]ТО ліфтів'!H44+'[2]по будинку'!AF42+'[3]по будинку'!AE42+'[4]по будинку'!AE42+'[5]по будинку'!AE42+'[6]по будинку'!AE42+'[7]по будинку'!AE42+'[8]по будинку'!AE42+'[9]по будинку'!AE42+'[10]по будинку'!AE42+'[11]по будинку'!AE42+'[12]по будинку'!AE42</f>
        <v>0</v>
      </c>
      <c r="U42" s="10">
        <f>'[1]ТО ліфтів'!Q44+'[2]по будинку'!AG42+'[3]по будинку'!AF42+'[4]по будинку'!AF42+'[5]по будинку'!AF42+'[6]по будинку'!AF42+'[7]по будинку'!AF42+'[8]по будинку'!AF42+'[9]по будинку'!AF42+'[10]по будинку'!AF42+'[11]по будинку'!AF42+'[12]по будинку'!AF42</f>
        <v>0</v>
      </c>
      <c r="V42" s="10">
        <f t="shared" si="6"/>
        <v>0</v>
      </c>
      <c r="W42" s="23">
        <f t="shared" si="7"/>
        <v>0</v>
      </c>
      <c r="X42" s="17">
        <f>'[1]Обслуг. дисп.'!H44+'[2]по будинку'!AJ42+'[3]по будинку'!AI42+'[4]по будинку'!AI42+'[5]по будинку'!AI42+'[6]по будинку'!AI42+'[7]по будинку'!AI42+'[8]по будинку'!AI42+'[9]по будинку'!AI42+'[10]по будинку'!AI42+'[11]по будинку'!AI42+'[12]по будинку'!AI42</f>
        <v>0</v>
      </c>
      <c r="Y42" s="10">
        <f>'[1]Обслуг. дисп.'!O44+'[2]по будинку'!AK42+'[3]по будинку'!AJ42+'[4]по будинку'!AJ42+'[5]по будинку'!AJ42+'[6]по будинку'!AJ42+'[7]по будинку'!AJ42+'[8]по будинку'!AJ42+'[9]по будинку'!AJ42+'[10]по будинку'!AJ42+'[11]по будинку'!AJ42+'[12]по будинку'!AJ42</f>
        <v>0</v>
      </c>
      <c r="Z42" s="10">
        <f t="shared" si="8"/>
        <v>0</v>
      </c>
      <c r="AA42" s="27">
        <f t="shared" si="9"/>
        <v>0</v>
      </c>
      <c r="AB42" s="17">
        <f>'[1]ТО внутр. буд.сист'!H42+'[2]по будинку'!AN42+'[3]по будинку'!AM42+'[4]по будинку'!AM42+'[5]по будинку'!AM42+'[6]по будинку'!AM42+'[7]по будинку'!AM42+'[8]по будинку'!AM42+'[9]по будинку'!AM42+'[10]по будинку'!AM42+'[11]по будинку'!AM42+'[12]по будинку'!AM42</f>
        <v>0</v>
      </c>
      <c r="AC42" s="10">
        <f>'[1]ТО внутр. буд.сист'!W42+'[2]по будинку'!AO42+'[3]по будинку'!AN42+'[4]по будинку'!AN42+'[5]по будинку'!AN42+'[6]по будинку'!AN42+'[7]по будинку'!AN42+'[8]по будинку'!AN42+'[9]по будинку'!AN42+'[10]по будинку'!AN42+'[11]по будинку'!AN42+'[12]по будинку'!AN42</f>
        <v>0</v>
      </c>
      <c r="AD42" s="10">
        <f t="shared" si="10"/>
        <v>0</v>
      </c>
      <c r="AE42" s="23">
        <f t="shared" si="11"/>
        <v>0</v>
      </c>
      <c r="AF42" s="17">
        <f>[1]Дератизація!H43+'[2]по будинку'!AR42+'[3]по будинку'!AQ42+'[4]по будинку'!AQ42+'[5]по будинку'!AQ42+'[6]по будинку'!AQ42+'[7]по будинку'!AQ42+'[8]по будинку'!AQ42+'[9]по будинку'!AQ42+'[10]по будинку'!AQ42+'[11]по будинку'!AQ42+'[12]по будинку'!AQ42</f>
        <v>0</v>
      </c>
      <c r="AG42" s="10">
        <f>[1]Дератизація!O43+'[2]по будинку'!AS42+'[3]по будинку'!AR42+'[4]по будинку'!AR42+'[5]по будинку'!AR42+'[6]по будинку'!AR42+'[7]по будинку'!AR42+'[8]по будинку'!AR42+'[9]по будинку'!AR42+'[10]по будинку'!AR42+'[11]по будинку'!AR42+'[12]по будинку'!AR42</f>
        <v>0</v>
      </c>
      <c r="AH42" s="10">
        <f t="shared" si="12"/>
        <v>0</v>
      </c>
      <c r="AI42" s="23">
        <f t="shared" si="13"/>
        <v>0</v>
      </c>
      <c r="AJ42" s="17">
        <f>[1]Дезінсекція!H44+'[2]по будинку'!AV42+'[3]по будинку'!AU42+'[4]по будинку'!AU42+'[5]по будинку'!AU42+'[6]по будинку'!AU42+'[7]по будинку'!AU42+'[8]по будинку'!AU42+'[9]по будинку'!AU42+'[10]по будинку'!AU42+'[11]по будинку'!AU42+'[12]по будинку'!AU42</f>
        <v>0</v>
      </c>
      <c r="AK42" s="10">
        <f>[1]Дезінсекція!O44+'[2]по будинку'!AW42+'[3]по будинку'!AV42+'[4]по будинку'!AV42+'[5]по будинку'!AV42+'[6]по будинку'!AV42+'[7]по будинку'!AV42+'[8]по будинку'!AV42+'[9]по будинку'!AV42+'[10]по будинку'!AV42+'[11]по будинку'!AV42+'[12]по будинку'!AV42</f>
        <v>0</v>
      </c>
      <c r="AL42" s="10">
        <f t="shared" si="14"/>
        <v>0</v>
      </c>
      <c r="AM42" s="23">
        <v>0</v>
      </c>
      <c r="AN42" s="17">
        <f>'[1]Обслуг. ДВК'!H44+'[2]по будинку'!AZ42+'[3]по будинку'!AY42+'[4]по будинку'!AY42+'[5]по будинку'!AY42+'[6]по будинку'!AY42+'[7]по будинку'!AY42+'[8]по будинку'!AY42+'[9]по будинку'!AY42+'[10]по будинку'!AY42+'[11]по будинку'!AY42+'[12]по будинку'!AY42</f>
        <v>183.42510000000001</v>
      </c>
      <c r="AO42" s="10">
        <f>'[1]Обслуг. ДВК'!Q44+'[2]по будинку'!BA42+'[3]по будинку'!AZ42+'[4]по будинку'!AZ42+'[5]по будинку'!AZ42+'[6]по будинку'!AZ42+'[7]по будинку'!AZ42+'[8]по будинку'!AZ42+'[9]по будинку'!AZ42+'[10]по будинку'!AZ42+'[11]по будинку'!AZ42+'[12]по будинку'!AZ42</f>
        <v>244.78417291281266</v>
      </c>
      <c r="AP42" s="10">
        <v>0</v>
      </c>
      <c r="AQ42" s="23">
        <f t="shared" si="32"/>
        <v>61.35907291281265</v>
      </c>
      <c r="AR42" s="17">
        <f>'[1]ТО мереж електропост.'!H45+'[2]по будинку'!BD42+'[3]по будинку'!BC42+'[4]по будинку'!BC42+'[5]по будинку'!BC42+'[6]по будинку'!BC42+'[7]по будинку'!BC42+'[8]по будинку'!BC42+'[9]по будинку'!BC42+'[10]по будинку'!BC42+'[11]по будинку'!BC42+'[12]по будинку'!BC42</f>
        <v>0</v>
      </c>
      <c r="AS42" s="11">
        <f>'[1]ТО мереж електропост.'!P45+'[2]по будинку'!BE42+'[3]по будинку'!BD42+'[4]по будинку'!BD42+'[5]по будинку'!BD42+'[6]по будинку'!BD42+'[7]по будинку'!BD42+'[8]по будинку'!BD42+'[9]по будинку'!BD42+'[10]по будинку'!BD42+'[11]по будинку'!BD42+'[12]по будинку'!BD42</f>
        <v>0</v>
      </c>
      <c r="AT42" s="10">
        <f t="shared" si="16"/>
        <v>0</v>
      </c>
      <c r="AU42" s="23">
        <f t="shared" si="17"/>
        <v>0</v>
      </c>
      <c r="AV42" s="17">
        <f>'[1]ПР констр.'!H44+'[2]по будинку'!BH42+'[3]по будинку'!BG42+'[4]по будинку'!BG42+'[5]по будинку'!BG42+'[6]по будинку'!BG42+'[7]по будинку'!BG42+'[8]по будинку'!BG42+'[9]по будинку'!BG42+'[10]по будинку'!BG42+'[11]по будинку'!BG42+'[12]по будинку'!BG42</f>
        <v>472.59000000000009</v>
      </c>
      <c r="AW42" s="10">
        <v>0</v>
      </c>
      <c r="AX42" s="10">
        <f t="shared" si="18"/>
        <v>472.59000000000009</v>
      </c>
      <c r="AY42" s="23">
        <v>0</v>
      </c>
      <c r="AZ42" s="17">
        <f>'[1]Прибирання та вивезення снігу'!H43+'[2]по будинку'!BL42+'[3]по будинку'!BK42+'[4]по будинку'!BK42+'[5]по будинку'!BK42+'[6]по будинку'!BK42+'[7]по будинку'!BK42+'[8]по будинку'!BK42+'[9]по будинку'!BK42+'[10]по будинку'!BK42+'[11]по будинку'!BK42+'[12]по будинку'!BK42</f>
        <v>0</v>
      </c>
      <c r="BA42" s="10">
        <f>'[1]Прибирання та вивезення снігу'!R43+'[2]по будинку'!BM42+'[3]по будинку'!BL42+'[4]по будинку'!BL42+'[5]по будинку'!BL42+'[6]по будинку'!BL42+'[7]по будинку'!BL42+'[8]по будинку'!BL42+'[9]по будинку'!BL42+'[10]по будинку'!BL42+'[11]по будинку'!BL42+'[12]по будинку'!BL42</f>
        <v>0</v>
      </c>
      <c r="BB42" s="10">
        <f t="shared" si="19"/>
        <v>0</v>
      </c>
      <c r="BC42" s="23">
        <f t="shared" si="20"/>
        <v>0</v>
      </c>
      <c r="BD42" s="17">
        <f>'[1]експлуатація номерних знаків'!H44+'[2]по будинку'!BP42+'[3]по будинку'!BO42+'[4]по будинку'!BO42+'[5]по будинку'!BO42+'[6]по будинку'!BO42+'[7]по будинку'!BO42+'[8]по будинку'!BO42+'[9]по будинку'!BO42+'[10]по будинку'!BO42+'[11]по будинку'!BO42+'[12]по будинку'!BO42</f>
        <v>0</v>
      </c>
      <c r="BE42" s="10">
        <f>'[1]експлуатація номерних знаків'!P44+'[2]по будинку'!BQ42+'[3]по будинку'!BP42+'[4]по будинку'!BP42+'[5]по будинку'!BP42+'[6]по будинку'!BP42+'[7]по будинку'!BP42+'[8]по будинку'!BP42+'[9]по будинку'!BP42+'[10]по будинку'!BP42+'[11]по будинку'!BP42+'[12]по будинку'!BP42</f>
        <v>0</v>
      </c>
      <c r="BF42" s="12">
        <f t="shared" si="21"/>
        <v>0</v>
      </c>
      <c r="BG42" s="29">
        <v>0</v>
      </c>
      <c r="BH42" s="17">
        <f>'[1]Освітлення місць загального кор'!H44+'[2]по будинку'!BT42+'[3]по будинку'!BS42+'[4]по будинку'!BS42+'[5]по будинку'!BS42+'[6]по будинку'!BS42+'[7]по будинку'!BS42+'[8]по будинку'!BS42+'[9]по будинку'!BS42+'[10]по будинку'!BS42+'[11]по будинку'!BS42+'[12]по будинку'!BS42</f>
        <v>0</v>
      </c>
      <c r="BI42" s="10">
        <f>'[1]Освітлення місць загального кор'!Q44+'[2]по будинку'!BU42+'[3]по будинку'!BT42+'[4]по будинку'!BT42+'[5]по будинку'!BT42+'[6]по будинку'!BT42+'[7]по будинку'!BT42+'[8]по будинку'!BT42+'[9]по будинку'!BT42+'[10]по будинку'!BT42+'[11]по будинку'!BT42+'[12]по будинку'!BT42</f>
        <v>0</v>
      </c>
      <c r="BJ42" s="10">
        <f t="shared" si="22"/>
        <v>0</v>
      </c>
      <c r="BK42" s="27">
        <f t="shared" si="23"/>
        <v>0</v>
      </c>
      <c r="BL42" s="17">
        <v>0</v>
      </c>
      <c r="BM42" s="10">
        <f>'[1]Енергопостачання ліфтів'!P44+'[2]по будинку'!BY42+'[3]по будинку'!BX42+'[4]по будинку'!BX42+'[5]по будинку'!BX42+'[6]по будинку'!BX42+'[7]по будинку'!BX42+'[8]по будинку'!BX42+'[9]по будинку'!BX42+'[10]по будинку'!BX42+'[11]по будинку'!BX42+'[12]по будинку'!BX42</f>
        <v>0</v>
      </c>
      <c r="BN42" s="10">
        <f t="shared" si="24"/>
        <v>0</v>
      </c>
      <c r="BO42" s="23">
        <f t="shared" si="25"/>
        <v>0</v>
      </c>
      <c r="BP42" s="134">
        <f t="shared" si="26"/>
        <v>783.01260000000002</v>
      </c>
      <c r="BQ42" s="12">
        <f t="shared" si="26"/>
        <v>351.76013657834693</v>
      </c>
      <c r="BR42" s="10">
        <f t="shared" si="27"/>
        <v>431.25246342165309</v>
      </c>
      <c r="BS42" s="15">
        <v>0</v>
      </c>
      <c r="BT42" s="30">
        <f t="shared" si="28"/>
        <v>0.44923943315643572</v>
      </c>
    </row>
    <row r="43" spans="1:72" ht="17.100000000000001" customHeight="1" x14ac:dyDescent="0.2">
      <c r="A43" s="136">
        <v>38</v>
      </c>
      <c r="B43" s="39" t="s">
        <v>54</v>
      </c>
      <c r="C43" s="36" t="s">
        <v>56</v>
      </c>
      <c r="D43" s="22">
        <f>'[1]Прибирання сходових кліто'!H44+'[2]по будинку'!P43+'[3]по будинку'!O43+'[4]по будинку'!O43+'[5]по будинку'!O43+'[6]по будинку'!O43+'[7]по будинку'!O43+'[8]по будинку'!O43+'[9]по будинку'!O43+'[10]по будинку'!O43+'[11]по будинку'!O43+'[12]по будинку'!O43</f>
        <v>0</v>
      </c>
      <c r="E43" s="11">
        <f>'[1]Прибирання сходових кліто'!Y44+'[2]по будинку'!Q43+'[3]по будинку'!P43+'[4]по будинку'!P43+'[5]по будинку'!P43+'[6]по будинку'!P43+'[7]по будинку'!P43+'[8]по будинку'!P43+'[9]по будинку'!P43+'[10]по будинку'!P43+'[11]по будинку'!P43+'[12]по будинку'!P43</f>
        <v>0</v>
      </c>
      <c r="F43" s="10">
        <f t="shared" si="0"/>
        <v>0</v>
      </c>
      <c r="G43" s="23">
        <f t="shared" si="1"/>
        <v>0</v>
      </c>
      <c r="H43" s="17">
        <f>'[1]Прибирання прибуд терит.'!H43+'[2]по будинку'!T43+'[3]по будинку'!S43+'[4]по будинку'!S43+'[5]по будинку'!S43+'[6]по будинку'!S43+'[7]по будинку'!S43+'[8]по будинку'!S43+'[9]по будинку'!S43+'[10]по будинку'!S43+'[11]по будинку'!S43+'[12]по будинку'!S43</f>
        <v>0</v>
      </c>
      <c r="I43" s="11">
        <f>'[1]Прибирання прибуд терит.'!AG43+'[2]по будинку'!U43+'[3]по будинку'!T43+'[4]по будинку'!T43+'[5]по будинку'!T43+'[6]по будинку'!T43+'[7]по будинку'!T43+'[8]по будинку'!T43+'[9]по будинку'!T43+'[10]по будинку'!T43+'[11]по будинку'!T43+'[12]по будинку'!T43</f>
        <v>0</v>
      </c>
      <c r="J43" s="10">
        <f t="shared" si="2"/>
        <v>0</v>
      </c>
      <c r="K43" s="23">
        <f t="shared" si="3"/>
        <v>0</v>
      </c>
      <c r="L43" s="22">
        <f>'[1]Вивезення та знешкодження ТПВ'!H45+'[2]по будинку'!X43+'[3]по будинку'!W43+'[4]по будинку'!W43+'[5]по будинку'!W43</f>
        <v>296.08850000000001</v>
      </c>
      <c r="M43" s="10">
        <f>'[1]Вивезення та знешкодження ТПВ'!V45+'[2]по будинку'!Y43+'[3]по будинку'!X43+'[4]по будинку'!X43+'[5]по будинку'!X43</f>
        <v>340.26655038810804</v>
      </c>
      <c r="N43" s="10">
        <v>0</v>
      </c>
      <c r="O43" s="15">
        <f t="shared" si="4"/>
        <v>44.178050388108034</v>
      </c>
      <c r="P43" s="17">
        <f>'[1]Приб підвал, тех.поверхів,покр '!H45+'[2]по будинку'!AB43+'[3]по будинку'!AA43+'[4]по будинку'!AA43+'[5]по будинку'!AA43+'[6]по будинку'!AA43+'[7]по будинку'!AA43+'[8]по будинку'!AA43+'[9]по будинку'!AA43+'[10]по будинку'!AA43+'[11]по будинку'!AA43+'[12]по будинку'!AA43</f>
        <v>0</v>
      </c>
      <c r="Q43" s="11">
        <f>'[1]Приб підвал, тех.поверхів,покр '!Q45+'[2]по будинку'!AC43+'[3]по будинку'!AB43+'[4]по будинку'!AB43+'[5]по будинку'!AB43+'[6]по будинку'!AB43+'[7]по будинку'!AB43+'[8]по будинку'!AB43+'[9]по будинку'!AB43+'[10]по будинку'!AB43+'[11]по будинку'!AB43+'[12]по будинку'!AB43</f>
        <v>0</v>
      </c>
      <c r="R43" s="10">
        <f t="shared" si="5"/>
        <v>0</v>
      </c>
      <c r="S43" s="23">
        <v>0</v>
      </c>
      <c r="T43" s="17">
        <f>'[1]ТО ліфтів'!H45+'[2]по будинку'!AF43+'[3]по будинку'!AE43+'[4]по будинку'!AE43+'[5]по будинку'!AE43+'[6]по будинку'!AE43+'[7]по будинку'!AE43+'[8]по будинку'!AE43+'[9]по будинку'!AE43+'[10]по будинку'!AE43+'[11]по будинку'!AE43+'[12]по будинку'!AE43</f>
        <v>0</v>
      </c>
      <c r="U43" s="10">
        <f>'[1]ТО ліфтів'!Q45+'[2]по будинку'!AG43+'[3]по будинку'!AF43+'[4]по будинку'!AF43+'[5]по будинку'!AF43+'[6]по будинку'!AF43+'[7]по будинку'!AF43+'[8]по будинку'!AF43+'[9]по будинку'!AF43+'[10]по будинку'!AF43+'[11]по будинку'!AF43+'[12]по будинку'!AF43</f>
        <v>0</v>
      </c>
      <c r="V43" s="10">
        <f t="shared" si="6"/>
        <v>0</v>
      </c>
      <c r="W43" s="23">
        <f t="shared" si="7"/>
        <v>0</v>
      </c>
      <c r="X43" s="17">
        <f>'[1]Обслуг. дисп.'!H45+'[2]по будинку'!AJ43+'[3]по будинку'!AI43+'[4]по будинку'!AI43+'[5]по будинку'!AI43+'[6]по будинку'!AI43+'[7]по будинку'!AI43+'[8]по будинку'!AI43+'[9]по будинку'!AI43+'[10]по будинку'!AI43+'[11]по будинку'!AI43+'[12]по будинку'!AI43</f>
        <v>0</v>
      </c>
      <c r="Y43" s="10">
        <f>'[1]Обслуг. дисп.'!O45+'[2]по будинку'!AK43+'[3]по будинку'!AJ43+'[4]по будинку'!AJ43+'[5]по будинку'!AJ43+'[6]по будинку'!AJ43+'[7]по будинку'!AJ43+'[8]по будинку'!AJ43+'[9]по будинку'!AJ43+'[10]по будинку'!AJ43+'[11]по будинку'!AJ43+'[12]по будинку'!AJ43</f>
        <v>0</v>
      </c>
      <c r="Z43" s="10">
        <f t="shared" si="8"/>
        <v>0</v>
      </c>
      <c r="AA43" s="27">
        <f t="shared" si="9"/>
        <v>0</v>
      </c>
      <c r="AB43" s="17">
        <f>'[1]ТО внутр. буд.сист'!H43+'[2]по будинку'!AN43+'[3]по будинку'!AM43+'[4]по будинку'!AM43+'[5]по будинку'!AM43+'[6]по будинку'!AM43+'[7]по будинку'!AM43+'[8]по будинку'!AM43+'[9]по будинку'!AM43+'[10]по будинку'!AM43+'[11]по будинку'!AM43+'[12]по будинку'!AM43</f>
        <v>0</v>
      </c>
      <c r="AC43" s="10">
        <f>'[1]ТО внутр. буд.сист'!W43+'[2]по будинку'!AO43+'[3]по будинку'!AN43+'[4]по будинку'!AN43+'[5]по будинку'!AN43+'[6]по будинку'!AN43+'[7]по будинку'!AN43+'[8]по будинку'!AN43+'[9]по будинку'!AN43+'[10]по будинку'!AN43+'[11]по будинку'!AN43+'[12]по будинку'!AN43</f>
        <v>0</v>
      </c>
      <c r="AD43" s="10">
        <f t="shared" si="10"/>
        <v>0</v>
      </c>
      <c r="AE43" s="23">
        <f t="shared" si="11"/>
        <v>0</v>
      </c>
      <c r="AF43" s="17">
        <f>[1]Дератизація!H44+'[2]по будинку'!AR43+'[3]по будинку'!AQ43+'[4]по будинку'!AQ43+'[5]по будинку'!AQ43+'[6]по будинку'!AQ43+'[7]по будинку'!AQ43+'[8]по будинку'!AQ43+'[9]по будинку'!AQ43+'[10]по будинку'!AQ43+'[11]по будинку'!AQ43+'[12]по будинку'!AQ43</f>
        <v>0</v>
      </c>
      <c r="AG43" s="10">
        <f>[1]Дератизація!O44+'[2]по будинку'!AS43+'[3]по будинку'!AR43+'[4]по будинку'!AR43+'[5]по будинку'!AR43+'[6]по будинку'!AR43+'[7]по будинку'!AR43+'[8]по будинку'!AR43+'[9]по будинку'!AR43+'[10]по будинку'!AR43+'[11]по будинку'!AR43+'[12]по будинку'!AR43</f>
        <v>0</v>
      </c>
      <c r="AH43" s="10">
        <f t="shared" si="12"/>
        <v>0</v>
      </c>
      <c r="AI43" s="23">
        <f t="shared" si="13"/>
        <v>0</v>
      </c>
      <c r="AJ43" s="17">
        <f>[1]Дезінсекція!H45+'[2]по будинку'!AV43+'[3]по будинку'!AU43+'[4]по будинку'!AU43+'[5]по будинку'!AU43+'[6]по будинку'!AU43+'[7]по будинку'!AU43+'[8]по будинку'!AU43+'[9]по будинку'!AU43+'[10]по будинку'!AU43+'[11]по будинку'!AU43+'[12]по будинку'!AU43</f>
        <v>0</v>
      </c>
      <c r="AK43" s="10">
        <f>[1]Дезінсекція!O45+'[2]по будинку'!AW43+'[3]по будинку'!AV43+'[4]по будинку'!AV43+'[5]по будинку'!AV43+'[6]по будинку'!AV43+'[7]по будинку'!AV43+'[8]по будинку'!AV43+'[9]по будинку'!AV43+'[10]по будинку'!AV43+'[11]по будинку'!AV43+'[12]по будинку'!AV43</f>
        <v>0</v>
      </c>
      <c r="AL43" s="10">
        <f t="shared" si="14"/>
        <v>0</v>
      </c>
      <c r="AM43" s="23">
        <v>0</v>
      </c>
      <c r="AN43" s="17">
        <f>'[1]Обслуг. ДВК'!H45+'[2]по будинку'!AZ43+'[3]по будинку'!AY43+'[4]по будинку'!AY43+'[5]по будинку'!AY43+'[6]по будинку'!AY43+'[7]по будинку'!AY43+'[8]по будинку'!AY43+'[9]по будинку'!AY43+'[10]по будинку'!AY43+'[11]по будинку'!AY43+'[12]по будинку'!AY43</f>
        <v>250.01891999999992</v>
      </c>
      <c r="AO43" s="10">
        <f>'[1]Обслуг. ДВК'!Q45+'[2]по будинку'!BA43+'[3]по будинку'!AZ43+'[4]по будинку'!AZ43+'[5]по будинку'!AZ43+'[6]по будинку'!AZ43+'[7]по будинку'!AZ43+'[8]по будинку'!AZ43+'[9]по будинку'!AZ43+'[10]по будинку'!AZ43+'[11]по будинку'!AZ43+'[12]по будинку'!AZ43</f>
        <v>244.78417291281266</v>
      </c>
      <c r="AP43" s="10">
        <f t="shared" si="31"/>
        <v>5.2347470871872588</v>
      </c>
      <c r="AQ43" s="23">
        <v>0</v>
      </c>
      <c r="AR43" s="17">
        <f>'[1]ТО мереж електропост.'!H46+'[2]по будинку'!BD43+'[3]по будинку'!BC43+'[4]по будинку'!BC43+'[5]по будинку'!BC43+'[6]по будинку'!BC43+'[7]по будинку'!BC43+'[8]по будинку'!BC43+'[9]по будинку'!BC43+'[10]по будинку'!BC43+'[11]по будинку'!BC43+'[12]по будинку'!BC43</f>
        <v>0</v>
      </c>
      <c r="AS43" s="11">
        <f>'[1]ТО мереж електропост.'!P46+'[2]по будинку'!BE43+'[3]по будинку'!BD43+'[4]по будинку'!BD43+'[5]по будинку'!BD43+'[6]по будинку'!BD43+'[7]по будинку'!BD43+'[8]по будинку'!BD43+'[9]по будинку'!BD43+'[10]по будинку'!BD43+'[11]по будинку'!BD43+'[12]по будинку'!BD43</f>
        <v>0</v>
      </c>
      <c r="AT43" s="10">
        <f t="shared" si="16"/>
        <v>0</v>
      </c>
      <c r="AU43" s="23">
        <f t="shared" si="17"/>
        <v>0</v>
      </c>
      <c r="AV43" s="17">
        <f>'[1]ПР констр.'!H45+'[2]по будинку'!BH43+'[3]по будинку'!BG43+'[4]по будинку'!BG43+'[5]по будинку'!BG43+'[6]по будинку'!BG43+'[7]по будинку'!BG43+'[8]по будинку'!BG43+'[9]по будинку'!BG43+'[10]по будинку'!BG43+'[11]по будинку'!BG43+'[12]по будинку'!BG43</f>
        <v>682.53834999999992</v>
      </c>
      <c r="AW43" s="10">
        <v>3782.77</v>
      </c>
      <c r="AX43" s="10">
        <v>0</v>
      </c>
      <c r="AY43" s="23">
        <f>AW43-AV43</f>
        <v>3100.2316500000002</v>
      </c>
      <c r="AZ43" s="17">
        <f>'[1]Прибирання та вивезення снігу'!H44+'[2]по будинку'!BL43+'[3]по будинку'!BK43+'[4]по будинку'!BK43+'[5]по будинку'!BK43+'[6]по будинку'!BK43+'[7]по будинку'!BK43+'[8]по будинку'!BK43+'[9]по будинку'!BK43+'[10]по будинку'!BK43+'[11]по будинку'!BK43+'[12]по будинку'!BK43</f>
        <v>0</v>
      </c>
      <c r="BA43" s="10">
        <f>'[1]Прибирання та вивезення снігу'!R44+'[2]по будинку'!BM43+'[3]по будинку'!BL43+'[4]по будинку'!BL43+'[5]по будинку'!BL43+'[6]по будинку'!BL43+'[7]по будинку'!BL43+'[8]по будинку'!BL43+'[9]по будинку'!BL43+'[10]по будинку'!BL43+'[11]по будинку'!BL43+'[12]по будинку'!BL43</f>
        <v>0</v>
      </c>
      <c r="BB43" s="10">
        <f t="shared" si="19"/>
        <v>0</v>
      </c>
      <c r="BC43" s="23">
        <f t="shared" si="20"/>
        <v>0</v>
      </c>
      <c r="BD43" s="17">
        <f>'[1]експлуатація номерних знаків'!H45+'[2]по будинку'!BP43+'[3]по будинку'!BO43+'[4]по будинку'!BO43+'[5]по будинку'!BO43+'[6]по будинку'!BO43+'[7]по будинку'!BO43+'[8]по будинку'!BO43+'[9]по будинку'!BO43+'[10]по будинку'!BO43+'[11]по будинку'!BO43+'[12]по будинку'!BO43</f>
        <v>0</v>
      </c>
      <c r="BE43" s="10">
        <f>'[1]експлуатація номерних знаків'!P45+'[2]по будинку'!BQ43+'[3]по будинку'!BP43+'[4]по будинку'!BP43+'[5]по будинку'!BP43+'[6]по будинку'!BP43+'[7]по будинку'!BP43+'[8]по будинку'!BP43+'[9]по будинку'!BP43+'[10]по будинку'!BP43+'[11]по будинку'!BP43+'[12]по будинку'!BP43</f>
        <v>0</v>
      </c>
      <c r="BF43" s="12">
        <f t="shared" si="21"/>
        <v>0</v>
      </c>
      <c r="BG43" s="29">
        <v>0</v>
      </c>
      <c r="BH43" s="17">
        <f>'[1]Освітлення місць загального кор'!H45+'[2]по будинку'!BT43+'[3]по будинку'!BS43+'[4]по будинку'!BS43+'[5]по будинку'!BS43+'[6]по будинку'!BS43+'[7]по будинку'!BS43+'[8]по будинку'!BS43+'[9]по будинку'!BS43+'[10]по будинку'!BS43+'[11]по будинку'!BS43+'[12]по будинку'!BS43</f>
        <v>0</v>
      </c>
      <c r="BI43" s="10">
        <f>'[1]Освітлення місць загального кор'!Q45+'[2]по будинку'!BU43+'[3]по будинку'!BT43+'[4]по будинку'!BT43+'[5]по будинку'!BT43+'[6]по будинку'!BT43+'[7]по будинку'!BT43+'[8]по будинку'!BT43+'[9]по будинку'!BT43+'[10]по будинку'!BT43+'[11]по будинку'!BT43+'[12]по будинку'!BT43</f>
        <v>0</v>
      </c>
      <c r="BJ43" s="10">
        <f t="shared" si="22"/>
        <v>0</v>
      </c>
      <c r="BK43" s="27">
        <f t="shared" si="23"/>
        <v>0</v>
      </c>
      <c r="BL43" s="17">
        <v>0</v>
      </c>
      <c r="BM43" s="10">
        <f>'[1]Енергопостачання ліфтів'!P45+'[2]по будинку'!BY43+'[3]по будинку'!BX43+'[4]по будинку'!BX43+'[5]по будинку'!BX43+'[6]по будинку'!BX43+'[7]по будинку'!BX43+'[8]по будинку'!BX43+'[9]по будинку'!BX43+'[10]по будинку'!BX43+'[11]по будинку'!BX43+'[12]по будинку'!BX43</f>
        <v>0</v>
      </c>
      <c r="BN43" s="10">
        <f t="shared" si="24"/>
        <v>0</v>
      </c>
      <c r="BO43" s="23">
        <f t="shared" si="25"/>
        <v>0</v>
      </c>
      <c r="BP43" s="134">
        <f t="shared" si="26"/>
        <v>1228.6457699999999</v>
      </c>
      <c r="BQ43" s="12">
        <f t="shared" si="26"/>
        <v>4367.8207233009207</v>
      </c>
      <c r="BR43" s="10">
        <v>0</v>
      </c>
      <c r="BS43" s="15">
        <f t="shared" si="29"/>
        <v>3139.1749533009206</v>
      </c>
      <c r="BT43" s="30">
        <f t="shared" si="28"/>
        <v>3.5549878003494215</v>
      </c>
    </row>
    <row r="44" spans="1:72" ht="17.100000000000001" customHeight="1" x14ac:dyDescent="0.2">
      <c r="A44" s="136">
        <v>39</v>
      </c>
      <c r="B44" s="39" t="s">
        <v>54</v>
      </c>
      <c r="C44" s="36" t="s">
        <v>57</v>
      </c>
      <c r="D44" s="22">
        <f>'[1]Прибирання сходових кліто'!H45+'[2]по будинку'!P44+'[3]по будинку'!O44+'[4]по будинку'!O44+'[5]по будинку'!O44+'[6]по будинку'!O44+'[7]по будинку'!O44+'[8]по будинку'!O44+'[9]по будинку'!O44+'[10]по будинку'!O44+'[11]по будинку'!O44+'[12]по будинку'!O44</f>
        <v>0</v>
      </c>
      <c r="E44" s="11">
        <f>'[1]Прибирання сходових кліто'!Y45+'[2]по будинку'!Q44+'[3]по будинку'!P44+'[4]по будинку'!P44+'[5]по будинку'!P44+'[6]по будинку'!P44+'[7]по будинку'!P44+'[8]по будинку'!P44+'[9]по будинку'!P44+'[10]по будинку'!P44+'[11]по будинку'!P44+'[12]по будинку'!P44</f>
        <v>0</v>
      </c>
      <c r="F44" s="10">
        <f t="shared" si="0"/>
        <v>0</v>
      </c>
      <c r="G44" s="23">
        <f t="shared" si="1"/>
        <v>0</v>
      </c>
      <c r="H44" s="17">
        <f>'[1]Прибирання прибуд терит.'!H44+'[2]по будинку'!T44+'[3]по будинку'!S44+'[4]по будинку'!S44+'[5]по будинку'!S44+'[6]по будинку'!S44+'[7]по будинку'!S44+'[8]по будинку'!S44+'[9]по будинку'!S44+'[10]по будинку'!S44+'[11]по будинку'!S44+'[12]по будинку'!S44</f>
        <v>0</v>
      </c>
      <c r="I44" s="11">
        <f>'[1]Прибирання прибуд терит.'!AG44+'[2]по будинку'!U44+'[3]по будинку'!T44+'[4]по будинку'!T44+'[5]по будинку'!T44+'[6]по будинку'!T44+'[7]по будинку'!T44+'[8]по будинку'!T44+'[9]по будинку'!T44+'[10]по будинку'!T44+'[11]по будинку'!T44+'[12]по будинку'!T44</f>
        <v>0</v>
      </c>
      <c r="J44" s="10">
        <f t="shared" si="2"/>
        <v>0</v>
      </c>
      <c r="K44" s="23">
        <f t="shared" si="3"/>
        <v>0</v>
      </c>
      <c r="L44" s="22">
        <f>'[1]Вивезення та знешкодження ТПВ'!H46+'[2]по будинку'!X44+'[3]по будинку'!W44+'[4]по будинку'!W44+'[5]по будинку'!W44</f>
        <v>550.54500000000007</v>
      </c>
      <c r="M44" s="10">
        <f>'[1]Вивезення та знешкодження ТПВ'!V46+'[2]по будинку'!Y44+'[3]по будинку'!X44+'[4]по будинку'!X44+'[5]по будинку'!X44</f>
        <v>492.98327422985329</v>
      </c>
      <c r="N44" s="10">
        <f t="shared" si="30"/>
        <v>57.561725770146779</v>
      </c>
      <c r="O44" s="15">
        <v>0</v>
      </c>
      <c r="P44" s="17">
        <f>'[1]Приб підвал, тех.поверхів,покр '!H46+'[2]по будинку'!AB44+'[3]по будинку'!AA44+'[4]по будинку'!AA44+'[5]по будинку'!AA44+'[6]по будинку'!AA44+'[7]по будинку'!AA44+'[8]по будинку'!AA44+'[9]по будинку'!AA44+'[10]по будинку'!AA44+'[11]по будинку'!AA44+'[12]по будинку'!AA44</f>
        <v>0</v>
      </c>
      <c r="Q44" s="11">
        <f>'[1]Приб підвал, тех.поверхів,покр '!Q46+'[2]по будинку'!AC44+'[3]по будинку'!AB44+'[4]по будинку'!AB44+'[5]по будинку'!AB44+'[6]по будинку'!AB44+'[7]по будинку'!AB44+'[8]по будинку'!AB44+'[9]по будинку'!AB44+'[10]по будинку'!AB44+'[11]по будинку'!AB44+'[12]по будинку'!AB44</f>
        <v>0</v>
      </c>
      <c r="R44" s="10">
        <f t="shared" si="5"/>
        <v>0</v>
      </c>
      <c r="S44" s="23">
        <v>0</v>
      </c>
      <c r="T44" s="17">
        <f>'[1]ТО ліфтів'!H46+'[2]по будинку'!AF44+'[3]по будинку'!AE44+'[4]по будинку'!AE44+'[5]по будинку'!AE44+'[6]по будинку'!AE44+'[7]по будинку'!AE44+'[8]по будинку'!AE44+'[9]по будинку'!AE44+'[10]по будинку'!AE44+'[11]по будинку'!AE44+'[12]по будинку'!AE44</f>
        <v>0</v>
      </c>
      <c r="U44" s="10">
        <f>'[1]ТО ліфтів'!Q46+'[2]по будинку'!AG44+'[3]по будинку'!AF44+'[4]по будинку'!AF44+'[5]по будинку'!AF44+'[6]по будинку'!AF44+'[7]по будинку'!AF44+'[8]по будинку'!AF44+'[9]по будинку'!AF44+'[10]по будинку'!AF44+'[11]по будинку'!AF44+'[12]по будинку'!AF44</f>
        <v>0</v>
      </c>
      <c r="V44" s="10">
        <f t="shared" si="6"/>
        <v>0</v>
      </c>
      <c r="W44" s="23">
        <f t="shared" si="7"/>
        <v>0</v>
      </c>
      <c r="X44" s="17">
        <f>'[1]Обслуг. дисп.'!H46+'[2]по будинку'!AJ44+'[3]по будинку'!AI44+'[4]по будинку'!AI44+'[5]по будинку'!AI44+'[6]по будинку'!AI44+'[7]по будинку'!AI44+'[8]по будинку'!AI44+'[9]по будинку'!AI44+'[10]по будинку'!AI44+'[11]по будинку'!AI44+'[12]по будинку'!AI44</f>
        <v>0</v>
      </c>
      <c r="Y44" s="10">
        <f>'[1]Обслуг. дисп.'!O46+'[2]по будинку'!AK44+'[3]по будинку'!AJ44+'[4]по будинку'!AJ44+'[5]по будинку'!AJ44+'[6]по будинку'!AJ44+'[7]по будинку'!AJ44+'[8]по будинку'!AJ44+'[9]по будинку'!AJ44+'[10]по будинку'!AJ44+'[11]по будинку'!AJ44+'[12]по будинку'!AJ44</f>
        <v>0</v>
      </c>
      <c r="Z44" s="10">
        <f t="shared" si="8"/>
        <v>0</v>
      </c>
      <c r="AA44" s="27">
        <f t="shared" si="9"/>
        <v>0</v>
      </c>
      <c r="AB44" s="17">
        <f>'[1]ТО внутр. буд.сист'!H44+'[2]по будинку'!AN44+'[3]по будинку'!AM44+'[4]по будинку'!AM44+'[5]по будинку'!AM44+'[6]по будинку'!AM44+'[7]по будинку'!AM44+'[8]по будинку'!AM44+'[9]по будинку'!AM44+'[10]по будинку'!AM44+'[11]по будинку'!AM44+'[12]по будинку'!AM44</f>
        <v>0</v>
      </c>
      <c r="AC44" s="10">
        <f>'[1]ТО внутр. буд.сист'!W44+'[2]по будинку'!AO44+'[3]по будинку'!AN44+'[4]по будинку'!AN44+'[5]по будинку'!AN44+'[6]по будинку'!AN44+'[7]по будинку'!AN44+'[8]по будинку'!AN44+'[9]по будинку'!AN44+'[10]по будинку'!AN44+'[11]по будинку'!AN44+'[12]по будинку'!AN44</f>
        <v>0</v>
      </c>
      <c r="AD44" s="10">
        <f t="shared" si="10"/>
        <v>0</v>
      </c>
      <c r="AE44" s="23">
        <f t="shared" si="11"/>
        <v>0</v>
      </c>
      <c r="AF44" s="17">
        <f>[1]Дератизація!H45+'[2]по будинку'!AR44+'[3]по будинку'!AQ44+'[4]по будинку'!AQ44+'[5]по будинку'!AQ44+'[6]по будинку'!AQ44+'[7]по будинку'!AQ44+'[8]по будинку'!AQ44+'[9]по будинку'!AQ44+'[10]по будинку'!AQ44+'[11]по будинку'!AQ44+'[12]по будинку'!AQ44</f>
        <v>0</v>
      </c>
      <c r="AG44" s="10">
        <f>[1]Дератизація!O45+'[2]по будинку'!AS44+'[3]по будинку'!AR44+'[4]по будинку'!AR44+'[5]по будинку'!AR44+'[6]по будинку'!AR44+'[7]по будинку'!AR44+'[8]по будинку'!AR44+'[9]по будинку'!AR44+'[10]по будинку'!AR44+'[11]по будинку'!AR44+'[12]по будинку'!AR44</f>
        <v>0</v>
      </c>
      <c r="AH44" s="10">
        <f t="shared" si="12"/>
        <v>0</v>
      </c>
      <c r="AI44" s="23">
        <f t="shared" si="13"/>
        <v>0</v>
      </c>
      <c r="AJ44" s="17">
        <f>[1]Дезінсекція!H46+'[2]по будинку'!AV44+'[3]по будинку'!AU44+'[4]по будинку'!AU44+'[5]по будинку'!AU44+'[6]по будинку'!AU44+'[7]по будинку'!AU44+'[8]по будинку'!AU44+'[9]по будинку'!AU44+'[10]по будинку'!AU44+'[11]по будинку'!AU44+'[12]по будинку'!AU44</f>
        <v>0</v>
      </c>
      <c r="AK44" s="10">
        <f>[1]Дезінсекція!O46+'[2]по будинку'!AW44+'[3]по будинку'!AV44+'[4]по будинку'!AV44+'[5]по будинку'!AV44+'[6]по будинку'!AV44+'[7]по будинку'!AV44+'[8]по будинку'!AV44+'[9]по будинку'!AV44+'[10]по будинку'!AV44+'[11]по будинку'!AV44+'[12]по будинку'!AV44</f>
        <v>0</v>
      </c>
      <c r="AL44" s="10">
        <f t="shared" si="14"/>
        <v>0</v>
      </c>
      <c r="AM44" s="23">
        <v>0</v>
      </c>
      <c r="AN44" s="17">
        <f>'[1]Обслуг. ДВК'!H46+'[2]по будинку'!AZ44+'[3]по будинку'!AY44+'[4]по будинку'!AY44+'[5]по будинку'!AY44+'[6]по будинку'!AY44+'[7]по будинку'!AY44+'[8]по будинку'!AY44+'[9]по будинку'!AY44+'[10]по будинку'!AY44+'[11]по будинку'!AY44+'[12]по будинку'!AY44</f>
        <v>332.39763000000005</v>
      </c>
      <c r="AO44" s="10">
        <f>'[1]Обслуг. ДВК'!Q46+'[2]по будинку'!BA44+'[3]по будинку'!AZ44+'[4]по будинку'!AZ44+'[5]по будинку'!AZ44+'[6]по будинку'!AZ44+'[7]по будинку'!AZ44+'[8]по будинку'!AZ44+'[9]по будинку'!AZ44+'[10]по будинку'!AZ44+'[11]по будинку'!AZ44+'[12]по будинку'!AZ44</f>
        <v>489.56834582562533</v>
      </c>
      <c r="AP44" s="10">
        <v>0</v>
      </c>
      <c r="AQ44" s="23">
        <f t="shared" si="32"/>
        <v>157.17071582562528</v>
      </c>
      <c r="AR44" s="17">
        <f>'[1]ТО мереж електропост.'!H47+'[2]по будинку'!BD44+'[3]по будинку'!BC44+'[4]по будинку'!BC44+'[5]по будинку'!BC44+'[6]по будинку'!BC44+'[7]по будинку'!BC44+'[8]по будинку'!BC44+'[9]по будинку'!BC44+'[10]по будинку'!BC44+'[11]по будинку'!BC44+'[12]по будинку'!BC44</f>
        <v>0</v>
      </c>
      <c r="AS44" s="11">
        <f>'[1]ТО мереж електропост.'!P47+'[2]по будинку'!BE44+'[3]по будинку'!BD44+'[4]по будинку'!BD44+'[5]по будинку'!BD44+'[6]по будинку'!BD44+'[7]по будинку'!BD44+'[8]по будинку'!BD44+'[9]по будинку'!BD44+'[10]по будинку'!BD44+'[11]по будинку'!BD44+'[12]по будинку'!BD44</f>
        <v>0</v>
      </c>
      <c r="AT44" s="10">
        <f t="shared" si="16"/>
        <v>0</v>
      </c>
      <c r="AU44" s="23">
        <f t="shared" si="17"/>
        <v>0</v>
      </c>
      <c r="AV44" s="17">
        <f>'[1]ПР констр.'!H46+'[2]по будинку'!BH44+'[3]по будинку'!BG44+'[4]по будинку'!BG44+'[5]по будинку'!BG44+'[6]по будинку'!BG44+'[7]по будинку'!BG44+'[8]по будинку'!BG44+'[9]по будинку'!BG44+'[10]по будинку'!BG44+'[11]по будинку'!BG44+'[12]по будинку'!BG44</f>
        <v>976.27262999999994</v>
      </c>
      <c r="AW44" s="10">
        <v>0</v>
      </c>
      <c r="AX44" s="10">
        <f t="shared" si="18"/>
        <v>976.27262999999994</v>
      </c>
      <c r="AY44" s="23">
        <v>0</v>
      </c>
      <c r="AZ44" s="17">
        <f>'[1]Прибирання та вивезення снігу'!H45+'[2]по будинку'!BL44+'[3]по будинку'!BK44+'[4]по будинку'!BK44+'[5]по будинку'!BK44+'[6]по будинку'!BK44+'[7]по будинку'!BK44+'[8]по будинку'!BK44+'[9]по будинку'!BK44+'[10]по будинку'!BK44+'[11]по будинку'!BK44+'[12]по будинку'!BK44</f>
        <v>0</v>
      </c>
      <c r="BA44" s="10">
        <f>'[1]Прибирання та вивезення снігу'!R45+'[2]по будинку'!BM44+'[3]по будинку'!BL44+'[4]по будинку'!BL44+'[5]по будинку'!BL44+'[6]по будинку'!BL44+'[7]по будинку'!BL44+'[8]по будинку'!BL44+'[9]по будинку'!BL44+'[10]по будинку'!BL44+'[11]по будинку'!BL44+'[12]по будинку'!BL44</f>
        <v>0</v>
      </c>
      <c r="BB44" s="10">
        <f t="shared" si="19"/>
        <v>0</v>
      </c>
      <c r="BC44" s="23">
        <f t="shared" si="20"/>
        <v>0</v>
      </c>
      <c r="BD44" s="17">
        <f>'[1]експлуатація номерних знаків'!H46+'[2]по будинку'!BP44+'[3]по будинку'!BO44+'[4]по будинку'!BO44+'[5]по будинку'!BO44+'[6]по будинку'!BO44+'[7]по будинку'!BO44+'[8]по будинку'!BO44+'[9]по будинку'!BO44+'[10]по будинку'!BO44+'[11]по будинку'!BO44+'[12]по будинку'!BO44</f>
        <v>0</v>
      </c>
      <c r="BE44" s="10">
        <f>'[1]експлуатація номерних знаків'!P46+'[2]по будинку'!BQ44+'[3]по будинку'!BP44+'[4]по будинку'!BP44+'[5]по будинку'!BP44+'[6]по будинку'!BP44+'[7]по будинку'!BP44+'[8]по будинку'!BP44+'[9]по будинку'!BP44+'[10]по будинку'!BP44+'[11]по будинку'!BP44+'[12]по будинку'!BP44</f>
        <v>0</v>
      </c>
      <c r="BF44" s="12">
        <f t="shared" si="21"/>
        <v>0</v>
      </c>
      <c r="BG44" s="29">
        <v>0</v>
      </c>
      <c r="BH44" s="17">
        <f>'[1]Освітлення місць загального кор'!H46+'[2]по будинку'!BT44+'[3]по будинку'!BS44+'[4]по будинку'!BS44+'[5]по будинку'!BS44+'[6]по будинку'!BS44+'[7]по будинку'!BS44+'[8]по будинку'!BS44+'[9]по будинку'!BS44+'[10]по будинку'!BS44+'[11]по будинку'!BS44+'[12]по будинку'!BS44</f>
        <v>0</v>
      </c>
      <c r="BI44" s="10">
        <f>'[1]Освітлення місць загального кор'!Q46+'[2]по будинку'!BU44+'[3]по будинку'!BT44+'[4]по будинку'!BT44+'[5]по будинку'!BT44+'[6]по будинку'!BT44+'[7]по будинку'!BT44+'[8]по будинку'!BT44+'[9]по будинку'!BT44+'[10]по будинку'!BT44+'[11]по будинку'!BT44+'[12]по будинку'!BT44</f>
        <v>0</v>
      </c>
      <c r="BJ44" s="10">
        <f t="shared" si="22"/>
        <v>0</v>
      </c>
      <c r="BK44" s="27">
        <f t="shared" si="23"/>
        <v>0</v>
      </c>
      <c r="BL44" s="17">
        <v>0</v>
      </c>
      <c r="BM44" s="10">
        <f>'[1]Енергопостачання ліфтів'!P46+'[2]по будинку'!BY44+'[3]по будинку'!BX44+'[4]по будинку'!BX44+'[5]по будинку'!BX44+'[6]по будинку'!BX44+'[7]по будинку'!BX44+'[8]по будинку'!BX44+'[9]по будинку'!BX44+'[10]по будинку'!BX44+'[11]по будинку'!BX44+'[12]по будинку'!BX44</f>
        <v>0</v>
      </c>
      <c r="BN44" s="10">
        <f t="shared" si="24"/>
        <v>0</v>
      </c>
      <c r="BO44" s="23">
        <f t="shared" si="25"/>
        <v>0</v>
      </c>
      <c r="BP44" s="134">
        <f t="shared" si="26"/>
        <v>1859.2152599999999</v>
      </c>
      <c r="BQ44" s="12">
        <f t="shared" si="26"/>
        <v>982.55162005547868</v>
      </c>
      <c r="BR44" s="10">
        <f t="shared" si="27"/>
        <v>876.66363994452126</v>
      </c>
      <c r="BS44" s="15">
        <v>0</v>
      </c>
      <c r="BT44" s="30">
        <f t="shared" si="28"/>
        <v>0.5284765251203235</v>
      </c>
    </row>
    <row r="45" spans="1:72" ht="17.100000000000001" customHeight="1" x14ac:dyDescent="0.2">
      <c r="A45" s="135">
        <v>40</v>
      </c>
      <c r="B45" s="39" t="s">
        <v>58</v>
      </c>
      <c r="C45" s="36">
        <v>1</v>
      </c>
      <c r="D45" s="22">
        <f>'[1]Прибирання сходових кліто'!H46+'[2]по будинку'!P45+'[3]по будинку'!O45+'[4]по будинку'!O45+'[5]по будинку'!O45+'[6]по будинку'!O45+'[7]по будинку'!O45+'[8]по будинку'!O45+'[9]по будинку'!O45+'[10]по будинку'!O45+'[11]по будинку'!O45+'[12]по будинку'!O45</f>
        <v>0</v>
      </c>
      <c r="E45" s="11">
        <f>'[1]Прибирання сходових кліто'!Y46+'[2]по будинку'!Q45+'[3]по будинку'!P45+'[4]по будинку'!P45+'[5]по будинку'!P45+'[6]по будинку'!P45+'[7]по будинку'!P45+'[8]по будинку'!P45+'[9]по будинку'!P45+'[10]по будинку'!P45+'[11]по будинку'!P45+'[12]по будинку'!P45</f>
        <v>0</v>
      </c>
      <c r="F45" s="10">
        <f t="shared" si="0"/>
        <v>0</v>
      </c>
      <c r="G45" s="23">
        <f t="shared" si="1"/>
        <v>0</v>
      </c>
      <c r="H45" s="17">
        <f>'[1]Прибирання прибуд терит.'!H45+'[2]по будинку'!T45+'[3]по будинку'!S45+'[4]по будинку'!S45+'[5]по будинку'!S45+'[6]по будинку'!S45+'[7]по будинку'!S45+'[8]по будинку'!S45+'[9]по будинку'!S45+'[10]по будинку'!S45+'[11]по будинку'!S45+'[12]по будинку'!S45</f>
        <v>0</v>
      </c>
      <c r="I45" s="11">
        <f>'[1]Прибирання прибуд терит.'!AG45+'[2]по будинку'!U45+'[3]по будинку'!T45+'[4]по будинку'!T45+'[5]по будинку'!T45+'[6]по будинку'!T45+'[7]по будинку'!T45+'[8]по будинку'!T45+'[9]по будинку'!T45+'[10]по будинку'!T45+'[11]по будинку'!T45+'[12]по будинку'!T45</f>
        <v>0</v>
      </c>
      <c r="J45" s="10">
        <f t="shared" si="2"/>
        <v>0</v>
      </c>
      <c r="K45" s="23">
        <f t="shared" si="3"/>
        <v>0</v>
      </c>
      <c r="L45" s="22">
        <f>'[1]Вивезення та знешкодження ТПВ'!H47+'[2]по будинку'!X45+'[3]по будинку'!W45+'[4]по будинку'!W45+'[5]по будинку'!W45</f>
        <v>211.31</v>
      </c>
      <c r="M45" s="10">
        <f>'[1]Вивезення та знешкодження ТПВ'!V47+'[2]по будинку'!Y45+'[3]по будинку'!X45+'[4]по будинку'!X45+'[5]по будинку'!X45</f>
        <v>281.88183285320974</v>
      </c>
      <c r="N45" s="10">
        <v>0</v>
      </c>
      <c r="O45" s="15">
        <f t="shared" si="4"/>
        <v>70.571832853209742</v>
      </c>
      <c r="P45" s="17">
        <f>'[1]Приб підвал, тех.поверхів,покр '!H47+'[2]по будинку'!AB45+'[3]по будинку'!AA45+'[4]по будинку'!AA45+'[5]по будинку'!AA45+'[6]по будинку'!AA45+'[7]по будинку'!AA45+'[8]по будинку'!AA45+'[9]по будинку'!AA45+'[10]по будинку'!AA45+'[11]по будинку'!AA45+'[12]по будинку'!AA45</f>
        <v>0</v>
      </c>
      <c r="Q45" s="11">
        <f>'[1]Приб підвал, тех.поверхів,покр '!Q47+'[2]по будинку'!AC45+'[3]по будинку'!AB45+'[4]по будинку'!AB45+'[5]по будинку'!AB45+'[6]по будинку'!AB45+'[7]по будинку'!AB45+'[8]по будинку'!AB45+'[9]по будинку'!AB45+'[10]по будинку'!AB45+'[11]по будинку'!AB45+'[12]по будинку'!AB45</f>
        <v>0</v>
      </c>
      <c r="R45" s="10">
        <f t="shared" si="5"/>
        <v>0</v>
      </c>
      <c r="S45" s="23">
        <v>0</v>
      </c>
      <c r="T45" s="17">
        <f>'[1]ТО ліфтів'!H47+'[2]по будинку'!AF45+'[3]по будинку'!AE45+'[4]по будинку'!AE45+'[5]по будинку'!AE45+'[6]по будинку'!AE45+'[7]по будинку'!AE45+'[8]по будинку'!AE45+'[9]по будинку'!AE45+'[10]по будинку'!AE45+'[11]по будинку'!AE45+'[12]по будинку'!AE45</f>
        <v>0</v>
      </c>
      <c r="U45" s="10">
        <f>'[1]ТО ліфтів'!Q47+'[2]по будинку'!AG45+'[3]по будинку'!AF45+'[4]по будинку'!AF45+'[5]по будинку'!AF45+'[6]по будинку'!AF45+'[7]по будинку'!AF45+'[8]по будинку'!AF45+'[9]по будинку'!AF45+'[10]по будинку'!AF45+'[11]по будинку'!AF45+'[12]по будинку'!AF45</f>
        <v>0</v>
      </c>
      <c r="V45" s="10">
        <f t="shared" si="6"/>
        <v>0</v>
      </c>
      <c r="W45" s="23">
        <f t="shared" si="7"/>
        <v>0</v>
      </c>
      <c r="X45" s="17">
        <f>'[1]Обслуг. дисп.'!H47+'[2]по будинку'!AJ45+'[3]по будинку'!AI45+'[4]по будинку'!AI45+'[5]по будинку'!AI45+'[6]по будинку'!AI45+'[7]по будинку'!AI45+'[8]по будинку'!AI45+'[9]по будинку'!AI45+'[10]по будинку'!AI45+'[11]по будинку'!AI45+'[12]по будинку'!AI45</f>
        <v>0</v>
      </c>
      <c r="Y45" s="10">
        <f>'[1]Обслуг. дисп.'!O47+'[2]по будинку'!AK45+'[3]по будинку'!AJ45+'[4]по будинку'!AJ45+'[5]по будинку'!AJ45+'[6]по будинку'!AJ45+'[7]по будинку'!AJ45+'[8]по будинку'!AJ45+'[9]по будинку'!AJ45+'[10]по будинку'!AJ45+'[11]по будинку'!AJ45+'[12]по будинку'!AJ45</f>
        <v>0</v>
      </c>
      <c r="Z45" s="10">
        <f t="shared" si="8"/>
        <v>0</v>
      </c>
      <c r="AA45" s="27">
        <f t="shared" si="9"/>
        <v>0</v>
      </c>
      <c r="AB45" s="17">
        <f>'[1]ТО внутр. буд.сист'!H45+'[2]по будинку'!AN45+'[3]по будинку'!AM45+'[4]по будинку'!AM45+'[5]по будинку'!AM45+'[6]по будинку'!AM45+'[7]по будинку'!AM45+'[8]по будинку'!AM45+'[9]по будинку'!AM45+'[10]по будинку'!AM45+'[11]по будинку'!AM45+'[12]по будинку'!AM45</f>
        <v>0</v>
      </c>
      <c r="AC45" s="10">
        <f>'[1]ТО внутр. буд.сист'!W45+'[2]по будинку'!AO45+'[3]по будинку'!AN45+'[4]по будинку'!AN45+'[5]по будинку'!AN45+'[6]по будинку'!AN45+'[7]по будинку'!AN45+'[8]по будинку'!AN45+'[9]по будинку'!AN45+'[10]по будинку'!AN45+'[11]по будинку'!AN45+'[12]по будинку'!AN45</f>
        <v>0</v>
      </c>
      <c r="AD45" s="10">
        <f t="shared" si="10"/>
        <v>0</v>
      </c>
      <c r="AE45" s="23">
        <f t="shared" si="11"/>
        <v>0</v>
      </c>
      <c r="AF45" s="17">
        <f>[1]Дератизація!H46+'[2]по будинку'!AR45+'[3]по будинку'!AQ45+'[4]по будинку'!AQ45+'[5]по будинку'!AQ45+'[6]по будинку'!AQ45+'[7]по будинку'!AQ45+'[8]по будинку'!AQ45+'[9]по будинку'!AQ45+'[10]по будинку'!AQ45+'[11]по будинку'!AQ45+'[12]по будинку'!AQ45</f>
        <v>0</v>
      </c>
      <c r="AG45" s="10">
        <f>[1]Дератизація!O46+'[2]по будинку'!AS45+'[3]по будинку'!AR45+'[4]по будинку'!AR45+'[5]по будинку'!AR45+'[6]по будинку'!AR45+'[7]по будинку'!AR45+'[8]по будинку'!AR45+'[9]по будинку'!AR45+'[10]по будинку'!AR45+'[11]по будинку'!AR45+'[12]по будинку'!AR45</f>
        <v>0</v>
      </c>
      <c r="AH45" s="10">
        <f t="shared" si="12"/>
        <v>0</v>
      </c>
      <c r="AI45" s="23">
        <f t="shared" si="13"/>
        <v>0</v>
      </c>
      <c r="AJ45" s="17">
        <f>[1]Дезінсекція!H47+'[2]по будинку'!AV45+'[3]по будинку'!AU45+'[4]по будинку'!AU45+'[5]по будинку'!AU45+'[6]по будинку'!AU45+'[7]по будинку'!AU45+'[8]по будинку'!AU45+'[9]по будинку'!AU45+'[10]по будинку'!AU45+'[11]по будинку'!AU45+'[12]по будинку'!AU45</f>
        <v>0</v>
      </c>
      <c r="AK45" s="10">
        <f>[1]Дезінсекція!O47+'[2]по будинку'!AW45+'[3]по будинку'!AV45+'[4]по будинку'!AV45+'[5]по будинку'!AV45+'[6]по будинку'!AV45+'[7]по будинку'!AV45+'[8]по будинку'!AV45+'[9]по будинку'!AV45+'[10]по будинку'!AV45+'[11]по будинку'!AV45+'[12]по будинку'!AV45</f>
        <v>0</v>
      </c>
      <c r="AL45" s="10">
        <f t="shared" si="14"/>
        <v>0</v>
      </c>
      <c r="AM45" s="23">
        <v>0</v>
      </c>
      <c r="AN45" s="17">
        <f>'[1]Обслуг. ДВК'!H47+'[2]по будинку'!AZ45+'[3]по будинку'!AY45+'[4]по будинку'!AY45+'[5]по будинку'!AY45+'[6]по будинку'!AY45+'[7]по будинку'!AY45+'[8]по будинку'!AY45+'[9]по будинку'!AY45+'[10]по будинку'!AY45+'[11]по будинку'!AY45+'[12]по будинку'!AY45</f>
        <v>358.68470000000008</v>
      </c>
      <c r="AO45" s="10">
        <f>'[1]Обслуг. ДВК'!Q47+'[2]по будинку'!BA45+'[3]по будинку'!AZ45+'[4]по будинку'!AZ45+'[5]по будинку'!AZ45+'[6]по будинку'!AZ45+'[7]по будинку'!AZ45+'[8]по будинку'!AZ45+'[9]по будинку'!AZ45+'[10]по будинку'!AZ45+'[11]по будинку'!AZ45+'[12]по будинку'!AZ45</f>
        <v>2671.2072104619383</v>
      </c>
      <c r="AP45" s="10">
        <v>0</v>
      </c>
      <c r="AQ45" s="23">
        <f t="shared" si="32"/>
        <v>2312.5225104619381</v>
      </c>
      <c r="AR45" s="17">
        <f>'[1]ТО мереж електропост.'!H48+'[2]по будинку'!BD45+'[3]по будинку'!BC45+'[4]по будинку'!BC45+'[5]по будинку'!BC45+'[6]по будинку'!BC45+'[7]по будинку'!BC45+'[8]по будинку'!BC45+'[9]по будинку'!BC45+'[10]по будинку'!BC45+'[11]по будинку'!BC45+'[12]по будинку'!BC45</f>
        <v>0</v>
      </c>
      <c r="AS45" s="11">
        <f>'[1]ТО мереж електропост.'!P48+'[2]по будинку'!BE45+'[3]по будинку'!BD45+'[4]по будинку'!BD45+'[5]по будинку'!BD45+'[6]по будинку'!BD45+'[7]по будинку'!BD45+'[8]по будинку'!BD45+'[9]по будинку'!BD45+'[10]по будинку'!BD45+'[11]по будинку'!BD45+'[12]по будинку'!BD45</f>
        <v>0</v>
      </c>
      <c r="AT45" s="10">
        <f t="shared" si="16"/>
        <v>0</v>
      </c>
      <c r="AU45" s="23">
        <f t="shared" si="17"/>
        <v>0</v>
      </c>
      <c r="AV45" s="17">
        <f>'[1]ПР констр.'!H47+'[2]по будинку'!BH45+'[3]по будинку'!BG45+'[4]по будинку'!BG45+'[5]по будинку'!BG45+'[6]по будинку'!BG45+'[7]по будинку'!BG45+'[8]по будинку'!BG45+'[9]по будинку'!BG45+'[10]по будинку'!BG45+'[11]по будинку'!BG45+'[12]по будинку'!BG45</f>
        <v>1015.7279000000003</v>
      </c>
      <c r="AW45" s="10">
        <v>0</v>
      </c>
      <c r="AX45" s="10">
        <f t="shared" si="18"/>
        <v>1015.7279000000003</v>
      </c>
      <c r="AY45" s="23">
        <v>0</v>
      </c>
      <c r="AZ45" s="17">
        <f>'[1]Прибирання та вивезення снігу'!H46+'[2]по будинку'!BL45+'[3]по будинку'!BK45+'[4]по будинку'!BK45+'[5]по будинку'!BK45+'[6]по будинку'!BK45+'[7]по будинку'!BK45+'[8]по будинку'!BK45+'[9]по будинку'!BK45+'[10]по будинку'!BK45+'[11]по будинку'!BK45+'[12]по будинку'!BK45</f>
        <v>0</v>
      </c>
      <c r="BA45" s="10">
        <f>'[1]Прибирання та вивезення снігу'!R46+'[2]по будинку'!BM45+'[3]по будинку'!BL45+'[4]по будинку'!BL45+'[5]по будинку'!BL45+'[6]по будинку'!BL45+'[7]по будинку'!BL45+'[8]по будинку'!BL45+'[9]по будинку'!BL45+'[10]по будинку'!BL45+'[11]по будинку'!BL45+'[12]по будинку'!BL45</f>
        <v>0</v>
      </c>
      <c r="BB45" s="10">
        <f t="shared" si="19"/>
        <v>0</v>
      </c>
      <c r="BC45" s="23">
        <f t="shared" si="20"/>
        <v>0</v>
      </c>
      <c r="BD45" s="17">
        <f>'[1]експлуатація номерних знаків'!H47+'[2]по будинку'!BP45+'[3]по будинку'!BO45+'[4]по будинку'!BO45+'[5]по будинку'!BO45+'[6]по будинку'!BO45+'[7]по будинку'!BO45+'[8]по будинку'!BO45+'[9]по будинку'!BO45+'[10]по будинку'!BO45+'[11]по будинку'!BO45+'[12]по будинку'!BO45</f>
        <v>0</v>
      </c>
      <c r="BE45" s="10">
        <f>'[1]експлуатація номерних знаків'!P47+'[2]по будинку'!BQ45+'[3]по будинку'!BP45+'[4]по будинку'!BP45+'[5]по будинку'!BP45+'[6]по будинку'!BP45+'[7]по будинку'!BP45+'[8]по будинку'!BP45+'[9]по будинку'!BP45+'[10]по будинку'!BP45+'[11]по будинку'!BP45+'[12]по будинку'!BP45</f>
        <v>0</v>
      </c>
      <c r="BF45" s="12">
        <f t="shared" si="21"/>
        <v>0</v>
      </c>
      <c r="BG45" s="29">
        <v>0</v>
      </c>
      <c r="BH45" s="17">
        <f>'[1]Освітлення місць загального кор'!H47+'[2]по будинку'!BT45+'[3]по будинку'!BS45+'[4]по будинку'!BS45+'[5]по будинку'!BS45+'[6]по будинку'!BS45+'[7]по будинку'!BS45+'[8]по будинку'!BS45+'[9]по будинку'!BS45+'[10]по будинку'!BS45+'[11]по будинку'!BS45+'[12]по будинку'!BS45</f>
        <v>0</v>
      </c>
      <c r="BI45" s="10">
        <f>'[1]Освітлення місць загального кор'!Q47+'[2]по будинку'!BU45+'[3]по будинку'!BT45+'[4]по будинку'!BT45+'[5]по будинку'!BT45+'[6]по будинку'!BT45+'[7]по будинку'!BT45+'[8]по будинку'!BT45+'[9]по будинку'!BT45+'[10]по будинку'!BT45+'[11]по будинку'!BT45+'[12]по будинку'!BT45</f>
        <v>0</v>
      </c>
      <c r="BJ45" s="10">
        <f t="shared" si="22"/>
        <v>0</v>
      </c>
      <c r="BK45" s="27">
        <f t="shared" si="23"/>
        <v>0</v>
      </c>
      <c r="BL45" s="17">
        <v>0</v>
      </c>
      <c r="BM45" s="10">
        <f>'[1]Енергопостачання ліфтів'!P47+'[2]по будинку'!BY45+'[3]по будинку'!BX45+'[4]по будинку'!BX45+'[5]по будинку'!BX45+'[6]по будинку'!BX45+'[7]по будинку'!BX45+'[8]по будинку'!BX45+'[9]по будинку'!BX45+'[10]по будинку'!BX45+'[11]по будинку'!BX45+'[12]по будинку'!BX45</f>
        <v>0</v>
      </c>
      <c r="BN45" s="10">
        <f t="shared" si="24"/>
        <v>0</v>
      </c>
      <c r="BO45" s="23">
        <f t="shared" si="25"/>
        <v>0</v>
      </c>
      <c r="BP45" s="134">
        <f t="shared" si="26"/>
        <v>1585.7226000000005</v>
      </c>
      <c r="BQ45" s="12">
        <f t="shared" si="26"/>
        <v>2953.089043315148</v>
      </c>
      <c r="BR45" s="10">
        <v>0</v>
      </c>
      <c r="BS45" s="15">
        <f t="shared" si="29"/>
        <v>1367.3664433151475</v>
      </c>
      <c r="BT45" s="30">
        <f t="shared" si="28"/>
        <v>1.8622986412094695</v>
      </c>
    </row>
    <row r="46" spans="1:72" ht="17.100000000000001" customHeight="1" x14ac:dyDescent="0.2">
      <c r="A46" s="136">
        <v>41</v>
      </c>
      <c r="B46" s="39" t="s">
        <v>58</v>
      </c>
      <c r="C46" s="36">
        <v>5</v>
      </c>
      <c r="D46" s="22">
        <f>'[1]Прибирання сходових кліто'!H47+'[2]по будинку'!P46+'[3]по будинку'!O46+'[4]по будинку'!O46+'[5]по будинку'!O46+'[6]по будинку'!O46+'[7]по будинку'!O46+'[8]по будинку'!O46+'[9]по будинку'!O46+'[10]по будинку'!O46+'[11]по будинку'!O46+'[12]по будинку'!O46</f>
        <v>0</v>
      </c>
      <c r="E46" s="11">
        <f>'[1]Прибирання сходових кліто'!Y47+'[2]по будинку'!Q46+'[3]по будинку'!P46+'[4]по будинку'!P46+'[5]по будинку'!P46+'[6]по будинку'!P46+'[7]по будинку'!P46+'[8]по будинку'!P46+'[9]по будинку'!P46+'[10]по будинку'!P46+'[11]по будинку'!P46+'[12]по будинку'!P46</f>
        <v>0</v>
      </c>
      <c r="F46" s="10">
        <f t="shared" si="0"/>
        <v>0</v>
      </c>
      <c r="G46" s="23">
        <f t="shared" si="1"/>
        <v>0</v>
      </c>
      <c r="H46" s="17">
        <f>'[1]Прибирання прибуд терит.'!H46+'[2]по будинку'!T46+'[3]по будинку'!S46+'[4]по будинку'!S46+'[5]по будинку'!S46+'[6]по будинку'!S46+'[7]по будинку'!S46+'[8]по будинку'!S46+'[9]по будинку'!S46+'[10]по будинку'!S46+'[11]по будинку'!S46+'[12]по будинку'!S46</f>
        <v>0</v>
      </c>
      <c r="I46" s="11">
        <f>'[1]Прибирання прибуд терит.'!AG46+'[2]по будинку'!U46+'[3]по будинку'!T46+'[4]по будинку'!T46+'[5]по будинку'!T46+'[6]по будинку'!T46+'[7]по будинку'!T46+'[8]по будинку'!T46+'[9]по будинку'!T46+'[10]по будинку'!T46+'[11]по будинку'!T46+'[12]по будинку'!T46</f>
        <v>0</v>
      </c>
      <c r="J46" s="10">
        <f t="shared" si="2"/>
        <v>0</v>
      </c>
      <c r="K46" s="23">
        <f t="shared" si="3"/>
        <v>0</v>
      </c>
      <c r="L46" s="22">
        <f>'[1]Вивезення та знешкодження ТПВ'!H48+'[2]по будинку'!X46+'[3]по будинку'!W46+'[4]по будинку'!W46+'[5]по будинку'!W46</f>
        <v>84.594000000000008</v>
      </c>
      <c r="M46" s="10">
        <f>'[1]Вивезення та знешкодження ТПВ'!V48+'[2]по будинку'!Y46+'[3]по будинку'!X46+'[4]по будинку'!X46+'[5]по будинку'!X46</f>
        <v>97.218389805629045</v>
      </c>
      <c r="N46" s="10">
        <v>0</v>
      </c>
      <c r="O46" s="15">
        <f t="shared" si="4"/>
        <v>12.624389805629036</v>
      </c>
      <c r="P46" s="17">
        <f>'[1]Приб підвал, тех.поверхів,покр '!H48+'[2]по будинку'!AB46+'[3]по будинку'!AA46+'[4]по будинку'!AA46+'[5]по будинку'!AA46+'[6]по будинку'!AA46+'[7]по будинку'!AA46+'[8]по будинку'!AA46+'[9]по будинку'!AA46+'[10]по будинку'!AA46+'[11]по будинку'!AA46+'[12]по будинку'!AA46</f>
        <v>0</v>
      </c>
      <c r="Q46" s="11">
        <f>'[1]Приб підвал, тех.поверхів,покр '!Q48+'[2]по будинку'!AC46+'[3]по будинку'!AB46+'[4]по будинку'!AB46+'[5]по будинку'!AB46+'[6]по будинку'!AB46+'[7]по будинку'!AB46+'[8]по будинку'!AB46+'[9]по будинку'!AB46+'[10]по будинку'!AB46+'[11]по будинку'!AB46+'[12]по будинку'!AB46</f>
        <v>0</v>
      </c>
      <c r="R46" s="10">
        <f t="shared" si="5"/>
        <v>0</v>
      </c>
      <c r="S46" s="23">
        <v>0</v>
      </c>
      <c r="T46" s="17">
        <f>'[1]ТО ліфтів'!H48+'[2]по будинку'!AF46+'[3]по будинку'!AE46+'[4]по будинку'!AE46+'[5]по будинку'!AE46+'[6]по будинку'!AE46+'[7]по будинку'!AE46+'[8]по будинку'!AE46+'[9]по будинку'!AE46+'[10]по будинку'!AE46+'[11]по будинку'!AE46+'[12]по будинку'!AE46</f>
        <v>0</v>
      </c>
      <c r="U46" s="10">
        <f>'[1]ТО ліфтів'!Q48+'[2]по будинку'!AG46+'[3]по будинку'!AF46+'[4]по будинку'!AF46+'[5]по будинку'!AF46+'[6]по будинку'!AF46+'[7]по будинку'!AF46+'[8]по будинку'!AF46+'[9]по будинку'!AF46+'[10]по будинку'!AF46+'[11]по будинку'!AF46+'[12]по будинку'!AF46</f>
        <v>0</v>
      </c>
      <c r="V46" s="10">
        <f t="shared" si="6"/>
        <v>0</v>
      </c>
      <c r="W46" s="23">
        <f t="shared" si="7"/>
        <v>0</v>
      </c>
      <c r="X46" s="17">
        <f>'[1]Обслуг. дисп.'!H48+'[2]по будинку'!AJ46+'[3]по будинку'!AI46+'[4]по будинку'!AI46+'[5]по будинку'!AI46+'[6]по будинку'!AI46+'[7]по будинку'!AI46+'[8]по будинку'!AI46+'[9]по будинку'!AI46+'[10]по будинку'!AI46+'[11]по будинку'!AI46+'[12]по будинку'!AI46</f>
        <v>0</v>
      </c>
      <c r="Y46" s="10">
        <f>'[1]Обслуг. дисп.'!O48+'[2]по будинку'!AK46+'[3]по будинку'!AJ46+'[4]по будинку'!AJ46+'[5]по будинку'!AJ46+'[6]по будинку'!AJ46+'[7]по будинку'!AJ46+'[8]по будинку'!AJ46+'[9]по будинку'!AJ46+'[10]по будинку'!AJ46+'[11]по будинку'!AJ46+'[12]по будинку'!AJ46</f>
        <v>0</v>
      </c>
      <c r="Z46" s="10">
        <f t="shared" si="8"/>
        <v>0</v>
      </c>
      <c r="AA46" s="27">
        <f t="shared" si="9"/>
        <v>0</v>
      </c>
      <c r="AB46" s="17">
        <f>'[1]ТО внутр. буд.сист'!H46+'[2]по будинку'!AN46+'[3]по будинку'!AM46+'[4]по будинку'!AM46+'[5]по будинку'!AM46+'[6]по будинку'!AM46+'[7]по будинку'!AM46+'[8]по будинку'!AM46+'[9]по будинку'!AM46+'[10]по будинку'!AM46+'[11]по будинку'!AM46+'[12]по будинку'!AM46</f>
        <v>0</v>
      </c>
      <c r="AC46" s="10">
        <f>'[1]ТО внутр. буд.сист'!W46+'[2]по будинку'!AO46+'[3]по будинку'!AN46+'[4]по будинку'!AN46+'[5]по будинку'!AN46+'[6]по будинку'!AN46+'[7]по будинку'!AN46+'[8]по будинку'!AN46+'[9]по будинку'!AN46+'[10]по будинку'!AN46+'[11]по будинку'!AN46+'[12]по будинку'!AN46</f>
        <v>0</v>
      </c>
      <c r="AD46" s="10">
        <f t="shared" si="10"/>
        <v>0</v>
      </c>
      <c r="AE46" s="23">
        <f t="shared" si="11"/>
        <v>0</v>
      </c>
      <c r="AF46" s="17">
        <f>[1]Дератизація!H47+'[2]по будинку'!AR46+'[3]по будинку'!AQ46+'[4]по будинку'!AQ46+'[5]по будинку'!AQ46+'[6]по будинку'!AQ46+'[7]по будинку'!AQ46+'[8]по будинку'!AQ46+'[9]по будинку'!AQ46+'[10]по будинку'!AQ46+'[11]по будинку'!AQ46+'[12]по будинку'!AQ46</f>
        <v>0</v>
      </c>
      <c r="AG46" s="10">
        <f>[1]Дератизація!O47+'[2]по будинку'!AS46+'[3]по будинку'!AR46+'[4]по будинку'!AR46+'[5]по будинку'!AR46+'[6]по будинку'!AR46+'[7]по будинку'!AR46+'[8]по будинку'!AR46+'[9]по будинку'!AR46+'[10]по будинку'!AR46+'[11]по будинку'!AR46+'[12]по будинку'!AR46</f>
        <v>0</v>
      </c>
      <c r="AH46" s="10">
        <f t="shared" si="12"/>
        <v>0</v>
      </c>
      <c r="AI46" s="23">
        <f t="shared" si="13"/>
        <v>0</v>
      </c>
      <c r="AJ46" s="17">
        <f>[1]Дезінсекція!H48+'[2]по будинку'!AV46+'[3]по будинку'!AU46+'[4]по будинку'!AU46+'[5]по будинку'!AU46+'[6]по будинку'!AU46+'[7]по будинку'!AU46+'[8]по будинку'!AU46+'[9]по будинку'!AU46+'[10]по будинку'!AU46+'[11]по будинку'!AU46+'[12]по будинку'!AU46</f>
        <v>0</v>
      </c>
      <c r="AK46" s="10">
        <f>[1]Дезінсекція!O48+'[2]по будинку'!AW46+'[3]по будинку'!AV46+'[4]по будинку'!AV46+'[5]по будинку'!AV46+'[6]по будинку'!AV46+'[7]по будинку'!AV46+'[8]по будинку'!AV46+'[9]по будинку'!AV46+'[10]по будинку'!AV46+'[11]по будинку'!AV46+'[12]по будинку'!AV46</f>
        <v>0</v>
      </c>
      <c r="AL46" s="10">
        <f t="shared" si="14"/>
        <v>0</v>
      </c>
      <c r="AM46" s="23">
        <v>0</v>
      </c>
      <c r="AN46" s="17">
        <f>'[1]Обслуг. ДВК'!H48+'[2]по будинку'!AZ46+'[3]по будинку'!AY46+'[4]по будинку'!AY46+'[5]по будинку'!AY46+'[6]по будинку'!AY46+'[7]по будинку'!AY46+'[8]по будинку'!AY46+'[9]по будинку'!AY46+'[10]по будинку'!AY46+'[11]по будинку'!AY46+'[12]по будинку'!AY46</f>
        <v>142.74317999999994</v>
      </c>
      <c r="AO46" s="10">
        <f>'[1]Обслуг. ДВК'!Q48+'[2]по будинку'!BA46+'[3]по будинку'!AZ46+'[4]по будинку'!AZ46+'[5]по будинку'!AZ46+'[6]по будинку'!AZ46+'[7]по будинку'!AZ46+'[8]по будинку'!AZ46+'[9]по будинку'!AZ46+'[10]по будинку'!AZ46+'[11]по будинку'!AZ46+'[12]по будинку'!AZ46</f>
        <v>1194.5076298701599</v>
      </c>
      <c r="AP46" s="10">
        <v>0</v>
      </c>
      <c r="AQ46" s="23">
        <f t="shared" si="32"/>
        <v>1051.76444987016</v>
      </c>
      <c r="AR46" s="17">
        <f>'[1]ТО мереж електропост.'!H49+'[2]по будинку'!BD46+'[3]по будинку'!BC46+'[4]по будинку'!BC46+'[5]по будинку'!BC46+'[6]по будинку'!BC46+'[7]по будинку'!BC46+'[8]по будинку'!BC46+'[9]по будинку'!BC46+'[10]по будинку'!BC46+'[11]по будинку'!BC46+'[12]по будинку'!BC46</f>
        <v>0</v>
      </c>
      <c r="AS46" s="11">
        <f>'[1]ТО мереж електропост.'!P49+'[2]по будинку'!BE46+'[3]по будинку'!BD46+'[4]по будинку'!BD46+'[5]по будинку'!BD46+'[6]по будинку'!BD46+'[7]по будинку'!BD46+'[8]по будинку'!BD46+'[9]по будинку'!BD46+'[10]по будинку'!BD46+'[11]по будинку'!BD46+'[12]по будинку'!BD46</f>
        <v>0</v>
      </c>
      <c r="AT46" s="10">
        <f t="shared" si="16"/>
        <v>0</v>
      </c>
      <c r="AU46" s="23">
        <f t="shared" si="17"/>
        <v>0</v>
      </c>
      <c r="AV46" s="17">
        <f>'[1]ПР констр.'!H48+'[2]по будинку'!BH46+'[3]по будинку'!BG46+'[4]по будинку'!BG46+'[5]по будинку'!BG46+'[6]по будинку'!BG46+'[7]по будинку'!BG46+'[8]по будинку'!BG46+'[9]по будинку'!BG46+'[10]по будинку'!BG46+'[11]по будинку'!BG46+'[12]по будинку'!BG46</f>
        <v>717.61457999999993</v>
      </c>
      <c r="AW46" s="10">
        <v>0</v>
      </c>
      <c r="AX46" s="10">
        <f t="shared" si="18"/>
        <v>717.61457999999993</v>
      </c>
      <c r="AY46" s="23">
        <v>0</v>
      </c>
      <c r="AZ46" s="17">
        <f>'[1]Прибирання та вивезення снігу'!H47+'[2]по будинку'!BL46+'[3]по будинку'!BK46+'[4]по будинку'!BK46+'[5]по будинку'!BK46+'[6]по будинку'!BK46+'[7]по будинку'!BK46+'[8]по будинку'!BK46+'[9]по будинку'!BK46+'[10]по будинку'!BK46+'[11]по будинку'!BK46+'[12]по будинку'!BK46</f>
        <v>0</v>
      </c>
      <c r="BA46" s="10">
        <f>'[1]Прибирання та вивезення снігу'!R47+'[2]по будинку'!BM46+'[3]по будинку'!BL46+'[4]по будинку'!BL46+'[5]по будинку'!BL46+'[6]по будинку'!BL46+'[7]по будинку'!BL46+'[8]по будинку'!BL46+'[9]по будинку'!BL46+'[10]по будинку'!BL46+'[11]по будинку'!BL46+'[12]по будинку'!BL46</f>
        <v>0</v>
      </c>
      <c r="BB46" s="10">
        <f t="shared" si="19"/>
        <v>0</v>
      </c>
      <c r="BC46" s="23">
        <f t="shared" si="20"/>
        <v>0</v>
      </c>
      <c r="BD46" s="17">
        <f>'[1]експлуатація номерних знаків'!H48+'[2]по будинку'!BP46+'[3]по будинку'!BO46+'[4]по будинку'!BO46+'[5]по будинку'!BO46+'[6]по будинку'!BO46+'[7]по будинку'!BO46+'[8]по будинку'!BO46+'[9]по будинку'!BO46+'[10]по будинку'!BO46+'[11]по будинку'!BO46+'[12]по будинку'!BO46</f>
        <v>0</v>
      </c>
      <c r="BE46" s="10">
        <f>'[1]експлуатація номерних знаків'!P48+'[2]по будинку'!BQ46+'[3]по будинку'!BP46+'[4]по будинку'!BP46+'[5]по будинку'!BP46+'[6]по будинку'!BP46+'[7]по будинку'!BP46+'[8]по будинку'!BP46+'[9]по будинку'!BP46+'[10]по будинку'!BP46+'[11]по будинку'!BP46+'[12]по будинку'!BP46</f>
        <v>0</v>
      </c>
      <c r="BF46" s="12">
        <f t="shared" si="21"/>
        <v>0</v>
      </c>
      <c r="BG46" s="29">
        <v>0</v>
      </c>
      <c r="BH46" s="17">
        <f>'[1]Освітлення місць загального кор'!H48+'[2]по будинку'!BT46+'[3]по будинку'!BS46+'[4]по будинку'!BS46+'[5]по будинку'!BS46+'[6]по будинку'!BS46+'[7]по будинку'!BS46+'[8]по будинку'!BS46+'[9]по будинку'!BS46+'[10]по будинку'!BS46+'[11]по будинку'!BS46+'[12]по будинку'!BS46</f>
        <v>0</v>
      </c>
      <c r="BI46" s="10">
        <f>'[1]Освітлення місць загального кор'!Q48+'[2]по будинку'!BU46+'[3]по будинку'!BT46+'[4]по будинку'!BT46+'[5]по будинку'!BT46+'[6]по будинку'!BT46+'[7]по будинку'!BT46+'[8]по будинку'!BT46+'[9]по будинку'!BT46+'[10]по будинку'!BT46+'[11]по будинку'!BT46+'[12]по будинку'!BT46</f>
        <v>0</v>
      </c>
      <c r="BJ46" s="10">
        <f t="shared" si="22"/>
        <v>0</v>
      </c>
      <c r="BK46" s="27">
        <f t="shared" si="23"/>
        <v>0</v>
      </c>
      <c r="BL46" s="17">
        <v>0</v>
      </c>
      <c r="BM46" s="10">
        <f>'[1]Енергопостачання ліфтів'!P48+'[2]по будинку'!BY46+'[3]по будинку'!BX46+'[4]по будинку'!BX46+'[5]по будинку'!BX46+'[6]по будинку'!BX46+'[7]по будинку'!BX46+'[8]по будинку'!BX46+'[9]по будинку'!BX46+'[10]по будинку'!BX46+'[11]по будинку'!BX46+'[12]по будинку'!BX46</f>
        <v>0</v>
      </c>
      <c r="BN46" s="10">
        <f t="shared" si="24"/>
        <v>0</v>
      </c>
      <c r="BO46" s="23">
        <f t="shared" si="25"/>
        <v>0</v>
      </c>
      <c r="BP46" s="134">
        <f t="shared" si="26"/>
        <v>944.95175999999992</v>
      </c>
      <c r="BQ46" s="12">
        <f t="shared" si="26"/>
        <v>1291.7260196757888</v>
      </c>
      <c r="BR46" s="10">
        <v>0</v>
      </c>
      <c r="BS46" s="15">
        <f t="shared" si="29"/>
        <v>346.77425967578893</v>
      </c>
      <c r="BT46" s="30">
        <f t="shared" si="28"/>
        <v>1.3669756217775486</v>
      </c>
    </row>
    <row r="47" spans="1:72" ht="17.100000000000001" customHeight="1" x14ac:dyDescent="0.2">
      <c r="A47" s="136">
        <v>42</v>
      </c>
      <c r="B47" s="39" t="s">
        <v>58</v>
      </c>
      <c r="C47" s="36">
        <v>9</v>
      </c>
      <c r="D47" s="22">
        <f>'[1]Прибирання сходових кліто'!H48+'[2]по будинку'!P47+'[3]по будинку'!O47+'[4]по будинку'!O47+'[5]по будинку'!O47+'[6]по будинку'!O47+'[7]по будинку'!O47+'[8]по будинку'!O47+'[9]по будинку'!O47+'[10]по будинку'!O47+'[11]по будинку'!O47+'[12]по будинку'!O47</f>
        <v>0</v>
      </c>
      <c r="E47" s="11">
        <f>'[1]Прибирання сходових кліто'!Y48+'[2]по будинку'!Q47+'[3]по будинку'!P47+'[4]по будинку'!P47+'[5]по будинку'!P47+'[6]по будинку'!P47+'[7]по будинку'!P47+'[8]по будинку'!P47+'[9]по будинку'!P47+'[10]по будинку'!P47+'[11]по будинку'!P47+'[12]по будинку'!P47</f>
        <v>0</v>
      </c>
      <c r="F47" s="10">
        <f t="shared" si="0"/>
        <v>0</v>
      </c>
      <c r="G47" s="23">
        <f t="shared" si="1"/>
        <v>0</v>
      </c>
      <c r="H47" s="17">
        <f>'[1]Прибирання прибуд терит.'!H47+'[2]по будинку'!T47+'[3]по будинку'!S47+'[4]по будинку'!S47+'[5]по будинку'!S47+'[6]по будинку'!S47+'[7]по будинку'!S47+'[8]по будинку'!S47+'[9]по будинку'!S47+'[10]по будинку'!S47+'[11]по будинку'!S47+'[12]по будинку'!S47</f>
        <v>0</v>
      </c>
      <c r="I47" s="11">
        <f>'[1]Прибирання прибуд терит.'!AG47+'[2]по будинку'!U47+'[3]по будинку'!T47+'[4]по будинку'!T47+'[5]по будинку'!T47+'[6]по будинку'!T47+'[7]по будинку'!T47+'[8]по будинку'!T47+'[9]по будинку'!T47+'[10]по будинку'!T47+'[11]по будинку'!T47+'[12]по будинку'!T47</f>
        <v>0</v>
      </c>
      <c r="J47" s="10">
        <f t="shared" si="2"/>
        <v>0</v>
      </c>
      <c r="K47" s="23">
        <f t="shared" si="3"/>
        <v>0</v>
      </c>
      <c r="L47" s="22">
        <f>'[1]Вивезення та знешкодження ТПВ'!H49+'[2]по будинку'!X47+'[3]по будинку'!W47+'[4]по будинку'!W47+'[5]по будинку'!W47</f>
        <v>466.46550000000002</v>
      </c>
      <c r="M47" s="10">
        <f>'[1]Вивезення та знешкодження ТПВ'!V49+'[2]по будинку'!Y47+'[3]по будинку'!X47+'[4]по будинку'!X47+'[5]по будинку'!X47</f>
        <v>565.66204874209029</v>
      </c>
      <c r="N47" s="10">
        <v>0</v>
      </c>
      <c r="O47" s="15">
        <f t="shared" si="4"/>
        <v>99.196548742090272</v>
      </c>
      <c r="P47" s="17">
        <f>'[1]Приб підвал, тех.поверхів,покр '!H49+'[2]по будинку'!AB47+'[3]по будинку'!AA47+'[4]по будинку'!AA47+'[5]по будинку'!AA47+'[6]по будинку'!AA47+'[7]по будинку'!AA47+'[8]по будинку'!AA47+'[9]по будинку'!AA47+'[10]по будинку'!AA47+'[11]по будинку'!AA47+'[12]по будинку'!AA47</f>
        <v>0</v>
      </c>
      <c r="Q47" s="11">
        <f>'[1]Приб підвал, тех.поверхів,покр '!Q49+'[2]по будинку'!AC47+'[3]по будинку'!AB47+'[4]по будинку'!AB47+'[5]по будинку'!AB47+'[6]по будинку'!AB47+'[7]по будинку'!AB47+'[8]по будинку'!AB47+'[9]по будинку'!AB47+'[10]по будинку'!AB47+'[11]по будинку'!AB47+'[12]по будинку'!AB47</f>
        <v>0</v>
      </c>
      <c r="R47" s="10">
        <f t="shared" si="5"/>
        <v>0</v>
      </c>
      <c r="S47" s="23">
        <v>0</v>
      </c>
      <c r="T47" s="17">
        <f>'[1]ТО ліфтів'!H49+'[2]по будинку'!AF47+'[3]по будинку'!AE47+'[4]по будинку'!AE47+'[5]по будинку'!AE47+'[6]по будинку'!AE47+'[7]по будинку'!AE47+'[8]по будинку'!AE47+'[9]по будинку'!AE47+'[10]по будинку'!AE47+'[11]по будинку'!AE47+'[12]по будинку'!AE47</f>
        <v>0</v>
      </c>
      <c r="U47" s="10">
        <f>'[1]ТО ліфтів'!Q49+'[2]по будинку'!AG47+'[3]по будинку'!AF47+'[4]по будинку'!AF47+'[5]по будинку'!AF47+'[6]по будинку'!AF47+'[7]по будинку'!AF47+'[8]по будинку'!AF47+'[9]по будинку'!AF47+'[10]по будинку'!AF47+'[11]по будинку'!AF47+'[12]по будинку'!AF47</f>
        <v>0</v>
      </c>
      <c r="V47" s="10">
        <f t="shared" si="6"/>
        <v>0</v>
      </c>
      <c r="W47" s="23">
        <f t="shared" si="7"/>
        <v>0</v>
      </c>
      <c r="X47" s="17">
        <f>'[1]Обслуг. дисп.'!H49+'[2]по будинку'!AJ47+'[3]по будинку'!AI47+'[4]по будинку'!AI47+'[5]по будинку'!AI47+'[6]по будинку'!AI47+'[7]по будинку'!AI47+'[8]по будинку'!AI47+'[9]по будинку'!AI47+'[10]по будинку'!AI47+'[11]по будинку'!AI47+'[12]по будинку'!AI47</f>
        <v>0</v>
      </c>
      <c r="Y47" s="10">
        <f>'[1]Обслуг. дисп.'!O49+'[2]по будинку'!AK47+'[3]по будинку'!AJ47+'[4]по будинку'!AJ47+'[5]по будинку'!AJ47+'[6]по будинку'!AJ47+'[7]по будинку'!AJ47+'[8]по будинку'!AJ47+'[9]по будинку'!AJ47+'[10]по будинку'!AJ47+'[11]по будинку'!AJ47+'[12]по будинку'!AJ47</f>
        <v>0</v>
      </c>
      <c r="Z47" s="10">
        <f t="shared" si="8"/>
        <v>0</v>
      </c>
      <c r="AA47" s="27">
        <f t="shared" si="9"/>
        <v>0</v>
      </c>
      <c r="AB47" s="17">
        <f>'[1]ТО внутр. буд.сист'!H47+'[2]по будинку'!AN47+'[3]по будинку'!AM47+'[4]по будинку'!AM47+'[5]по будинку'!AM47+'[6]по будинку'!AM47+'[7]по будинку'!AM47+'[8]по будинку'!AM47+'[9]по будинку'!AM47+'[10]по будинку'!AM47+'[11]по будинку'!AM47+'[12]по будинку'!AM47</f>
        <v>0</v>
      </c>
      <c r="AC47" s="10">
        <f>'[1]ТО внутр. буд.сист'!W47+'[2]по будинку'!AO47+'[3]по будинку'!AN47+'[4]по будинку'!AN47+'[5]по будинку'!AN47+'[6]по будинку'!AN47+'[7]по будинку'!AN47+'[8]по будинку'!AN47+'[9]по будинку'!AN47+'[10]по будинку'!AN47+'[11]по будинку'!AN47+'[12]по будинку'!AN47</f>
        <v>0</v>
      </c>
      <c r="AD47" s="10">
        <f t="shared" si="10"/>
        <v>0</v>
      </c>
      <c r="AE47" s="23">
        <f t="shared" si="11"/>
        <v>0</v>
      </c>
      <c r="AF47" s="17">
        <f>[1]Дератизація!H48+'[2]по будинку'!AR47+'[3]по будинку'!AQ47+'[4]по будинку'!AQ47+'[5]по будинку'!AQ47+'[6]по будинку'!AQ47+'[7]по будинку'!AQ47+'[8]по будинку'!AQ47+'[9]по будинку'!AQ47+'[10]по будинку'!AQ47+'[11]по будинку'!AQ47+'[12]по будинку'!AQ47</f>
        <v>0</v>
      </c>
      <c r="AG47" s="10">
        <f>[1]Дератизація!O48+'[2]по будинку'!AS47+'[3]по будинку'!AR47+'[4]по будинку'!AR47+'[5]по будинку'!AR47+'[6]по будинку'!AR47+'[7]по будинку'!AR47+'[8]по будинку'!AR47+'[9]по будинку'!AR47+'[10]по будинку'!AR47+'[11]по будинку'!AR47+'[12]по будинку'!AR47</f>
        <v>0</v>
      </c>
      <c r="AH47" s="10">
        <f t="shared" si="12"/>
        <v>0</v>
      </c>
      <c r="AI47" s="23">
        <f t="shared" si="13"/>
        <v>0</v>
      </c>
      <c r="AJ47" s="17">
        <f>[1]Дезінсекція!H49+'[2]по будинку'!AV47+'[3]по будинку'!AU47+'[4]по будинку'!AU47+'[5]по будинку'!AU47+'[6]по будинку'!AU47+'[7]по будинку'!AU47+'[8]по будинку'!AU47+'[9]по будинку'!AU47+'[10]по будинку'!AU47+'[11]по будинку'!AU47+'[12]по будинку'!AU47</f>
        <v>0</v>
      </c>
      <c r="AK47" s="10">
        <f>[1]Дезінсекція!O49+'[2]по будинку'!AW47+'[3]по будинку'!AV47+'[4]по будинку'!AV47+'[5]по будинку'!AV47+'[6]по будинку'!AV47+'[7]по будинку'!AV47+'[8]по будинку'!AV47+'[9]по будинку'!AV47+'[10]по будинку'!AV47+'[11]по будинку'!AV47+'[12]по будинку'!AV47</f>
        <v>0</v>
      </c>
      <c r="AL47" s="10">
        <f t="shared" si="14"/>
        <v>0</v>
      </c>
      <c r="AM47" s="23">
        <v>0</v>
      </c>
      <c r="AN47" s="17">
        <f>'[1]Обслуг. ДВК'!H49+'[2]по будинку'!AZ47+'[3]по будинку'!AY47+'[4]по будинку'!AY47+'[5]по будинку'!AY47+'[6]по будинку'!AY47+'[7]по будинку'!AY47+'[8]по будинку'!AY47+'[9]по будинку'!AY47+'[10]по будинку'!AY47+'[11]по будинку'!AY47+'[12]по будинку'!AY47</f>
        <v>418.47804000000008</v>
      </c>
      <c r="AO47" s="10">
        <f>'[1]Обслуг. ДВК'!Q49+'[2]по будинку'!BA47+'[3]по будинку'!AZ47+'[4]по будинку'!AZ47+'[5]по будинку'!AZ47+'[6]по будинку'!AZ47+'[7]по будинку'!AZ47+'[8]по будинку'!AZ47+'[9]по будинку'!AZ47+'[10]по будинку'!AZ47+'[11]по будинку'!AZ47+'[12]по будинку'!AZ47</f>
        <v>0</v>
      </c>
      <c r="AP47" s="10">
        <f t="shared" si="31"/>
        <v>418.47804000000008</v>
      </c>
      <c r="AQ47" s="23">
        <v>0</v>
      </c>
      <c r="AR47" s="17">
        <f>'[1]ТО мереж електропост.'!H50+'[2]по будинку'!BD47+'[3]по будинку'!BC47+'[4]по будинку'!BC47+'[5]по будинку'!BC47+'[6]по будинку'!BC47+'[7]по будинку'!BC47+'[8]по будинку'!BC47+'[9]по будинку'!BC47+'[10]по будинку'!BC47+'[11]по будинку'!BC47+'[12]по будинку'!BC47</f>
        <v>0</v>
      </c>
      <c r="AS47" s="11">
        <f>'[1]ТО мереж електропост.'!P50+'[2]по будинку'!BE47+'[3]по будинку'!BD47+'[4]по будинку'!BD47+'[5]по будинку'!BD47+'[6]по будинку'!BD47+'[7]по будинку'!BD47+'[8]по будинку'!BD47+'[9]по будинку'!BD47+'[10]по будинку'!BD47+'[11]по будинку'!BD47+'[12]по будинку'!BD47</f>
        <v>0</v>
      </c>
      <c r="AT47" s="10">
        <f t="shared" si="16"/>
        <v>0</v>
      </c>
      <c r="AU47" s="23">
        <f t="shared" si="17"/>
        <v>0</v>
      </c>
      <c r="AV47" s="17">
        <f>'[1]ПР констр.'!H49+'[2]по будинку'!BH47+'[3]по будинку'!BG47+'[4]по будинку'!BG47+'[5]по будинку'!BG47+'[6]по будинку'!BG47+'[7]по будинку'!BG47+'[8]по будинку'!BG47+'[9]по будинку'!BG47+'[10]по будинку'!BG47+'[11]по будинку'!BG47+'[12]по будинку'!BG47</f>
        <v>1482.8752800000004</v>
      </c>
      <c r="AW47" s="10">
        <v>0</v>
      </c>
      <c r="AX47" s="10">
        <f t="shared" si="18"/>
        <v>1482.8752800000004</v>
      </c>
      <c r="AY47" s="23">
        <v>0</v>
      </c>
      <c r="AZ47" s="17">
        <f>'[1]Прибирання та вивезення снігу'!H48+'[2]по будинку'!BL47+'[3]по будинку'!BK47+'[4]по будинку'!BK47+'[5]по будинку'!BK47+'[6]по будинку'!BK47+'[7]по будинку'!BK47+'[8]по будинку'!BK47+'[9]по будинку'!BK47+'[10]по будинку'!BK47+'[11]по будинку'!BK47+'[12]по будинку'!BK47</f>
        <v>0</v>
      </c>
      <c r="BA47" s="10">
        <f>'[1]Прибирання та вивезення снігу'!R48+'[2]по будинку'!BM47+'[3]по будинку'!BL47+'[4]по будинку'!BL47+'[5]по будинку'!BL47+'[6]по будинку'!BL47+'[7]по будинку'!BL47+'[8]по будинку'!BL47+'[9]по будинку'!BL47+'[10]по будинку'!BL47+'[11]по будинку'!BL47+'[12]по будинку'!BL47</f>
        <v>0</v>
      </c>
      <c r="BB47" s="10">
        <f t="shared" si="19"/>
        <v>0</v>
      </c>
      <c r="BC47" s="23">
        <f t="shared" si="20"/>
        <v>0</v>
      </c>
      <c r="BD47" s="17">
        <f>'[1]експлуатація номерних знаків'!H49+'[2]по будинку'!BP47+'[3]по будинку'!BO47+'[4]по будинку'!BO47+'[5]по будинку'!BO47+'[6]по будинку'!BO47+'[7]по будинку'!BO47+'[8]по будинку'!BO47+'[9]по будинку'!BO47+'[10]по будинку'!BO47+'[11]по будинку'!BO47+'[12]по будинку'!BO47</f>
        <v>0</v>
      </c>
      <c r="BE47" s="10">
        <f>'[1]експлуатація номерних знаків'!P49+'[2]по будинку'!BQ47+'[3]по будинку'!BP47+'[4]по будинку'!BP47+'[5]по будинку'!BP47+'[6]по будинку'!BP47+'[7]по будинку'!BP47+'[8]по будинку'!BP47+'[9]по будинку'!BP47+'[10]по будинку'!BP47+'[11]по будинку'!BP47+'[12]по будинку'!BP47</f>
        <v>0</v>
      </c>
      <c r="BF47" s="12">
        <f t="shared" si="21"/>
        <v>0</v>
      </c>
      <c r="BG47" s="29">
        <v>0</v>
      </c>
      <c r="BH47" s="17">
        <f>'[1]Освітлення місць загального кор'!H49+'[2]по будинку'!BT47+'[3]по будинку'!BS47+'[4]по будинку'!BS47+'[5]по будинку'!BS47+'[6]по будинку'!BS47+'[7]по будинку'!BS47+'[8]по будинку'!BS47+'[9]по будинку'!BS47+'[10]по будинку'!BS47+'[11]по будинку'!BS47+'[12]по будинку'!BS47</f>
        <v>0</v>
      </c>
      <c r="BI47" s="10">
        <f>'[1]Освітлення місць загального кор'!Q49+'[2]по будинку'!BU47+'[3]по будинку'!BT47+'[4]по будинку'!BT47+'[5]по будинку'!BT47+'[6]по будинку'!BT47+'[7]по будинку'!BT47+'[8]по будинку'!BT47+'[9]по будинку'!BT47+'[10]по будинку'!BT47+'[11]по будинку'!BT47+'[12]по будинку'!BT47</f>
        <v>0</v>
      </c>
      <c r="BJ47" s="10">
        <f t="shared" si="22"/>
        <v>0</v>
      </c>
      <c r="BK47" s="27">
        <f t="shared" si="23"/>
        <v>0</v>
      </c>
      <c r="BL47" s="17">
        <v>0</v>
      </c>
      <c r="BM47" s="10">
        <f>'[1]Енергопостачання ліфтів'!P49+'[2]по будинку'!BY47+'[3]по будинку'!BX47+'[4]по будинку'!BX47+'[5]по будинку'!BX47+'[6]по будинку'!BX47+'[7]по будинку'!BX47+'[8]по будинку'!BX47+'[9]по будинку'!BX47+'[10]по будинку'!BX47+'[11]по будинку'!BX47+'[12]по будинку'!BX47</f>
        <v>0</v>
      </c>
      <c r="BN47" s="10">
        <f t="shared" si="24"/>
        <v>0</v>
      </c>
      <c r="BO47" s="23">
        <f t="shared" si="25"/>
        <v>0</v>
      </c>
      <c r="BP47" s="134">
        <f t="shared" si="26"/>
        <v>2367.8188200000004</v>
      </c>
      <c r="BQ47" s="12">
        <f t="shared" si="26"/>
        <v>565.66204874209029</v>
      </c>
      <c r="BR47" s="10">
        <f t="shared" si="27"/>
        <v>1802.1567712579101</v>
      </c>
      <c r="BS47" s="15">
        <v>0</v>
      </c>
      <c r="BT47" s="30">
        <f t="shared" si="28"/>
        <v>0.23889583272342188</v>
      </c>
    </row>
    <row r="48" spans="1:72" ht="17.100000000000001" customHeight="1" x14ac:dyDescent="0.2">
      <c r="A48" s="135">
        <v>43</v>
      </c>
      <c r="B48" s="39" t="s">
        <v>59</v>
      </c>
      <c r="C48" s="36">
        <v>32</v>
      </c>
      <c r="D48" s="22">
        <f>'[1]Прибирання сходових кліто'!H49+'[2]по будинку'!P48+'[3]по будинку'!O48+'[4]по будинку'!O48+'[5]по будинку'!O48+'[6]по будинку'!O48+'[7]по будинку'!O48+'[8]по будинку'!O48+'[9]по будинку'!O48+'[10]по будинку'!O48+'[11]по будинку'!O48+'[12]по будинку'!O48</f>
        <v>0</v>
      </c>
      <c r="E48" s="11">
        <f>'[1]Прибирання сходових кліто'!Y49+'[2]по будинку'!Q48+'[3]по будинку'!P48+'[4]по будинку'!P48+'[5]по будинку'!P48+'[6]по будинку'!P48+'[7]по будинку'!P48+'[8]по будинку'!P48+'[9]по будинку'!P48+'[10]по будинку'!P48+'[11]по будинку'!P48+'[12]по будинку'!P48</f>
        <v>0</v>
      </c>
      <c r="F48" s="10">
        <f t="shared" si="0"/>
        <v>0</v>
      </c>
      <c r="G48" s="23">
        <f t="shared" si="1"/>
        <v>0</v>
      </c>
      <c r="H48" s="17">
        <f>'[1]Прибирання прибуд терит.'!H48+'[2]по будинку'!T48+'[3]по будинку'!S48+'[4]по будинку'!S48+'[5]по будинку'!S48+'[6]по будинку'!S48+'[7]по будинку'!S48+'[8]по будинку'!S48+'[9]по будинку'!S48+'[10]по будинку'!S48+'[11]по будинку'!S48+'[12]по будинку'!S48</f>
        <v>0</v>
      </c>
      <c r="I48" s="11">
        <f>'[1]Прибирання прибуд терит.'!AG48+'[2]по будинку'!U48+'[3]по будинку'!T48+'[4]по будинку'!T48+'[5]по будинку'!T48+'[6]по будинку'!T48+'[7]по будинку'!T48+'[8]по будинку'!T48+'[9]по будинку'!T48+'[10]по будинку'!T48+'[11]по будинку'!T48+'[12]по будинку'!T48</f>
        <v>0</v>
      </c>
      <c r="J48" s="10">
        <f t="shared" si="2"/>
        <v>0</v>
      </c>
      <c r="K48" s="23">
        <f t="shared" si="3"/>
        <v>0</v>
      </c>
      <c r="L48" s="22">
        <f>'[1]Вивезення та знешкодження ТПВ'!H50+'[2]по будинку'!X48+'[3]по будинку'!W48+'[4]по будинку'!W48+'[5]по будинку'!W48</f>
        <v>168.97599999999997</v>
      </c>
      <c r="M48" s="10">
        <f>'[1]Вивезення та знешкодження ТПВ'!V50+'[2]по будинку'!Y48+'[3]по будинку'!X48+'[4]по будинку'!X48+'[5]по будинку'!X48</f>
        <v>155.51186774861981</v>
      </c>
      <c r="N48" s="10">
        <f t="shared" si="30"/>
        <v>13.464132251380164</v>
      </c>
      <c r="O48" s="15">
        <v>0</v>
      </c>
      <c r="P48" s="17">
        <f>'[1]Приб підвал, тех.поверхів,покр '!H50+'[2]по будинку'!AB48+'[3]по будинку'!AA48+'[4]по будинку'!AA48+'[5]по будинку'!AA48+'[6]по будинку'!AA48+'[7]по будинку'!AA48+'[8]по будинку'!AA48+'[9]по будинку'!AA48+'[10]по будинку'!AA48+'[11]по будинку'!AA48+'[12]по будинку'!AA48</f>
        <v>0</v>
      </c>
      <c r="Q48" s="11">
        <f>'[1]Приб підвал, тех.поверхів,покр '!Q50+'[2]по будинку'!AC48+'[3]по будинку'!AB48+'[4]по будинку'!AB48+'[5]по будинку'!AB48+'[6]по будинку'!AB48+'[7]по будинку'!AB48+'[8]по будинку'!AB48+'[9]по будинку'!AB48+'[10]по будинку'!AB48+'[11]по будинку'!AB48+'[12]по будинку'!AB48</f>
        <v>0</v>
      </c>
      <c r="R48" s="10">
        <f t="shared" si="5"/>
        <v>0</v>
      </c>
      <c r="S48" s="23">
        <v>0</v>
      </c>
      <c r="T48" s="17">
        <f>'[1]ТО ліфтів'!H50+'[2]по будинку'!AF48+'[3]по будинку'!AE48+'[4]по будинку'!AE48+'[5]по будинку'!AE48+'[6]по будинку'!AE48+'[7]по будинку'!AE48+'[8]по будинку'!AE48+'[9]по будинку'!AE48+'[10]по будинку'!AE48+'[11]по будинку'!AE48+'[12]по будинку'!AE48</f>
        <v>0</v>
      </c>
      <c r="U48" s="10">
        <f>'[1]ТО ліфтів'!Q50+'[2]по будинку'!AG48+'[3]по будинку'!AF48+'[4]по будинку'!AF48+'[5]по будинку'!AF48+'[6]по будинку'!AF48+'[7]по будинку'!AF48+'[8]по будинку'!AF48+'[9]по будинку'!AF48+'[10]по будинку'!AF48+'[11]по будинку'!AF48+'[12]по будинку'!AF48</f>
        <v>0</v>
      </c>
      <c r="V48" s="10">
        <f t="shared" si="6"/>
        <v>0</v>
      </c>
      <c r="W48" s="23">
        <f t="shared" si="7"/>
        <v>0</v>
      </c>
      <c r="X48" s="17">
        <f>'[1]Обслуг. дисп.'!H50+'[2]по будинку'!AJ48+'[3]по будинку'!AI48+'[4]по будинку'!AI48+'[5]по будинку'!AI48+'[6]по будинку'!AI48+'[7]по будинку'!AI48+'[8]по будинку'!AI48+'[9]по будинку'!AI48+'[10]по будинку'!AI48+'[11]по будинку'!AI48+'[12]по будинку'!AI48</f>
        <v>0</v>
      </c>
      <c r="Y48" s="10">
        <f>'[1]Обслуг. дисп.'!O50+'[2]по будинку'!AK48+'[3]по будинку'!AJ48+'[4]по будинку'!AJ48+'[5]по будинку'!AJ48+'[6]по будинку'!AJ48+'[7]по будинку'!AJ48+'[8]по будинку'!AJ48+'[9]по будинку'!AJ48+'[10]по будинку'!AJ48+'[11]по будинку'!AJ48+'[12]по будинку'!AJ48</f>
        <v>0</v>
      </c>
      <c r="Z48" s="10">
        <f t="shared" si="8"/>
        <v>0</v>
      </c>
      <c r="AA48" s="27">
        <f t="shared" si="9"/>
        <v>0</v>
      </c>
      <c r="AB48" s="17">
        <f>'[1]ТО внутр. буд.сист'!H48+'[2]по будинку'!AN48+'[3]по будинку'!AM48+'[4]по будинку'!AM48+'[5]по будинку'!AM48+'[6]по будинку'!AM48+'[7]по будинку'!AM48+'[8]по будинку'!AM48+'[9]по будинку'!AM48+'[10]по будинку'!AM48+'[11]по будинку'!AM48+'[12]по будинку'!AM48</f>
        <v>0</v>
      </c>
      <c r="AC48" s="10">
        <f>'[1]ТО внутр. буд.сист'!W48+'[2]по будинку'!AO48+'[3]по будинку'!AN48+'[4]по будинку'!AN48+'[5]по будинку'!AN48+'[6]по будинку'!AN48+'[7]по будинку'!AN48+'[8]по будинку'!AN48+'[9]по будинку'!AN48+'[10]по будинку'!AN48+'[11]по будинку'!AN48+'[12]по будинку'!AN48</f>
        <v>0</v>
      </c>
      <c r="AD48" s="10">
        <f t="shared" si="10"/>
        <v>0</v>
      </c>
      <c r="AE48" s="23">
        <f t="shared" si="11"/>
        <v>0</v>
      </c>
      <c r="AF48" s="17">
        <f>[1]Дератизація!H49+'[2]по будинку'!AR48+'[3]по будинку'!AQ48+'[4]по будинку'!AQ48+'[5]по будинку'!AQ48+'[6]по будинку'!AQ48+'[7]по будинку'!AQ48+'[8]по будинку'!AQ48+'[9]по будинку'!AQ48+'[10]по будинку'!AQ48+'[11]по будинку'!AQ48+'[12]по будинку'!AQ48</f>
        <v>0</v>
      </c>
      <c r="AG48" s="10">
        <f>[1]Дератизація!O49+'[2]по будинку'!AS48+'[3]по будинку'!AR48+'[4]по будинку'!AR48+'[5]по будинку'!AR48+'[6]по будинку'!AR48+'[7]по будинку'!AR48+'[8]по будинку'!AR48+'[9]по будинку'!AR48+'[10]по будинку'!AR48+'[11]по будинку'!AR48+'[12]по будинку'!AR48</f>
        <v>0</v>
      </c>
      <c r="AH48" s="10">
        <f t="shared" si="12"/>
        <v>0</v>
      </c>
      <c r="AI48" s="23">
        <f t="shared" si="13"/>
        <v>0</v>
      </c>
      <c r="AJ48" s="17">
        <f>[1]Дезінсекція!H50+'[2]по будинку'!AV48+'[3]по будинку'!AU48+'[4]по будинку'!AU48+'[5]по будинку'!AU48+'[6]по будинку'!AU48+'[7]по будинку'!AU48+'[8]по будинку'!AU48+'[9]по будинку'!AU48+'[10]по будинку'!AU48+'[11]по будинку'!AU48+'[12]по будинку'!AU48</f>
        <v>0</v>
      </c>
      <c r="AK48" s="10">
        <f>[1]Дезінсекція!O50+'[2]по будинку'!AW48+'[3]по будинку'!AV48+'[4]по будинку'!AV48+'[5]по будинку'!AV48+'[6]по будинку'!AV48+'[7]по будинку'!AV48+'[8]по будинку'!AV48+'[9]по будинку'!AV48+'[10]по будинку'!AV48+'[11]по будинку'!AV48+'[12]по будинку'!AV48</f>
        <v>0</v>
      </c>
      <c r="AL48" s="10">
        <f t="shared" si="14"/>
        <v>0</v>
      </c>
      <c r="AM48" s="23">
        <v>0</v>
      </c>
      <c r="AN48" s="17">
        <f>'[1]Обслуг. ДВК'!H50+'[2]по будинку'!AZ48+'[3]по будинку'!AY48+'[4]по будинку'!AY48+'[5]по будинку'!AY48+'[6]по будинку'!AY48+'[7]по будинку'!AY48+'[8]по будинку'!AY48+'[9]по будинку'!AY48+'[10]по будинку'!AY48+'[11]по будинку'!AY48+'[12]по будинку'!AY48</f>
        <v>131.78695999999999</v>
      </c>
      <c r="AO48" s="10">
        <f>'[1]Обслуг. ДВК'!Q50+'[2]по будинку'!BA48+'[3]по будинку'!AZ48+'[4]по будинку'!AZ48+'[5]по будинку'!AZ48+'[6]по будинку'!AZ48+'[7]по будинку'!AZ48+'[8]по будинку'!AZ48+'[9]по будинку'!AZ48+'[10]по будинку'!AZ48+'[11]по будинку'!AZ48+'[12]по будинку'!AZ48</f>
        <v>135.95377335393323</v>
      </c>
      <c r="AP48" s="10">
        <v>0</v>
      </c>
      <c r="AQ48" s="23">
        <f t="shared" si="32"/>
        <v>4.1668133539332359</v>
      </c>
      <c r="AR48" s="17">
        <f>'[1]ТО мереж електропост.'!H51+'[2]по будинку'!BD48+'[3]по будинку'!BC48+'[4]по будинку'!BC48+'[5]по будинку'!BC48+'[6]по будинку'!BC48+'[7]по будинку'!BC48+'[8]по будинку'!BC48+'[9]по будинку'!BC48+'[10]по будинку'!BC48+'[11]по будинку'!BC48+'[12]по будинку'!BC48</f>
        <v>0</v>
      </c>
      <c r="AS48" s="11">
        <f>'[1]ТО мереж електропост.'!P51+'[2]по будинку'!BE48+'[3]по будинку'!BD48+'[4]по будинку'!BD48+'[5]по будинку'!BD48+'[6]по будинку'!BD48+'[7]по будинку'!BD48+'[8]по будинку'!BD48+'[9]по будинку'!BD48+'[10]по будинку'!BD48+'[11]по будинку'!BD48+'[12]по будинку'!BD48</f>
        <v>0</v>
      </c>
      <c r="AT48" s="10">
        <f t="shared" si="16"/>
        <v>0</v>
      </c>
      <c r="AU48" s="23">
        <f t="shared" si="17"/>
        <v>0</v>
      </c>
      <c r="AV48" s="17">
        <f>'[1]ПР констр.'!H50+'[2]по будинку'!BH48+'[3]по будинку'!BG48+'[4]по будинку'!BG48+'[5]по будинку'!BG48+'[6]по будинку'!BG48+'[7]по будинку'!BG48+'[8]по будинку'!BG48+'[9]по будинку'!BG48+'[10]по будинку'!BG48+'[11]по будинку'!BG48+'[12]по будинку'!BG48</f>
        <v>789.43296000000009</v>
      </c>
      <c r="AW48" s="10">
        <v>204.35</v>
      </c>
      <c r="AX48" s="10">
        <f t="shared" si="18"/>
        <v>585.08296000000007</v>
      </c>
      <c r="AY48" s="23">
        <v>0</v>
      </c>
      <c r="AZ48" s="17">
        <f>'[1]Прибирання та вивезення снігу'!H49+'[2]по будинку'!BL48+'[3]по будинку'!BK48+'[4]по будинку'!BK48+'[5]по будинку'!BK48+'[6]по будинку'!BK48+'[7]по будинку'!BK48+'[8]по будинку'!BK48+'[9]по будинку'!BK48+'[10]по будинку'!BK48+'[11]по будинку'!BK48+'[12]по будинку'!BK48</f>
        <v>0</v>
      </c>
      <c r="BA48" s="10">
        <f>'[1]Прибирання та вивезення снігу'!R49+'[2]по будинку'!BM48+'[3]по будинку'!BL48+'[4]по будинку'!BL48+'[5]по будинку'!BL48+'[6]по будинку'!BL48+'[7]по будинку'!BL48+'[8]по будинку'!BL48+'[9]по будинку'!BL48+'[10]по будинку'!BL48+'[11]по будинку'!BL48+'[12]по будинку'!BL48</f>
        <v>0</v>
      </c>
      <c r="BB48" s="10">
        <f t="shared" si="19"/>
        <v>0</v>
      </c>
      <c r="BC48" s="23">
        <f t="shared" si="20"/>
        <v>0</v>
      </c>
      <c r="BD48" s="17">
        <f>'[1]експлуатація номерних знаків'!H50+'[2]по будинку'!BP48+'[3]по будинку'!BO48+'[4]по будинку'!BO48+'[5]по будинку'!BO48+'[6]по будинку'!BO48+'[7]по будинку'!BO48+'[8]по будинку'!BO48+'[9]по будинку'!BO48+'[10]по будинку'!BO48+'[11]по будинку'!BO48+'[12]по будинку'!BO48</f>
        <v>0</v>
      </c>
      <c r="BE48" s="10">
        <f>'[1]експлуатація номерних знаків'!P50+'[2]по будинку'!BQ48+'[3]по будинку'!BP48+'[4]по будинку'!BP48+'[5]по будинку'!BP48+'[6]по будинку'!BP48+'[7]по будинку'!BP48+'[8]по будинку'!BP48+'[9]по будинку'!BP48+'[10]по будинку'!BP48+'[11]по будинку'!BP48+'[12]по будинку'!BP48</f>
        <v>0</v>
      </c>
      <c r="BF48" s="12">
        <f t="shared" si="21"/>
        <v>0</v>
      </c>
      <c r="BG48" s="29">
        <v>0</v>
      </c>
      <c r="BH48" s="17">
        <f>'[1]Освітлення місць загального кор'!H50+'[2]по будинку'!BT48+'[3]по будинку'!BS48+'[4]по будинку'!BS48+'[5]по будинку'!BS48+'[6]по будинку'!BS48+'[7]по будинку'!BS48+'[8]по будинку'!BS48+'[9]по будинку'!BS48+'[10]по будинку'!BS48+'[11]по будинку'!BS48+'[12]по будинку'!BS48</f>
        <v>0</v>
      </c>
      <c r="BI48" s="10">
        <f>'[1]Освітлення місць загального кор'!Q50+'[2]по будинку'!BU48+'[3]по будинку'!BT48+'[4]по будинку'!BT48+'[5]по будинку'!BT48+'[6]по будинку'!BT48+'[7]по будинку'!BT48+'[8]по будинку'!BT48+'[9]по будинку'!BT48+'[10]по будинку'!BT48+'[11]по будинку'!BT48+'[12]по будинку'!BT48</f>
        <v>0</v>
      </c>
      <c r="BJ48" s="10">
        <f t="shared" si="22"/>
        <v>0</v>
      </c>
      <c r="BK48" s="27">
        <f t="shared" si="23"/>
        <v>0</v>
      </c>
      <c r="BL48" s="17">
        <v>0</v>
      </c>
      <c r="BM48" s="10">
        <f>'[1]Енергопостачання ліфтів'!P50+'[2]по будинку'!BY48+'[3]по будинку'!BX48+'[4]по будинку'!BX48+'[5]по будинку'!BX48+'[6]по будинку'!BX48+'[7]по будинку'!BX48+'[8]по будинку'!BX48+'[9]по будинку'!BX48+'[10]по будинку'!BX48+'[11]по будинку'!BX48+'[12]по будинку'!BX48</f>
        <v>0</v>
      </c>
      <c r="BN48" s="10">
        <f t="shared" si="24"/>
        <v>0</v>
      </c>
      <c r="BO48" s="23">
        <f t="shared" si="25"/>
        <v>0</v>
      </c>
      <c r="BP48" s="134">
        <f t="shared" si="26"/>
        <v>1090.1959200000001</v>
      </c>
      <c r="BQ48" s="12">
        <f t="shared" si="26"/>
        <v>495.81564110255306</v>
      </c>
      <c r="BR48" s="10">
        <f t="shared" si="27"/>
        <v>594.38027889744706</v>
      </c>
      <c r="BS48" s="15">
        <v>0</v>
      </c>
      <c r="BT48" s="30">
        <f t="shared" si="28"/>
        <v>0.45479498868657753</v>
      </c>
    </row>
    <row r="49" spans="1:72" ht="17.100000000000001" customHeight="1" x14ac:dyDescent="0.2">
      <c r="A49" s="136">
        <v>44</v>
      </c>
      <c r="B49" s="39" t="s">
        <v>59</v>
      </c>
      <c r="C49" s="36">
        <v>40</v>
      </c>
      <c r="D49" s="22">
        <f>'[1]Прибирання сходових кліто'!H50+'[2]по будинку'!P49+'[3]по будинку'!O49+'[4]по будинку'!O49+'[5]по будинку'!O49+'[6]по будинку'!O49+'[7]по будинку'!O49+'[8]по будинку'!O49+'[9]по будинку'!O49+'[10]по будинку'!O49+'[11]по будинку'!O49+'[12]по будинку'!O49</f>
        <v>0</v>
      </c>
      <c r="E49" s="11">
        <f>'[1]Прибирання сходових кліто'!Y50+'[2]по будинку'!Q49+'[3]по будинку'!P49+'[4]по будинку'!P49+'[5]по будинку'!P49+'[6]по будинку'!P49+'[7]по будинку'!P49+'[8]по будинку'!P49+'[9]по будинку'!P49+'[10]по будинку'!P49+'[11]по будинку'!P49+'[12]по будинку'!P49</f>
        <v>0</v>
      </c>
      <c r="F49" s="10">
        <f t="shared" si="0"/>
        <v>0</v>
      </c>
      <c r="G49" s="23">
        <f t="shared" si="1"/>
        <v>0</v>
      </c>
      <c r="H49" s="17">
        <f>'[1]Прибирання прибуд терит.'!H49+'[2]по будинку'!T49+'[3]по будинку'!S49+'[4]по будинку'!S49+'[5]по будинку'!S49+'[6]по будинку'!S49+'[7]по будинку'!S49+'[8]по будинку'!S49+'[9]по будинку'!S49+'[10]по будинку'!S49+'[11]по будинку'!S49+'[12]по будинку'!S49</f>
        <v>0</v>
      </c>
      <c r="I49" s="11">
        <f>'[1]Прибирання прибуд терит.'!AG49+'[2]по будинку'!U49+'[3]по будинку'!T49+'[4]по будинку'!T49+'[5]по будинку'!T49+'[6]по будинку'!T49+'[7]по будинку'!T49+'[8]по будинку'!T49+'[9]по будинку'!T49+'[10]по будинку'!T49+'[11]по будинку'!T49+'[12]по будинку'!T49</f>
        <v>0</v>
      </c>
      <c r="J49" s="10">
        <f t="shared" si="2"/>
        <v>0</v>
      </c>
      <c r="K49" s="23">
        <f t="shared" si="3"/>
        <v>0</v>
      </c>
      <c r="L49" s="22">
        <f>'[1]Вивезення та знешкодження ТПВ'!H51+'[2]по будинку'!X49+'[3]по будинку'!W49+'[4]по будинку'!W49+'[5]по будинку'!W49</f>
        <v>423.18100000000004</v>
      </c>
      <c r="M49" s="10">
        <f>'[1]Вивезення та знешкодження ТПВ'!V51+'[2]по будинку'!Y49+'[3]по будинку'!X49+'[4]по будинку'!X49+'[5]по будинку'!X49</f>
        <v>486.14050275801276</v>
      </c>
      <c r="N49" s="10">
        <v>0</v>
      </c>
      <c r="O49" s="15">
        <f t="shared" si="4"/>
        <v>62.959502758012718</v>
      </c>
      <c r="P49" s="17">
        <f>'[1]Приб підвал, тех.поверхів,покр '!H51+'[2]по будинку'!AB49+'[3]по будинку'!AA49+'[4]по будинку'!AA49+'[5]по будинку'!AA49+'[6]по будинку'!AA49+'[7]по будинку'!AA49+'[8]по будинку'!AA49+'[9]по будинку'!AA49+'[10]по будинку'!AA49+'[11]по будинку'!AA49+'[12]по будинку'!AA49</f>
        <v>0</v>
      </c>
      <c r="Q49" s="11">
        <f>'[1]Приб підвал, тех.поверхів,покр '!Q51+'[2]по будинку'!AC49+'[3]по будинку'!AB49+'[4]по будинку'!AB49+'[5]по будинку'!AB49+'[6]по будинку'!AB49+'[7]по будинку'!AB49+'[8]по будинку'!AB49+'[9]по будинку'!AB49+'[10]по будинку'!AB49+'[11]по будинку'!AB49+'[12]по будинку'!AB49</f>
        <v>0</v>
      </c>
      <c r="R49" s="10">
        <f t="shared" si="5"/>
        <v>0</v>
      </c>
      <c r="S49" s="23">
        <v>0</v>
      </c>
      <c r="T49" s="17">
        <f>'[1]ТО ліфтів'!H51+'[2]по будинку'!AF49+'[3]по будинку'!AE49+'[4]по будинку'!AE49+'[5]по будинку'!AE49+'[6]по будинку'!AE49+'[7]по будинку'!AE49+'[8]по будинку'!AE49+'[9]по будинку'!AE49+'[10]по будинку'!AE49+'[11]по будинку'!AE49+'[12]по будинку'!AE49</f>
        <v>0</v>
      </c>
      <c r="U49" s="10">
        <f>'[1]ТО ліфтів'!Q51+'[2]по будинку'!AG49+'[3]по будинку'!AF49+'[4]по будинку'!AF49+'[5]по будинку'!AF49+'[6]по будинку'!AF49+'[7]по будинку'!AF49+'[8]по будинку'!AF49+'[9]по будинку'!AF49+'[10]по будинку'!AF49+'[11]по будинку'!AF49+'[12]по будинку'!AF49</f>
        <v>0</v>
      </c>
      <c r="V49" s="10">
        <f t="shared" si="6"/>
        <v>0</v>
      </c>
      <c r="W49" s="23">
        <f t="shared" si="7"/>
        <v>0</v>
      </c>
      <c r="X49" s="17">
        <f>'[1]Обслуг. дисп.'!H51+'[2]по будинку'!AJ49+'[3]по будинку'!AI49+'[4]по будинку'!AI49+'[5]по будинку'!AI49+'[6]по будинку'!AI49+'[7]по будинку'!AI49+'[8]по будинку'!AI49+'[9]по будинку'!AI49+'[10]по будинку'!AI49+'[11]по будинку'!AI49+'[12]по будинку'!AI49</f>
        <v>0</v>
      </c>
      <c r="Y49" s="10">
        <f>'[1]Обслуг. дисп.'!O51+'[2]по будинку'!AK49+'[3]по будинку'!AJ49+'[4]по будинку'!AJ49+'[5]по будинку'!AJ49+'[6]по будинку'!AJ49+'[7]по будинку'!AJ49+'[8]по будинку'!AJ49+'[9]по будинку'!AJ49+'[10]по будинку'!AJ49+'[11]по будинку'!AJ49+'[12]по будинку'!AJ49</f>
        <v>0</v>
      </c>
      <c r="Z49" s="10">
        <f t="shared" si="8"/>
        <v>0</v>
      </c>
      <c r="AA49" s="27">
        <f t="shared" si="9"/>
        <v>0</v>
      </c>
      <c r="AB49" s="17">
        <f>'[1]ТО внутр. буд.сист'!H49+'[2]по будинку'!AN49+'[3]по будинку'!AM49+'[4]по будинку'!AM49+'[5]по будинку'!AM49+'[6]по будинку'!AM49+'[7]по будинку'!AM49+'[8]по будинку'!AM49+'[9]по будинку'!AM49+'[10]по будинку'!AM49+'[11]по будинку'!AM49+'[12]по будинку'!AM49</f>
        <v>0</v>
      </c>
      <c r="AC49" s="10">
        <f>'[1]ТО внутр. буд.сист'!W49+'[2]по будинку'!AO49+'[3]по будинку'!AN49+'[4]по будинку'!AN49+'[5]по будинку'!AN49+'[6]по будинку'!AN49+'[7]по будинку'!AN49+'[8]по будинку'!AN49+'[9]по будинку'!AN49+'[10]по будинку'!AN49+'[11]по будинку'!AN49+'[12]по будинку'!AN49</f>
        <v>0</v>
      </c>
      <c r="AD49" s="10">
        <f t="shared" si="10"/>
        <v>0</v>
      </c>
      <c r="AE49" s="23">
        <f t="shared" si="11"/>
        <v>0</v>
      </c>
      <c r="AF49" s="17">
        <f>[1]Дератизація!H50+'[2]по будинку'!AR49+'[3]по будинку'!AQ49+'[4]по будинку'!AQ49+'[5]по будинку'!AQ49+'[6]по будинку'!AQ49+'[7]по будинку'!AQ49+'[8]по будинку'!AQ49+'[9]по будинку'!AQ49+'[10]по будинку'!AQ49+'[11]по будинку'!AQ49+'[12]по будинку'!AQ49</f>
        <v>0</v>
      </c>
      <c r="AG49" s="10">
        <f>[1]Дератизація!O50+'[2]по будинку'!AS49+'[3]по будинку'!AR49+'[4]по будинку'!AR49+'[5]по будинку'!AR49+'[6]по будинку'!AR49+'[7]по будинку'!AR49+'[8]по будинку'!AR49+'[9]по будинку'!AR49+'[10]по будинку'!AR49+'[11]по будинку'!AR49+'[12]по будинку'!AR49</f>
        <v>0</v>
      </c>
      <c r="AH49" s="10">
        <f t="shared" si="12"/>
        <v>0</v>
      </c>
      <c r="AI49" s="23">
        <f t="shared" si="13"/>
        <v>0</v>
      </c>
      <c r="AJ49" s="17">
        <f>[1]Дезінсекція!H51+'[2]по будинку'!AV49+'[3]по будинку'!AU49+'[4]по будинку'!AU49+'[5]по будинку'!AU49+'[6]по будинку'!AU49+'[7]по будинку'!AU49+'[8]по будинку'!AU49+'[9]по будинку'!AU49+'[10]по будинку'!AU49+'[11]по будинку'!AU49+'[12]по будинку'!AU49</f>
        <v>0</v>
      </c>
      <c r="AK49" s="10">
        <f>[1]Дезінсекція!O51+'[2]по будинку'!AW49+'[3]по будинку'!AV49+'[4]по будинку'!AV49+'[5]по будинку'!AV49+'[6]по будинку'!AV49+'[7]по будинку'!AV49+'[8]по будинку'!AV49+'[9]по будинку'!AV49+'[10]по будинку'!AV49+'[11]по будинку'!AV49+'[12]по будинку'!AV49</f>
        <v>0</v>
      </c>
      <c r="AL49" s="10">
        <f t="shared" si="14"/>
        <v>0</v>
      </c>
      <c r="AM49" s="23">
        <v>0</v>
      </c>
      <c r="AN49" s="17">
        <f>'[1]Обслуг. ДВК'!H51+'[2]по будинку'!AZ49+'[3]по будинку'!AY49+'[4]по будинку'!AY49+'[5]по будинку'!AY49+'[6]по будинку'!AY49+'[7]по будинку'!AY49+'[8]по будинку'!AY49+'[9]по будинку'!AY49+'[10]по будинку'!AY49+'[11]по будинку'!AY49+'[12]по будинку'!AY49</f>
        <v>282.78447999999992</v>
      </c>
      <c r="AO49" s="10">
        <f>'[1]Обслуг. ДВК'!Q51+'[2]по будинку'!BA49+'[3]по будинку'!AZ49+'[4]по будинку'!AZ49+'[5]по будинку'!AZ49+'[6]по будинку'!AZ49+'[7]по будинку'!AZ49+'[8]по будинку'!AZ49+'[9]по будинку'!AZ49+'[10]по будинку'!AZ49+'[11]по будинку'!AZ49+'[12]по будинку'!AZ49</f>
        <v>330.40293563074601</v>
      </c>
      <c r="AP49" s="10">
        <v>0</v>
      </c>
      <c r="AQ49" s="23">
        <f t="shared" si="32"/>
        <v>47.618455630746098</v>
      </c>
      <c r="AR49" s="17">
        <f>'[1]ТО мереж електропост.'!H52+'[2]по будинку'!BD49+'[3]по будинку'!BC49+'[4]по будинку'!BC49+'[5]по будинку'!BC49+'[6]по будинку'!BC49+'[7]по будинку'!BC49+'[8]по будинку'!BC49+'[9]по будинку'!BC49+'[10]по будинку'!BC49+'[11]по будинку'!BC49+'[12]по будинку'!BC49</f>
        <v>0</v>
      </c>
      <c r="AS49" s="11">
        <f>'[1]ТО мереж електропост.'!P52+'[2]по будинку'!BE49+'[3]по будинку'!BD49+'[4]по будинку'!BD49+'[5]по будинку'!BD49+'[6]по будинку'!BD49+'[7]по будинку'!BD49+'[8]по будинку'!BD49+'[9]по будинку'!BD49+'[10]по будинку'!BD49+'[11]по будинку'!BD49+'[12]по будинку'!BD49</f>
        <v>0</v>
      </c>
      <c r="AT49" s="10">
        <f t="shared" si="16"/>
        <v>0</v>
      </c>
      <c r="AU49" s="23">
        <f t="shared" si="17"/>
        <v>0</v>
      </c>
      <c r="AV49" s="17">
        <f>'[1]ПР констр.'!H51+'[2]по будинку'!BH49+'[3]по будинку'!BG49+'[4]по будинку'!BG49+'[5]по будинку'!BG49+'[6]по будинку'!BG49+'[7]по будинку'!BG49+'[8]по будинку'!BG49+'[9]по будинку'!BG49+'[10]по будинку'!BG49+'[11]по будинку'!BG49+'[12]по будинку'!BG49</f>
        <v>1208.28359</v>
      </c>
      <c r="AW49" s="10">
        <v>1551.55</v>
      </c>
      <c r="AX49" s="10">
        <v>0</v>
      </c>
      <c r="AY49" s="23">
        <f>AW49-AV49</f>
        <v>343.26640999999995</v>
      </c>
      <c r="AZ49" s="17">
        <f>'[1]Прибирання та вивезення снігу'!H50+'[2]по будинку'!BL49+'[3]по будинку'!BK49+'[4]по будинку'!BK49+'[5]по будинку'!BK49+'[6]по будинку'!BK49+'[7]по будинку'!BK49+'[8]по будинку'!BK49+'[9]по будинку'!BK49+'[10]по будинку'!BK49+'[11]по будинку'!BK49+'[12]по будинку'!BK49</f>
        <v>0</v>
      </c>
      <c r="BA49" s="10">
        <f>'[1]Прибирання та вивезення снігу'!R50+'[2]по будинку'!BM49+'[3]по будинку'!BL49+'[4]по будинку'!BL49+'[5]по будинку'!BL49+'[6]по будинку'!BL49+'[7]по будинку'!BL49+'[8]по будинку'!BL49+'[9]по будинку'!BL49+'[10]по будинку'!BL49+'[11]по будинку'!BL49+'[12]по будинку'!BL49</f>
        <v>0</v>
      </c>
      <c r="BB49" s="10">
        <f t="shared" si="19"/>
        <v>0</v>
      </c>
      <c r="BC49" s="23">
        <f t="shared" si="20"/>
        <v>0</v>
      </c>
      <c r="BD49" s="17">
        <f>'[1]експлуатація номерних знаків'!H51+'[2]по будинку'!BP49+'[3]по будинку'!BO49+'[4]по будинку'!BO49+'[5]по будинку'!BO49+'[6]по будинку'!BO49+'[7]по будинку'!BO49+'[8]по будинку'!BO49+'[9]по будинку'!BO49+'[10]по будинку'!BO49+'[11]по будинку'!BO49+'[12]по будинку'!BO49</f>
        <v>0</v>
      </c>
      <c r="BE49" s="10">
        <f>'[1]експлуатація номерних знаків'!P51+'[2]по будинку'!BQ49+'[3]по будинку'!BP49+'[4]по будинку'!BP49+'[5]по будинку'!BP49+'[6]по будинку'!BP49+'[7]по будинку'!BP49+'[8]по будинку'!BP49+'[9]по будинку'!BP49+'[10]по будинку'!BP49+'[11]по будинку'!BP49+'[12]по будинку'!BP49</f>
        <v>0</v>
      </c>
      <c r="BF49" s="12">
        <f t="shared" si="21"/>
        <v>0</v>
      </c>
      <c r="BG49" s="29">
        <v>0</v>
      </c>
      <c r="BH49" s="17">
        <f>'[1]Освітлення місць загального кор'!H51+'[2]по будинку'!BT49+'[3]по будинку'!BS49+'[4]по будинку'!BS49+'[5]по будинку'!BS49+'[6]по будинку'!BS49+'[7]по будинку'!BS49+'[8]по будинку'!BS49+'[9]по будинку'!BS49+'[10]по будинку'!BS49+'[11]по будинку'!BS49+'[12]по будинку'!BS49</f>
        <v>0</v>
      </c>
      <c r="BI49" s="10">
        <f>'[1]Освітлення місць загального кор'!Q51+'[2]по будинку'!BU49+'[3]по будинку'!BT49+'[4]по будинку'!BT49+'[5]по будинку'!BT49+'[6]по будинку'!BT49+'[7]по будинку'!BT49+'[8]по будинку'!BT49+'[9]по будинку'!BT49+'[10]по будинку'!BT49+'[11]по будинку'!BT49+'[12]по будинку'!BT49</f>
        <v>0</v>
      </c>
      <c r="BJ49" s="10">
        <f t="shared" si="22"/>
        <v>0</v>
      </c>
      <c r="BK49" s="27">
        <f t="shared" si="23"/>
        <v>0</v>
      </c>
      <c r="BL49" s="17">
        <v>0</v>
      </c>
      <c r="BM49" s="10">
        <f>'[1]Енергопостачання ліфтів'!P51+'[2]по будинку'!BY49+'[3]по будинку'!BX49+'[4]по будинку'!BX49+'[5]по будинку'!BX49+'[6]по будинку'!BX49+'[7]по будинку'!BX49+'[8]по будинку'!BX49+'[9]по будинку'!BX49+'[10]по будинку'!BX49+'[11]по будинку'!BX49+'[12]по будинку'!BX49</f>
        <v>0</v>
      </c>
      <c r="BN49" s="10">
        <f t="shared" si="24"/>
        <v>0</v>
      </c>
      <c r="BO49" s="23">
        <f t="shared" si="25"/>
        <v>0</v>
      </c>
      <c r="BP49" s="134">
        <f t="shared" si="26"/>
        <v>1914.2490699999998</v>
      </c>
      <c r="BQ49" s="12">
        <f t="shared" si="26"/>
        <v>2368.0934383887588</v>
      </c>
      <c r="BR49" s="10">
        <v>0</v>
      </c>
      <c r="BS49" s="15">
        <f t="shared" si="29"/>
        <v>453.84436838875899</v>
      </c>
      <c r="BT49" s="30">
        <f t="shared" si="28"/>
        <v>1.2370874174637885</v>
      </c>
    </row>
    <row r="50" spans="1:72" ht="17.100000000000001" customHeight="1" x14ac:dyDescent="0.2">
      <c r="A50" s="136">
        <v>45</v>
      </c>
      <c r="B50" s="39" t="s">
        <v>60</v>
      </c>
      <c r="C50" s="36">
        <v>1</v>
      </c>
      <c r="D50" s="22">
        <f>'[1]Прибирання сходових кліто'!H51+'[2]по будинку'!P50+'[3]по будинку'!O50+'[4]по будинку'!O50+'[5]по будинку'!O50+'[6]по будинку'!O50+'[7]по будинку'!O50+'[8]по будинку'!O50+'[9]по будинку'!O50+'[10]по будинку'!O50+'[11]по будинку'!O50+'[12]по будинку'!O50</f>
        <v>0</v>
      </c>
      <c r="E50" s="11">
        <f>'[1]Прибирання сходових кліто'!Y51+'[2]по будинку'!Q50+'[3]по будинку'!P50+'[4]по будинку'!P50+'[5]по будинку'!P50+'[6]по будинку'!P50+'[7]по будинку'!P50+'[8]по будинку'!P50+'[9]по будинку'!P50+'[10]по будинку'!P50+'[11]по будинку'!P50+'[12]по будинку'!P50</f>
        <v>0</v>
      </c>
      <c r="F50" s="10">
        <f t="shared" si="0"/>
        <v>0</v>
      </c>
      <c r="G50" s="23">
        <f t="shared" si="1"/>
        <v>0</v>
      </c>
      <c r="H50" s="17">
        <f>'[1]Прибирання прибуд терит.'!H50+'[2]по будинку'!T50+'[3]по будинку'!S50+'[4]по будинку'!S50+'[5]по будинку'!S50+'[6]по будинку'!S50+'[7]по будинку'!S50+'[8]по будинку'!S50+'[9]по будинку'!S50+'[10]по будинку'!S50+'[11]по будинку'!S50+'[12]по будинку'!S50</f>
        <v>0</v>
      </c>
      <c r="I50" s="11">
        <f>'[1]Прибирання прибуд терит.'!AG50+'[2]по будинку'!U50+'[3]по будинку'!T50+'[4]по будинку'!T50+'[5]по будинку'!T50+'[6]по будинку'!T50+'[7]по будинку'!T50+'[8]по будинку'!T50+'[9]по будинку'!T50+'[10]по будинку'!T50+'[11]по будинку'!T50+'[12]по будинку'!T50</f>
        <v>0</v>
      </c>
      <c r="J50" s="10">
        <f t="shared" si="2"/>
        <v>0</v>
      </c>
      <c r="K50" s="23">
        <f t="shared" si="3"/>
        <v>0</v>
      </c>
      <c r="L50" s="22">
        <f>'[1]Вивезення та знешкодження ТПВ'!H52+'[2]по будинку'!X50+'[3]по будинку'!W50+'[4]по будинку'!W50+'[5]по будинку'!W50</f>
        <v>635.00850000000003</v>
      </c>
      <c r="M50" s="10">
        <f>'[1]Вивезення та знешкодження ТПВ'!V52+'[2]по будинку'!Y50+'[3]по будинку'!X50+'[4]по будинку'!X50+'[5]по будинку'!X50</f>
        <v>729.26529079094621</v>
      </c>
      <c r="N50" s="10">
        <v>0</v>
      </c>
      <c r="O50" s="15">
        <f t="shared" si="4"/>
        <v>94.256790790946184</v>
      </c>
      <c r="P50" s="17">
        <f>'[1]Приб підвал, тех.поверхів,покр '!H52+'[2]по будинку'!AB50+'[3]по будинку'!AA50+'[4]по будинку'!AA50+'[5]по будинку'!AA50+'[6]по будинку'!AA50+'[7]по будинку'!AA50+'[8]по будинку'!AA50+'[9]по будинку'!AA50+'[10]по будинку'!AA50+'[11]по будинку'!AA50+'[12]по будинку'!AA50</f>
        <v>0</v>
      </c>
      <c r="Q50" s="11">
        <f>'[1]Приб підвал, тех.поверхів,покр '!Q52+'[2]по будинку'!AC50+'[3]по будинку'!AB50+'[4]по будинку'!AB50+'[5]по будинку'!AB50+'[6]по будинку'!AB50+'[7]по будинку'!AB50+'[8]по будинку'!AB50+'[9]по будинку'!AB50+'[10]по будинку'!AB50+'[11]по будинку'!AB50+'[12]по будинку'!AB50</f>
        <v>0</v>
      </c>
      <c r="R50" s="10">
        <f t="shared" si="5"/>
        <v>0</v>
      </c>
      <c r="S50" s="23">
        <v>0</v>
      </c>
      <c r="T50" s="17">
        <f>'[1]ТО ліфтів'!H52+'[2]по будинку'!AF50+'[3]по будинку'!AE50+'[4]по будинку'!AE50+'[5]по будинку'!AE50+'[6]по будинку'!AE50+'[7]по будинку'!AE50+'[8]по будинку'!AE50+'[9]по будинку'!AE50+'[10]по будинку'!AE50+'[11]по будинку'!AE50+'[12]по будинку'!AE50</f>
        <v>0</v>
      </c>
      <c r="U50" s="10">
        <f>'[1]ТО ліфтів'!Q52+'[2]по будинку'!AG50+'[3]по будинку'!AF50+'[4]по будинку'!AF50+'[5]по будинку'!AF50+'[6]по будинку'!AF50+'[7]по будинку'!AF50+'[8]по будинку'!AF50+'[9]по будинку'!AF50+'[10]по будинку'!AF50+'[11]по будинку'!AF50+'[12]по будинку'!AF50</f>
        <v>0</v>
      </c>
      <c r="V50" s="10">
        <f t="shared" si="6"/>
        <v>0</v>
      </c>
      <c r="W50" s="23">
        <f t="shared" si="7"/>
        <v>0</v>
      </c>
      <c r="X50" s="17">
        <f>'[1]Обслуг. дисп.'!H52+'[2]по будинку'!AJ50+'[3]по будинку'!AI50+'[4]по будинку'!AI50+'[5]по будинку'!AI50+'[6]по будинку'!AI50+'[7]по будинку'!AI50+'[8]по будинку'!AI50+'[9]по будинку'!AI50+'[10]по будинку'!AI50+'[11]по будинку'!AI50+'[12]по будинку'!AI50</f>
        <v>0</v>
      </c>
      <c r="Y50" s="10">
        <f>'[1]Обслуг. дисп.'!O52+'[2]по будинку'!AK50+'[3]по будинку'!AJ50+'[4]по будинку'!AJ50+'[5]по будинку'!AJ50+'[6]по будинку'!AJ50+'[7]по будинку'!AJ50+'[8]по будинку'!AJ50+'[9]по будинку'!AJ50+'[10]по будинку'!AJ50+'[11]по будинку'!AJ50+'[12]по будинку'!AJ50</f>
        <v>0</v>
      </c>
      <c r="Z50" s="10">
        <f t="shared" si="8"/>
        <v>0</v>
      </c>
      <c r="AA50" s="27">
        <f t="shared" si="9"/>
        <v>0</v>
      </c>
      <c r="AB50" s="17">
        <f>'[1]ТО внутр. буд.сист'!H50+'[2]по будинку'!AN50+'[3]по будинку'!AM50+'[4]по будинку'!AM50+'[5]по будинку'!AM50+'[6]по будинку'!AM50+'[7]по будинку'!AM50+'[8]по будинку'!AM50+'[9]по будинку'!AM50+'[10]по будинку'!AM50+'[11]по будинку'!AM50+'[12]по будинку'!AM50</f>
        <v>0</v>
      </c>
      <c r="AC50" s="10">
        <f>'[1]ТО внутр. буд.сист'!W50+'[2]по будинку'!AO50+'[3]по будинку'!AN50+'[4]по будинку'!AN50+'[5]по будинку'!AN50+'[6]по будинку'!AN50+'[7]по будинку'!AN50+'[8]по будинку'!AN50+'[9]по будинку'!AN50+'[10]по будинку'!AN50+'[11]по будинку'!AN50+'[12]по будинку'!AN50</f>
        <v>0</v>
      </c>
      <c r="AD50" s="10">
        <f t="shared" si="10"/>
        <v>0</v>
      </c>
      <c r="AE50" s="23">
        <f t="shared" si="11"/>
        <v>0</v>
      </c>
      <c r="AF50" s="17">
        <f>[1]Дератизація!H51+'[2]по будинку'!AR50+'[3]по будинку'!AQ50+'[4]по будинку'!AQ50+'[5]по будинку'!AQ50+'[6]по будинку'!AQ50+'[7]по будинку'!AQ50+'[8]по будинку'!AQ50+'[9]по будинку'!AQ50+'[10]по будинку'!AQ50+'[11]по будинку'!AQ50+'[12]по будинку'!AQ50</f>
        <v>0</v>
      </c>
      <c r="AG50" s="10">
        <f>[1]Дератизація!O51+'[2]по будинку'!AS50+'[3]по будинку'!AR50+'[4]по будинку'!AR50+'[5]по будинку'!AR50+'[6]по будинку'!AR50+'[7]по будинку'!AR50+'[8]по будинку'!AR50+'[9]по будинку'!AR50+'[10]по будинку'!AR50+'[11]по будинку'!AR50+'[12]по будинку'!AR50</f>
        <v>0</v>
      </c>
      <c r="AH50" s="10">
        <f t="shared" si="12"/>
        <v>0</v>
      </c>
      <c r="AI50" s="23">
        <f t="shared" si="13"/>
        <v>0</v>
      </c>
      <c r="AJ50" s="17">
        <f>[1]Дезінсекція!H52+'[2]по будинку'!AV50+'[3]по будинку'!AU50+'[4]по будинку'!AU50+'[5]по будинку'!AU50+'[6]по будинку'!AU50+'[7]по будинку'!AU50+'[8]по будинку'!AU50+'[9]по будинку'!AU50+'[10]по будинку'!AU50+'[11]по будинку'!AU50+'[12]по будинку'!AU50</f>
        <v>0</v>
      </c>
      <c r="AK50" s="10">
        <f>[1]Дезінсекція!O52+'[2]по будинку'!AW50+'[3]по будинку'!AV50+'[4]по будинку'!AV50+'[5]по будинку'!AV50+'[6]по будинку'!AV50+'[7]по будинку'!AV50+'[8]по будинку'!AV50+'[9]по будинку'!AV50+'[10]по будинку'!AV50+'[11]по будинку'!AV50+'[12]по будинку'!AV50</f>
        <v>0</v>
      </c>
      <c r="AL50" s="10">
        <f t="shared" si="14"/>
        <v>0</v>
      </c>
      <c r="AM50" s="23">
        <v>0</v>
      </c>
      <c r="AN50" s="17">
        <f>'[1]Обслуг. ДВК'!H52+'[2]по будинку'!AZ50+'[3]по будинку'!AY50+'[4]по будинку'!AY50+'[5]по будинку'!AY50+'[6]по будинку'!AY50+'[7]по будинку'!AY50+'[8]по будинку'!AY50+'[9]по будинку'!AY50+'[10]по будинку'!AY50+'[11]по будинку'!AY50+'[12]по будинку'!AY50</f>
        <v>427.60422000000011</v>
      </c>
      <c r="AO50" s="10">
        <f>'[1]Обслуг. ДВК'!Q52+'[2]по будинку'!BA50+'[3]по будинку'!AZ50+'[4]по будинку'!AZ50+'[5]по будинку'!AZ50+'[6]по будинку'!AZ50+'[7]по будинку'!AZ50+'[8]по будинку'!AZ50+'[9]по будинку'!AZ50+'[10]по будинку'!AZ50+'[11]по будинку'!AZ50+'[12]по будинку'!AZ50</f>
        <v>3851.5527620370049</v>
      </c>
      <c r="AP50" s="10">
        <v>0</v>
      </c>
      <c r="AQ50" s="23">
        <f t="shared" si="32"/>
        <v>3423.9485420370047</v>
      </c>
      <c r="AR50" s="17">
        <f>'[1]ТО мереж електропост.'!H53+'[2]по будинку'!BD50+'[3]по будинку'!BC50+'[4]по будинку'!BC50+'[5]по будинку'!BC50+'[6]по будинку'!BC50+'[7]по будинку'!BC50+'[8]по будинку'!BC50+'[9]по будинку'!BC50+'[10]по будинку'!BC50+'[11]по будинку'!BC50+'[12]по будинку'!BC50</f>
        <v>0</v>
      </c>
      <c r="AS50" s="11">
        <f>'[1]ТО мереж електропост.'!P53+'[2]по будинку'!BE50+'[3]по будинку'!BD50+'[4]по будинку'!BD50+'[5]по будинку'!BD50+'[6]по будинку'!BD50+'[7]по будинку'!BD50+'[8]по будинку'!BD50+'[9]по будинку'!BD50+'[10]по будинку'!BD50+'[11]по будинку'!BD50+'[12]по будинку'!BD50</f>
        <v>0</v>
      </c>
      <c r="AT50" s="10">
        <f t="shared" si="16"/>
        <v>0</v>
      </c>
      <c r="AU50" s="23">
        <f t="shared" si="17"/>
        <v>0</v>
      </c>
      <c r="AV50" s="17">
        <f>'[1]ПР констр.'!H52+'[2]по будинку'!BH50+'[3]по будинку'!BG50+'[4]по будинку'!BG50+'[5]по будинку'!BG50+'[6]по будинку'!BG50+'[7]по будинку'!BG50+'[8]по будинку'!BG50+'[9]по будинку'!BG50+'[10]по будинку'!BG50+'[11]по будинку'!BG50+'[12]по будинку'!BG50</f>
        <v>1757.1751499999998</v>
      </c>
      <c r="AW50" s="10">
        <v>0</v>
      </c>
      <c r="AX50" s="10">
        <f t="shared" si="18"/>
        <v>1757.1751499999998</v>
      </c>
      <c r="AY50" s="23">
        <v>0</v>
      </c>
      <c r="AZ50" s="17">
        <f>'[1]Прибирання та вивезення снігу'!H51+'[2]по будинку'!BL50+'[3]по будинку'!BK50+'[4]по будинку'!BK50+'[5]по будинку'!BK50+'[6]по будинку'!BK50+'[7]по будинку'!BK50+'[8]по будинку'!BK50+'[9]по будинку'!BK50+'[10]по будинку'!BK50+'[11]по будинку'!BK50+'[12]по будинку'!BK50</f>
        <v>0</v>
      </c>
      <c r="BA50" s="10">
        <f>'[1]Прибирання та вивезення снігу'!R51+'[2]по будинку'!BM50+'[3]по будинку'!BL50+'[4]по будинку'!BL50+'[5]по будинку'!BL50+'[6]по будинку'!BL50+'[7]по будинку'!BL50+'[8]по будинку'!BL50+'[9]по будинку'!BL50+'[10]по будинку'!BL50+'[11]по будинку'!BL50+'[12]по будинку'!BL50</f>
        <v>0</v>
      </c>
      <c r="BB50" s="10">
        <f t="shared" si="19"/>
        <v>0</v>
      </c>
      <c r="BC50" s="23">
        <f t="shared" si="20"/>
        <v>0</v>
      </c>
      <c r="BD50" s="17">
        <f>'[1]експлуатація номерних знаків'!H52+'[2]по будинку'!BP50+'[3]по будинку'!BO50+'[4]по будинку'!BO50+'[5]по будинку'!BO50+'[6]по будинку'!BO50+'[7]по будинку'!BO50+'[8]по будинку'!BO50+'[9]по будинку'!BO50+'[10]по будинку'!BO50+'[11]по будинку'!BO50+'[12]по будинку'!BO50</f>
        <v>0</v>
      </c>
      <c r="BE50" s="10">
        <f>'[1]експлуатація номерних знаків'!P52+'[2]по будинку'!BQ50+'[3]по будинку'!BP50+'[4]по будинку'!BP50+'[5]по будинку'!BP50+'[6]по будинку'!BP50+'[7]по будинку'!BP50+'[8]по будинку'!BP50+'[9]по будинку'!BP50+'[10]по будинку'!BP50+'[11]по будинку'!BP50+'[12]по будинку'!BP50</f>
        <v>0</v>
      </c>
      <c r="BF50" s="12">
        <f t="shared" si="21"/>
        <v>0</v>
      </c>
      <c r="BG50" s="29">
        <v>0</v>
      </c>
      <c r="BH50" s="17">
        <f>'[1]Освітлення місць загального кор'!H52+'[2]по будинку'!BT50+'[3]по будинку'!BS50+'[4]по будинку'!BS50+'[5]по будинку'!BS50+'[6]по будинку'!BS50+'[7]по будинку'!BS50+'[8]по будинку'!BS50+'[9]по будинку'!BS50+'[10]по будинку'!BS50+'[11]по будинку'!BS50+'[12]по будинку'!BS50</f>
        <v>0</v>
      </c>
      <c r="BI50" s="10">
        <f>'[1]Освітлення місць загального кор'!Q52+'[2]по будинку'!BU50+'[3]по будинку'!BT50+'[4]по будинку'!BT50+'[5]по будинку'!BT50+'[6]по будинку'!BT50+'[7]по будинку'!BT50+'[8]по будинку'!BT50+'[9]по будинку'!BT50+'[10]по будинку'!BT50+'[11]по будинку'!BT50+'[12]по будинку'!BT50</f>
        <v>0</v>
      </c>
      <c r="BJ50" s="10">
        <f t="shared" si="22"/>
        <v>0</v>
      </c>
      <c r="BK50" s="27">
        <f t="shared" si="23"/>
        <v>0</v>
      </c>
      <c r="BL50" s="17">
        <v>0</v>
      </c>
      <c r="BM50" s="10">
        <f>'[1]Енергопостачання ліфтів'!P52+'[2]по будинку'!BY50+'[3]по будинку'!BX50+'[4]по будинку'!BX50+'[5]по будинку'!BX50+'[6]по будинку'!BX50+'[7]по будинку'!BX50+'[8]по будинку'!BX50+'[9]по будинку'!BX50+'[10]по будинку'!BX50+'[11]по будинку'!BX50+'[12]по будинку'!BX50</f>
        <v>0</v>
      </c>
      <c r="BN50" s="10">
        <f t="shared" si="24"/>
        <v>0</v>
      </c>
      <c r="BO50" s="23">
        <f t="shared" si="25"/>
        <v>0</v>
      </c>
      <c r="BP50" s="134">
        <f t="shared" si="26"/>
        <v>2819.7878700000001</v>
      </c>
      <c r="BQ50" s="12">
        <f t="shared" si="26"/>
        <v>4580.8180528279509</v>
      </c>
      <c r="BR50" s="10">
        <v>0</v>
      </c>
      <c r="BS50" s="15">
        <f t="shared" si="29"/>
        <v>1761.0301828279507</v>
      </c>
      <c r="BT50" s="30">
        <f t="shared" si="28"/>
        <v>1.6245257671911153</v>
      </c>
    </row>
    <row r="51" spans="1:72" ht="17.100000000000001" customHeight="1" x14ac:dyDescent="0.2">
      <c r="A51" s="135">
        <v>46</v>
      </c>
      <c r="B51" s="39" t="s">
        <v>60</v>
      </c>
      <c r="C51" s="36">
        <v>11</v>
      </c>
      <c r="D51" s="22">
        <f>'[1]Прибирання сходових кліто'!H52+'[2]по будинку'!P51+'[3]по будинку'!O51+'[4]по будинку'!O51+'[5]по будинку'!O51+'[6]по будинку'!O51+'[7]по будинку'!O51+'[8]по будинку'!O51+'[9]по будинку'!O51+'[10]по будинку'!O51+'[11]по будинку'!O51+'[12]по будинку'!O51</f>
        <v>0</v>
      </c>
      <c r="E51" s="11">
        <f>'[1]Прибирання сходових кліто'!Y52+'[2]по будинку'!Q51+'[3]по будинку'!P51+'[4]по будинку'!P51+'[5]по будинку'!P51+'[6]по будинку'!P51+'[7]по будинку'!P51+'[8]по будинку'!P51+'[9]по будинку'!P51+'[10]по будинку'!P51+'[11]по будинку'!P51+'[12]по будинку'!P51</f>
        <v>0</v>
      </c>
      <c r="F51" s="10">
        <f t="shared" si="0"/>
        <v>0</v>
      </c>
      <c r="G51" s="23">
        <f t="shared" si="1"/>
        <v>0</v>
      </c>
      <c r="H51" s="17">
        <f>'[1]Прибирання прибуд терит.'!H51+'[2]по будинку'!T51+'[3]по будинку'!S51+'[4]по будинку'!S51+'[5]по будинку'!S51+'[6]по будинку'!S51+'[7]по будинку'!S51+'[8]по будинку'!S51+'[9]по будинку'!S51+'[10]по будинку'!S51+'[11]по будинку'!S51+'[12]по будинку'!S51</f>
        <v>0</v>
      </c>
      <c r="I51" s="11">
        <f>'[1]Прибирання прибуд терит.'!AG51+'[2]по будинку'!U51+'[3]по будинку'!T51+'[4]по будинку'!T51+'[5]по будинку'!T51+'[6]по будинку'!T51+'[7]по будинку'!T51+'[8]по будинку'!T51+'[9]по будинку'!T51+'[10]по будинку'!T51+'[11]по будинку'!T51+'[12]по будинку'!T51</f>
        <v>0</v>
      </c>
      <c r="J51" s="10">
        <f t="shared" si="2"/>
        <v>0</v>
      </c>
      <c r="K51" s="23">
        <f t="shared" si="3"/>
        <v>0</v>
      </c>
      <c r="L51" s="22">
        <f>'[1]Вивезення та знешкодження ТПВ'!H53+'[2]по будинку'!X51+'[3]по будинку'!W51+'[4]по будинку'!W51+'[5]по будинку'!W51</f>
        <v>465.49799999999999</v>
      </c>
      <c r="M51" s="10">
        <f>'[1]Вивезення та знешкодження ТПВ'!V53+'[2]по будинку'!Y51+'[3]по будинку'!X51+'[4]по будинку'!X51+'[5]по будинку'!X51</f>
        <v>495.87817188979693</v>
      </c>
      <c r="N51" s="10">
        <v>0</v>
      </c>
      <c r="O51" s="15">
        <f t="shared" si="4"/>
        <v>30.380171889796941</v>
      </c>
      <c r="P51" s="17">
        <f>'[1]Приб підвал, тех.поверхів,покр '!H53+'[2]по будинку'!AB51+'[3]по будинку'!AA51+'[4]по будинку'!AA51+'[5]по будинку'!AA51+'[6]по будинку'!AA51+'[7]по будинку'!AA51+'[8]по будинку'!AA51+'[9]по будинку'!AA51+'[10]по будинку'!AA51+'[11]по будинку'!AA51+'[12]по будинку'!AA51</f>
        <v>0</v>
      </c>
      <c r="Q51" s="11">
        <f>'[1]Приб підвал, тех.поверхів,покр '!Q53+'[2]по будинку'!AC51+'[3]по будинку'!AB51+'[4]по будинку'!AB51+'[5]по будинку'!AB51+'[6]по будинку'!AB51+'[7]по будинку'!AB51+'[8]по будинку'!AB51+'[9]по будинку'!AB51+'[10]по будинку'!AB51+'[11]по будинку'!AB51+'[12]по будинку'!AB51</f>
        <v>0</v>
      </c>
      <c r="R51" s="10">
        <f t="shared" si="5"/>
        <v>0</v>
      </c>
      <c r="S51" s="23">
        <v>0</v>
      </c>
      <c r="T51" s="17">
        <f>'[1]ТО ліфтів'!H53+'[2]по будинку'!AF51+'[3]по будинку'!AE51+'[4]по будинку'!AE51+'[5]по будинку'!AE51+'[6]по будинку'!AE51+'[7]по будинку'!AE51+'[8]по будинку'!AE51+'[9]по будинку'!AE51+'[10]по будинку'!AE51+'[11]по будинку'!AE51+'[12]по будинку'!AE51</f>
        <v>0</v>
      </c>
      <c r="U51" s="10">
        <f>'[1]ТО ліфтів'!Q53+'[2]по будинку'!AG51+'[3]по будинку'!AF51+'[4]по будинку'!AF51+'[5]по будинку'!AF51+'[6]по будинку'!AF51+'[7]по будинку'!AF51+'[8]по будинку'!AF51+'[9]по будинку'!AF51+'[10]по будинку'!AF51+'[11]по будинку'!AF51+'[12]по будинку'!AF51</f>
        <v>0</v>
      </c>
      <c r="V51" s="10">
        <f t="shared" si="6"/>
        <v>0</v>
      </c>
      <c r="W51" s="23">
        <f t="shared" si="7"/>
        <v>0</v>
      </c>
      <c r="X51" s="17">
        <f>'[1]Обслуг. дисп.'!H53+'[2]по будинку'!AJ51+'[3]по будинку'!AI51+'[4]по будинку'!AI51+'[5]по будинку'!AI51+'[6]по будинку'!AI51+'[7]по будинку'!AI51+'[8]по будинку'!AI51+'[9]по будинку'!AI51+'[10]по будинку'!AI51+'[11]по будинку'!AI51+'[12]по будинку'!AI51</f>
        <v>0</v>
      </c>
      <c r="Y51" s="10">
        <f>'[1]Обслуг. дисп.'!O53+'[2]по будинку'!AK51+'[3]по будинку'!AJ51+'[4]по будинку'!AJ51+'[5]по будинку'!AJ51+'[6]по будинку'!AJ51+'[7]по будинку'!AJ51+'[8]по будинку'!AJ51+'[9]по будинку'!AJ51+'[10]по будинку'!AJ51+'[11]по будинку'!AJ51+'[12]по будинку'!AJ51</f>
        <v>0</v>
      </c>
      <c r="Z51" s="10">
        <f t="shared" si="8"/>
        <v>0</v>
      </c>
      <c r="AA51" s="27">
        <f t="shared" si="9"/>
        <v>0</v>
      </c>
      <c r="AB51" s="17">
        <f>'[1]ТО внутр. буд.сист'!H51+'[2]по будинку'!AN51+'[3]по будинку'!AM51+'[4]по будинку'!AM51+'[5]по будинку'!AM51+'[6]по будинку'!AM51+'[7]по будинку'!AM51+'[8]по будинку'!AM51+'[9]по будинку'!AM51+'[10]по будинку'!AM51+'[11]по будинку'!AM51+'[12]по будинку'!AM51</f>
        <v>0</v>
      </c>
      <c r="AC51" s="10">
        <f>'[1]ТО внутр. буд.сист'!W51+'[2]по будинку'!AO51+'[3]по будинку'!AN51+'[4]по будинку'!AN51+'[5]по будинку'!AN51+'[6]по будинку'!AN51+'[7]по будинку'!AN51+'[8]по будинку'!AN51+'[9]по будинку'!AN51+'[10]по будинку'!AN51+'[11]по будинку'!AN51+'[12]по будинку'!AN51</f>
        <v>0</v>
      </c>
      <c r="AD51" s="10">
        <f t="shared" si="10"/>
        <v>0</v>
      </c>
      <c r="AE51" s="23">
        <f t="shared" si="11"/>
        <v>0</v>
      </c>
      <c r="AF51" s="17">
        <f>[1]Дератизація!H52+'[2]по будинку'!AR51+'[3]по будинку'!AQ51+'[4]по будинку'!AQ51+'[5]по будинку'!AQ51+'[6]по будинку'!AQ51+'[7]по будинку'!AQ51+'[8]по будинку'!AQ51+'[9]по будинку'!AQ51+'[10]по будинку'!AQ51+'[11]по будинку'!AQ51+'[12]по будинку'!AQ51</f>
        <v>0</v>
      </c>
      <c r="AG51" s="10">
        <f>[1]Дератизація!O52+'[2]по будинку'!AS51+'[3]по будинку'!AR51+'[4]по будинку'!AR51+'[5]по будинку'!AR51+'[6]по будинку'!AR51+'[7]по будинку'!AR51+'[8]по будинку'!AR51+'[9]по будинку'!AR51+'[10]по будинку'!AR51+'[11]по будинку'!AR51+'[12]по будинку'!AR51</f>
        <v>0</v>
      </c>
      <c r="AH51" s="10">
        <f t="shared" si="12"/>
        <v>0</v>
      </c>
      <c r="AI51" s="23">
        <f t="shared" si="13"/>
        <v>0</v>
      </c>
      <c r="AJ51" s="17">
        <f>[1]Дезінсекція!H53+'[2]по будинку'!AV51+'[3]по будинку'!AU51+'[4]по будинку'!AU51+'[5]по будинку'!AU51+'[6]по будинку'!AU51+'[7]по будинку'!AU51+'[8]по будинку'!AU51+'[9]по будинку'!AU51+'[10]по будинку'!AU51+'[11]по будинку'!AU51+'[12]по будинку'!AU51</f>
        <v>0</v>
      </c>
      <c r="AK51" s="10">
        <f>[1]Дезінсекція!O53+'[2]по будинку'!AW51+'[3]по будинку'!AV51+'[4]по будинку'!AV51+'[5]по будинку'!AV51+'[6]по будинку'!AV51+'[7]по будинку'!AV51+'[8]по будинку'!AV51+'[9]по будинку'!AV51+'[10]по будинку'!AV51+'[11]по будинку'!AV51+'[12]по будинку'!AV51</f>
        <v>0</v>
      </c>
      <c r="AL51" s="10">
        <f t="shared" si="14"/>
        <v>0</v>
      </c>
      <c r="AM51" s="23">
        <v>0</v>
      </c>
      <c r="AN51" s="17">
        <f>'[1]Обслуг. ДВК'!H53+'[2]по будинку'!AZ51+'[3]по будинку'!AY51+'[4]по будинку'!AY51+'[5]по будинку'!AY51+'[6]по будинку'!AY51+'[7]по будинку'!AY51+'[8]по будинку'!AY51+'[9]по будинку'!AY51+'[10]по будинку'!AY51+'[11]по будинку'!AY51+'[12]по будинку'!AY51</f>
        <v>570.63634000000002</v>
      </c>
      <c r="AO51" s="10">
        <f>'[1]Обслуг. ДВК'!Q53+'[2]по будинку'!BA51+'[3]по будинку'!AZ51+'[4]по будинку'!AZ51+'[5]по будинку'!AZ51+'[6]по будинку'!AZ51+'[7]по будинку'!AZ51+'[8]по будинку'!AZ51+'[9]по будинку'!AZ51+'[10]по будинку'!AZ51+'[11]по будинку'!AZ51+'[12]по будинку'!AZ51</f>
        <v>489.56834582562533</v>
      </c>
      <c r="AP51" s="10">
        <f t="shared" si="31"/>
        <v>81.067994174374689</v>
      </c>
      <c r="AQ51" s="23">
        <v>0</v>
      </c>
      <c r="AR51" s="17">
        <f>'[1]ТО мереж електропост.'!H54+'[2]по будинку'!BD51+'[3]по будинку'!BC51+'[4]по будинку'!BC51+'[5]по будинку'!BC51+'[6]по будинку'!BC51+'[7]по будинку'!BC51+'[8]по будинку'!BC51+'[9]по будинку'!BC51+'[10]по будинку'!BC51+'[11]по будинку'!BC51+'[12]по будинку'!BC51</f>
        <v>0</v>
      </c>
      <c r="AS51" s="11">
        <f>'[1]ТО мереж електропост.'!P54+'[2]по будинку'!BE51+'[3]по будинку'!BD51+'[4]по будинку'!BD51+'[5]по будинку'!BD51+'[6]по будинку'!BD51+'[7]по будинку'!BD51+'[8]по будинку'!BD51+'[9]по будинку'!BD51+'[10]по будинку'!BD51+'[11]по будинку'!BD51+'[12]по будинку'!BD51</f>
        <v>0</v>
      </c>
      <c r="AT51" s="10">
        <f t="shared" si="16"/>
        <v>0</v>
      </c>
      <c r="AU51" s="23">
        <f t="shared" si="17"/>
        <v>0</v>
      </c>
      <c r="AV51" s="17">
        <f>'[1]ПР констр.'!H53+'[2]по будинку'!BH51+'[3]по будинку'!BG51+'[4]по будинку'!BG51+'[5]по будинку'!BG51+'[6]по будинку'!BG51+'[7]по будинку'!BG51+'[8]по будинку'!BG51+'[9]по будинку'!BG51+'[10]по будинку'!BG51+'[11]по будинку'!BG51+'[12]по будинку'!BG51</f>
        <v>1398.10868</v>
      </c>
      <c r="AW51" s="10">
        <v>0</v>
      </c>
      <c r="AX51" s="10">
        <f t="shared" si="18"/>
        <v>1398.10868</v>
      </c>
      <c r="AY51" s="23">
        <v>0</v>
      </c>
      <c r="AZ51" s="17">
        <f>'[1]Прибирання та вивезення снігу'!H52+'[2]по будинку'!BL51+'[3]по будинку'!BK51+'[4]по будинку'!BK51+'[5]по будинку'!BK51+'[6]по будинку'!BK51+'[7]по будинку'!BK51+'[8]по будинку'!BK51+'[9]по будинку'!BK51+'[10]по будинку'!BK51+'[11]по будинку'!BK51+'[12]по будинку'!BK51</f>
        <v>0</v>
      </c>
      <c r="BA51" s="10">
        <f>'[1]Прибирання та вивезення снігу'!R52+'[2]по будинку'!BM51+'[3]по будинку'!BL51+'[4]по будинку'!BL51+'[5]по будинку'!BL51+'[6]по будинку'!BL51+'[7]по будинку'!BL51+'[8]по будинку'!BL51+'[9]по будинку'!BL51+'[10]по будинку'!BL51+'[11]по будинку'!BL51+'[12]по будинку'!BL51</f>
        <v>0</v>
      </c>
      <c r="BB51" s="10">
        <f t="shared" si="19"/>
        <v>0</v>
      </c>
      <c r="BC51" s="23">
        <f t="shared" si="20"/>
        <v>0</v>
      </c>
      <c r="BD51" s="17">
        <f>'[1]експлуатація номерних знаків'!H53+'[2]по будинку'!BP51+'[3]по будинку'!BO51+'[4]по будинку'!BO51+'[5]по будинку'!BO51+'[6]по будинку'!BO51+'[7]по будинку'!BO51+'[8]по будинку'!BO51+'[9]по будинку'!BO51+'[10]по будинку'!BO51+'[11]по будинку'!BO51+'[12]по будинку'!BO51</f>
        <v>0</v>
      </c>
      <c r="BE51" s="10">
        <f>'[1]експлуатація номерних знаків'!P53+'[2]по будинку'!BQ51+'[3]по будинку'!BP51+'[4]по будинку'!BP51+'[5]по будинку'!BP51+'[6]по будинку'!BP51+'[7]по будинку'!BP51+'[8]по будинку'!BP51+'[9]по будинку'!BP51+'[10]по будинку'!BP51+'[11]по будинку'!BP51+'[12]по будинку'!BP51</f>
        <v>0</v>
      </c>
      <c r="BF51" s="12">
        <f t="shared" si="21"/>
        <v>0</v>
      </c>
      <c r="BG51" s="29">
        <v>0</v>
      </c>
      <c r="BH51" s="17">
        <f>'[1]Освітлення місць загального кор'!H53+'[2]по будинку'!BT51+'[3]по будинку'!BS51+'[4]по будинку'!BS51+'[5]по будинку'!BS51+'[6]по будинку'!BS51+'[7]по будинку'!BS51+'[8]по будинку'!BS51+'[9]по будинку'!BS51+'[10]по будинку'!BS51+'[11]по будинку'!BS51+'[12]по будинку'!BS51</f>
        <v>0</v>
      </c>
      <c r="BI51" s="10">
        <f>'[1]Освітлення місць загального кор'!Q53+'[2]по будинку'!BU51+'[3]по будинку'!BT51+'[4]по будинку'!BT51+'[5]по будинку'!BT51+'[6]по будинку'!BT51+'[7]по будинку'!BT51+'[8]по будинку'!BT51+'[9]по будинку'!BT51+'[10]по будинку'!BT51+'[11]по будинку'!BT51+'[12]по будинку'!BT51</f>
        <v>0</v>
      </c>
      <c r="BJ51" s="10">
        <f t="shared" si="22"/>
        <v>0</v>
      </c>
      <c r="BK51" s="27">
        <f t="shared" si="23"/>
        <v>0</v>
      </c>
      <c r="BL51" s="17">
        <v>0</v>
      </c>
      <c r="BM51" s="10">
        <f>'[1]Енергопостачання ліфтів'!P53+'[2]по будинку'!BY51+'[3]по будинку'!BX51+'[4]по будинку'!BX51+'[5]по будинку'!BX51+'[6]по будинку'!BX51+'[7]по будинку'!BX51+'[8]по будинку'!BX51+'[9]по будинку'!BX51+'[10]по будинку'!BX51+'[11]по будинку'!BX51+'[12]по будинку'!BX51</f>
        <v>0</v>
      </c>
      <c r="BN51" s="10">
        <f t="shared" si="24"/>
        <v>0</v>
      </c>
      <c r="BO51" s="23">
        <f t="shared" si="25"/>
        <v>0</v>
      </c>
      <c r="BP51" s="134">
        <f t="shared" si="26"/>
        <v>2434.2430199999999</v>
      </c>
      <c r="BQ51" s="12">
        <f t="shared" si="26"/>
        <v>985.44651771542226</v>
      </c>
      <c r="BR51" s="10">
        <f t="shared" si="27"/>
        <v>1448.7965022845776</v>
      </c>
      <c r="BS51" s="15">
        <v>0</v>
      </c>
      <c r="BT51" s="30">
        <f t="shared" si="28"/>
        <v>0.40482667902049579</v>
      </c>
    </row>
    <row r="52" spans="1:72" ht="17.100000000000001" customHeight="1" x14ac:dyDescent="0.2">
      <c r="A52" s="136">
        <v>47</v>
      </c>
      <c r="B52" s="39" t="s">
        <v>60</v>
      </c>
      <c r="C52" s="36">
        <v>7</v>
      </c>
      <c r="D52" s="22">
        <f>'[1]Прибирання сходових кліто'!H53+'[2]по будинку'!P52+'[3]по будинку'!O52+'[4]по будинку'!O52+'[5]по будинку'!O52+'[6]по будинку'!O52+'[7]по будинку'!O52+'[8]по будинку'!O52+'[9]по будинку'!O52+'[10]по будинку'!O52+'[11]по будинку'!O52+'[12]по будинку'!O52</f>
        <v>0</v>
      </c>
      <c r="E52" s="11">
        <f>'[1]Прибирання сходових кліто'!Y53+'[2]по будинку'!Q52+'[3]по будинку'!P52+'[4]по будинку'!P52+'[5]по будинку'!P52+'[6]по будинку'!P52+'[7]по будинку'!P52+'[8]по будинку'!P52+'[9]по будинку'!P52+'[10]по будинку'!P52+'[11]по будинку'!P52+'[12]по будинку'!P52</f>
        <v>0</v>
      </c>
      <c r="F52" s="10">
        <f t="shared" si="0"/>
        <v>0</v>
      </c>
      <c r="G52" s="23">
        <f t="shared" si="1"/>
        <v>0</v>
      </c>
      <c r="H52" s="17">
        <f>'[1]Прибирання прибуд терит.'!H52+'[2]по будинку'!T52+'[3]по будинку'!S52+'[4]по будинку'!S52+'[5]по будинку'!S52+'[6]по будинку'!S52+'[7]по будинку'!S52+'[8]по будинку'!S52+'[9]по будинку'!S52+'[10]по будинку'!S52+'[11]по будинку'!S52+'[12]по будинку'!S52</f>
        <v>0</v>
      </c>
      <c r="I52" s="11">
        <f>'[1]Прибирання прибуд терит.'!AG52+'[2]по будинку'!U52+'[3]по будинку'!T52+'[4]по будинку'!T52+'[5]по будинку'!T52+'[6]по будинку'!T52+'[7]по будинку'!T52+'[8]по будинку'!T52+'[9]по будинку'!T52+'[10]по будинку'!T52+'[11]по будинку'!T52+'[12]по будинку'!T52</f>
        <v>0</v>
      </c>
      <c r="J52" s="10">
        <f t="shared" si="2"/>
        <v>0</v>
      </c>
      <c r="K52" s="23">
        <f t="shared" si="3"/>
        <v>0</v>
      </c>
      <c r="L52" s="22">
        <f>'[1]Вивезення та знешкодження ТПВ'!H54+'[2]по будинку'!X52+'[3]по будинку'!W52+'[4]по будинку'!W52+'[5]по будинку'!W52</f>
        <v>592.47</v>
      </c>
      <c r="M52" s="10">
        <f>'[1]Вивезення та знешкодження ТПВ'!V54+'[2]по будинку'!Y52+'[3]по будинку'!X52+'[4]по будинку'!X52+'[5]по будинку'!X52</f>
        <v>641.72439570781057</v>
      </c>
      <c r="N52" s="10">
        <v>0</v>
      </c>
      <c r="O52" s="15">
        <f t="shared" si="4"/>
        <v>49.254395707810545</v>
      </c>
      <c r="P52" s="17">
        <f>'[1]Приб підвал, тех.поверхів,покр '!H54+'[2]по будинку'!AB52+'[3]по будинку'!AA52+'[4]по будинку'!AA52+'[5]по будинку'!AA52+'[6]по будинку'!AA52+'[7]по будинку'!AA52+'[8]по будинку'!AA52+'[9]по будинку'!AA52+'[10]по будинку'!AA52+'[11]по будинку'!AA52+'[12]по будинку'!AA52</f>
        <v>0</v>
      </c>
      <c r="Q52" s="11">
        <f>'[1]Приб підвал, тех.поверхів,покр '!Q54+'[2]по будинку'!AC52+'[3]по будинку'!AB52+'[4]по будинку'!AB52+'[5]по будинку'!AB52+'[6]по будинку'!AB52+'[7]по будинку'!AB52+'[8]по будинку'!AB52+'[9]по будинку'!AB52+'[10]по будинку'!AB52+'[11]по будинку'!AB52+'[12]по будинку'!AB52</f>
        <v>0</v>
      </c>
      <c r="R52" s="10">
        <f t="shared" si="5"/>
        <v>0</v>
      </c>
      <c r="S52" s="23">
        <v>0</v>
      </c>
      <c r="T52" s="17">
        <f>'[1]ТО ліфтів'!H54+'[2]по будинку'!AF52+'[3]по будинку'!AE52+'[4]по будинку'!AE52+'[5]по будинку'!AE52+'[6]по будинку'!AE52+'[7]по будинку'!AE52+'[8]по будинку'!AE52+'[9]по будинку'!AE52+'[10]по будинку'!AE52+'[11]по будинку'!AE52+'[12]по будинку'!AE52</f>
        <v>0</v>
      </c>
      <c r="U52" s="10">
        <f>'[1]ТО ліфтів'!Q54+'[2]по будинку'!AG52+'[3]по будинку'!AF52+'[4]по будинку'!AF52+'[5]по будинку'!AF52+'[6]по будинку'!AF52+'[7]по будинку'!AF52+'[8]по будинку'!AF52+'[9]по будинку'!AF52+'[10]по будинку'!AF52+'[11]по будинку'!AF52+'[12]по будинку'!AF52</f>
        <v>0</v>
      </c>
      <c r="V52" s="10">
        <f t="shared" si="6"/>
        <v>0</v>
      </c>
      <c r="W52" s="23">
        <f t="shared" si="7"/>
        <v>0</v>
      </c>
      <c r="X52" s="17">
        <f>'[1]Обслуг. дисп.'!H54+'[2]по будинку'!AJ52+'[3]по будинку'!AI52+'[4]по будинку'!AI52+'[5]по будинку'!AI52+'[6]по будинку'!AI52+'[7]по будинку'!AI52+'[8]по будинку'!AI52+'[9]по будинку'!AI52+'[10]по будинку'!AI52+'[11]по будинку'!AI52+'[12]по будинку'!AI52</f>
        <v>0</v>
      </c>
      <c r="Y52" s="10">
        <f>'[1]Обслуг. дисп.'!O54+'[2]по будинку'!AK52+'[3]по будинку'!AJ52+'[4]по будинку'!AJ52+'[5]по будинку'!AJ52+'[6]по будинку'!AJ52+'[7]по будинку'!AJ52+'[8]по будинку'!AJ52+'[9]по будинку'!AJ52+'[10]по будинку'!AJ52+'[11]по будинку'!AJ52+'[12]по будинку'!AJ52</f>
        <v>0</v>
      </c>
      <c r="Z52" s="10">
        <f t="shared" si="8"/>
        <v>0</v>
      </c>
      <c r="AA52" s="27">
        <f t="shared" si="9"/>
        <v>0</v>
      </c>
      <c r="AB52" s="17">
        <f>'[1]ТО внутр. буд.сист'!H52+'[2]по будинку'!AN52+'[3]по будинку'!AM52+'[4]по будинку'!AM52+'[5]по будинку'!AM52+'[6]по будинку'!AM52+'[7]по будинку'!AM52+'[8]по будинку'!AM52+'[9]по будинку'!AM52+'[10]по будинку'!AM52+'[11]по будинку'!AM52+'[12]по будинку'!AM52</f>
        <v>0</v>
      </c>
      <c r="AC52" s="10">
        <f>'[1]ТО внутр. буд.сист'!W52+'[2]по будинку'!AO52+'[3]по будинку'!AN52+'[4]по будинку'!AN52+'[5]по будинку'!AN52+'[6]по будинку'!AN52+'[7]по будинку'!AN52+'[8]по будинку'!AN52+'[9]по будинку'!AN52+'[10]по будинку'!AN52+'[11]по будинку'!AN52+'[12]по будинку'!AN52</f>
        <v>0</v>
      </c>
      <c r="AD52" s="10">
        <f t="shared" si="10"/>
        <v>0</v>
      </c>
      <c r="AE52" s="23">
        <f t="shared" si="11"/>
        <v>0</v>
      </c>
      <c r="AF52" s="17">
        <f>[1]Дератизація!H53+'[2]по будинку'!AR52+'[3]по будинку'!AQ52+'[4]по будинку'!AQ52+'[5]по будинку'!AQ52+'[6]по будинку'!AQ52+'[7]по будинку'!AQ52+'[8]по будинку'!AQ52+'[9]по будинку'!AQ52+'[10]по будинку'!AQ52+'[11]по будинку'!AQ52+'[12]по будинку'!AQ52</f>
        <v>0</v>
      </c>
      <c r="AG52" s="10">
        <f>[1]Дератизація!O53+'[2]по будинку'!AS52+'[3]по будинку'!AR52+'[4]по будинку'!AR52+'[5]по будинку'!AR52+'[6]по будинку'!AR52+'[7]по будинку'!AR52+'[8]по будинку'!AR52+'[9]по будинку'!AR52+'[10]по будинку'!AR52+'[11]по будинку'!AR52+'[12]по будинку'!AR52</f>
        <v>0</v>
      </c>
      <c r="AH52" s="10">
        <f t="shared" si="12"/>
        <v>0</v>
      </c>
      <c r="AI52" s="23">
        <f t="shared" si="13"/>
        <v>0</v>
      </c>
      <c r="AJ52" s="17">
        <f>[1]Дезінсекція!H54+'[2]по будинку'!AV52+'[3]по будинку'!AU52+'[4]по будинку'!AU52+'[5]по будинку'!AU52+'[6]по будинку'!AU52+'[7]по будинку'!AU52+'[8]по будинку'!AU52+'[9]по будинку'!AU52+'[10]по будинку'!AU52+'[11]по будинку'!AU52+'[12]по будинку'!AU52</f>
        <v>0</v>
      </c>
      <c r="AK52" s="10">
        <f>[1]Дезінсекція!O54+'[2]по будинку'!AW52+'[3]по будинку'!AV52+'[4]по будинку'!AV52+'[5]по будинку'!AV52+'[6]по будинку'!AV52+'[7]по будинку'!AV52+'[8]по будинку'!AV52+'[9]по будинку'!AV52+'[10]по будинку'!AV52+'[11]по будинку'!AV52+'[12]по будинку'!AV52</f>
        <v>0</v>
      </c>
      <c r="AL52" s="10">
        <f t="shared" si="14"/>
        <v>0</v>
      </c>
      <c r="AM52" s="23">
        <v>0</v>
      </c>
      <c r="AN52" s="17">
        <f>'[1]Обслуг. ДВК'!H54+'[2]по будинку'!AZ52+'[3]по будинку'!AY52+'[4]по будинку'!AY52+'[5]по будинку'!AY52+'[6]по будинку'!AY52+'[7]по будинку'!AY52+'[8]по будинку'!AY52+'[9]по будинку'!AY52+'[10]по будинку'!AY52+'[11]по будинку'!AY52+'[12]по будинку'!AY52</f>
        <v>434.74770000000012</v>
      </c>
      <c r="AO52" s="10">
        <f>'[1]Обслуг. ДВК'!Q54+'[2]по будинку'!BA52+'[3]по будинку'!AZ52+'[4]по будинку'!AZ52+'[5]по будинку'!AZ52+'[6]по будинку'!AZ52+'[7]по будинку'!AZ52+'[8]по будинку'!AZ52+'[9]по будинку'!AZ52+'[10]по будинку'!AZ52+'[11]по будинку'!AZ52+'[12]по будинку'!AZ52</f>
        <v>489.56834582562533</v>
      </c>
      <c r="AP52" s="10">
        <v>0</v>
      </c>
      <c r="AQ52" s="23">
        <f t="shared" si="32"/>
        <v>54.820645825625206</v>
      </c>
      <c r="AR52" s="17">
        <f>'[1]ТО мереж електропост.'!H55+'[2]по будинку'!BD52+'[3]по будинку'!BC52+'[4]по будинку'!BC52+'[5]по будинку'!BC52+'[6]по будинку'!BC52+'[7]по будинку'!BC52+'[8]по будинку'!BC52+'[9]по будинку'!BC52+'[10]по будинку'!BC52+'[11]по будинку'!BC52+'[12]по будинку'!BC52</f>
        <v>0</v>
      </c>
      <c r="AS52" s="11">
        <f>'[1]ТО мереж електропост.'!P55+'[2]по будинку'!BE52+'[3]по будинку'!BD52+'[4]по будинку'!BD52+'[5]по будинку'!BD52+'[6]по будинку'!BD52+'[7]по будинку'!BD52+'[8]по будинку'!BD52+'[9]по будинку'!BD52+'[10]по будинку'!BD52+'[11]по будинку'!BD52+'[12]по будинку'!BD52</f>
        <v>0</v>
      </c>
      <c r="AT52" s="10">
        <f t="shared" si="16"/>
        <v>0</v>
      </c>
      <c r="AU52" s="23">
        <f t="shared" si="17"/>
        <v>0</v>
      </c>
      <c r="AV52" s="17">
        <f>'[1]ПР констр.'!H54+'[2]по будинку'!BH52+'[3]по будинку'!BG52+'[4]по будинку'!BG52+'[5]по будинку'!BG52+'[6]по будинку'!BG52+'[7]по будинку'!BG52+'[8]по будинку'!BG52+'[9]по будинку'!BG52+'[10]по будинку'!BG52+'[11]по будинку'!BG52+'[12]по будинку'!BG52</f>
        <v>1520.7165</v>
      </c>
      <c r="AW52" s="10">
        <v>0</v>
      </c>
      <c r="AX52" s="10">
        <f t="shared" si="18"/>
        <v>1520.7165</v>
      </c>
      <c r="AY52" s="23">
        <v>0</v>
      </c>
      <c r="AZ52" s="17">
        <f>'[1]Прибирання та вивезення снігу'!H53+'[2]по будинку'!BL52+'[3]по будинку'!BK52+'[4]по будинку'!BK52+'[5]по будинку'!BK52+'[6]по будинку'!BK52+'[7]по будинку'!BK52+'[8]по будинку'!BK52+'[9]по будинку'!BK52+'[10]по будинку'!BK52+'[11]по будинку'!BK52+'[12]по будинку'!BK52</f>
        <v>0</v>
      </c>
      <c r="BA52" s="10">
        <f>'[1]Прибирання та вивезення снігу'!R53+'[2]по будинку'!BM52+'[3]по будинку'!BL52+'[4]по будинку'!BL52+'[5]по будинку'!BL52+'[6]по будинку'!BL52+'[7]по будинку'!BL52+'[8]по будинку'!BL52+'[9]по будинку'!BL52+'[10]по будинку'!BL52+'[11]по будинку'!BL52+'[12]по будинку'!BL52</f>
        <v>0</v>
      </c>
      <c r="BB52" s="10">
        <f t="shared" si="19"/>
        <v>0</v>
      </c>
      <c r="BC52" s="23">
        <f t="shared" si="20"/>
        <v>0</v>
      </c>
      <c r="BD52" s="17">
        <f>'[1]експлуатація номерних знаків'!H54+'[2]по будинку'!BP52+'[3]по будинку'!BO52+'[4]по будинку'!BO52+'[5]по будинку'!BO52+'[6]по будинку'!BO52+'[7]по будинку'!BO52+'[8]по будинку'!BO52+'[9]по будинку'!BO52+'[10]по будинку'!BO52+'[11]по будинку'!BO52+'[12]по будинку'!BO52</f>
        <v>0</v>
      </c>
      <c r="BE52" s="10">
        <f>'[1]експлуатація номерних знаків'!P54+'[2]по будинку'!BQ52+'[3]по будинку'!BP52+'[4]по будинку'!BP52+'[5]по будинку'!BP52+'[6]по будинку'!BP52+'[7]по будинку'!BP52+'[8]по будинку'!BP52+'[9]по будинку'!BP52+'[10]по будинку'!BP52+'[11]по будинку'!BP52+'[12]по будинку'!BP52</f>
        <v>0</v>
      </c>
      <c r="BF52" s="12">
        <f t="shared" si="21"/>
        <v>0</v>
      </c>
      <c r="BG52" s="29">
        <v>0</v>
      </c>
      <c r="BH52" s="17">
        <f>'[1]Освітлення місць загального кор'!H54+'[2]по будинку'!BT52+'[3]по будинку'!BS52+'[4]по будинку'!BS52+'[5]по будинку'!BS52+'[6]по будинку'!BS52+'[7]по будинку'!BS52+'[8]по будинку'!BS52+'[9]по будинку'!BS52+'[10]по будинку'!BS52+'[11]по будинку'!BS52+'[12]по будинку'!BS52</f>
        <v>0</v>
      </c>
      <c r="BI52" s="10">
        <f>'[1]Освітлення місць загального кор'!Q54+'[2]по будинку'!BU52+'[3]по будинку'!BT52+'[4]по будинку'!BT52+'[5]по будинку'!BT52+'[6]по будинку'!BT52+'[7]по будинку'!BT52+'[8]по будинку'!BT52+'[9]по будинку'!BT52+'[10]по будинку'!BT52+'[11]по будинку'!BT52+'[12]по будинку'!BT52</f>
        <v>0</v>
      </c>
      <c r="BJ52" s="10">
        <f t="shared" si="22"/>
        <v>0</v>
      </c>
      <c r="BK52" s="27">
        <f t="shared" si="23"/>
        <v>0</v>
      </c>
      <c r="BL52" s="17">
        <v>0</v>
      </c>
      <c r="BM52" s="10">
        <f>'[1]Енергопостачання ліфтів'!P54+'[2]по будинку'!BY52+'[3]по будинку'!BX52+'[4]по будинку'!BX52+'[5]по будинку'!BX52+'[6]по будинку'!BX52+'[7]по будинку'!BX52+'[8]по будинку'!BX52+'[9]по будинку'!BX52+'[10]по будинку'!BX52+'[11]по будинку'!BX52+'[12]по будинку'!BX52</f>
        <v>0</v>
      </c>
      <c r="BN52" s="10">
        <f t="shared" si="24"/>
        <v>0</v>
      </c>
      <c r="BO52" s="23">
        <f t="shared" si="25"/>
        <v>0</v>
      </c>
      <c r="BP52" s="134">
        <f t="shared" si="26"/>
        <v>2547.9342000000001</v>
      </c>
      <c r="BQ52" s="12">
        <f t="shared" si="26"/>
        <v>1131.2927415334359</v>
      </c>
      <c r="BR52" s="10">
        <f t="shared" si="27"/>
        <v>1416.6414584665642</v>
      </c>
      <c r="BS52" s="15">
        <v>0</v>
      </c>
      <c r="BT52" s="30">
        <f t="shared" si="28"/>
        <v>0.44400390776709847</v>
      </c>
    </row>
    <row r="53" spans="1:72" ht="17.100000000000001" customHeight="1" x14ac:dyDescent="0.2">
      <c r="A53" s="136">
        <v>48</v>
      </c>
      <c r="B53" s="39" t="s">
        <v>60</v>
      </c>
      <c r="C53" s="36">
        <v>9</v>
      </c>
      <c r="D53" s="22">
        <f>'[1]Прибирання сходових кліто'!H54+'[2]по будинку'!P53+'[3]по будинку'!O53+'[4]по будинку'!O53+'[5]по будинку'!O53+'[6]по будинку'!O53+'[7]по будинку'!O53+'[8]по будинку'!O53+'[9]по будинку'!O53+'[10]по будинку'!O53+'[11]по будинку'!O53+'[12]по будинку'!O53</f>
        <v>0</v>
      </c>
      <c r="E53" s="11">
        <f>'[1]Прибирання сходових кліто'!Y54+'[2]по будинку'!Q53+'[3]по будинку'!P53+'[4]по будинку'!P53+'[5]по будинку'!P53+'[6]по будинку'!P53+'[7]по будинку'!P53+'[8]по будинку'!P53+'[9]по будинку'!P53+'[10]по будинку'!P53+'[11]по будинку'!P53+'[12]по будинку'!P53</f>
        <v>0</v>
      </c>
      <c r="F53" s="10">
        <f t="shared" si="0"/>
        <v>0</v>
      </c>
      <c r="G53" s="23">
        <f t="shared" si="1"/>
        <v>0</v>
      </c>
      <c r="H53" s="17">
        <f>'[1]Прибирання прибуд терит.'!H53+'[2]по будинку'!T53+'[3]по будинку'!S53+'[4]по будинку'!S53+'[5]по будинку'!S53+'[6]по будинку'!S53+'[7]по будинку'!S53+'[8]по будинку'!S53+'[9]по будинку'!S53+'[10]по будинку'!S53+'[11]по будинку'!S53+'[12]по будинку'!S53</f>
        <v>0</v>
      </c>
      <c r="I53" s="11">
        <f>'[1]Прибирання прибуд терит.'!AG53+'[2]по будинку'!U53+'[3]по будинку'!T53+'[4]по будинку'!T53+'[5]по будинку'!T53+'[6]по будинку'!T53+'[7]по будинку'!T53+'[8]по будинку'!T53+'[9]по будинку'!T53+'[10]по будинку'!T53+'[11]по будинку'!T53+'[12]по будинку'!T53</f>
        <v>0</v>
      </c>
      <c r="J53" s="10">
        <f t="shared" si="2"/>
        <v>0</v>
      </c>
      <c r="K53" s="23">
        <f t="shared" si="3"/>
        <v>0</v>
      </c>
      <c r="L53" s="22">
        <f>'[1]Вивезення та знешкодження ТПВ'!H55+'[2]по будинку'!X53+'[3]по будинку'!W53+'[4]по будинку'!W53+'[5]по будинку'!W53</f>
        <v>677.58600000000001</v>
      </c>
      <c r="M53" s="10">
        <f>'[1]Вивезення та знешкодження ТПВ'!V55+'[2]по будинку'!Y53+'[3]по будинку'!X53+'[4]по будинку'!X53+'[5]по будинку'!X53</f>
        <v>739.06290421955748</v>
      </c>
      <c r="N53" s="10">
        <v>0</v>
      </c>
      <c r="O53" s="15">
        <f t="shared" si="4"/>
        <v>61.476904219557468</v>
      </c>
      <c r="P53" s="17">
        <f>'[1]Приб підвал, тех.поверхів,покр '!H55+'[2]по будинку'!AB53+'[3]по будинку'!AA53+'[4]по будинку'!AA53+'[5]по будинку'!AA53+'[6]по будинку'!AA53+'[7]по будинку'!AA53+'[8]по будинку'!AA53+'[9]по будинку'!AA53+'[10]по будинку'!AA53+'[11]по будинку'!AA53+'[12]по будинку'!AA53</f>
        <v>0</v>
      </c>
      <c r="Q53" s="11">
        <f>'[1]Приб підвал, тех.поверхів,покр '!Q55+'[2]по будинку'!AC53+'[3]по будинку'!AB53+'[4]по будинку'!AB53+'[5]по будинку'!AB53+'[6]по будинку'!AB53+'[7]по будинку'!AB53+'[8]по будинку'!AB53+'[9]по будинку'!AB53+'[10]по будинку'!AB53+'[11]по будинку'!AB53+'[12]по будинку'!AB53</f>
        <v>0</v>
      </c>
      <c r="R53" s="10">
        <f t="shared" si="5"/>
        <v>0</v>
      </c>
      <c r="S53" s="23">
        <v>0</v>
      </c>
      <c r="T53" s="17">
        <f>'[1]ТО ліфтів'!H55+'[2]по будинку'!AF53+'[3]по будинку'!AE53+'[4]по будинку'!AE53+'[5]по будинку'!AE53+'[6]по будинку'!AE53+'[7]по будинку'!AE53+'[8]по будинку'!AE53+'[9]по будинку'!AE53+'[10]по будинку'!AE53+'[11]по будинку'!AE53+'[12]по будинку'!AE53</f>
        <v>0</v>
      </c>
      <c r="U53" s="10">
        <f>'[1]ТО ліфтів'!Q55+'[2]по будинку'!AG53+'[3]по будинку'!AF53+'[4]по будинку'!AF53+'[5]по будинку'!AF53+'[6]по будинку'!AF53+'[7]по будинку'!AF53+'[8]по будинку'!AF53+'[9]по будинку'!AF53+'[10]по будинку'!AF53+'[11]по будинку'!AF53+'[12]по будинку'!AF53</f>
        <v>0</v>
      </c>
      <c r="V53" s="10">
        <f t="shared" si="6"/>
        <v>0</v>
      </c>
      <c r="W53" s="23">
        <f t="shared" si="7"/>
        <v>0</v>
      </c>
      <c r="X53" s="17">
        <f>'[1]Обслуг. дисп.'!H55+'[2]по будинку'!AJ53+'[3]по будинку'!AI53+'[4]по будинку'!AI53+'[5]по будинку'!AI53+'[6]по будинку'!AI53+'[7]по будинку'!AI53+'[8]по будинку'!AI53+'[9]по будинку'!AI53+'[10]по будинку'!AI53+'[11]по будинку'!AI53+'[12]по будинку'!AI53</f>
        <v>0</v>
      </c>
      <c r="Y53" s="10">
        <f>'[1]Обслуг. дисп.'!O55+'[2]по будинку'!AK53+'[3]по будинку'!AJ53+'[4]по будинку'!AJ53+'[5]по будинку'!AJ53+'[6]по будинку'!AJ53+'[7]по будинку'!AJ53+'[8]по будинку'!AJ53+'[9]по будинку'!AJ53+'[10]по будинку'!AJ53+'[11]по будинку'!AJ53+'[12]по будинку'!AJ53</f>
        <v>0</v>
      </c>
      <c r="Z53" s="10">
        <f t="shared" si="8"/>
        <v>0</v>
      </c>
      <c r="AA53" s="27">
        <f t="shared" si="9"/>
        <v>0</v>
      </c>
      <c r="AB53" s="17">
        <f>'[1]ТО внутр. буд.сист'!H53+'[2]по будинку'!AN53+'[3]по будинку'!AM53+'[4]по будинку'!AM53+'[5]по будинку'!AM53+'[6]по будинку'!AM53+'[7]по будинку'!AM53+'[8]по будинку'!AM53+'[9]по будинку'!AM53+'[10]по будинку'!AM53+'[11]по будинку'!AM53+'[12]по будинку'!AM53</f>
        <v>0</v>
      </c>
      <c r="AC53" s="10">
        <f>'[1]ТО внутр. буд.сист'!W53+'[2]по будинку'!AO53+'[3]по будинку'!AN53+'[4]по будинку'!AN53+'[5]по будинку'!AN53+'[6]по будинку'!AN53+'[7]по будинку'!AN53+'[8]по будинку'!AN53+'[9]по будинку'!AN53+'[10]по будинку'!AN53+'[11]по будинку'!AN53+'[12]по будинку'!AN53</f>
        <v>0</v>
      </c>
      <c r="AD53" s="10">
        <f t="shared" si="10"/>
        <v>0</v>
      </c>
      <c r="AE53" s="23">
        <f t="shared" si="11"/>
        <v>0</v>
      </c>
      <c r="AF53" s="17">
        <f>[1]Дератизація!H54+'[2]по будинку'!AR53+'[3]по будинку'!AQ53+'[4]по будинку'!AQ53+'[5]по будинку'!AQ53+'[6]по будинку'!AQ53+'[7]по будинку'!AQ53+'[8]по будинку'!AQ53+'[9]по будинку'!AQ53+'[10]по будинку'!AQ53+'[11]по будинку'!AQ53+'[12]по будинку'!AQ53</f>
        <v>0</v>
      </c>
      <c r="AG53" s="10">
        <f>[1]Дератизація!O54+'[2]по будинку'!AS53+'[3]по будинку'!AR53+'[4]по будинку'!AR53+'[5]по будинку'!AR53+'[6]по будинку'!AR53+'[7]по будинку'!AR53+'[8]по будинку'!AR53+'[9]по будинку'!AR53+'[10]по будинку'!AR53+'[11]по будинку'!AR53+'[12]по будинку'!AR53</f>
        <v>0</v>
      </c>
      <c r="AH53" s="10">
        <f t="shared" si="12"/>
        <v>0</v>
      </c>
      <c r="AI53" s="23">
        <f t="shared" si="13"/>
        <v>0</v>
      </c>
      <c r="AJ53" s="17">
        <f>[1]Дезінсекція!H55+'[2]по будинку'!AV53+'[3]по будинку'!AU53+'[4]по будинку'!AU53+'[5]по будинку'!AU53+'[6]по будинку'!AU53+'[7]по будинку'!AU53+'[8]по будинку'!AU53+'[9]по будинку'!AU53+'[10]по будинку'!AU53+'[11]по будинку'!AU53+'[12]по будинку'!AU53</f>
        <v>0</v>
      </c>
      <c r="AK53" s="10">
        <f>[1]Дезінсекція!O55+'[2]по будинку'!AW53+'[3]по будинку'!AV53+'[4]по будинку'!AV53+'[5]по будинку'!AV53+'[6]по будинку'!AV53+'[7]по будинку'!AV53+'[8]по будинку'!AV53+'[9]по будинку'!AV53+'[10]по будинку'!AV53+'[11]по будинку'!AV53+'[12]по будинку'!AV53</f>
        <v>0</v>
      </c>
      <c r="AL53" s="10">
        <f t="shared" si="14"/>
        <v>0</v>
      </c>
      <c r="AM53" s="23">
        <v>0</v>
      </c>
      <c r="AN53" s="17">
        <f>'[1]Обслуг. ДВК'!H55+'[2]по будинку'!AZ53+'[3]по будинку'!AY53+'[4]по будинку'!AY53+'[5]по будинку'!AY53+'[6]по будинку'!AY53+'[7]по будинку'!AY53+'[8]по будинку'!AY53+'[9]по будинку'!AY53+'[10]по будинку'!AY53+'[11]по будинку'!AY53+'[12]по будинку'!AY53</f>
        <v>702.89583000000005</v>
      </c>
      <c r="AO53" s="10">
        <f>'[1]Обслуг. ДВК'!Q55+'[2]по будинку'!BA53+'[3]по будинку'!AZ53+'[4]по будинку'!AZ53+'[5]по будинку'!AZ53+'[6]по будинку'!AZ53+'[7]по будинку'!AZ53+'[8]по будинку'!AZ53+'[9]по будинку'!AZ53+'[10]по будинку'!AZ53+'[11]по будинку'!AZ53+'[12]по будинку'!AZ53</f>
        <v>734.35251873843799</v>
      </c>
      <c r="AP53" s="10">
        <v>0</v>
      </c>
      <c r="AQ53" s="23">
        <f t="shared" si="32"/>
        <v>31.456688738437947</v>
      </c>
      <c r="AR53" s="17">
        <f>'[1]ТО мереж електропост.'!H56+'[2]по будинку'!BD53+'[3]по будинку'!BC53+'[4]по будинку'!BC53+'[5]по будинку'!BC53+'[6]по будинку'!BC53+'[7]по будинку'!BC53+'[8]по будинку'!BC53+'[9]по будинку'!BC53+'[10]по будинку'!BC53+'[11]по будинку'!BC53+'[12]по будинку'!BC53</f>
        <v>0</v>
      </c>
      <c r="AS53" s="11">
        <f>'[1]ТО мереж електропост.'!P56+'[2]по будинку'!BE53+'[3]по будинку'!BD53+'[4]по будинку'!BD53+'[5]по будинку'!BD53+'[6]по будинку'!BD53+'[7]по будинку'!BD53+'[8]по будинку'!BD53+'[9]по будинку'!BD53+'[10]по будинку'!BD53+'[11]по будинку'!BD53+'[12]по будинку'!BD53</f>
        <v>0</v>
      </c>
      <c r="AT53" s="10">
        <f t="shared" si="16"/>
        <v>0</v>
      </c>
      <c r="AU53" s="23">
        <f t="shared" si="17"/>
        <v>0</v>
      </c>
      <c r="AV53" s="17">
        <f>'[1]ПР констр.'!H55+'[2]по будинку'!BH53+'[3]по будинку'!BG53+'[4]по будинку'!BG53+'[5]по будинку'!BG53+'[6]по будинку'!BG53+'[7]по будинку'!BG53+'[8]по будинку'!BG53+'[9]по будинку'!BG53+'[10]по будинку'!BG53+'[11]по будинку'!BG53+'[12]по будинку'!BG53</f>
        <v>1525.5364800000002</v>
      </c>
      <c r="AW53" s="10">
        <v>5249.58</v>
      </c>
      <c r="AX53" s="10">
        <v>0</v>
      </c>
      <c r="AY53" s="23">
        <f>AW53-AV53</f>
        <v>3724.0435199999997</v>
      </c>
      <c r="AZ53" s="17">
        <f>'[1]Прибирання та вивезення снігу'!H54+'[2]по будинку'!BL53+'[3]по будинку'!BK53+'[4]по будинку'!BK53+'[5]по будинку'!BK53+'[6]по будинку'!BK53+'[7]по будинку'!BK53+'[8]по будинку'!BK53+'[9]по будинку'!BK53+'[10]по будинку'!BK53+'[11]по будинку'!BK53+'[12]по будинку'!BK53</f>
        <v>0</v>
      </c>
      <c r="BA53" s="10">
        <f>'[1]Прибирання та вивезення снігу'!R54+'[2]по будинку'!BM53+'[3]по будинку'!BL53+'[4]по будинку'!BL53+'[5]по будинку'!BL53+'[6]по будинку'!BL53+'[7]по будинку'!BL53+'[8]по будинку'!BL53+'[9]по будинку'!BL53+'[10]по будинку'!BL53+'[11]по будинку'!BL53+'[12]по будинку'!BL53</f>
        <v>0</v>
      </c>
      <c r="BB53" s="10">
        <f t="shared" si="19"/>
        <v>0</v>
      </c>
      <c r="BC53" s="23">
        <f t="shared" si="20"/>
        <v>0</v>
      </c>
      <c r="BD53" s="17">
        <f>'[1]експлуатація номерних знаків'!H55+'[2]по будинку'!BP53+'[3]по будинку'!BO53+'[4]по будинку'!BO53+'[5]по будинку'!BO53+'[6]по будинку'!BO53+'[7]по будинку'!BO53+'[8]по будинку'!BO53+'[9]по будинку'!BO53+'[10]по будинку'!BO53+'[11]по будинку'!BO53+'[12]по будинку'!BO53</f>
        <v>0</v>
      </c>
      <c r="BE53" s="10">
        <f>'[1]експлуатація номерних знаків'!P55+'[2]по будинку'!BQ53+'[3]по будинку'!BP53+'[4]по будинку'!BP53+'[5]по будинку'!BP53+'[6]по будинку'!BP53+'[7]по будинку'!BP53+'[8]по будинку'!BP53+'[9]по будинку'!BP53+'[10]по будинку'!BP53+'[11]по будинку'!BP53+'[12]по будинку'!BP53</f>
        <v>0</v>
      </c>
      <c r="BF53" s="12">
        <f t="shared" si="21"/>
        <v>0</v>
      </c>
      <c r="BG53" s="29">
        <v>0</v>
      </c>
      <c r="BH53" s="17">
        <f>'[1]Освітлення місць загального кор'!H55+'[2]по будинку'!BT53+'[3]по будинку'!BS53+'[4]по будинку'!BS53+'[5]по будинку'!BS53+'[6]по будинку'!BS53+'[7]по будинку'!BS53+'[8]по будинку'!BS53+'[9]по будинку'!BS53+'[10]по будинку'!BS53+'[11]по будинку'!BS53+'[12]по будинку'!BS53</f>
        <v>0</v>
      </c>
      <c r="BI53" s="10">
        <f>'[1]Освітлення місць загального кор'!Q55+'[2]по будинку'!BU53+'[3]по будинку'!BT53+'[4]по будинку'!BT53+'[5]по будинку'!BT53+'[6]по будинку'!BT53+'[7]по будинку'!BT53+'[8]по будинку'!BT53+'[9]по будинку'!BT53+'[10]по будинку'!BT53+'[11]по будинку'!BT53+'[12]по будинку'!BT53</f>
        <v>0</v>
      </c>
      <c r="BJ53" s="10">
        <f t="shared" si="22"/>
        <v>0</v>
      </c>
      <c r="BK53" s="27">
        <f t="shared" si="23"/>
        <v>0</v>
      </c>
      <c r="BL53" s="17">
        <v>0</v>
      </c>
      <c r="BM53" s="10">
        <f>'[1]Енергопостачання ліфтів'!P55+'[2]по будинку'!BY53+'[3]по будинку'!BX53+'[4]по будинку'!BX53+'[5]по будинку'!BX53+'[6]по будинку'!BX53+'[7]по будинку'!BX53+'[8]по будинку'!BX53+'[9]по будинку'!BX53+'[10]по будинку'!BX53+'[11]по будинку'!BX53+'[12]по будинку'!BX53</f>
        <v>0</v>
      </c>
      <c r="BN53" s="10">
        <f t="shared" si="24"/>
        <v>0</v>
      </c>
      <c r="BO53" s="23">
        <f t="shared" si="25"/>
        <v>0</v>
      </c>
      <c r="BP53" s="134">
        <f t="shared" si="26"/>
        <v>2906.0183100000004</v>
      </c>
      <c r="BQ53" s="12">
        <f t="shared" si="26"/>
        <v>6722.9954229579953</v>
      </c>
      <c r="BR53" s="10">
        <v>0</v>
      </c>
      <c r="BS53" s="15">
        <f t="shared" si="29"/>
        <v>3816.9771129579949</v>
      </c>
      <c r="BT53" s="30">
        <f t="shared" si="28"/>
        <v>2.3134731807515676</v>
      </c>
    </row>
    <row r="54" spans="1:72" ht="17.100000000000001" customHeight="1" x14ac:dyDescent="0.2">
      <c r="A54" s="135">
        <v>49</v>
      </c>
      <c r="B54" s="39" t="s">
        <v>61</v>
      </c>
      <c r="C54" s="36">
        <v>13</v>
      </c>
      <c r="D54" s="22">
        <f>'[1]Прибирання сходових кліто'!H55+'[2]по будинку'!P54+'[3]по будинку'!O54+'[4]по будинку'!O54+'[5]по будинку'!O54+'[6]по будинку'!O54+'[7]по будинку'!O54+'[8]по будинку'!O54+'[9]по будинку'!O54+'[10]по будинку'!O54+'[11]по будинку'!O54+'[12]по будинку'!O54</f>
        <v>0</v>
      </c>
      <c r="E54" s="11">
        <f>'[1]Прибирання сходових кліто'!Y55+'[2]по будинку'!Q54+'[3]по будинку'!P54+'[4]по будинку'!P54+'[5]по будинку'!P54+'[6]по будинку'!P54+'[7]по будинку'!P54+'[8]по будинку'!P54+'[9]по будинку'!P54+'[10]по будинку'!P54+'[11]по будинку'!P54+'[12]по будинку'!P54</f>
        <v>0</v>
      </c>
      <c r="F54" s="10">
        <f t="shared" si="0"/>
        <v>0</v>
      </c>
      <c r="G54" s="23">
        <f t="shared" si="1"/>
        <v>0</v>
      </c>
      <c r="H54" s="17">
        <f>'[1]Прибирання прибуд терит.'!H54+'[2]по будинку'!T54+'[3]по будинку'!S54+'[4]по будинку'!S54+'[5]по будинку'!S54+'[6]по будинку'!S54+'[7]по будинку'!S54+'[8]по будинку'!S54+'[9]по будинку'!S54+'[10]по будинку'!S54+'[11]по будинку'!S54+'[12]по будинку'!S54</f>
        <v>0</v>
      </c>
      <c r="I54" s="11">
        <f>'[1]Прибирання прибуд терит.'!AG54+'[2]по будинку'!U54+'[3]по будинку'!T54+'[4]по будинку'!T54+'[5]по будинку'!T54+'[6]по будинку'!T54+'[7]по будинку'!T54+'[8]по будинку'!T54+'[9]по будинку'!T54+'[10]по будинку'!T54+'[11]по будинку'!T54+'[12]по будинку'!T54</f>
        <v>0</v>
      </c>
      <c r="J54" s="10">
        <f t="shared" si="2"/>
        <v>0</v>
      </c>
      <c r="K54" s="23">
        <f t="shared" si="3"/>
        <v>0</v>
      </c>
      <c r="L54" s="22">
        <f>'[1]Вивезення та знешкодження ТПВ'!H56+'[2]по будинку'!X54+'[3]по будинку'!W54+'[4]по будинку'!W54+'[5]по будинку'!W54</f>
        <v>381.274</v>
      </c>
      <c r="M54" s="10">
        <f>'[1]Вивезення та знешкодження ТПВ'!V56+'[2]по будинку'!Y54+'[3]по будинку'!X54+'[4]по будинку'!X54+'[5]по будинку'!X54</f>
        <v>398.74492369578405</v>
      </c>
      <c r="N54" s="10">
        <v>0</v>
      </c>
      <c r="O54" s="15">
        <f t="shared" si="4"/>
        <v>17.470923695784052</v>
      </c>
      <c r="P54" s="17">
        <f>'[1]Приб підвал, тех.поверхів,покр '!H56+'[2]по будинку'!AB54+'[3]по будинку'!AA54+'[4]по будинку'!AA54+'[5]по будинку'!AA54+'[6]по будинку'!AA54+'[7]по будинку'!AA54+'[8]по будинку'!AA54+'[9]по будинку'!AA54+'[10]по будинку'!AA54+'[11]по будинку'!AA54+'[12]по будинку'!AA54</f>
        <v>0</v>
      </c>
      <c r="Q54" s="11">
        <f>'[1]Приб підвал, тех.поверхів,покр '!Q56+'[2]по будинку'!AC54+'[3]по будинку'!AB54+'[4]по будинку'!AB54+'[5]по будинку'!AB54+'[6]по будинку'!AB54+'[7]по будинку'!AB54+'[8]по будинку'!AB54+'[9]по будинку'!AB54+'[10]по будинку'!AB54+'[11]по будинку'!AB54+'[12]по будинку'!AB54</f>
        <v>0</v>
      </c>
      <c r="R54" s="10">
        <f t="shared" si="5"/>
        <v>0</v>
      </c>
      <c r="S54" s="23">
        <v>0</v>
      </c>
      <c r="T54" s="17">
        <f>'[1]ТО ліфтів'!H56+'[2]по будинку'!AF54+'[3]по будинку'!AE54+'[4]по будинку'!AE54+'[5]по будинку'!AE54+'[6]по будинку'!AE54+'[7]по будинку'!AE54+'[8]по будинку'!AE54+'[9]по будинку'!AE54+'[10]по будинку'!AE54+'[11]по будинку'!AE54+'[12]по будинку'!AE54</f>
        <v>0</v>
      </c>
      <c r="U54" s="10">
        <f>'[1]ТО ліфтів'!Q56+'[2]по будинку'!AG54+'[3]по будинку'!AF54+'[4]по будинку'!AF54+'[5]по будинку'!AF54+'[6]по будинку'!AF54+'[7]по будинку'!AF54+'[8]по будинку'!AF54+'[9]по будинку'!AF54+'[10]по будинку'!AF54+'[11]по будинку'!AF54+'[12]по будинку'!AF54</f>
        <v>0</v>
      </c>
      <c r="V54" s="10">
        <f t="shared" si="6"/>
        <v>0</v>
      </c>
      <c r="W54" s="23">
        <f t="shared" si="7"/>
        <v>0</v>
      </c>
      <c r="X54" s="17">
        <f>'[1]Обслуг. дисп.'!H56+'[2]по будинку'!AJ54+'[3]по будинку'!AI54+'[4]по будинку'!AI54+'[5]по будинку'!AI54+'[6]по будинку'!AI54+'[7]по будинку'!AI54+'[8]по будинку'!AI54+'[9]по будинку'!AI54+'[10]по будинку'!AI54+'[11]по будинку'!AI54+'[12]по будинку'!AI54</f>
        <v>0</v>
      </c>
      <c r="Y54" s="10">
        <f>'[1]Обслуг. дисп.'!O56+'[2]по будинку'!AK54+'[3]по будинку'!AJ54+'[4]по будинку'!AJ54+'[5]по будинку'!AJ54+'[6]по будинку'!AJ54+'[7]по будинку'!AJ54+'[8]по будинку'!AJ54+'[9]по будинку'!AJ54+'[10]по будинку'!AJ54+'[11]по будинку'!AJ54+'[12]по будинку'!AJ54</f>
        <v>0</v>
      </c>
      <c r="Z54" s="10">
        <f t="shared" si="8"/>
        <v>0</v>
      </c>
      <c r="AA54" s="27">
        <f t="shared" si="9"/>
        <v>0</v>
      </c>
      <c r="AB54" s="17">
        <f>'[1]ТО внутр. буд.сист'!H54+'[2]по будинку'!AN54+'[3]по будинку'!AM54+'[4]по будинку'!AM54+'[5]по будинку'!AM54+'[6]по будинку'!AM54+'[7]по будинку'!AM54+'[8]по будинку'!AM54+'[9]по будинку'!AM54+'[10]по будинку'!AM54+'[11]по будинку'!AM54+'[12]по будинку'!AM54</f>
        <v>0</v>
      </c>
      <c r="AC54" s="10">
        <f>'[1]ТО внутр. буд.сист'!W54+'[2]по будинку'!AO54+'[3]по будинку'!AN54+'[4]по будинку'!AN54+'[5]по будинку'!AN54+'[6]по будинку'!AN54+'[7]по будинку'!AN54+'[8]по будинку'!AN54+'[9]по будинку'!AN54+'[10]по будинку'!AN54+'[11]по будинку'!AN54+'[12]по будинку'!AN54</f>
        <v>0</v>
      </c>
      <c r="AD54" s="10">
        <f t="shared" si="10"/>
        <v>0</v>
      </c>
      <c r="AE54" s="23">
        <f t="shared" si="11"/>
        <v>0</v>
      </c>
      <c r="AF54" s="17">
        <f>[1]Дератизація!H55+'[2]по будинку'!AR54+'[3]по будинку'!AQ54+'[4]по будинку'!AQ54+'[5]по будинку'!AQ54+'[6]по будинку'!AQ54+'[7]по будинку'!AQ54+'[8]по будинку'!AQ54+'[9]по будинку'!AQ54+'[10]по будинку'!AQ54+'[11]по будинку'!AQ54+'[12]по будинку'!AQ54</f>
        <v>0</v>
      </c>
      <c r="AG54" s="10">
        <f>[1]Дератизація!O55+'[2]по будинку'!AS54+'[3]по будинку'!AR54+'[4]по будинку'!AR54+'[5]по будинку'!AR54+'[6]по будинку'!AR54+'[7]по будинку'!AR54+'[8]по будинку'!AR54+'[9]по будинку'!AR54+'[10]по будинку'!AR54+'[11]по будинку'!AR54+'[12]по будинку'!AR54</f>
        <v>0</v>
      </c>
      <c r="AH54" s="10">
        <f t="shared" si="12"/>
        <v>0</v>
      </c>
      <c r="AI54" s="23">
        <f t="shared" si="13"/>
        <v>0</v>
      </c>
      <c r="AJ54" s="17">
        <f>[1]Дезінсекція!H56+'[2]по будинку'!AV54+'[3]по будинку'!AU54+'[4]по будинку'!AU54+'[5]по будинку'!AU54+'[6]по будинку'!AU54+'[7]по будинку'!AU54+'[8]по будинку'!AU54+'[9]по будинку'!AU54+'[10]по будинку'!AU54+'[11]по будинку'!AU54+'[12]по будинку'!AU54</f>
        <v>0</v>
      </c>
      <c r="AK54" s="10">
        <f>[1]Дезінсекція!O56+'[2]по будинку'!AW54+'[3]по будинку'!AV54+'[4]по будинку'!AV54+'[5]по будинку'!AV54+'[6]по будинку'!AV54+'[7]по будинку'!AV54+'[8]по будинку'!AV54+'[9]по будинку'!AV54+'[10]по будинку'!AV54+'[11]по будинку'!AV54+'[12]по будинку'!AV54</f>
        <v>0</v>
      </c>
      <c r="AL54" s="10">
        <f t="shared" si="14"/>
        <v>0</v>
      </c>
      <c r="AM54" s="23">
        <v>0</v>
      </c>
      <c r="AN54" s="17">
        <f>'[1]Обслуг. ДВК'!H56+'[2]по будинку'!AZ54+'[3]по будинку'!AY54+'[4]по будинку'!AY54+'[5]по будинку'!AY54+'[6]по будинку'!AY54+'[7]по будинку'!AY54+'[8]по будинку'!AY54+'[9]по будинку'!AY54+'[10]по будинку'!AY54+'[11]по будинку'!AY54+'[12]по будинку'!AY54</f>
        <v>104.28195999999997</v>
      </c>
      <c r="AO54" s="10">
        <f>'[1]Обслуг. ДВК'!Q56+'[2]по будинку'!BA54+'[3]по будинку'!AZ54+'[4]по будинку'!AZ54+'[5]по будинку'!AZ54+'[6]по будинку'!AZ54+'[7]по будинку'!AZ54+'[8]по будинку'!AZ54+'[9]по будинку'!AZ54+'[10]по будинку'!AZ54+'[11]по будинку'!AZ54+'[12]по будинку'!AZ54</f>
        <v>1791.76144480524</v>
      </c>
      <c r="AP54" s="10">
        <v>0</v>
      </c>
      <c r="AQ54" s="23">
        <f t="shared" si="32"/>
        <v>1687.47948480524</v>
      </c>
      <c r="AR54" s="17">
        <f>'[1]ТО мереж електропост.'!H57+'[2]по будинку'!BD54+'[3]по будинку'!BC54+'[4]по будинку'!BC54+'[5]по будинку'!BC54+'[6]по будинку'!BC54+'[7]по будинку'!BC54+'[8]по будинку'!BC54+'[9]по будинку'!BC54+'[10]по будинку'!BC54+'[11]по будинку'!BC54+'[12]по будинку'!BC54</f>
        <v>0</v>
      </c>
      <c r="AS54" s="11">
        <f>'[1]ТО мереж електропост.'!P57+'[2]по будинку'!BE54+'[3]по будинку'!BD54+'[4]по будинку'!BD54+'[5]по будинку'!BD54+'[6]по будинку'!BD54+'[7]по будинку'!BD54+'[8]по будинку'!BD54+'[9]по будинку'!BD54+'[10]по будинку'!BD54+'[11]по будинку'!BD54+'[12]по будинку'!BD54</f>
        <v>0</v>
      </c>
      <c r="AT54" s="10">
        <f t="shared" si="16"/>
        <v>0</v>
      </c>
      <c r="AU54" s="23">
        <f t="shared" si="17"/>
        <v>0</v>
      </c>
      <c r="AV54" s="17">
        <f>'[1]ПР констр.'!H56+'[2]по будинку'!BH54+'[3]по будинку'!BG54+'[4]по будинку'!BG54+'[5]по будинку'!BG54+'[6]по будинку'!BG54+'[7]по будинку'!BG54+'[8]по будинку'!BG54+'[9]по будинку'!BG54+'[10]по будинку'!BG54+'[11]по будинку'!BG54+'[12]по будинку'!BG54</f>
        <v>1114.7083600000001</v>
      </c>
      <c r="AW54" s="10">
        <v>1422.8</v>
      </c>
      <c r="AX54" s="10">
        <v>0</v>
      </c>
      <c r="AY54" s="23">
        <f>AW54-AV54</f>
        <v>308.09163999999987</v>
      </c>
      <c r="AZ54" s="17">
        <f>'[1]Прибирання та вивезення снігу'!H55+'[2]по будинку'!BL54+'[3]по будинку'!BK54+'[4]по будинку'!BK54+'[5]по будинку'!BK54+'[6]по будинку'!BK54+'[7]по будинку'!BK54+'[8]по будинку'!BK54+'[9]по будинку'!BK54+'[10]по будинку'!BK54+'[11]по будинку'!BK54+'[12]по будинку'!BK54</f>
        <v>0</v>
      </c>
      <c r="BA54" s="10">
        <f>'[1]Прибирання та вивезення снігу'!R55+'[2]по будинку'!BM54+'[3]по будинку'!BL54+'[4]по будинку'!BL54+'[5]по будинку'!BL54+'[6]по будинку'!BL54+'[7]по будинку'!BL54+'[8]по будинку'!BL54+'[9]по будинку'!BL54+'[10]по будинку'!BL54+'[11]по будинку'!BL54+'[12]по будинку'!BL54</f>
        <v>0</v>
      </c>
      <c r="BB54" s="10">
        <f t="shared" si="19"/>
        <v>0</v>
      </c>
      <c r="BC54" s="23">
        <f t="shared" si="20"/>
        <v>0</v>
      </c>
      <c r="BD54" s="17">
        <f>'[1]експлуатація номерних знаків'!H56+'[2]по будинку'!BP54+'[3]по будинку'!BO54+'[4]по будинку'!BO54+'[5]по будинку'!BO54+'[6]по будинку'!BO54+'[7]по будинку'!BO54+'[8]по будинку'!BO54+'[9]по будинку'!BO54+'[10]по будинку'!BO54+'[11]по будинку'!BO54+'[12]по будинку'!BO54</f>
        <v>0</v>
      </c>
      <c r="BE54" s="10">
        <f>'[1]експлуатація номерних знаків'!P56+'[2]по будинку'!BQ54+'[3]по будинку'!BP54+'[4]по будинку'!BP54+'[5]по будинку'!BP54+'[6]по будинку'!BP54+'[7]по будинку'!BP54+'[8]по будинку'!BP54+'[9]по будинку'!BP54+'[10]по будинку'!BP54+'[11]по будинку'!BP54+'[12]по будинку'!BP54</f>
        <v>0</v>
      </c>
      <c r="BF54" s="12">
        <f t="shared" si="21"/>
        <v>0</v>
      </c>
      <c r="BG54" s="29">
        <v>0</v>
      </c>
      <c r="BH54" s="17">
        <f>'[1]Освітлення місць загального кор'!H56+'[2]по будинку'!BT54+'[3]по будинку'!BS54+'[4]по будинку'!BS54+'[5]по будинку'!BS54+'[6]по будинку'!BS54+'[7]по будинку'!BS54+'[8]по будинку'!BS54+'[9]по будинку'!BS54+'[10]по будинку'!BS54+'[11]по будинку'!BS54+'[12]по будинку'!BS54</f>
        <v>0</v>
      </c>
      <c r="BI54" s="10">
        <f>'[1]Освітлення місць загального кор'!Q56+'[2]по будинку'!BU54+'[3]по будинку'!BT54+'[4]по будинку'!BT54+'[5]по будинку'!BT54+'[6]по будинку'!BT54+'[7]по будинку'!BT54+'[8]по будинку'!BT54+'[9]по будинку'!BT54+'[10]по будинку'!BT54+'[11]по будинку'!BT54+'[12]по будинку'!BT54</f>
        <v>0</v>
      </c>
      <c r="BJ54" s="10">
        <f t="shared" si="22"/>
        <v>0</v>
      </c>
      <c r="BK54" s="27">
        <f t="shared" si="23"/>
        <v>0</v>
      </c>
      <c r="BL54" s="17">
        <v>0</v>
      </c>
      <c r="BM54" s="10">
        <f>'[1]Енергопостачання ліфтів'!P56+'[2]по будинку'!BY54+'[3]по будинку'!BX54+'[4]по будинку'!BX54+'[5]по будинку'!BX54+'[6]по будинку'!BX54+'[7]по будинку'!BX54+'[8]по будинку'!BX54+'[9]по будинку'!BX54+'[10]по будинку'!BX54+'[11]по будинку'!BX54+'[12]по будинку'!BX54</f>
        <v>0</v>
      </c>
      <c r="BN54" s="10">
        <f t="shared" si="24"/>
        <v>0</v>
      </c>
      <c r="BO54" s="23">
        <f t="shared" si="25"/>
        <v>0</v>
      </c>
      <c r="BP54" s="134">
        <f t="shared" si="26"/>
        <v>1600.26432</v>
      </c>
      <c r="BQ54" s="12">
        <f t="shared" si="26"/>
        <v>3613.3063685010238</v>
      </c>
      <c r="BR54" s="10">
        <v>0</v>
      </c>
      <c r="BS54" s="15">
        <f t="shared" si="29"/>
        <v>2013.0420485010238</v>
      </c>
      <c r="BT54" s="30">
        <f t="shared" si="28"/>
        <v>2.2579434680522175</v>
      </c>
    </row>
    <row r="55" spans="1:72" ht="17.100000000000001" customHeight="1" x14ac:dyDescent="0.2">
      <c r="A55" s="136">
        <v>50</v>
      </c>
      <c r="B55" s="39" t="s">
        <v>62</v>
      </c>
      <c r="C55" s="36">
        <v>10</v>
      </c>
      <c r="D55" s="22">
        <f>'[1]Прибирання сходових кліто'!H56+'[2]по будинку'!P55+'[3]по будинку'!O55+'[4]по будинку'!O55+'[5]по будинку'!O55+'[6]по будинку'!O55+'[7]по будинку'!O55+'[8]по будинку'!O55+'[9]по будинку'!O55+'[10]по будинку'!O55+'[11]по будинку'!O55+'[12]по будинку'!O55</f>
        <v>0</v>
      </c>
      <c r="E55" s="11">
        <f>'[1]Прибирання сходових кліто'!Y56+'[2]по будинку'!Q55+'[3]по будинку'!P55+'[4]по будинку'!P55+'[5]по будинку'!P55+'[6]по будинку'!P55+'[7]по будинку'!P55+'[8]по будинку'!P55+'[9]по будинку'!P55+'[10]по будинку'!P55+'[11]по будинку'!P55+'[12]по будинку'!P55</f>
        <v>0</v>
      </c>
      <c r="F55" s="10">
        <f t="shared" si="0"/>
        <v>0</v>
      </c>
      <c r="G55" s="23">
        <f t="shared" si="1"/>
        <v>0</v>
      </c>
      <c r="H55" s="17">
        <f>'[1]Прибирання прибуд терит.'!H55+'[2]по будинку'!T55+'[3]по будинку'!S55+'[4]по будинку'!S55+'[5]по будинку'!S55+'[6]по будинку'!S55+'[7]по будинку'!S55+'[8]по будинку'!S55+'[9]по будинку'!S55+'[10]по будинку'!S55+'[11]по будинку'!S55+'[12]по будинку'!S55</f>
        <v>155.76092999999997</v>
      </c>
      <c r="I55" s="11">
        <f>'[1]Прибирання прибуд терит.'!AG55+'[2]по будинку'!U55+'[3]по будинку'!T55+'[4]по будинку'!T55+'[5]по будинку'!T55+'[6]по будинку'!T55+'[7]по будинку'!T55+'[8]по будинку'!T55+'[9]по будинку'!T55+'[10]по будинку'!T55+'[11]по будинку'!T55+'[12]по будинку'!T55</f>
        <v>440.93621308153718</v>
      </c>
      <c r="J55" s="10">
        <v>0</v>
      </c>
      <c r="K55" s="23">
        <f t="shared" si="3"/>
        <v>285.1752830815372</v>
      </c>
      <c r="L55" s="22">
        <f>'[1]Вивезення та знешкодження ТПВ'!H57+'[2]по будинку'!X55+'[3]по будинку'!W55+'[4]по будинку'!W55+'[5]по будинку'!W55</f>
        <v>593.11950000000002</v>
      </c>
      <c r="M55" s="10">
        <f>'[1]Вивезення та знешкодження ТПВ'!V57+'[2]по будинку'!Y55+'[3]по будинку'!X55+'[4]по будинку'!X55+'[5]по будинку'!X55</f>
        <v>564.12159771245263</v>
      </c>
      <c r="N55" s="10">
        <f t="shared" si="30"/>
        <v>28.99790228754739</v>
      </c>
      <c r="O55" s="15">
        <v>0</v>
      </c>
      <c r="P55" s="17">
        <f>'[1]Приб підвал, тех.поверхів,покр '!H57+'[2]по будинку'!AB55+'[3]по будинку'!AA55+'[4]по будинку'!AA55+'[5]по будинку'!AA55+'[6]по будинку'!AA55+'[7]по будинку'!AA55+'[8]по будинку'!AA55+'[9]по будинку'!AA55+'[10]по будинку'!AA55+'[11]по будинку'!AA55+'[12]по будинку'!AA55</f>
        <v>0</v>
      </c>
      <c r="Q55" s="11">
        <f>'[1]Приб підвал, тех.поверхів,покр '!Q57+'[2]по будинку'!AC55+'[3]по будинку'!AB55+'[4]по будинку'!AB55+'[5]по будинку'!AB55+'[6]по будинку'!AB55+'[7]по будинку'!AB55+'[8]по будинку'!AB55+'[9]по будинку'!AB55+'[10]по будинку'!AB55+'[11]по будинку'!AB55+'[12]по будинку'!AB55</f>
        <v>0</v>
      </c>
      <c r="R55" s="10">
        <f t="shared" si="5"/>
        <v>0</v>
      </c>
      <c r="S55" s="23">
        <v>0</v>
      </c>
      <c r="T55" s="17">
        <f>'[1]ТО ліфтів'!H57+'[2]по будинку'!AF55+'[3]по будинку'!AE55+'[4]по будинку'!AE55+'[5]по будинку'!AE55+'[6]по будинку'!AE55+'[7]по будинку'!AE55+'[8]по будинку'!AE55+'[9]по будинку'!AE55+'[10]по будинку'!AE55+'[11]по будинку'!AE55+'[12]по будинку'!AE55</f>
        <v>0</v>
      </c>
      <c r="U55" s="10">
        <f>'[1]ТО ліфтів'!Q57+'[2]по будинку'!AG55+'[3]по будинку'!AF55+'[4]по будинку'!AF55+'[5]по будинку'!AF55+'[6]по будинку'!AF55+'[7]по будинку'!AF55+'[8]по будинку'!AF55+'[9]по будинку'!AF55+'[10]по будинку'!AF55+'[11]по будинку'!AF55+'[12]по будинку'!AF55</f>
        <v>0</v>
      </c>
      <c r="V55" s="10">
        <f t="shared" si="6"/>
        <v>0</v>
      </c>
      <c r="W55" s="23">
        <f t="shared" si="7"/>
        <v>0</v>
      </c>
      <c r="X55" s="17">
        <f>'[1]Обслуг. дисп.'!H57+'[2]по будинку'!AJ55+'[3]по будинку'!AI55+'[4]по будинку'!AI55+'[5]по будинку'!AI55+'[6]по будинку'!AI55+'[7]по будинку'!AI55+'[8]по будинку'!AI55+'[9]по будинку'!AI55+'[10]по будинку'!AI55+'[11]по будинку'!AI55+'[12]по будинку'!AI55</f>
        <v>0</v>
      </c>
      <c r="Y55" s="10">
        <f>'[1]Обслуг. дисп.'!O57+'[2]по будинку'!AK55+'[3]по будинку'!AJ55+'[4]по будинку'!AJ55+'[5]по будинку'!AJ55+'[6]по будинку'!AJ55+'[7]по будинку'!AJ55+'[8]по будинку'!AJ55+'[9]по будинку'!AJ55+'[10]по будинку'!AJ55+'[11]по будинку'!AJ55+'[12]по будинку'!AJ55</f>
        <v>0</v>
      </c>
      <c r="Z55" s="10">
        <f t="shared" si="8"/>
        <v>0</v>
      </c>
      <c r="AA55" s="27">
        <f t="shared" si="9"/>
        <v>0</v>
      </c>
      <c r="AB55" s="17">
        <f>'[1]ТО внутр. буд.сист'!H55+'[2]по будинку'!AN55+'[3]по будинку'!AM55+'[4]по будинку'!AM55+'[5]по будинку'!AM55+'[6]по будинку'!AM55+'[7]по будинку'!AM55+'[8]по будинку'!AM55+'[9]по будинку'!AM55+'[10]по будинку'!AM55+'[11]по будинку'!AM55+'[12]по будинку'!AM55</f>
        <v>0</v>
      </c>
      <c r="AC55" s="10">
        <f>'[1]ТО внутр. буд.сист'!W55+'[2]по будинку'!AO55+'[3]по будинку'!AN55+'[4]по будинку'!AN55+'[5]по будинку'!AN55+'[6]по будинку'!AN55+'[7]по будинку'!AN55+'[8]по будинку'!AN55+'[9]по будинку'!AN55+'[10]по будинку'!AN55+'[11]по будинку'!AN55+'[12]по будинку'!AN55</f>
        <v>0</v>
      </c>
      <c r="AD55" s="10">
        <f t="shared" si="10"/>
        <v>0</v>
      </c>
      <c r="AE55" s="23">
        <f t="shared" si="11"/>
        <v>0</v>
      </c>
      <c r="AF55" s="17">
        <f>[1]Дератизація!H56+'[2]по будинку'!AR55+'[3]по будинку'!AQ55+'[4]по будинку'!AQ55+'[5]по будинку'!AQ55+'[6]по будинку'!AQ55+'[7]по будинку'!AQ55+'[8]по будинку'!AQ55+'[9]по будинку'!AQ55+'[10]по будинку'!AQ55+'[11]по будинку'!AQ55+'[12]по будинку'!AQ55</f>
        <v>0</v>
      </c>
      <c r="AG55" s="10">
        <f>[1]Дератизація!O56+'[2]по будинку'!AS55+'[3]по будинку'!AR55+'[4]по будинку'!AR55+'[5]по будинку'!AR55+'[6]по будинку'!AR55+'[7]по будинку'!AR55+'[8]по будинку'!AR55+'[9]по будинку'!AR55+'[10]по будинку'!AR55+'[11]по будинку'!AR55+'[12]по будинку'!AR55</f>
        <v>0</v>
      </c>
      <c r="AH55" s="10">
        <f t="shared" si="12"/>
        <v>0</v>
      </c>
      <c r="AI55" s="23">
        <f t="shared" si="13"/>
        <v>0</v>
      </c>
      <c r="AJ55" s="17">
        <f>[1]Дезінсекція!H57+'[2]по будинку'!AV55+'[3]по будинку'!AU55+'[4]по будинку'!AU55+'[5]по будинку'!AU55+'[6]по будинку'!AU55+'[7]по будинку'!AU55+'[8]по будинку'!AU55+'[9]по будинку'!AU55+'[10]по будинку'!AU55+'[11]по будинку'!AU55+'[12]по будинку'!AU55</f>
        <v>0</v>
      </c>
      <c r="AK55" s="10">
        <f>[1]Дезінсекція!O57+'[2]по будинку'!AW55+'[3]по будинку'!AV55+'[4]по будинку'!AV55+'[5]по будинку'!AV55+'[6]по будинку'!AV55+'[7]по будинку'!AV55+'[8]по будинку'!AV55+'[9]по будинку'!AV55+'[10]по будинку'!AV55+'[11]по будинку'!AV55+'[12]по будинку'!AV55</f>
        <v>0</v>
      </c>
      <c r="AL55" s="10">
        <f t="shared" si="14"/>
        <v>0</v>
      </c>
      <c r="AM55" s="23">
        <v>0</v>
      </c>
      <c r="AN55" s="17">
        <f>'[1]Обслуг. ДВК'!H57+'[2]по будинку'!AZ55+'[3]по будинку'!AY55+'[4]по будинку'!AY55+'[5]по будинку'!AY55+'[6]по будинку'!AY55+'[7]по будинку'!AY55+'[8]по будинку'!AY55+'[9]по будинку'!AY55+'[10]по будинку'!AY55+'[11]по будинку'!AY55+'[12]по будинку'!AY55</f>
        <v>162.39751000000001</v>
      </c>
      <c r="AO55" s="10">
        <f>'[1]Обслуг. ДВК'!Q57+'[2]по будинку'!BA55+'[3]по будинку'!AZ55+'[4]по будинку'!AZ55+'[5]по будинку'!AZ55+'[6]по будинку'!AZ55+'[7]по будинку'!AZ55+'[8]по будинку'!AZ55+'[9]по будинку'!AZ55+'[10]по будинку'!AZ55+'[11]по будинку'!AZ55+'[12]по будинку'!AZ55</f>
        <v>2389.0152597403198</v>
      </c>
      <c r="AP55" s="10">
        <v>0</v>
      </c>
      <c r="AQ55" s="23">
        <f t="shared" si="32"/>
        <v>2226.6177497403196</v>
      </c>
      <c r="AR55" s="17">
        <f>'[1]ТО мереж електропост.'!H58+'[2]по будинку'!BD55+'[3]по будинку'!BC55+'[4]по будинку'!BC55+'[5]по будинку'!BC55+'[6]по будинку'!BC55+'[7]по будинку'!BC55+'[8]по будинку'!BC55+'[9]по будинку'!BC55+'[10]по будинку'!BC55+'[11]по будинку'!BC55+'[12]по будинку'!BC55</f>
        <v>0</v>
      </c>
      <c r="AS55" s="11">
        <f>'[1]ТО мереж електропост.'!P58+'[2]по будинку'!BE55+'[3]по будинку'!BD55+'[4]по будинку'!BD55+'[5]по будинку'!BD55+'[6]по будинку'!BD55+'[7]по будинку'!BD55+'[8]по будинку'!BD55+'[9]по будинку'!BD55+'[10]по будинку'!BD55+'[11]по будинку'!BD55+'[12]по будинку'!BD55</f>
        <v>0</v>
      </c>
      <c r="AT55" s="10">
        <f t="shared" si="16"/>
        <v>0</v>
      </c>
      <c r="AU55" s="23">
        <f t="shared" si="17"/>
        <v>0</v>
      </c>
      <c r="AV55" s="17">
        <f>'[1]ПР констр.'!H57+'[2]по будинку'!BH55+'[3]по будинку'!BG55+'[4]по будинку'!BG55+'[5]по будинку'!BG55+'[6]по будинку'!BG55+'[7]по будинку'!BG55+'[8]по будинку'!BG55+'[9]по будинку'!BG55+'[10]по будинку'!BG55+'[11]по будинку'!BG55+'[12]по будинку'!BG55</f>
        <v>1114.1705100000001</v>
      </c>
      <c r="AW55" s="10">
        <v>800.72</v>
      </c>
      <c r="AX55" s="10">
        <f t="shared" si="18"/>
        <v>313.45051000000012</v>
      </c>
      <c r="AY55" s="23">
        <v>0</v>
      </c>
      <c r="AZ55" s="17">
        <f>'[1]Прибирання та вивезення снігу'!H56+'[2]по будинку'!BL55+'[3]по будинку'!BK55+'[4]по будинку'!BK55+'[5]по будинку'!BK55+'[6]по будинку'!BK55+'[7]по будинку'!BK55+'[8]по будинку'!BK55+'[9]по будинку'!BK55+'[10]по будинку'!BK55+'[11]по будинку'!BK55+'[12]по будинку'!BK55</f>
        <v>138.65286</v>
      </c>
      <c r="BA55" s="10">
        <f>'[1]Прибирання та вивезення снігу'!R56+'[2]по будинку'!BM55+'[3]по будинку'!BL55+'[4]по будинку'!BL55+'[5]по будинку'!BL55+'[6]по будинку'!BL55+'[7]по будинку'!BL55+'[8]по будинку'!BL55+'[9]по будинку'!BL55+'[10]по будинку'!BL55+'[11]по будинку'!BL55+'[12]по будинку'!BL55</f>
        <v>1.4829956508208935</v>
      </c>
      <c r="BB55" s="10">
        <f t="shared" si="19"/>
        <v>137.16986434917911</v>
      </c>
      <c r="BC55" s="23">
        <v>0</v>
      </c>
      <c r="BD55" s="17">
        <f>'[1]експлуатація номерних знаків'!H57+'[2]по будинку'!BP55+'[3]по будинку'!BO55+'[4]по будинку'!BO55+'[5]по будинку'!BO55+'[6]по будинку'!BO55+'[7]по будинку'!BO55+'[8]по будинку'!BO55+'[9]по будинку'!BO55+'[10]по будинку'!BO55+'[11]по будинку'!BO55+'[12]по будинку'!BO55</f>
        <v>0</v>
      </c>
      <c r="BE55" s="10">
        <f>'[1]експлуатація номерних знаків'!P57+'[2]по будинку'!BQ55+'[3]по будинку'!BP55+'[4]по будинку'!BP55+'[5]по будинку'!BP55+'[6]по будинку'!BP55+'[7]по будинку'!BP55+'[8]по будинку'!BP55+'[9]по будинку'!BP55+'[10]по будинку'!BP55+'[11]по будинку'!BP55+'[12]по будинку'!BP55</f>
        <v>0</v>
      </c>
      <c r="BF55" s="12">
        <f t="shared" si="21"/>
        <v>0</v>
      </c>
      <c r="BG55" s="29">
        <v>0</v>
      </c>
      <c r="BH55" s="17">
        <f>'[1]Освітлення місць загального кор'!H57+'[2]по будинку'!BT55+'[3]по будинку'!BS55+'[4]по будинку'!BS55+'[5]по будинку'!BS55+'[6]по будинку'!BS55+'[7]по будинку'!BS55+'[8]по будинку'!BS55+'[9]по будинку'!BS55+'[10]по будинку'!BS55+'[11]по будинку'!BS55+'[12]по будинку'!BS55</f>
        <v>0</v>
      </c>
      <c r="BI55" s="10">
        <f>'[1]Освітлення місць загального кор'!Q57+'[2]по будинку'!BU55+'[3]по будинку'!BT55+'[4]по будинку'!BT55+'[5]по будинку'!BT55+'[6]по будинку'!BT55+'[7]по будинку'!BT55+'[8]по будинку'!BT55+'[9]по будинку'!BT55+'[10]по будинку'!BT55+'[11]по будинку'!BT55+'[12]по будинку'!BT55</f>
        <v>0</v>
      </c>
      <c r="BJ55" s="10">
        <f t="shared" si="22"/>
        <v>0</v>
      </c>
      <c r="BK55" s="27">
        <f t="shared" si="23"/>
        <v>0</v>
      </c>
      <c r="BL55" s="17">
        <v>0</v>
      </c>
      <c r="BM55" s="10">
        <f>'[1]Енергопостачання ліфтів'!P57+'[2]по будинку'!BY55+'[3]по будинку'!BX55+'[4]по будинку'!BX55+'[5]по будинку'!BX55+'[6]по будинку'!BX55+'[7]по будинку'!BX55+'[8]по будинку'!BX55+'[9]по будинку'!BX55+'[10]по будинку'!BX55+'[11]по будинку'!BX55+'[12]по будинку'!BX55</f>
        <v>0</v>
      </c>
      <c r="BN55" s="10">
        <f t="shared" si="24"/>
        <v>0</v>
      </c>
      <c r="BO55" s="23">
        <f t="shared" si="25"/>
        <v>0</v>
      </c>
      <c r="BP55" s="134">
        <f t="shared" si="26"/>
        <v>2164.10131</v>
      </c>
      <c r="BQ55" s="12">
        <f t="shared" si="26"/>
        <v>4196.2760661851307</v>
      </c>
      <c r="BR55" s="10">
        <v>0</v>
      </c>
      <c r="BS55" s="15">
        <f t="shared" si="29"/>
        <v>2032.1747561851307</v>
      </c>
      <c r="BT55" s="30">
        <f t="shared" si="28"/>
        <v>1.9390386424123234</v>
      </c>
    </row>
    <row r="56" spans="1:72" ht="17.100000000000001" customHeight="1" x14ac:dyDescent="0.2">
      <c r="A56" s="136">
        <v>51</v>
      </c>
      <c r="B56" s="39" t="s">
        <v>62</v>
      </c>
      <c r="C56" s="36">
        <v>11</v>
      </c>
      <c r="D56" s="22">
        <f>'[1]Прибирання сходових кліто'!H57+'[2]по будинку'!P56+'[3]по будинку'!O56+'[4]по будинку'!O56+'[5]по будинку'!O56+'[6]по будинку'!O56+'[7]по будинку'!O56+'[8]по будинку'!O56+'[9]по будинку'!O56+'[10]по будинку'!O56+'[11]по будинку'!O56+'[12]по будинку'!O56</f>
        <v>0</v>
      </c>
      <c r="E56" s="11">
        <f>'[1]Прибирання сходових кліто'!Y57+'[2]по будинку'!Q56+'[3]по будинку'!P56+'[4]по будинку'!P56+'[5]по будинку'!P56+'[6]по будинку'!P56+'[7]по будинку'!P56+'[8]по будинку'!P56+'[9]по будинку'!P56+'[10]по будинку'!P56+'[11]по будинку'!P56+'[12]по будинку'!P56</f>
        <v>0</v>
      </c>
      <c r="F56" s="10">
        <f t="shared" si="0"/>
        <v>0</v>
      </c>
      <c r="G56" s="23">
        <f t="shared" si="1"/>
        <v>0</v>
      </c>
      <c r="H56" s="17">
        <f>'[1]Прибирання прибуд терит.'!H56+'[2]по будинку'!T56+'[3]по будинку'!S56+'[4]по будинку'!S56+'[5]по будинку'!S56+'[6]по будинку'!S56+'[7]по будинку'!S56+'[8]по будинку'!S56+'[9]по будинку'!S56+'[10]по будинку'!S56+'[11]по будинку'!S56+'[12]по будинку'!S56</f>
        <v>200.10525000000004</v>
      </c>
      <c r="I56" s="11">
        <f>'[1]Прибирання прибуд терит.'!AG56+'[2]по будинку'!U56+'[3]по будинку'!T56+'[4]по будинку'!T56+'[5]по будинку'!T56+'[6]по будинку'!T56+'[7]по будинку'!T56+'[8]по будинку'!T56+'[9]по будинку'!T56+'[10]по будинку'!T56+'[11]по будинку'!T56+'[12]по будинку'!T56</f>
        <v>441.47892841263018</v>
      </c>
      <c r="J56" s="10">
        <v>0</v>
      </c>
      <c r="K56" s="23">
        <f t="shared" si="3"/>
        <v>241.37367841263014</v>
      </c>
      <c r="L56" s="22">
        <f>'[1]Вивезення та знешкодження ТПВ'!H58+'[2]по будинку'!X56+'[3]по будинку'!W56+'[4]по будинку'!W56+'[5]по будинку'!W56</f>
        <v>550.83749999999998</v>
      </c>
      <c r="M56" s="10">
        <f>'[1]Вивезення та знешкодження ТПВ'!V58+'[2]по будинку'!Y56+'[3]по будинку'!X56+'[4]по будинку'!X56+'[5]по будинку'!X56</f>
        <v>671.0203665778231</v>
      </c>
      <c r="N56" s="10">
        <v>0</v>
      </c>
      <c r="O56" s="15">
        <f t="shared" si="4"/>
        <v>120.18286657782312</v>
      </c>
      <c r="P56" s="17">
        <f>'[1]Приб підвал, тех.поверхів,покр '!H58+'[2]по будинку'!AB56+'[3]по будинку'!AA56+'[4]по будинку'!AA56+'[5]по будинку'!AA56+'[6]по будинку'!AA56+'[7]по будинку'!AA56+'[8]по будинку'!AA56+'[9]по будинку'!AA56+'[10]по будинку'!AA56+'[11]по будинку'!AA56+'[12]по будинку'!AA56</f>
        <v>0</v>
      </c>
      <c r="Q56" s="11">
        <f>'[1]Приб підвал, тех.поверхів,покр '!Q58+'[2]по будинку'!AC56+'[3]по будинку'!AB56+'[4]по будинку'!AB56+'[5]по будинку'!AB56+'[6]по будинку'!AB56+'[7]по будинку'!AB56+'[8]по будинку'!AB56+'[9]по будинку'!AB56+'[10]по будинку'!AB56+'[11]по будинку'!AB56+'[12]по будинку'!AB56</f>
        <v>0</v>
      </c>
      <c r="R56" s="10">
        <f t="shared" si="5"/>
        <v>0</v>
      </c>
      <c r="S56" s="23">
        <v>0</v>
      </c>
      <c r="T56" s="17">
        <f>'[1]ТО ліфтів'!H58+'[2]по будинку'!AF56+'[3]по будинку'!AE56+'[4]по будинку'!AE56+'[5]по будинку'!AE56+'[6]по будинку'!AE56+'[7]по будинку'!AE56+'[8]по будинку'!AE56+'[9]по будинку'!AE56+'[10]по будинку'!AE56+'[11]по будинку'!AE56+'[12]по будинку'!AE56</f>
        <v>0</v>
      </c>
      <c r="U56" s="10">
        <f>'[1]ТО ліфтів'!Q58+'[2]по будинку'!AG56+'[3]по будинку'!AF56+'[4]по будинку'!AF56+'[5]по будинку'!AF56+'[6]по будинку'!AF56+'[7]по будинку'!AF56+'[8]по будинку'!AF56+'[9]по будинку'!AF56+'[10]по будинку'!AF56+'[11]по будинку'!AF56+'[12]по будинку'!AF56</f>
        <v>0</v>
      </c>
      <c r="V56" s="10">
        <f t="shared" si="6"/>
        <v>0</v>
      </c>
      <c r="W56" s="23">
        <f t="shared" si="7"/>
        <v>0</v>
      </c>
      <c r="X56" s="17">
        <f>'[1]Обслуг. дисп.'!H58+'[2]по будинку'!AJ56+'[3]по будинку'!AI56+'[4]по будинку'!AI56+'[5]по будинку'!AI56+'[6]по будинку'!AI56+'[7]по будинку'!AI56+'[8]по будинку'!AI56+'[9]по будинку'!AI56+'[10]по будинку'!AI56+'[11]по будинку'!AI56+'[12]по будинку'!AI56</f>
        <v>0</v>
      </c>
      <c r="Y56" s="10">
        <f>'[1]Обслуг. дисп.'!O58+'[2]по будинку'!AK56+'[3]по будинку'!AJ56+'[4]по будинку'!AJ56+'[5]по будинку'!AJ56+'[6]по будинку'!AJ56+'[7]по будинку'!AJ56+'[8]по будинку'!AJ56+'[9]по будинку'!AJ56+'[10]по будинку'!AJ56+'[11]по будинку'!AJ56+'[12]по будинку'!AJ56</f>
        <v>0</v>
      </c>
      <c r="Z56" s="10">
        <f t="shared" si="8"/>
        <v>0</v>
      </c>
      <c r="AA56" s="27">
        <f t="shared" si="9"/>
        <v>0</v>
      </c>
      <c r="AB56" s="17">
        <f>'[1]ТО внутр. буд.сист'!H56+'[2]по будинку'!AN56+'[3]по будинку'!AM56+'[4]по будинку'!AM56+'[5]по будинку'!AM56+'[6]по будинку'!AM56+'[7]по будинку'!AM56+'[8]по будинку'!AM56+'[9]по будинку'!AM56+'[10]по будинку'!AM56+'[11]по будинку'!AM56+'[12]по будинку'!AM56</f>
        <v>0</v>
      </c>
      <c r="AC56" s="10">
        <f>'[1]ТО внутр. буд.сист'!W56+'[2]по будинку'!AO56+'[3]по будинку'!AN56+'[4]по будинку'!AN56+'[5]по будинку'!AN56+'[6]по будинку'!AN56+'[7]по будинку'!AN56+'[8]по будинку'!AN56+'[9]по будинку'!AN56+'[10]по будинку'!AN56+'[11]по будинку'!AN56+'[12]по будинку'!AN56</f>
        <v>566.43122782843966</v>
      </c>
      <c r="AD56" s="10">
        <v>0</v>
      </c>
      <c r="AE56" s="23">
        <f t="shared" si="11"/>
        <v>566.43122782843966</v>
      </c>
      <c r="AF56" s="17">
        <f>[1]Дератизація!H57+'[2]по будинку'!AR56+'[3]по будинку'!AQ56+'[4]по будинку'!AQ56+'[5]по будинку'!AQ56+'[6]по будинку'!AQ56+'[7]по будинку'!AQ56+'[8]по будинку'!AQ56+'[9]по будинку'!AQ56+'[10]по будинку'!AQ56+'[11]по будинку'!AQ56+'[12]по будинку'!AQ56</f>
        <v>0</v>
      </c>
      <c r="AG56" s="10">
        <f>[1]Дератизація!O57+'[2]по будинку'!AS56+'[3]по будинку'!AR56+'[4]по будинку'!AR56+'[5]по будинку'!AR56+'[6]по будинку'!AR56+'[7]по будинку'!AR56+'[8]по будинку'!AR56+'[9]по будинку'!AR56+'[10]по будинку'!AR56+'[11]по будинку'!AR56+'[12]по будинку'!AR56</f>
        <v>0</v>
      </c>
      <c r="AH56" s="10">
        <f t="shared" si="12"/>
        <v>0</v>
      </c>
      <c r="AI56" s="23">
        <f t="shared" si="13"/>
        <v>0</v>
      </c>
      <c r="AJ56" s="17">
        <f>[1]Дезінсекція!H58+'[2]по будинку'!AV56+'[3]по будинку'!AU56+'[4]по будинку'!AU56+'[5]по будинку'!AU56+'[6]по будинку'!AU56+'[7]по будинку'!AU56+'[8]по будинку'!AU56+'[9]по будинку'!AU56+'[10]по будинку'!AU56+'[11]по будинку'!AU56+'[12]по будинку'!AU56</f>
        <v>0</v>
      </c>
      <c r="AK56" s="10">
        <f>[1]Дезінсекція!O58+'[2]по будинку'!AW56+'[3]по будинку'!AV56+'[4]по будинку'!AV56+'[5]по будинку'!AV56+'[6]по будинку'!AV56+'[7]по будинку'!AV56+'[8]по будинку'!AV56+'[9]по будинку'!AV56+'[10]по будинку'!AV56+'[11]по будинку'!AV56+'[12]по будинку'!AV56</f>
        <v>0</v>
      </c>
      <c r="AL56" s="10">
        <f t="shared" si="14"/>
        <v>0</v>
      </c>
      <c r="AM56" s="23">
        <v>0</v>
      </c>
      <c r="AN56" s="17">
        <f>'[1]Обслуг. ДВК'!H58+'[2]по будинку'!AZ56+'[3]по будинку'!AY56+'[4]по будинку'!AY56+'[5]по будинку'!AY56+'[6]по будинку'!AY56+'[7]по будинку'!AY56+'[8]по будинку'!AY56+'[9]по будинку'!AY56+'[10]по будинку'!AY56+'[11]по будинку'!AY56+'[12]по будинку'!AY56</f>
        <v>279.05400000000003</v>
      </c>
      <c r="AO56" s="10">
        <f>'[1]Обслуг. ДВК'!Q58+'[2]по будинку'!BA56+'[3]по будинку'!AZ56+'[4]по будинку'!AZ56+'[5]по будинку'!AZ56+'[6]по будинку'!AZ56+'[7]по будинку'!AZ56+'[8]по будинку'!AZ56+'[9]по будинку'!AZ56+'[10]по будинку'!AZ56+'[11]по будинку'!AZ56+'[12]по будинку'!AZ56</f>
        <v>734.35251873843799</v>
      </c>
      <c r="AP56" s="10">
        <v>0</v>
      </c>
      <c r="AQ56" s="23">
        <f t="shared" si="32"/>
        <v>455.29851873843796</v>
      </c>
      <c r="AR56" s="17">
        <f>'[1]ТО мереж електропост.'!H59+'[2]по будинку'!BD56+'[3]по будинку'!BC56+'[4]по будинку'!BC56+'[5]по будинку'!BC56+'[6]по будинку'!BC56+'[7]по будинку'!BC56+'[8]по будинку'!BC56+'[9]по будинку'!BC56+'[10]по будинку'!BC56+'[11]по будинку'!BC56+'[12]по будинку'!BC56</f>
        <v>0</v>
      </c>
      <c r="AS56" s="11">
        <f>'[1]ТО мереж електропост.'!P59+'[2]по будинку'!BE56+'[3]по будинку'!BD56+'[4]по будинку'!BD56+'[5]по будинку'!BD56+'[6]по будинку'!BD56+'[7]по будинку'!BD56+'[8]по будинку'!BD56+'[9]по будинку'!BD56+'[10]по будинку'!BD56+'[11]по будинку'!BD56+'[12]по будинку'!BD56</f>
        <v>0</v>
      </c>
      <c r="AT56" s="10">
        <f t="shared" si="16"/>
        <v>0</v>
      </c>
      <c r="AU56" s="23">
        <f t="shared" si="17"/>
        <v>0</v>
      </c>
      <c r="AV56" s="17">
        <f>'[1]ПР констр.'!H58+'[2]по будинку'!BH56+'[3]по будинку'!BG56+'[4]по будинку'!BG56+'[5]по будинку'!BG56+'[6]по будинку'!BG56+'[7]по будинку'!BG56+'[8]по будинку'!BG56+'[9]по будинку'!BG56+'[10]по будинку'!BG56+'[11]по будинку'!BG56+'[12]по будинку'!BG56</f>
        <v>1427.2657500000003</v>
      </c>
      <c r="AW56" s="10">
        <v>0</v>
      </c>
      <c r="AX56" s="10">
        <f t="shared" si="18"/>
        <v>1427.2657500000003</v>
      </c>
      <c r="AY56" s="23">
        <v>0</v>
      </c>
      <c r="AZ56" s="17">
        <f>'[1]Прибирання та вивезення снігу'!H57+'[2]по будинку'!BL56+'[3]по будинку'!BK56+'[4]по будинку'!BK56+'[5]по будинку'!BK56+'[6]по будинку'!BK56+'[7]по будинку'!BK56+'[8]по будинку'!BK56+'[9]по будинку'!BK56+'[10]по будинку'!BK56+'[11]по будинку'!BK56+'[12]по будинку'!BK56</f>
        <v>178.95974999999999</v>
      </c>
      <c r="BA56" s="10">
        <f>'[1]Прибирання та вивезення снігу'!R57+'[2]по будинку'!BM56+'[3]по будинку'!BL56+'[4]по будинку'!BL56+'[5]по будинку'!BL56+'[6]по будинку'!BL56+'[7]по будинку'!BL56+'[8]по будинку'!BL56+'[9]по будинку'!BL56+'[10]по будинку'!BL56+'[11]по будинку'!BL56+'[12]по будинку'!BL56</f>
        <v>1.9204919200478292</v>
      </c>
      <c r="BB56" s="10">
        <f t="shared" si="19"/>
        <v>177.03925807995216</v>
      </c>
      <c r="BC56" s="23">
        <v>0</v>
      </c>
      <c r="BD56" s="17">
        <f>'[1]експлуатація номерних знаків'!H58+'[2]по будинку'!BP56+'[3]по будинку'!BO56+'[4]по будинку'!BO56+'[5]по будинку'!BO56+'[6]по будинку'!BO56+'[7]по будинку'!BO56+'[8]по будинку'!BO56+'[9]по будинку'!BO56+'[10]по будинку'!BO56+'[11]по будинку'!BO56+'[12]по будинку'!BO56</f>
        <v>0</v>
      </c>
      <c r="BE56" s="10">
        <f>'[1]експлуатація номерних знаків'!P58+'[2]по будинку'!BQ56+'[3]по будинку'!BP56+'[4]по будинку'!BP56+'[5]по будинку'!BP56+'[6]по будинку'!BP56+'[7]по будинку'!BP56+'[8]по будинку'!BP56+'[9]по будинку'!BP56+'[10]по будинку'!BP56+'[11]по будинку'!BP56+'[12]по будинку'!BP56</f>
        <v>0</v>
      </c>
      <c r="BF56" s="12">
        <f t="shared" si="21"/>
        <v>0</v>
      </c>
      <c r="BG56" s="29">
        <v>0</v>
      </c>
      <c r="BH56" s="17">
        <f>'[1]Освітлення місць загального кор'!H58+'[2]по будинку'!BT56+'[3]по будинку'!BS56+'[4]по будинку'!BS56+'[5]по будинку'!BS56+'[6]по будинку'!BS56+'[7]по будинку'!BS56+'[8]по будинку'!BS56+'[9]по будинку'!BS56+'[10]по будинку'!BS56+'[11]по будинку'!BS56+'[12]по будинку'!BS56</f>
        <v>0</v>
      </c>
      <c r="BI56" s="10">
        <f>'[1]Освітлення місць загального кор'!Q58+'[2]по будинку'!BU56+'[3]по будинку'!BT56+'[4]по будинку'!BT56+'[5]по будинку'!BT56+'[6]по будинку'!BT56+'[7]по будинку'!BT56+'[8]по будинку'!BT56+'[9]по будинку'!BT56+'[10]по будинку'!BT56+'[11]по будинку'!BT56+'[12]по будинку'!BT56</f>
        <v>0</v>
      </c>
      <c r="BJ56" s="10">
        <f t="shared" si="22"/>
        <v>0</v>
      </c>
      <c r="BK56" s="27">
        <f t="shared" si="23"/>
        <v>0</v>
      </c>
      <c r="BL56" s="17">
        <v>0</v>
      </c>
      <c r="BM56" s="10">
        <f>'[1]Енергопостачання ліфтів'!P58+'[2]по будинку'!BY56+'[3]по будинку'!BX56+'[4]по будинку'!BX56+'[5]по будинку'!BX56+'[6]по будинку'!BX56+'[7]по будинку'!BX56+'[8]по будинку'!BX56+'[9]по будинку'!BX56+'[10]по будинку'!BX56+'[11]по будинку'!BX56+'[12]по будинку'!BX56</f>
        <v>0</v>
      </c>
      <c r="BN56" s="10">
        <f t="shared" si="24"/>
        <v>0</v>
      </c>
      <c r="BO56" s="23">
        <f t="shared" si="25"/>
        <v>0</v>
      </c>
      <c r="BP56" s="134">
        <f t="shared" si="26"/>
        <v>2636.2222500000003</v>
      </c>
      <c r="BQ56" s="12">
        <f t="shared" si="26"/>
        <v>2415.2035334773786</v>
      </c>
      <c r="BR56" s="10">
        <f t="shared" si="27"/>
        <v>221.01871652262162</v>
      </c>
      <c r="BS56" s="15">
        <v>0</v>
      </c>
      <c r="BT56" s="30">
        <f t="shared" si="28"/>
        <v>0.91616081818495321</v>
      </c>
    </row>
    <row r="57" spans="1:72" ht="17.100000000000001" customHeight="1" x14ac:dyDescent="0.2">
      <c r="A57" s="135">
        <v>52</v>
      </c>
      <c r="B57" s="39" t="s">
        <v>62</v>
      </c>
      <c r="C57" s="36">
        <v>12</v>
      </c>
      <c r="D57" s="22">
        <f>'[1]Прибирання сходових кліто'!H58+'[2]по будинку'!P57+'[3]по будинку'!O57+'[4]по будинку'!O57+'[5]по будинку'!O57+'[6]по будинку'!O57+'[7]по будинку'!O57+'[8]по будинку'!O57+'[9]по будинку'!O57+'[10]по будинку'!O57+'[11]по будинку'!O57+'[12]по будинку'!O57</f>
        <v>0</v>
      </c>
      <c r="E57" s="11">
        <f>'[1]Прибирання сходових кліто'!Y58+'[2]по будинку'!Q57+'[3]по будинку'!P57+'[4]по будинку'!P57+'[5]по будинку'!P57+'[6]по будинку'!P57+'[7]по будинку'!P57+'[8]по будинку'!P57+'[9]по будинку'!P57+'[10]по будинку'!P57+'[11]по будинку'!P57+'[12]по будинку'!P57</f>
        <v>0</v>
      </c>
      <c r="F57" s="10">
        <f t="shared" si="0"/>
        <v>0</v>
      </c>
      <c r="G57" s="23">
        <f t="shared" si="1"/>
        <v>0</v>
      </c>
      <c r="H57" s="17">
        <f>'[1]Прибирання прибуд терит.'!H57+'[2]по будинку'!T57+'[3]по будинку'!S57+'[4]по будинку'!S57+'[5]по будинку'!S57+'[6]по будинку'!S57+'[7]по будинку'!S57+'[8]по будинку'!S57+'[9]по будинку'!S57+'[10]по будинку'!S57+'[11]по будинку'!S57+'[12]по будинку'!S57</f>
        <v>170.26279999999997</v>
      </c>
      <c r="I57" s="11">
        <f>'[1]Прибирання прибуд терит.'!AG57+'[2]по будинку'!U57+'[3]по будинку'!T57+'[4]по будинку'!T57+'[5]по будинку'!T57+'[6]по будинку'!T57+'[7]по будинку'!T57+'[8]по будинку'!T57+'[9]по будинку'!T57+'[10]по будинку'!T57+'[11]по будинку'!T57+'[12]по будинку'!T57</f>
        <v>441.11698844670815</v>
      </c>
      <c r="J57" s="10">
        <v>0</v>
      </c>
      <c r="K57" s="23">
        <f t="shared" si="3"/>
        <v>270.85418844670818</v>
      </c>
      <c r="L57" s="22">
        <f>'[1]Вивезення та знешкодження ТПВ'!H59+'[2]по будинку'!X57+'[3]по будинку'!W57+'[4]по будинку'!W57+'[5]по будинку'!W57</f>
        <v>509.12</v>
      </c>
      <c r="M57" s="10">
        <f>'[1]Вивезення та знешкодження ТПВ'!V59+'[2]по будинку'!Y57+'[3]по будинку'!X57+'[4]по будинку'!X57+'[5]по будинку'!X57</f>
        <v>583.66839382748958</v>
      </c>
      <c r="N57" s="10">
        <v>0</v>
      </c>
      <c r="O57" s="15">
        <f t="shared" si="4"/>
        <v>74.548393827489576</v>
      </c>
      <c r="P57" s="17">
        <f>'[1]Приб підвал, тех.поверхів,покр '!H59+'[2]по будинку'!AB57+'[3]по будинку'!AA57+'[4]по будинку'!AA57+'[5]по будинку'!AA57+'[6]по будинку'!AA57+'[7]по будинку'!AA57+'[8]по будинку'!AA57+'[9]по будинку'!AA57+'[10]по будинку'!AA57+'[11]по будинку'!AA57+'[12]по будинку'!AA57</f>
        <v>0</v>
      </c>
      <c r="Q57" s="11">
        <f>'[1]Приб підвал, тех.поверхів,покр '!Q59+'[2]по будинку'!AC57+'[3]по будинку'!AB57+'[4]по будинку'!AB57+'[5]по будинку'!AB57+'[6]по будинку'!AB57+'[7]по будинку'!AB57+'[8]по будинку'!AB57+'[9]по будинку'!AB57+'[10]по будинку'!AB57+'[11]по будинку'!AB57+'[12]по будинку'!AB57</f>
        <v>0</v>
      </c>
      <c r="R57" s="10">
        <f t="shared" si="5"/>
        <v>0</v>
      </c>
      <c r="S57" s="23">
        <v>0</v>
      </c>
      <c r="T57" s="17">
        <f>'[1]ТО ліфтів'!H59+'[2]по будинку'!AF57+'[3]по будинку'!AE57+'[4]по будинку'!AE57+'[5]по будинку'!AE57+'[6]по будинку'!AE57+'[7]по будинку'!AE57+'[8]по будинку'!AE57+'[9]по будинку'!AE57+'[10]по будинку'!AE57+'[11]по будинку'!AE57+'[12]по будинку'!AE57</f>
        <v>0</v>
      </c>
      <c r="U57" s="10">
        <f>'[1]ТО ліфтів'!Q59+'[2]по будинку'!AG57+'[3]по будинку'!AF57+'[4]по будинку'!AF57+'[5]по будинку'!AF57+'[6]по будинку'!AF57+'[7]по будинку'!AF57+'[8]по будинку'!AF57+'[9]по будинку'!AF57+'[10]по будинку'!AF57+'[11]по будинку'!AF57+'[12]по будинку'!AF57</f>
        <v>0</v>
      </c>
      <c r="V57" s="10">
        <f t="shared" si="6"/>
        <v>0</v>
      </c>
      <c r="W57" s="23">
        <f t="shared" si="7"/>
        <v>0</v>
      </c>
      <c r="X57" s="17">
        <f>'[1]Обслуг. дисп.'!H59+'[2]по будинку'!AJ57+'[3]по будинку'!AI57+'[4]по будинку'!AI57+'[5]по будинку'!AI57+'[6]по будинку'!AI57+'[7]по будинку'!AI57+'[8]по будинку'!AI57+'[9]по будинку'!AI57+'[10]по будинку'!AI57+'[11]по будинку'!AI57+'[12]по будинку'!AI57</f>
        <v>0</v>
      </c>
      <c r="Y57" s="10">
        <f>'[1]Обслуг. дисп.'!O59+'[2]по будинку'!AK57+'[3]по будинку'!AJ57+'[4]по будинку'!AJ57+'[5]по будинку'!AJ57+'[6]по будинку'!AJ57+'[7]по будинку'!AJ57+'[8]по будинку'!AJ57+'[9]по будинку'!AJ57+'[10]по будинку'!AJ57+'[11]по будинку'!AJ57+'[12]по будинку'!AJ57</f>
        <v>0</v>
      </c>
      <c r="Z57" s="10">
        <f t="shared" si="8"/>
        <v>0</v>
      </c>
      <c r="AA57" s="27">
        <f t="shared" si="9"/>
        <v>0</v>
      </c>
      <c r="AB57" s="17">
        <f>'[1]ТО внутр. буд.сист'!H57+'[2]по будинку'!AN57+'[3]по будинку'!AM57+'[4]по будинку'!AM57+'[5]по будинку'!AM57+'[6]по будинку'!AM57+'[7]по будинку'!AM57+'[8]по будинку'!AM57+'[9]по будинку'!AM57+'[10]по будинку'!AM57+'[11]по будинку'!AM57+'[12]по будинку'!AM57</f>
        <v>0</v>
      </c>
      <c r="AC57" s="10">
        <f>'[1]ТО внутр. буд.сист'!W57+'[2]по будинку'!AO57+'[3]по будинку'!AN57+'[4]по будинку'!AN57+'[5]по будинку'!AN57+'[6]по будинку'!AN57+'[7]по будинку'!AN57+'[8]по будинку'!AN57+'[9]по будинку'!AN57+'[10]по будинку'!AN57+'[11]по будинку'!AN57+'[12]по будинку'!AN57</f>
        <v>0</v>
      </c>
      <c r="AD57" s="10">
        <f t="shared" si="10"/>
        <v>0</v>
      </c>
      <c r="AE57" s="23">
        <f t="shared" si="11"/>
        <v>0</v>
      </c>
      <c r="AF57" s="17">
        <f>[1]Дератизація!H58+'[2]по будинку'!AR57+'[3]по будинку'!AQ57+'[4]по будинку'!AQ57+'[5]по будинку'!AQ57+'[6]по будинку'!AQ57+'[7]по будинку'!AQ57+'[8]по будинку'!AQ57+'[9]по будинку'!AQ57+'[10]по будинку'!AQ57+'[11]по будинку'!AQ57+'[12]по будинку'!AQ57</f>
        <v>0</v>
      </c>
      <c r="AG57" s="10">
        <f>[1]Дератизація!O58+'[2]по будинку'!AS57+'[3]по будинку'!AR57+'[4]по будинку'!AR57+'[5]по будинку'!AR57+'[6]по будинку'!AR57+'[7]по будинку'!AR57+'[8]по будинку'!AR57+'[9]по будинку'!AR57+'[10]по будинку'!AR57+'[11]по будинку'!AR57+'[12]по будинку'!AR57</f>
        <v>0</v>
      </c>
      <c r="AH57" s="10">
        <f t="shared" si="12"/>
        <v>0</v>
      </c>
      <c r="AI57" s="23">
        <f t="shared" si="13"/>
        <v>0</v>
      </c>
      <c r="AJ57" s="17">
        <f>[1]Дезінсекція!H59+'[2]по будинку'!AV57+'[3]по будинку'!AU57+'[4]по будинку'!AU57+'[5]по будинку'!AU57+'[6]по будинку'!AU57+'[7]по будинку'!AU57+'[8]по будинку'!AU57+'[9]по будинку'!AU57+'[10]по будинку'!AU57+'[11]по будинку'!AU57+'[12]по будинку'!AU57</f>
        <v>0</v>
      </c>
      <c r="AK57" s="10">
        <f>[1]Дезінсекція!O59+'[2]по будинку'!AW57+'[3]по будинку'!AV57+'[4]по будинку'!AV57+'[5]по будинку'!AV57+'[6]по будинку'!AV57+'[7]по будинку'!AV57+'[8]по будинку'!AV57+'[9]по будинку'!AV57+'[10]по будинку'!AV57+'[11]по будинку'!AV57+'[12]по будинку'!AV57</f>
        <v>0</v>
      </c>
      <c r="AL57" s="10">
        <f t="shared" si="14"/>
        <v>0</v>
      </c>
      <c r="AM57" s="23">
        <v>0</v>
      </c>
      <c r="AN57" s="17">
        <f>'[1]Обслуг. ДВК'!H59+'[2]по будинку'!AZ57+'[3]по будинку'!AY57+'[4]по будинку'!AY57+'[5]по будинку'!AY57+'[6]по будинку'!AY57+'[7]по будинку'!AY57+'[8]по будинку'!AY57+'[9]по будинку'!AY57+'[10]по будинку'!AY57+'[11]по будинку'!AY57+'[12]по будинку'!AY57</f>
        <v>367.03080000000011</v>
      </c>
      <c r="AO57" s="10">
        <f>'[1]Обслуг. ДВК'!Q59+'[2]по будинку'!BA57+'[3]по будинку'!AZ57+'[4]по будинку'!AZ57+'[5]по будинку'!AZ57+'[6]по будинку'!AZ57+'[7]по будинку'!AZ57+'[8]по будинку'!AZ57+'[9]по будинку'!AZ57+'[10]по будинку'!AZ57+'[11]по будинку'!AZ57+'[12]по будинку'!AZ57</f>
        <v>2389.0152597403198</v>
      </c>
      <c r="AP57" s="10">
        <v>0</v>
      </c>
      <c r="AQ57" s="23">
        <f t="shared" si="32"/>
        <v>2021.9844597403198</v>
      </c>
      <c r="AR57" s="17">
        <f>'[1]ТО мереж електропост.'!H60+'[2]по будинку'!BD57+'[3]по будинку'!BC57+'[4]по будинку'!BC57+'[5]по будинку'!BC57+'[6]по будинку'!BC57+'[7]по будинку'!BC57+'[8]по будинку'!BC57+'[9]по будинку'!BC57+'[10]по будинку'!BC57+'[11]по будинку'!BC57+'[12]по будинку'!BC57</f>
        <v>0</v>
      </c>
      <c r="AS57" s="11">
        <f>'[1]ТО мереж електропост.'!P60+'[2]по будинку'!BE57+'[3]по будинку'!BD57+'[4]по будинку'!BD57+'[5]по будинку'!BD57+'[6]по будинку'!BD57+'[7]по будинку'!BD57+'[8]по будинку'!BD57+'[9]по будинку'!BD57+'[10]по будинку'!BD57+'[11]по будинку'!BD57+'[12]по будинку'!BD57</f>
        <v>0</v>
      </c>
      <c r="AT57" s="10">
        <f t="shared" si="16"/>
        <v>0</v>
      </c>
      <c r="AU57" s="23">
        <f t="shared" si="17"/>
        <v>0</v>
      </c>
      <c r="AV57" s="17">
        <f>'[1]ПР констр.'!H59+'[2]по будинку'!BH57+'[3]по будинку'!BG57+'[4]по будинку'!BG57+'[5]по будинку'!BG57+'[6]по будинку'!BG57+'[7]по будинку'!BG57+'[8]по будинку'!BG57+'[9]по будинку'!BG57+'[10]по будинку'!BG57+'[11]по будинку'!BG57+'[12]по будинку'!BG57</f>
        <v>905.02959999999996</v>
      </c>
      <c r="AW57" s="10">
        <v>0</v>
      </c>
      <c r="AX57" s="10">
        <f t="shared" si="18"/>
        <v>905.02959999999996</v>
      </c>
      <c r="AY57" s="23">
        <v>0</v>
      </c>
      <c r="AZ57" s="17">
        <f>'[1]Прибирання та вивезення снігу'!H58+'[2]по будинку'!BL57+'[3]по будинку'!BK57+'[4]по будинку'!BK57+'[5]по будинку'!BK57+'[6]по будинку'!BK57+'[7]по будинку'!BK57+'[8]по будинку'!BK57+'[9]по будинку'!BK57+'[10]по будинку'!BK57+'[11]по будинку'!BK57+'[12]по будинку'!BK57</f>
        <v>152.18560000000002</v>
      </c>
      <c r="BA57" s="10">
        <f>'[1]Прибирання та вивезення снігу'!R58+'[2]по будинку'!BM57+'[3]по будинку'!BL57+'[4]по будинку'!BL57+'[5]по будинку'!BL57+'[6]по будинку'!BL57+'[7]по будинку'!BL57+'[8]по будинку'!BL57+'[9]по будинку'!BL57+'[10]по будинку'!BL57+'[11]по будинку'!BL57+'[12]по будинку'!BL57</f>
        <v>1.6338260178325992</v>
      </c>
      <c r="BB57" s="10">
        <f t="shared" si="19"/>
        <v>150.55177398216742</v>
      </c>
      <c r="BC57" s="23">
        <v>0</v>
      </c>
      <c r="BD57" s="17">
        <f>'[1]експлуатація номерних знаків'!H59+'[2]по будинку'!BP57+'[3]по будинку'!BO57+'[4]по будинку'!BO57+'[5]по будинку'!BO57+'[6]по будинку'!BO57+'[7]по будинку'!BO57+'[8]по будинку'!BO57+'[9]по будинку'!BO57+'[10]по будинку'!BO57+'[11]по будинку'!BO57+'[12]по будинку'!BO57</f>
        <v>0</v>
      </c>
      <c r="BE57" s="10">
        <f>'[1]експлуатація номерних знаків'!P59+'[2]по будинку'!BQ57+'[3]по будинку'!BP57+'[4]по будинку'!BP57+'[5]по будинку'!BP57+'[6]по будинку'!BP57+'[7]по будинку'!BP57+'[8]по будинку'!BP57+'[9]по будинку'!BP57+'[10]по будинку'!BP57+'[11]по будинку'!BP57+'[12]по будинку'!BP57</f>
        <v>0</v>
      </c>
      <c r="BF57" s="12">
        <f t="shared" si="21"/>
        <v>0</v>
      </c>
      <c r="BG57" s="29">
        <v>0</v>
      </c>
      <c r="BH57" s="17">
        <f>'[1]Освітлення місць загального кор'!H59+'[2]по будинку'!BT57+'[3]по будинку'!BS57+'[4]по будинку'!BS57+'[5]по будинку'!BS57+'[6]по будинку'!BS57+'[7]по будинку'!BS57+'[8]по будинку'!BS57+'[9]по будинку'!BS57+'[10]по будинку'!BS57+'[11]по будинку'!BS57+'[12]по будинку'!BS57</f>
        <v>0</v>
      </c>
      <c r="BI57" s="10">
        <f>'[1]Освітлення місць загального кор'!Q59+'[2]по будинку'!BU57+'[3]по будинку'!BT57+'[4]по будинку'!BT57+'[5]по будинку'!BT57+'[6]по будинку'!BT57+'[7]по будинку'!BT57+'[8]по будинку'!BT57+'[9]по будинку'!BT57+'[10]по будинку'!BT57+'[11]по будинку'!BT57+'[12]по будинку'!BT57</f>
        <v>0</v>
      </c>
      <c r="BJ57" s="10">
        <f t="shared" si="22"/>
        <v>0</v>
      </c>
      <c r="BK57" s="27">
        <f t="shared" si="23"/>
        <v>0</v>
      </c>
      <c r="BL57" s="17">
        <v>0</v>
      </c>
      <c r="BM57" s="10">
        <f>'[1]Енергопостачання ліфтів'!P59+'[2]по будинку'!BY57+'[3]по будинку'!BX57+'[4]по будинку'!BX57+'[5]по будинку'!BX57+'[6]по будинку'!BX57+'[7]по будинку'!BX57+'[8]по будинку'!BX57+'[9]по будинку'!BX57+'[10]по будинку'!BX57+'[11]по будинку'!BX57+'[12]по будинку'!BX57</f>
        <v>0</v>
      </c>
      <c r="BN57" s="10">
        <f t="shared" si="24"/>
        <v>0</v>
      </c>
      <c r="BO57" s="23">
        <f t="shared" si="25"/>
        <v>0</v>
      </c>
      <c r="BP57" s="134">
        <f t="shared" si="26"/>
        <v>2103.6288000000004</v>
      </c>
      <c r="BQ57" s="12">
        <f t="shared" si="26"/>
        <v>3415.4344680323502</v>
      </c>
      <c r="BR57" s="10">
        <v>0</v>
      </c>
      <c r="BS57" s="15">
        <f t="shared" si="29"/>
        <v>1311.8056680323498</v>
      </c>
      <c r="BT57" s="30">
        <f t="shared" si="28"/>
        <v>1.6235917991008439</v>
      </c>
    </row>
    <row r="58" spans="1:72" ht="17.100000000000001" customHeight="1" x14ac:dyDescent="0.2">
      <c r="A58" s="136">
        <v>53</v>
      </c>
      <c r="B58" s="39" t="s">
        <v>62</v>
      </c>
      <c r="C58" s="36">
        <v>13</v>
      </c>
      <c r="D58" s="22">
        <f>'[1]Прибирання сходових кліто'!H59+'[2]по будинку'!P58+'[3]по будинку'!O58+'[4]по будинку'!O58+'[5]по будинку'!O58+'[6]по будинку'!O58+'[7]по будинку'!O58+'[8]по будинку'!O58+'[9]по будинку'!O58+'[10]по будинку'!O58+'[11]по будинку'!O58+'[12]по будинку'!O58</f>
        <v>0</v>
      </c>
      <c r="E58" s="11">
        <f>'[1]Прибирання сходових кліто'!Y59+'[2]по будинку'!Q58+'[3]по будинку'!P58+'[4]по будинку'!P58+'[5]по будинку'!P58+'[6]по будинку'!P58+'[7]по будинку'!P58+'[8]по будинку'!P58+'[9]по будинку'!P58+'[10]по будинку'!P58+'[11]по будинку'!P58+'[12]по будинку'!P58</f>
        <v>0</v>
      </c>
      <c r="F58" s="10">
        <f t="shared" si="0"/>
        <v>0</v>
      </c>
      <c r="G58" s="23">
        <f t="shared" si="1"/>
        <v>0</v>
      </c>
      <c r="H58" s="17">
        <f>'[1]Прибирання прибуд терит.'!H58+'[2]по будинку'!T58+'[3]по будинку'!S58+'[4]по будинку'!S58+'[5]по будинку'!S58+'[6]по будинку'!S58+'[7]по будинку'!S58+'[8]по будинку'!S58+'[9]по будинку'!S58+'[10]по будинку'!S58+'[11]по будинку'!S58+'[12]по будинку'!S58</f>
        <v>116.69402000000002</v>
      </c>
      <c r="I58" s="11">
        <f>'[1]Прибирання прибуд терит.'!AG58+'[2]по будинку'!U58+'[3]по будинку'!T58+'[4]по будинку'!T58+'[5]по будинку'!T58+'[6]по будинку'!T58+'[7]по будинку'!T58+'[8]по будинку'!T58+'[9]по будинку'!T58+'[10]по будинку'!T58+'[11]по будинку'!T58+'[12]по будинку'!T58</f>
        <v>440.47550485834375</v>
      </c>
      <c r="J58" s="10">
        <v>0</v>
      </c>
      <c r="K58" s="23">
        <f t="shared" si="3"/>
        <v>323.78148485834373</v>
      </c>
      <c r="L58" s="22">
        <f>'[1]Вивезення та знешкодження ТПВ'!H60+'[2]по будинку'!X58+'[3]по будинку'!W58+'[4]по будинку'!W58+'[5]по будинку'!W58</f>
        <v>381.21850000000001</v>
      </c>
      <c r="M58" s="10">
        <f>'[1]Вивезення та знешкодження ТПВ'!V60+'[2]по будинку'!Y58+'[3]по будинку'!X58+'[4]по будинку'!X58+'[5]по будинку'!X58</f>
        <v>398.73215245404168</v>
      </c>
      <c r="N58" s="10">
        <v>0</v>
      </c>
      <c r="O58" s="15">
        <f t="shared" si="4"/>
        <v>17.513652454041676</v>
      </c>
      <c r="P58" s="17">
        <f>'[1]Приб підвал, тех.поверхів,покр '!H60+'[2]по будинку'!AB58+'[3]по будинку'!AA58+'[4]по будинку'!AA58+'[5]по будинку'!AA58+'[6]по будинку'!AA58+'[7]по будинку'!AA58+'[8]по будинку'!AA58+'[9]по будинку'!AA58+'[10]по будинку'!AA58+'[11]по будинку'!AA58+'[12]по будинку'!AA58</f>
        <v>0</v>
      </c>
      <c r="Q58" s="11">
        <f>'[1]Приб підвал, тех.поверхів,покр '!Q60+'[2]по будинку'!AC58+'[3]по будинку'!AB58+'[4]по будинку'!AB58+'[5]по будинку'!AB58+'[6]по будинку'!AB58+'[7]по будинку'!AB58+'[8]по будинку'!AB58+'[9]по будинку'!AB58+'[10]по будинку'!AB58+'[11]по будинку'!AB58+'[12]по будинку'!AB58</f>
        <v>0</v>
      </c>
      <c r="R58" s="10">
        <f t="shared" si="5"/>
        <v>0</v>
      </c>
      <c r="S58" s="23">
        <v>0</v>
      </c>
      <c r="T58" s="17">
        <f>'[1]ТО ліфтів'!H60+'[2]по будинку'!AF58+'[3]по будинку'!AE58+'[4]по будинку'!AE58+'[5]по будинку'!AE58+'[6]по будинку'!AE58+'[7]по будинку'!AE58+'[8]по будинку'!AE58+'[9]по будинку'!AE58+'[10]по будинку'!AE58+'[11]по будинку'!AE58+'[12]по будинку'!AE58</f>
        <v>0</v>
      </c>
      <c r="U58" s="10">
        <f>'[1]ТО ліфтів'!Q60+'[2]по будинку'!AG58+'[3]по будинку'!AF58+'[4]по будинку'!AF58+'[5]по будинку'!AF58+'[6]по будинку'!AF58+'[7]по будинку'!AF58+'[8]по будинку'!AF58+'[9]по будинку'!AF58+'[10]по будинку'!AF58+'[11]по будинку'!AF58+'[12]по будинку'!AF58</f>
        <v>0</v>
      </c>
      <c r="V58" s="10">
        <f t="shared" si="6"/>
        <v>0</v>
      </c>
      <c r="W58" s="23">
        <f t="shared" si="7"/>
        <v>0</v>
      </c>
      <c r="X58" s="17">
        <f>'[1]Обслуг. дисп.'!H60+'[2]по будинку'!AJ58+'[3]по будинку'!AI58+'[4]по будинку'!AI58+'[5]по будинку'!AI58+'[6]по будинку'!AI58+'[7]по будинку'!AI58+'[8]по будинку'!AI58+'[9]по будинку'!AI58+'[10]по будинку'!AI58+'[11]по будинку'!AI58+'[12]по будинку'!AI58</f>
        <v>0</v>
      </c>
      <c r="Y58" s="10">
        <f>'[1]Обслуг. дисп.'!O60+'[2]по будинку'!AK58+'[3]по будинку'!AJ58+'[4]по будинку'!AJ58+'[5]по будинку'!AJ58+'[6]по будинку'!AJ58+'[7]по будинку'!AJ58+'[8]по будинку'!AJ58+'[9]по будинку'!AJ58+'[10]по будинку'!AJ58+'[11]по будинку'!AJ58+'[12]по будинку'!AJ58</f>
        <v>0</v>
      </c>
      <c r="Z58" s="10">
        <f t="shared" si="8"/>
        <v>0</v>
      </c>
      <c r="AA58" s="27">
        <f t="shared" si="9"/>
        <v>0</v>
      </c>
      <c r="AB58" s="17">
        <f>'[1]ТО внутр. буд.сист'!H58+'[2]по будинку'!AN58+'[3]по будинку'!AM58+'[4]по будинку'!AM58+'[5]по будинку'!AM58+'[6]по будинку'!AM58+'[7]по будинку'!AM58+'[8]по будинку'!AM58+'[9]по будинку'!AM58+'[10]по будинку'!AM58+'[11]по будинку'!AM58+'[12]по будинку'!AM58</f>
        <v>0</v>
      </c>
      <c r="AC58" s="10">
        <f>'[1]ТО внутр. буд.сист'!W58+'[2]по будинку'!AO58+'[3]по будинку'!AN58+'[4]по будинку'!AN58+'[5]по будинку'!AN58+'[6]по будинку'!AN58+'[7]по будинку'!AN58+'[8]по будинку'!AN58+'[9]по будинку'!AN58+'[10]по будинку'!AN58+'[11]по будинку'!AN58+'[12]по будинку'!AN58</f>
        <v>0</v>
      </c>
      <c r="AD58" s="10">
        <f t="shared" si="10"/>
        <v>0</v>
      </c>
      <c r="AE58" s="23">
        <f t="shared" si="11"/>
        <v>0</v>
      </c>
      <c r="AF58" s="17">
        <f>[1]Дератизація!H59+'[2]по будинку'!AR58+'[3]по будинку'!AQ58+'[4]по будинку'!AQ58+'[5]по будинку'!AQ58+'[6]по будинку'!AQ58+'[7]по будинку'!AQ58+'[8]по будинку'!AQ58+'[9]по будинку'!AQ58+'[10]по будинку'!AQ58+'[11]по будинку'!AQ58+'[12]по будинку'!AQ58</f>
        <v>0</v>
      </c>
      <c r="AG58" s="10">
        <f>[1]Дератизація!O59+'[2]по будинку'!AS58+'[3]по будинку'!AR58+'[4]по будинку'!AR58+'[5]по будинку'!AR58+'[6]по будинку'!AR58+'[7]по будинку'!AR58+'[8]по будинку'!AR58+'[9]по будинку'!AR58+'[10]по будинку'!AR58+'[11]по будинку'!AR58+'[12]по будинку'!AR58</f>
        <v>0</v>
      </c>
      <c r="AH58" s="10">
        <f t="shared" si="12"/>
        <v>0</v>
      </c>
      <c r="AI58" s="23">
        <f t="shared" si="13"/>
        <v>0</v>
      </c>
      <c r="AJ58" s="17">
        <f>[1]Дезінсекція!H60+'[2]по будинку'!AV58+'[3]по будинку'!AU58+'[4]по будинку'!AU58+'[5]по будинку'!AU58+'[6]по будинку'!AU58+'[7]по будинку'!AU58+'[8]по будинку'!AU58+'[9]по будинку'!AU58+'[10]по будинку'!AU58+'[11]по будинку'!AU58+'[12]по будинку'!AU58</f>
        <v>0</v>
      </c>
      <c r="AK58" s="10">
        <f>[1]Дезінсекція!O60+'[2]по будинку'!AW58+'[3]по будинку'!AV58+'[4]по будинку'!AV58+'[5]по будинку'!AV58+'[6]по будинку'!AV58+'[7]по будинку'!AV58+'[8]по будинку'!AV58+'[9]по будинку'!AV58+'[10]по будинку'!AV58+'[11]по будинку'!AV58+'[12]по будинку'!AV58</f>
        <v>0</v>
      </c>
      <c r="AL58" s="10">
        <f t="shared" si="14"/>
        <v>0</v>
      </c>
      <c r="AM58" s="23">
        <v>0</v>
      </c>
      <c r="AN58" s="17">
        <f>'[1]Обслуг. ДВК'!H60+'[2]по будинку'!AZ58+'[3]по будинку'!AY58+'[4]по будинку'!AY58+'[5]по будинку'!AY58+'[6]по будинку'!AY58+'[7]по будинку'!AY58+'[8]по будинку'!AY58+'[9]по будинку'!AY58+'[10]по будинку'!AY58+'[11]по будинку'!AY58+'[12]по будинку'!AY58</f>
        <v>202.86987999999994</v>
      </c>
      <c r="AO58" s="10">
        <f>'[1]Обслуг. ДВК'!Q60+'[2]по будинку'!BA58+'[3]по будинку'!AZ58+'[4]по будинку'!AZ58+'[5]по будинку'!AZ58+'[6]по будинку'!AZ58+'[7]по будинку'!AZ58+'[8]по будинку'!AZ58+'[9]по будинку'!AZ58+'[10]по будинку'!AZ58+'[11]по будинку'!AZ58+'[12]по будинку'!AZ58</f>
        <v>611.96043228203166</v>
      </c>
      <c r="AP58" s="10">
        <v>0</v>
      </c>
      <c r="AQ58" s="23">
        <f t="shared" si="32"/>
        <v>409.09055228203169</v>
      </c>
      <c r="AR58" s="17">
        <f>'[1]ТО мереж електропост.'!H61+'[2]по будинку'!BD58+'[3]по будинку'!BC58+'[4]по будинку'!BC58+'[5]по будинку'!BC58+'[6]по будинку'!BC58+'[7]по будинку'!BC58+'[8]по будинку'!BC58+'[9]по будинку'!BC58+'[10]по будинку'!BC58+'[11]по будинку'!BC58+'[12]по будинку'!BC58</f>
        <v>0</v>
      </c>
      <c r="AS58" s="11">
        <f>'[1]ТО мереж електропост.'!P61+'[2]по будинку'!BE58+'[3]по будинку'!BD58+'[4]по будинку'!BD58+'[5]по будинку'!BD58+'[6]по будинку'!BD58+'[7]по будинку'!BD58+'[8]по будинку'!BD58+'[9]по будинку'!BD58+'[10]по будинку'!BD58+'[11]по будинку'!BD58+'[12]по будинку'!BD58</f>
        <v>0</v>
      </c>
      <c r="AT58" s="10">
        <f t="shared" si="16"/>
        <v>0</v>
      </c>
      <c r="AU58" s="23">
        <f t="shared" si="17"/>
        <v>0</v>
      </c>
      <c r="AV58" s="17">
        <f>'[1]ПР констр.'!H60+'[2]по будинку'!BH58+'[3]по будинку'!BG58+'[4]по будинку'!BG58+'[5]по будинку'!BG58+'[6]по будинку'!BG58+'[7]по будинку'!BG58+'[8]по будинку'!BG58+'[9]по будинку'!BG58+'[10]по будинку'!BG58+'[11]по будинку'!BG58+'[12]по будинку'!BG58</f>
        <v>2206.3889199999999</v>
      </c>
      <c r="AW58" s="10">
        <v>3484.7200000000003</v>
      </c>
      <c r="AX58" s="10">
        <v>0</v>
      </c>
      <c r="AY58" s="23">
        <f>AW58-AV58</f>
        <v>1278.3310800000004</v>
      </c>
      <c r="AZ58" s="17">
        <f>'[1]Прибирання та вивезення снігу'!H59+'[2]по будинку'!BL58+'[3]по будинку'!BK58+'[4]по будинку'!BK58+'[5]по будинку'!BK58+'[6]по будинку'!BK58+'[7]по будинку'!BK58+'[8]по будинку'!BK58+'[9]по будинку'!BK58+'[10]по будинку'!BK58+'[11]по будинку'!BK58+'[12]по будинку'!BK58</f>
        <v>104.51336000000001</v>
      </c>
      <c r="BA58" s="10">
        <f>'[1]Прибирання та вивезення снігу'!R59+'[2]по будинку'!BM58+'[3]по будинку'!BL58+'[4]по будинку'!BL58+'[5]по будинку'!BL58+'[6]по будинку'!BL58+'[7]по будинку'!BL58+'[8]по будинку'!BL58+'[9]по будинку'!BL58+'[10]по будинку'!BL58+'[11]по будинку'!BL58+'[12]по будинку'!BL58</f>
        <v>1.1015027036503966</v>
      </c>
      <c r="BB58" s="10">
        <f t="shared" si="19"/>
        <v>103.41185729634961</v>
      </c>
      <c r="BC58" s="23">
        <v>0</v>
      </c>
      <c r="BD58" s="17">
        <f>'[1]експлуатація номерних знаків'!H60+'[2]по будинку'!BP58+'[3]по будинку'!BO58+'[4]по будинку'!BO58+'[5]по будинку'!BO58+'[6]по будинку'!BO58+'[7]по будинку'!BO58+'[8]по будинку'!BO58+'[9]по будинку'!BO58+'[10]по будинку'!BO58+'[11]по будинку'!BO58+'[12]по будинку'!BO58</f>
        <v>0</v>
      </c>
      <c r="BE58" s="10">
        <f>'[1]експлуатація номерних знаків'!P60+'[2]по будинку'!BQ58+'[3]по будинку'!BP58+'[4]по будинку'!BP58+'[5]по будинку'!BP58+'[6]по будинку'!BP58+'[7]по будинку'!BP58+'[8]по будинку'!BP58+'[9]по будинку'!BP58+'[10]по будинку'!BP58+'[11]по будинку'!BP58+'[12]по будинку'!BP58</f>
        <v>0</v>
      </c>
      <c r="BF58" s="12">
        <f t="shared" si="21"/>
        <v>0</v>
      </c>
      <c r="BG58" s="29">
        <v>0</v>
      </c>
      <c r="BH58" s="17">
        <f>'[1]Освітлення місць загального кор'!H60+'[2]по будинку'!BT58+'[3]по будинку'!BS58+'[4]по будинку'!BS58+'[5]по будинку'!BS58+'[6]по будинку'!BS58+'[7]по будинку'!BS58+'[8]по будинку'!BS58+'[9]по будинку'!BS58+'[10]по будинку'!BS58+'[11]по будинку'!BS58+'[12]по будинку'!BS58</f>
        <v>0</v>
      </c>
      <c r="BI58" s="10">
        <f>'[1]Освітлення місць загального кор'!Q60+'[2]по будинку'!BU58+'[3]по будинку'!BT58+'[4]по будинку'!BT58+'[5]по будинку'!BT58+'[6]по будинку'!BT58+'[7]по будинку'!BT58+'[8]по будинку'!BT58+'[9]по будинку'!BT58+'[10]по будинку'!BT58+'[11]по будинку'!BT58+'[12]по будинку'!BT58</f>
        <v>0</v>
      </c>
      <c r="BJ58" s="10">
        <f t="shared" si="22"/>
        <v>0</v>
      </c>
      <c r="BK58" s="27">
        <f t="shared" si="23"/>
        <v>0</v>
      </c>
      <c r="BL58" s="17">
        <v>0</v>
      </c>
      <c r="BM58" s="10">
        <f>'[1]Енергопостачання ліфтів'!P60+'[2]по будинку'!BY58+'[3]по будинку'!BX58+'[4]по будинку'!BX58+'[5]по будинку'!BX58+'[6]по будинку'!BX58+'[7]по будинку'!BX58+'[8]по будинку'!BX58+'[9]по будинку'!BX58+'[10]по будинку'!BX58+'[11]по будинку'!BX58+'[12]по будинку'!BX58</f>
        <v>0</v>
      </c>
      <c r="BN58" s="10">
        <f t="shared" si="24"/>
        <v>0</v>
      </c>
      <c r="BO58" s="23">
        <f t="shared" si="25"/>
        <v>0</v>
      </c>
      <c r="BP58" s="134">
        <f t="shared" si="26"/>
        <v>3011.6846799999998</v>
      </c>
      <c r="BQ58" s="12">
        <f t="shared" si="26"/>
        <v>4936.9895922980677</v>
      </c>
      <c r="BR58" s="10">
        <v>0</v>
      </c>
      <c r="BS58" s="15">
        <f t="shared" si="29"/>
        <v>1925.3049122980678</v>
      </c>
      <c r="BT58" s="30">
        <f t="shared" si="28"/>
        <v>1.6392783829873145</v>
      </c>
    </row>
    <row r="59" spans="1:72" ht="17.100000000000001" customHeight="1" x14ac:dyDescent="0.2">
      <c r="A59" s="136">
        <v>54</v>
      </c>
      <c r="B59" s="39" t="s">
        <v>62</v>
      </c>
      <c r="C59" s="36">
        <v>14</v>
      </c>
      <c r="D59" s="22">
        <f>'[1]Прибирання сходових кліто'!H60+'[2]по будинку'!P59+'[3]по будинку'!O59+'[4]по будинку'!O59+'[5]по будинку'!O59+'[6]по будинку'!O59+'[7]по будинку'!O59+'[8]по будинку'!O59+'[9]по будинку'!O59+'[10]по будинку'!O59+'[11]по будинку'!O59+'[12]по будинку'!O59</f>
        <v>0</v>
      </c>
      <c r="E59" s="11">
        <f>'[1]Прибирання сходових кліто'!Y60+'[2]по будинку'!Q59+'[3]по будинку'!P59+'[4]по будинку'!P59+'[5]по будинку'!P59+'[6]по будинку'!P59+'[7]по будинку'!P59+'[8]по будинку'!P59+'[9]по будинку'!P59+'[10]по будинку'!P59+'[11]по будинку'!P59+'[12]по будинку'!P59</f>
        <v>0</v>
      </c>
      <c r="F59" s="10">
        <f t="shared" si="0"/>
        <v>0</v>
      </c>
      <c r="G59" s="23">
        <f t="shared" si="1"/>
        <v>0</v>
      </c>
      <c r="H59" s="17">
        <f>'[1]Прибирання прибуд терит.'!H59+'[2]по будинку'!T59+'[3]по будинку'!S59+'[4]по будинку'!S59+'[5]по будинку'!S59+'[6]по будинку'!S59+'[7]по будинку'!S59+'[8]по будинку'!S59+'[9]по будинку'!S59+'[10]по будинку'!S59+'[11]по будинку'!S59+'[12]по будинку'!S59</f>
        <v>128.95872</v>
      </c>
      <c r="I59" s="11">
        <f>'[1]Прибирання прибуд терит.'!AG59+'[2]по будинку'!U59+'[3]по будинку'!T59+'[4]по будинку'!T59+'[5]по будинку'!T59+'[6]по будинку'!T59+'[7]по будинку'!T59+'[8]по будинку'!T59+'[9]по будинку'!T59+'[10]по будинку'!T59+'[11]по будинку'!T59+'[12]по будинку'!T59</f>
        <v>440.60737749293651</v>
      </c>
      <c r="J59" s="10">
        <v>0</v>
      </c>
      <c r="K59" s="23">
        <f t="shared" si="3"/>
        <v>311.64865749293654</v>
      </c>
      <c r="L59" s="22">
        <f>'[1]Вивезення та знешкодження ТПВ'!H61+'[2]по будинку'!X59+'[3]по будинку'!W59+'[4]по будинку'!W59+'[5]по будинку'!W59</f>
        <v>508.00199999999995</v>
      </c>
      <c r="M59" s="10">
        <f>'[1]Вивезення та знешкодження ТПВ'!V61+'[2]по будинку'!Y59+'[3]по будинку'!X59+'[4]по будинку'!X59+'[5]по будинку'!X59</f>
        <v>427.90661601170302</v>
      </c>
      <c r="N59" s="10">
        <f t="shared" si="30"/>
        <v>80.095383988296931</v>
      </c>
      <c r="O59" s="15">
        <v>0</v>
      </c>
      <c r="P59" s="17">
        <f>'[1]Приб підвал, тех.поверхів,покр '!H61+'[2]по будинку'!AB59+'[3]по будинку'!AA59+'[4]по будинку'!AA59+'[5]по будинку'!AA59+'[6]по будинку'!AA59+'[7]по будинку'!AA59+'[8]по будинку'!AA59+'[9]по будинку'!AA59+'[10]по будинку'!AA59+'[11]по будинку'!AA59+'[12]по будинку'!AA59</f>
        <v>0</v>
      </c>
      <c r="Q59" s="11">
        <f>'[1]Приб підвал, тех.поверхів,покр '!Q61+'[2]по будинку'!AC59+'[3]по будинку'!AB59+'[4]по будинку'!AB59+'[5]по будинку'!AB59+'[6]по будинку'!AB59+'[7]по будинку'!AB59+'[8]по будинку'!AB59+'[9]по будинку'!AB59+'[10]по будинку'!AB59+'[11]по будинку'!AB59+'[12]по будинку'!AB59</f>
        <v>0</v>
      </c>
      <c r="R59" s="10">
        <f t="shared" si="5"/>
        <v>0</v>
      </c>
      <c r="S59" s="23">
        <v>0</v>
      </c>
      <c r="T59" s="17">
        <f>'[1]ТО ліфтів'!H61+'[2]по будинку'!AF59+'[3]по будинку'!AE59+'[4]по будинку'!AE59+'[5]по будинку'!AE59+'[6]по будинку'!AE59+'[7]по будинку'!AE59+'[8]по будинку'!AE59+'[9]по будинку'!AE59+'[10]по будинку'!AE59+'[11]по будинку'!AE59+'[12]по будинку'!AE59</f>
        <v>0</v>
      </c>
      <c r="U59" s="10">
        <f>'[1]ТО ліфтів'!Q61+'[2]по будинку'!AG59+'[3]по будинку'!AF59+'[4]по будинку'!AF59+'[5]по будинку'!AF59+'[6]по будинку'!AF59+'[7]по будинку'!AF59+'[8]по будинку'!AF59+'[9]по будинку'!AF59+'[10]по будинку'!AF59+'[11]по будинку'!AF59+'[12]по будинку'!AF59</f>
        <v>0</v>
      </c>
      <c r="V59" s="10">
        <f t="shared" si="6"/>
        <v>0</v>
      </c>
      <c r="W59" s="23">
        <f t="shared" si="7"/>
        <v>0</v>
      </c>
      <c r="X59" s="17">
        <f>'[1]Обслуг. дисп.'!H61+'[2]по будинку'!AJ59+'[3]по будинку'!AI59+'[4]по будинку'!AI59+'[5]по будинку'!AI59+'[6]по будинку'!AI59+'[7]по будинку'!AI59+'[8]по будинку'!AI59+'[9]по будинку'!AI59+'[10]по будинку'!AI59+'[11]по будинку'!AI59+'[12]по будинку'!AI59</f>
        <v>0</v>
      </c>
      <c r="Y59" s="10">
        <f>'[1]Обслуг. дисп.'!O61+'[2]по будинку'!AK59+'[3]по будинку'!AJ59+'[4]по будинку'!AJ59+'[5]по будинку'!AJ59+'[6]по будинку'!AJ59+'[7]по будинку'!AJ59+'[8]по будинку'!AJ59+'[9]по будинку'!AJ59+'[10]по будинку'!AJ59+'[11]по будинку'!AJ59+'[12]по будинку'!AJ59</f>
        <v>0</v>
      </c>
      <c r="Z59" s="10">
        <f t="shared" si="8"/>
        <v>0</v>
      </c>
      <c r="AA59" s="27">
        <f t="shared" si="9"/>
        <v>0</v>
      </c>
      <c r="AB59" s="17">
        <f>'[1]ТО внутр. буд.сист'!H59+'[2]по будинку'!AN59+'[3]по будинку'!AM59+'[4]по будинку'!AM59+'[5]по будинку'!AM59+'[6]по будинку'!AM59+'[7]по будинку'!AM59+'[8]по будинку'!AM59+'[9]по будинку'!AM59+'[10]по будинку'!AM59+'[11]по будинку'!AM59+'[12]по будинку'!AM59</f>
        <v>0</v>
      </c>
      <c r="AC59" s="10">
        <f>'[1]ТО внутр. буд.сист'!W59+'[2]по будинку'!AO59+'[3]по будинку'!AN59+'[4]по будинку'!AN59+'[5]по будинку'!AN59+'[6]по будинку'!AN59+'[7]по будинку'!AN59+'[8]по будинку'!AN59+'[9]по будинку'!AN59+'[10]по будинку'!AN59+'[11]по будинку'!AN59+'[12]по будинку'!AN59</f>
        <v>0</v>
      </c>
      <c r="AD59" s="10">
        <f t="shared" si="10"/>
        <v>0</v>
      </c>
      <c r="AE59" s="23">
        <f t="shared" si="11"/>
        <v>0</v>
      </c>
      <c r="AF59" s="17">
        <f>[1]Дератизація!H60+'[2]по будинку'!AR59+'[3]по будинку'!AQ59+'[4]по будинку'!AQ59+'[5]по будинку'!AQ59+'[6]по будинку'!AQ59+'[7]по будинку'!AQ59+'[8]по будинку'!AQ59+'[9]по будинку'!AQ59+'[10]по будинку'!AQ59+'[11]по будинку'!AQ59+'[12]по будинку'!AQ59</f>
        <v>0</v>
      </c>
      <c r="AG59" s="10">
        <f>[1]Дератизація!O60+'[2]по будинку'!AS59+'[3]по будинку'!AR59+'[4]по будинку'!AR59+'[5]по будинку'!AR59+'[6]по будинку'!AR59+'[7]по будинку'!AR59+'[8]по будинку'!AR59+'[9]по будинку'!AR59+'[10]по будинку'!AR59+'[11]по будинку'!AR59+'[12]по будинку'!AR59</f>
        <v>0</v>
      </c>
      <c r="AH59" s="10">
        <f t="shared" si="12"/>
        <v>0</v>
      </c>
      <c r="AI59" s="23">
        <f t="shared" si="13"/>
        <v>0</v>
      </c>
      <c r="AJ59" s="17">
        <f>[1]Дезінсекція!H61+'[2]по будинку'!AV59+'[3]по будинку'!AU59+'[4]по будинку'!AU59+'[5]по будинку'!AU59+'[6]по будинку'!AU59+'[7]по будинку'!AU59+'[8]по будинку'!AU59+'[9]по будинку'!AU59+'[10]по будинку'!AU59+'[11]по будинку'!AU59+'[12]по будинку'!AU59</f>
        <v>0</v>
      </c>
      <c r="AK59" s="10">
        <f>[1]Дезінсекція!O61+'[2]по будинку'!AW59+'[3]по будинку'!AV59+'[4]по будинку'!AV59+'[5]по будинку'!AV59+'[6]по будинку'!AV59+'[7]по будинку'!AV59+'[8]по будинку'!AV59+'[9]по будинку'!AV59+'[10]по будинку'!AV59+'[11]по будинку'!AV59+'[12]по будинку'!AV59</f>
        <v>0</v>
      </c>
      <c r="AL59" s="10">
        <f t="shared" si="14"/>
        <v>0</v>
      </c>
      <c r="AM59" s="23">
        <v>0</v>
      </c>
      <c r="AN59" s="17">
        <f>'[1]Обслуг. ДВК'!H61+'[2]по будинку'!AZ59+'[3]по будинку'!AY59+'[4]по будинку'!AY59+'[5]по будинку'!AY59+'[6]по будинку'!AY59+'[7]по будинку'!AY59+'[8]по будинку'!AY59+'[9]по будинку'!AY59+'[10]по будинку'!AY59+'[11]по будинку'!AY59+'[12]по будинку'!AY59</f>
        <v>277.65099999999995</v>
      </c>
      <c r="AO59" s="10">
        <f>'[1]Обслуг. ДВК'!Q61+'[2]по будинку'!BA59+'[3]по будинку'!AZ59+'[4]по будинку'!AZ59+'[5]по будинку'!AZ59+'[6]по будинку'!AZ59+'[7]по будинку'!AZ59+'[8]по будинку'!AZ59+'[9]по будинку'!AZ59+'[10]по будинку'!AZ59+'[11]по будинку'!AZ59+'[12]по будинку'!AZ59</f>
        <v>2389.0152597403198</v>
      </c>
      <c r="AP59" s="10">
        <v>0</v>
      </c>
      <c r="AQ59" s="23">
        <f t="shared" si="32"/>
        <v>2111.36425974032</v>
      </c>
      <c r="AR59" s="17">
        <f>'[1]ТО мереж електропост.'!H62+'[2]по будинку'!BD59+'[3]по будинку'!BC59+'[4]по будинку'!BC59+'[5]по будинку'!BC59+'[6]по будинку'!BC59+'[7]по будинку'!BC59+'[8]по будинку'!BC59+'[9]по будинку'!BC59+'[10]по будинку'!BC59+'[11]по будинку'!BC59+'[12]по будинку'!BC59</f>
        <v>0</v>
      </c>
      <c r="AS59" s="11">
        <f>'[1]ТО мереж електропост.'!P62+'[2]по будинку'!BE59+'[3]по будинку'!BD59+'[4]по будинку'!BD59+'[5]по будинку'!BD59+'[6]по будинку'!BD59+'[7]по будинку'!BD59+'[8]по будинку'!BD59+'[9]по будинку'!BD59+'[10]по будинку'!BD59+'[11]по будинку'!BD59+'[12]по будинку'!BD59</f>
        <v>0</v>
      </c>
      <c r="AT59" s="10">
        <f t="shared" si="16"/>
        <v>0</v>
      </c>
      <c r="AU59" s="23">
        <f t="shared" si="17"/>
        <v>0</v>
      </c>
      <c r="AV59" s="17">
        <f>'[1]ПР констр.'!H61+'[2]по будинку'!BH59+'[3]по будинку'!BG59+'[4]по будинку'!BG59+'[5]по будинку'!BG59+'[6]по будинку'!BG59+'[7]по будинку'!BG59+'[8]по будинку'!BG59+'[9]по будинку'!BG59+'[10]по будинку'!BG59+'[11]по будинку'!BG59+'[12]по будинку'!BG59</f>
        <v>1080.1049599999999</v>
      </c>
      <c r="AW59" s="10">
        <v>0</v>
      </c>
      <c r="AX59" s="10">
        <f t="shared" si="18"/>
        <v>1080.1049599999999</v>
      </c>
      <c r="AY59" s="23">
        <v>0</v>
      </c>
      <c r="AZ59" s="17">
        <f>'[1]Прибирання та вивезення снігу'!H60+'[2]по будинку'!BL59+'[3]по будинку'!BK59+'[4]по будинку'!BK59+'[5]по будинку'!BK59+'[6]по будинку'!BK59+'[7]по будинку'!BK59+'[8]по будинку'!BK59+'[9]по будинку'!BK59+'[10]по будинку'!BK59+'[11]по будинку'!BK59+'[12]по будинку'!BK59</f>
        <v>114.80655999999999</v>
      </c>
      <c r="BA59" s="10">
        <f>'[1]Прибирання та вивезення снігу'!R60+'[2]по будинку'!BM59+'[3]по будинку'!BL59+'[4]по будинку'!BL59+'[5]по будинку'!BL59+'[6]по будинку'!BL59+'[7]по будинку'!BL59+'[8]по будинку'!BL59+'[9]по будинку'!BL59+'[10]по будинку'!BL59+'[11]по будинку'!BL59+'[12]по будинку'!BL59</f>
        <v>1.2323716248794465</v>
      </c>
      <c r="BB59" s="10">
        <f t="shared" si="19"/>
        <v>113.57418837512054</v>
      </c>
      <c r="BC59" s="23">
        <v>0</v>
      </c>
      <c r="BD59" s="17">
        <f>'[1]експлуатація номерних знаків'!H61+'[2]по будинку'!BP59+'[3]по будинку'!BO59+'[4]по будинку'!BO59+'[5]по будинку'!BO59+'[6]по будинку'!BO59+'[7]по будинку'!BO59+'[8]по будинку'!BO59+'[9]по будинку'!BO59+'[10]по будинку'!BO59+'[11]по будинку'!BO59+'[12]по будинку'!BO59</f>
        <v>0</v>
      </c>
      <c r="BE59" s="10">
        <f>'[1]експлуатація номерних знаків'!P61+'[2]по будинку'!BQ59+'[3]по будинку'!BP59+'[4]по будинку'!BP59+'[5]по будинку'!BP59+'[6]по будинку'!BP59+'[7]по будинку'!BP59+'[8]по будинку'!BP59+'[9]по будинку'!BP59+'[10]по будинку'!BP59+'[11]по будинку'!BP59+'[12]по будинку'!BP59</f>
        <v>0</v>
      </c>
      <c r="BF59" s="12">
        <f t="shared" si="21"/>
        <v>0</v>
      </c>
      <c r="BG59" s="29">
        <v>0</v>
      </c>
      <c r="BH59" s="17">
        <f>'[1]Освітлення місць загального кор'!H61+'[2]по будинку'!BT59+'[3]по будинку'!BS59+'[4]по будинку'!BS59+'[5]по будинку'!BS59+'[6]по будинку'!BS59+'[7]по будинку'!BS59+'[8]по будинку'!BS59+'[9]по будинку'!BS59+'[10]по будинку'!BS59+'[11]по будинку'!BS59+'[12]по будинку'!BS59</f>
        <v>0</v>
      </c>
      <c r="BI59" s="10">
        <f>'[1]Освітлення місць загального кор'!Q61+'[2]по будинку'!BU59+'[3]по будинку'!BT59+'[4]по будинку'!BT59+'[5]по будинку'!BT59+'[6]по будинку'!BT59+'[7]по будинку'!BT59+'[8]по будинку'!BT59+'[9]по будинку'!BT59+'[10]по будинку'!BT59+'[11]по будинку'!BT59+'[12]по будинку'!BT59</f>
        <v>0</v>
      </c>
      <c r="BJ59" s="10">
        <f t="shared" si="22"/>
        <v>0</v>
      </c>
      <c r="BK59" s="27">
        <f t="shared" si="23"/>
        <v>0</v>
      </c>
      <c r="BL59" s="17">
        <v>0</v>
      </c>
      <c r="BM59" s="10">
        <f>'[1]Енергопостачання ліфтів'!P61+'[2]по будинку'!BY59+'[3]по будинку'!BX59+'[4]по будинку'!BX59+'[5]по будинку'!BX59+'[6]по будинку'!BX59+'[7]по будинку'!BX59+'[8]по будинку'!BX59+'[9]по будинку'!BX59+'[10]по будинку'!BX59+'[11]по будинку'!BX59+'[12]по будинку'!BX59</f>
        <v>0</v>
      </c>
      <c r="BN59" s="10">
        <f t="shared" si="24"/>
        <v>0</v>
      </c>
      <c r="BO59" s="23">
        <f t="shared" si="25"/>
        <v>0</v>
      </c>
      <c r="BP59" s="134">
        <f t="shared" si="26"/>
        <v>2109.5232399999995</v>
      </c>
      <c r="BQ59" s="12">
        <f t="shared" si="26"/>
        <v>3258.7616248698387</v>
      </c>
      <c r="BR59" s="10">
        <v>0</v>
      </c>
      <c r="BS59" s="15">
        <f t="shared" si="29"/>
        <v>1149.2383848698391</v>
      </c>
      <c r="BT59" s="30">
        <f t="shared" si="28"/>
        <v>1.5447858374244976</v>
      </c>
    </row>
    <row r="60" spans="1:72" ht="16.5" customHeight="1" x14ac:dyDescent="0.2">
      <c r="A60" s="135">
        <v>55</v>
      </c>
      <c r="B60" s="39" t="s">
        <v>62</v>
      </c>
      <c r="C60" s="36">
        <v>15</v>
      </c>
      <c r="D60" s="22">
        <f>'[1]Прибирання сходових кліто'!H61+'[2]по будинку'!P60+'[3]по будинку'!O60+'[4]по будинку'!O60+'[5]по будинку'!O60+'[6]по будинку'!O60+'[7]по будинку'!O60+'[8]по будинку'!O60+'[9]по будинку'!O60+'[10]по будинку'!O60+'[11]по будинку'!O60+'[12]по будинку'!O60</f>
        <v>0</v>
      </c>
      <c r="E60" s="11">
        <f>'[1]Прибирання сходових кліто'!Y61+'[2]по будинку'!Q60+'[3]по будинку'!P60+'[4]по будинку'!P60+'[5]по будинку'!P60+'[6]по будинку'!P60+'[7]по будинку'!P60+'[8]по будинку'!P60+'[9]по будинку'!P60+'[10]по будинку'!P60+'[11]по будинку'!P60+'[12]по будинку'!P60</f>
        <v>0</v>
      </c>
      <c r="F60" s="10">
        <f t="shared" si="0"/>
        <v>0</v>
      </c>
      <c r="G60" s="23">
        <f t="shared" si="1"/>
        <v>0</v>
      </c>
      <c r="H60" s="17">
        <f>'[1]Прибирання прибуд терит.'!H60+'[2]по будинку'!T60+'[3]по будинку'!S60+'[4]по будинку'!S60+'[5]по будинку'!S60+'[6]по будинку'!S60+'[7]по будинку'!S60+'[8]по будинку'!S60+'[9]по будинку'!S60+'[10]по будинку'!S60+'[11]по будинку'!S60+'[12]по будинку'!S60</f>
        <v>329.28104000000008</v>
      </c>
      <c r="I60" s="11">
        <f>'[1]Прибирання прибуд терит.'!AG60+'[2]по будинку'!U60+'[3]по будинку'!T60+'[4]по будинку'!T60+'[5]по будинку'!T60+'[6]по будинку'!T60+'[7]по будинку'!T60+'[8]по будинку'!T60+'[9]по будинку'!T60+'[10]по будинку'!T60+'[11]по будинку'!T60+'[12]по будинку'!T60</f>
        <v>443.06058530670606</v>
      </c>
      <c r="J60" s="10">
        <v>0</v>
      </c>
      <c r="K60" s="23">
        <f t="shared" si="3"/>
        <v>113.77954530670598</v>
      </c>
      <c r="L60" s="22">
        <f>'[1]Вивезення та знешкодження ТПВ'!H62+'[2]по будинку'!X60+'[3]по будинку'!W60+'[4]по будинку'!W60+'[5]по будинку'!W60</f>
        <v>889.71</v>
      </c>
      <c r="M60" s="10">
        <f>'[1]Вивезення та знешкодження ТПВ'!V62+'[2]по будинку'!Y60+'[3]по будинку'!X60+'[4]по будинку'!X60+'[5]по будинку'!X60</f>
        <v>1021.1320486183226</v>
      </c>
      <c r="N60" s="10">
        <v>0</v>
      </c>
      <c r="O60" s="15">
        <f t="shared" si="4"/>
        <v>131.42204861832261</v>
      </c>
      <c r="P60" s="17">
        <f>'[1]Приб підвал, тех.поверхів,покр '!H62+'[2]по будинку'!AB60+'[3]по будинку'!AA60+'[4]по будинку'!AA60+'[5]по будинку'!AA60+'[6]по будинку'!AA60+'[7]по будинку'!AA60+'[8]по будинку'!AA60+'[9]по будинку'!AA60+'[10]по будинку'!AA60+'[11]по будинку'!AA60+'[12]по будинку'!AA60</f>
        <v>0</v>
      </c>
      <c r="Q60" s="11">
        <f>'[1]Приб підвал, тех.поверхів,покр '!Q62+'[2]по будинку'!AC60+'[3]по будинку'!AB60+'[4]по будинку'!AB60+'[5]по будинку'!AB60+'[6]по будинку'!AB60+'[7]по будинку'!AB60+'[8]по будинку'!AB60+'[9]по будинку'!AB60+'[10]по будинку'!AB60+'[11]по будинку'!AB60+'[12]по будинку'!AB60</f>
        <v>0</v>
      </c>
      <c r="R60" s="10">
        <f t="shared" si="5"/>
        <v>0</v>
      </c>
      <c r="S60" s="23">
        <v>0</v>
      </c>
      <c r="T60" s="17">
        <f>'[1]ТО ліфтів'!H62+'[2]по будинку'!AF60+'[3]по будинку'!AE60+'[4]по будинку'!AE60+'[5]по будинку'!AE60+'[6]по будинку'!AE60+'[7]по будинку'!AE60+'[8]по будинку'!AE60+'[9]по будинку'!AE60+'[10]по будинку'!AE60+'[11]по будинку'!AE60+'[12]по будинку'!AE60</f>
        <v>0</v>
      </c>
      <c r="U60" s="10">
        <f>'[1]ТО ліфтів'!Q62+'[2]по будинку'!AG60+'[3]по будинку'!AF60+'[4]по будинку'!AF60+'[5]по будинку'!AF60+'[6]по будинку'!AF60+'[7]по будинку'!AF60+'[8]по будинку'!AF60+'[9]по будинку'!AF60+'[10]по будинку'!AF60+'[11]по будинку'!AF60+'[12]по будинку'!AF60</f>
        <v>0</v>
      </c>
      <c r="V60" s="10">
        <f t="shared" si="6"/>
        <v>0</v>
      </c>
      <c r="W60" s="23">
        <f t="shared" si="7"/>
        <v>0</v>
      </c>
      <c r="X60" s="17">
        <f>'[1]Обслуг. дисп.'!H62+'[2]по будинку'!AJ60+'[3]по будинку'!AI60+'[4]по будинку'!AI60+'[5]по будинку'!AI60+'[6]по будинку'!AI60+'[7]по будинку'!AI60+'[8]по будинку'!AI60+'[9]по будинку'!AI60+'[10]по будинку'!AI60+'[11]по будинку'!AI60+'[12]по будинку'!AI60</f>
        <v>0</v>
      </c>
      <c r="Y60" s="10">
        <f>'[1]Обслуг. дисп.'!O62+'[2]по будинку'!AK60+'[3]по будинку'!AJ60+'[4]по будинку'!AJ60+'[5]по будинку'!AJ60+'[6]по будинку'!AJ60+'[7]по будинку'!AJ60+'[8]по будинку'!AJ60+'[9]по будинку'!AJ60+'[10]по будинку'!AJ60+'[11]по будинку'!AJ60+'[12]по будинку'!AJ60</f>
        <v>0</v>
      </c>
      <c r="Z60" s="10">
        <f t="shared" si="8"/>
        <v>0</v>
      </c>
      <c r="AA60" s="27">
        <f t="shared" si="9"/>
        <v>0</v>
      </c>
      <c r="AB60" s="17">
        <f>'[1]ТО внутр. буд.сист'!H60+'[2]по будинку'!AN60+'[3]по будинку'!AM60+'[4]по будинку'!AM60+'[5]по будинку'!AM60+'[6]по будинку'!AM60+'[7]по будинку'!AM60+'[8]по будинку'!AM60+'[9]по будинку'!AM60+'[10]по будинку'!AM60+'[11]по будинку'!AM60+'[12]по будинку'!AM60</f>
        <v>0</v>
      </c>
      <c r="AC60" s="10">
        <f>'[1]ТО внутр. буд.сист'!W60+'[2]по будинку'!AO60+'[3]по будинку'!AN60+'[4]по будинку'!AN60+'[5]по будинку'!AN60+'[6]по будинку'!AN60+'[7]по будинку'!AN60+'[8]по будинку'!AN60+'[9]по будинку'!AN60+'[10]по будинку'!AN60+'[11]по будинку'!AN60+'[12]по будинку'!AN60</f>
        <v>0</v>
      </c>
      <c r="AD60" s="10">
        <f t="shared" si="10"/>
        <v>0</v>
      </c>
      <c r="AE60" s="23">
        <f t="shared" si="11"/>
        <v>0</v>
      </c>
      <c r="AF60" s="17">
        <f>[1]Дератизація!H61+'[2]по будинку'!AR60+'[3]по будинку'!AQ60+'[4]по будинку'!AQ60+'[5]по будинку'!AQ60+'[6]по будинку'!AQ60+'[7]по будинку'!AQ60+'[8]по будинку'!AQ60+'[9]по будинку'!AQ60+'[10]по будинку'!AQ60+'[11]по будинку'!AQ60+'[12]по будинку'!AQ60</f>
        <v>0</v>
      </c>
      <c r="AG60" s="10">
        <f>[1]Дератизація!O61+'[2]по будинку'!AS60+'[3]по будинку'!AR60+'[4]по будинку'!AR60+'[5]по будинку'!AR60+'[6]по будинку'!AR60+'[7]по будинку'!AR60+'[8]по будинку'!AR60+'[9]по будинку'!AR60+'[10]по будинку'!AR60+'[11]по будинку'!AR60+'[12]по будинку'!AR60</f>
        <v>0</v>
      </c>
      <c r="AH60" s="10">
        <f t="shared" si="12"/>
        <v>0</v>
      </c>
      <c r="AI60" s="23">
        <f t="shared" si="13"/>
        <v>0</v>
      </c>
      <c r="AJ60" s="17">
        <f>[1]Дезінсекція!H62+'[2]по будинку'!AV60+'[3]по будинку'!AU60+'[4]по будинку'!AU60+'[5]по будинку'!AU60+'[6]по будинку'!AU60+'[7]по будинку'!AU60+'[8]по будинку'!AU60+'[9]по будинку'!AU60+'[10]по будинку'!AU60+'[11]по будинку'!AU60+'[12]по будинку'!AU60</f>
        <v>0</v>
      </c>
      <c r="AK60" s="10">
        <f>[1]Дезінсекція!O62+'[2]по будинку'!AW60+'[3]по будинку'!AV60+'[4]по будинку'!AV60+'[5]по будинку'!AV60+'[6]по будинку'!AV60+'[7]по будинку'!AV60+'[8]по будинку'!AV60+'[9]по будинку'!AV60+'[10]по будинку'!AV60+'[11]по будинку'!AV60+'[12]по будинку'!AV60</f>
        <v>0</v>
      </c>
      <c r="AL60" s="10">
        <f t="shared" si="14"/>
        <v>0</v>
      </c>
      <c r="AM60" s="23">
        <v>0</v>
      </c>
      <c r="AN60" s="17">
        <f>'[1]Обслуг. ДВК'!H62+'[2]по будинку'!AZ60+'[3]по будинку'!AY60+'[4]по будинку'!AY60+'[5]по будинку'!AY60+'[6]по будинку'!AY60+'[7]по будинку'!AY60+'[8]по будинку'!AY60+'[9]по будинку'!AY60+'[10]по будинку'!AY60+'[11]по будинку'!AY60+'[12]по будинку'!AY60</f>
        <v>325.54552000000001</v>
      </c>
      <c r="AO60" s="10">
        <f>'[1]Обслуг. ДВК'!Q62+'[2]по будинку'!BA60+'[3]по будинку'!AZ60+'[4]по будинку'!AZ60+'[5]по будинку'!AZ60+'[6]по будинку'!AZ60+'[7]по будинку'!AZ60+'[8]по будинку'!AZ60+'[9]по будинку'!AZ60+'[10]по будинку'!AZ60+'[11]по будинку'!AZ60+'[12]по будинку'!AZ60</f>
        <v>734.35251873843799</v>
      </c>
      <c r="AP60" s="10">
        <v>0</v>
      </c>
      <c r="AQ60" s="23">
        <f t="shared" si="32"/>
        <v>408.80699873843798</v>
      </c>
      <c r="AR60" s="17">
        <f>'[1]ТО мереж електропост.'!H63+'[2]по будинку'!BD60+'[3]по будинку'!BC60+'[4]по будинку'!BC60+'[5]по будинку'!BC60+'[6]по будинку'!BC60+'[7]по будинку'!BC60+'[8]по будинку'!BC60+'[9]по будинку'!BC60+'[10]по будинку'!BC60+'[11]по будинку'!BC60+'[12]по будинку'!BC60</f>
        <v>0</v>
      </c>
      <c r="AS60" s="11">
        <f>'[1]ТО мереж електропост.'!P63+'[2]по будинку'!BE60+'[3]по будинку'!BD60+'[4]по будинку'!BD60+'[5]по будинку'!BD60+'[6]по будинку'!BD60+'[7]по будинку'!BD60+'[8]по будинку'!BD60+'[9]по будинку'!BD60+'[10]по будинку'!BD60+'[11]по будинку'!BD60+'[12]по будинку'!BD60</f>
        <v>0</v>
      </c>
      <c r="AT60" s="10">
        <f t="shared" si="16"/>
        <v>0</v>
      </c>
      <c r="AU60" s="23">
        <f t="shared" si="17"/>
        <v>0</v>
      </c>
      <c r="AV60" s="17">
        <f>'[1]ПР констр.'!H62+'[2]по будинку'!BH60+'[3]по будинку'!BG60+'[4]по будинку'!BG60+'[5]по будинку'!BG60+'[6]по будинку'!BG60+'[7]по будинку'!BG60+'[8]по будинку'!BG60+'[9]по будинку'!BG60+'[10]по будинку'!BG60+'[11]по будинку'!BG60+'[12]по будинку'!BG60</f>
        <v>1396.9330400000003</v>
      </c>
      <c r="AW60" s="10">
        <v>0</v>
      </c>
      <c r="AX60" s="10">
        <f t="shared" si="18"/>
        <v>1396.9330400000003</v>
      </c>
      <c r="AY60" s="23">
        <v>0</v>
      </c>
      <c r="AZ60" s="17">
        <f>'[1]Прибирання та вивезення снігу'!H61+'[2]по будинку'!BL60+'[3]по будинку'!BK60+'[4]по будинку'!BK60+'[5]по будинку'!BK60+'[6]по будинку'!BK60+'[7]по будинку'!BK60+'[8]по будинку'!BK60+'[9]по будинку'!BK60+'[10]по будинку'!BK60+'[11]по будинку'!BK60+'[12]по будинку'!BK60</f>
        <v>293.84407999999996</v>
      </c>
      <c r="BA60" s="10">
        <f>'[1]Прибирання та вивезення снігу'!R61+'[2]по будинку'!BM60+'[3]по будинку'!BL60+'[4]по будинку'!BL60+'[5]по будинку'!BL60+'[6]по будинку'!BL60+'[7]по будинку'!BL60+'[8]по будинку'!BL60+'[9]по будинку'!BL60+'[10]по будинку'!BL60+'[11]по будинку'!BL60+'[12]по будинку'!BL60</f>
        <v>3.1510587371168794</v>
      </c>
      <c r="BB60" s="10">
        <f t="shared" si="19"/>
        <v>290.69302126288306</v>
      </c>
      <c r="BC60" s="23">
        <v>0</v>
      </c>
      <c r="BD60" s="17">
        <f>'[1]експлуатація номерних знаків'!H62+'[2]по будинку'!BP60+'[3]по будинку'!BO60+'[4]по будинку'!BO60+'[5]по будинку'!BO60+'[6]по будинку'!BO60+'[7]по будинку'!BO60+'[8]по будинку'!BO60+'[9]по будинку'!BO60+'[10]по будинку'!BO60+'[11]по будинку'!BO60+'[12]по будинку'!BO60</f>
        <v>0</v>
      </c>
      <c r="BE60" s="10">
        <f>'[1]експлуатація номерних знаків'!P62+'[2]по будинку'!BQ60+'[3]по будинку'!BP60+'[4]по будинку'!BP60+'[5]по будинку'!BP60+'[6]по будинку'!BP60+'[7]по будинку'!BP60+'[8]по будинку'!BP60+'[9]по будинку'!BP60+'[10]по будинку'!BP60+'[11]по будинку'!BP60+'[12]по будинку'!BP60</f>
        <v>0</v>
      </c>
      <c r="BF60" s="12">
        <f t="shared" si="21"/>
        <v>0</v>
      </c>
      <c r="BG60" s="29">
        <v>0</v>
      </c>
      <c r="BH60" s="17">
        <f>'[1]Освітлення місць загального кор'!H62+'[2]по будинку'!BT60+'[3]по будинку'!BS60+'[4]по будинку'!BS60+'[5]по будинку'!BS60+'[6]по будинку'!BS60+'[7]по будинку'!BS60+'[8]по будинку'!BS60+'[9]по будинку'!BS60+'[10]по будинку'!BS60+'[11]по будинку'!BS60+'[12]по будинку'!BS60</f>
        <v>0</v>
      </c>
      <c r="BI60" s="10">
        <f>'[1]Освітлення місць загального кор'!Q62+'[2]по будинку'!BU60+'[3]по будинку'!BT60+'[4]по будинку'!BT60+'[5]по будинку'!BT60+'[6]по будинку'!BT60+'[7]по будинку'!BT60+'[8]по будинку'!BT60+'[9]по будинку'!BT60+'[10]по будинку'!BT60+'[11]по будинку'!BT60+'[12]по будинку'!BT60</f>
        <v>0</v>
      </c>
      <c r="BJ60" s="10">
        <f t="shared" si="22"/>
        <v>0</v>
      </c>
      <c r="BK60" s="27">
        <f t="shared" si="23"/>
        <v>0</v>
      </c>
      <c r="BL60" s="17">
        <v>0</v>
      </c>
      <c r="BM60" s="10">
        <f>'[1]Енергопостачання ліфтів'!P62+'[2]по будинку'!BY60+'[3]по будинку'!BX60+'[4]по будинку'!BX60+'[5]по будинку'!BX60+'[6]по будинку'!BX60+'[7]по будинку'!BX60+'[8]по будинку'!BX60+'[9]по будинку'!BX60+'[10]по будинку'!BX60+'[11]по будинку'!BX60+'[12]по будинку'!BX60</f>
        <v>0</v>
      </c>
      <c r="BN60" s="10">
        <f t="shared" si="24"/>
        <v>0</v>
      </c>
      <c r="BO60" s="23">
        <f t="shared" si="25"/>
        <v>0</v>
      </c>
      <c r="BP60" s="134">
        <f t="shared" si="26"/>
        <v>3235.3136800000002</v>
      </c>
      <c r="BQ60" s="12">
        <f t="shared" si="26"/>
        <v>2201.6962114005837</v>
      </c>
      <c r="BR60" s="10">
        <f t="shared" si="27"/>
        <v>1033.6174685994165</v>
      </c>
      <c r="BS60" s="15">
        <v>0</v>
      </c>
      <c r="BT60" s="30">
        <f t="shared" si="28"/>
        <v>0.68052016872768384</v>
      </c>
    </row>
    <row r="61" spans="1:72" ht="17.100000000000001" customHeight="1" x14ac:dyDescent="0.2">
      <c r="A61" s="136">
        <v>56</v>
      </c>
      <c r="B61" s="39" t="s">
        <v>62</v>
      </c>
      <c r="C61" s="36">
        <v>16</v>
      </c>
      <c r="D61" s="22">
        <f>'[1]Прибирання сходових кліто'!H62+'[2]по будинку'!P61+'[3]по будинку'!O61+'[4]по будинку'!O61+'[5]по будинку'!O61+'[6]по будинку'!O61+'[7]по будинку'!O61+'[8]по будинку'!O61+'[9]по будинку'!O61+'[10]по будинку'!O61+'[11]по будинку'!O61+'[12]по будинку'!O61</f>
        <v>0</v>
      </c>
      <c r="E61" s="11">
        <f>'[1]Прибирання сходових кліто'!Y62+'[2]по будинку'!Q61+'[3]по будинку'!P61+'[4]по будинку'!P61+'[5]по будинку'!P61+'[6]по будинку'!P61+'[7]по будинку'!P61+'[8]по будинку'!P61+'[9]по будинку'!P61+'[10]по будинку'!P61+'[11]по будинку'!P61+'[12]по будинку'!P61</f>
        <v>0</v>
      </c>
      <c r="F61" s="10">
        <f t="shared" si="0"/>
        <v>0</v>
      </c>
      <c r="G61" s="23">
        <f t="shared" si="1"/>
        <v>0</v>
      </c>
      <c r="H61" s="17">
        <f>'[1]Прибирання прибуд терит.'!H61+'[2]по будинку'!T61+'[3]по будинку'!S61+'[4]по будинку'!S61+'[5]по будинку'!S61+'[6]по будинку'!S61+'[7]по будинку'!S61+'[8]по будинку'!S61+'[9]по будинку'!S61+'[10]по будинку'!S61+'[11]по будинку'!S61+'[12]по будинку'!S61</f>
        <v>185.10885000000002</v>
      </c>
      <c r="I61" s="11">
        <f>'[1]Прибирання прибуд терит.'!AG61+'[2]по будинку'!U61+'[3]по будинку'!T61+'[4]по будинку'!T61+'[5]по будинку'!T61+'[6]по будинку'!T61+'[7]по будинку'!T61+'[8]по будинку'!T61+'[9]по будинку'!T61+'[10]по будинку'!T61+'[11]по будинку'!T61+'[12]по будинку'!T61</f>
        <v>441.27155155609336</v>
      </c>
      <c r="J61" s="10">
        <v>0</v>
      </c>
      <c r="K61" s="23">
        <f t="shared" si="3"/>
        <v>256.16270155609334</v>
      </c>
      <c r="L61" s="22">
        <f>'[1]Вивезення та знешкодження ТПВ'!H63+'[2]по будинку'!X61+'[3]по будинку'!W61+'[4]по будинку'!W61+'[5]по будинку'!W61</f>
        <v>549.80999999999995</v>
      </c>
      <c r="M61" s="10">
        <f>'[1]Вивезення та знешкодження ТПВ'!V63+'[2]по будинку'!Y61+'[3]по будинку'!X61+'[4]по будинку'!X61+'[5]по будинку'!X61</f>
        <v>593.0316699806267</v>
      </c>
      <c r="N61" s="10">
        <v>0</v>
      </c>
      <c r="O61" s="15">
        <f t="shared" si="4"/>
        <v>43.221669980626757</v>
      </c>
      <c r="P61" s="17">
        <f>'[1]Приб підвал, тех.поверхів,покр '!H63+'[2]по будинку'!AB61+'[3]по будинку'!AA61+'[4]по будинку'!AA61+'[5]по будинку'!AA61+'[6]по будинку'!AA61+'[7]по будинку'!AA61+'[8]по будинку'!AA61+'[9]по будинку'!AA61+'[10]по будинку'!AA61+'[11]по будинку'!AA61+'[12]по будинку'!AA61</f>
        <v>0</v>
      </c>
      <c r="Q61" s="11">
        <f>'[1]Приб підвал, тех.поверхів,покр '!Q63+'[2]по будинку'!AC61+'[3]по будинку'!AB61+'[4]по будинку'!AB61+'[5]по будинку'!AB61+'[6]по будинку'!AB61+'[7]по будинку'!AB61+'[8]по будинку'!AB61+'[9]по будинку'!AB61+'[10]по будинку'!AB61+'[11]по будинку'!AB61+'[12]по будинку'!AB61</f>
        <v>0</v>
      </c>
      <c r="R61" s="10">
        <f t="shared" si="5"/>
        <v>0</v>
      </c>
      <c r="S61" s="23">
        <v>0</v>
      </c>
      <c r="T61" s="17">
        <f>'[1]ТО ліфтів'!H63+'[2]по будинку'!AF61+'[3]по будинку'!AE61+'[4]по будинку'!AE61+'[5]по будинку'!AE61+'[6]по будинку'!AE61+'[7]по будинку'!AE61+'[8]по будинку'!AE61+'[9]по будинку'!AE61+'[10]по будинку'!AE61+'[11]по будинку'!AE61+'[12]по будинку'!AE61</f>
        <v>0</v>
      </c>
      <c r="U61" s="10">
        <f>'[1]ТО ліфтів'!Q63+'[2]по будинку'!AG61+'[3]по будинку'!AF61+'[4]по будинку'!AF61+'[5]по будинку'!AF61+'[6]по будинку'!AF61+'[7]по будинку'!AF61+'[8]по будинку'!AF61+'[9]по будинку'!AF61+'[10]по будинку'!AF61+'[11]по будинку'!AF61+'[12]по будинку'!AF61</f>
        <v>0</v>
      </c>
      <c r="V61" s="10">
        <f t="shared" si="6"/>
        <v>0</v>
      </c>
      <c r="W61" s="23">
        <f t="shared" si="7"/>
        <v>0</v>
      </c>
      <c r="X61" s="17">
        <f>'[1]Обслуг. дисп.'!H63+'[2]по будинку'!AJ61+'[3]по будинку'!AI61+'[4]по будинку'!AI61+'[5]по будинку'!AI61+'[6]по будинку'!AI61+'[7]по будинку'!AI61+'[8]по будинку'!AI61+'[9]по будинку'!AI61+'[10]по будинку'!AI61+'[11]по будинку'!AI61+'[12]по будинку'!AI61</f>
        <v>0</v>
      </c>
      <c r="Y61" s="10">
        <f>'[1]Обслуг. дисп.'!O63+'[2]по будинку'!AK61+'[3]по будинку'!AJ61+'[4]по будинку'!AJ61+'[5]по будинку'!AJ61+'[6]по будинку'!AJ61+'[7]по будинку'!AJ61+'[8]по будинку'!AJ61+'[9]по будинку'!AJ61+'[10]по будинку'!AJ61+'[11]по будинку'!AJ61+'[12]по будинку'!AJ61</f>
        <v>0</v>
      </c>
      <c r="Z61" s="10">
        <f t="shared" si="8"/>
        <v>0</v>
      </c>
      <c r="AA61" s="27">
        <f t="shared" si="9"/>
        <v>0</v>
      </c>
      <c r="AB61" s="17">
        <f>'[1]ТО внутр. буд.сист'!H61+'[2]по будинку'!AN61+'[3]по будинку'!AM61+'[4]по будинку'!AM61+'[5]по будинку'!AM61+'[6]по будинку'!AM61+'[7]по будинку'!AM61+'[8]по будинку'!AM61+'[9]по будинку'!AM61+'[10]по будинку'!AM61+'[11]по будинку'!AM61+'[12]по будинку'!AM61</f>
        <v>0</v>
      </c>
      <c r="AC61" s="10">
        <f>'[1]ТО внутр. буд.сист'!W61+'[2]по будинку'!AO61+'[3]по будинку'!AN61+'[4]по будинку'!AN61+'[5]по будинку'!AN61+'[6]по будинку'!AN61+'[7]по будинку'!AN61+'[8]по будинку'!AN61+'[9]по будинку'!AN61+'[10]по будинку'!AN61+'[11]по будинку'!AN61+'[12]по будинку'!AN61</f>
        <v>0</v>
      </c>
      <c r="AD61" s="10">
        <f t="shared" si="10"/>
        <v>0</v>
      </c>
      <c r="AE61" s="23">
        <f t="shared" si="11"/>
        <v>0</v>
      </c>
      <c r="AF61" s="17">
        <f>[1]Дератизація!H62+'[2]по будинку'!AR61+'[3]по будинку'!AQ61+'[4]по будинку'!AQ61+'[5]по будинку'!AQ61+'[6]по будинку'!AQ61+'[7]по будинку'!AQ61+'[8]по будинку'!AQ61+'[9]по будинку'!AQ61+'[10]по будинку'!AQ61+'[11]по будинку'!AQ61+'[12]по будинку'!AQ61</f>
        <v>0</v>
      </c>
      <c r="AG61" s="10">
        <f>[1]Дератизація!O62+'[2]по будинку'!AS61+'[3]по будинку'!AR61+'[4]по будинку'!AR61+'[5]по будинку'!AR61+'[6]по будинку'!AR61+'[7]по будинку'!AR61+'[8]по будинку'!AR61+'[9]по будинку'!AR61+'[10]по будинку'!AR61+'[11]по будинку'!AR61+'[12]по будинку'!AR61</f>
        <v>0</v>
      </c>
      <c r="AH61" s="10">
        <f t="shared" si="12"/>
        <v>0</v>
      </c>
      <c r="AI61" s="23">
        <f t="shared" si="13"/>
        <v>0</v>
      </c>
      <c r="AJ61" s="17">
        <f>[1]Дезінсекція!H63+'[2]по будинку'!AV61+'[3]по будинку'!AU61+'[4]по будинку'!AU61+'[5]по будинку'!AU61+'[6]по будинку'!AU61+'[7]по будинку'!AU61+'[8]по будинку'!AU61+'[9]по будинку'!AU61+'[10]по будинку'!AU61+'[11]по будинку'!AU61+'[12]по будинку'!AU61</f>
        <v>0</v>
      </c>
      <c r="AK61" s="10">
        <f>[1]Дезінсекція!O63+'[2]по будинку'!AW61+'[3]по будинку'!AV61+'[4]по будинку'!AV61+'[5]по будинку'!AV61+'[6]по будинку'!AV61+'[7]по будинку'!AV61+'[8]по будинку'!AV61+'[9]по будинку'!AV61+'[10]по будинку'!AV61+'[11]по будинку'!AV61+'[12]по будинку'!AV61</f>
        <v>0</v>
      </c>
      <c r="AL61" s="10">
        <f t="shared" si="14"/>
        <v>0</v>
      </c>
      <c r="AM61" s="23">
        <v>0</v>
      </c>
      <c r="AN61" s="17">
        <f>'[1]Обслуг. ДВК'!H63+'[2]по будинку'!AZ61+'[3]по будинку'!AY61+'[4]по будинку'!AY61+'[5]по будинку'!AY61+'[6]по будинку'!AY61+'[7]по будинку'!AY61+'[8]по будинку'!AY61+'[9]по будинку'!AY61+'[10]по будинку'!AY61+'[11]по будинку'!AY61+'[12]по будинку'!AY61</f>
        <v>457.33860000000004</v>
      </c>
      <c r="AO61" s="10">
        <f>'[1]Обслуг. ДВК'!Q63+'[2]по будинку'!BA61+'[3]по будинку'!AZ61+'[4]по будинку'!AZ61+'[5]по будинку'!AZ61+'[6]по будинку'!AZ61+'[7]по будинку'!AZ61+'[8]по будинку'!AZ61+'[9]по будинку'!AZ61+'[10]по будинку'!AZ61+'[11]по будинку'!AZ61+'[12]по будинку'!AZ61</f>
        <v>2389.0152597403198</v>
      </c>
      <c r="AP61" s="10">
        <v>0</v>
      </c>
      <c r="AQ61" s="23">
        <f t="shared" si="32"/>
        <v>1931.6766597403198</v>
      </c>
      <c r="AR61" s="17">
        <f>'[1]ТО мереж електропост.'!H64+'[2]по будинку'!BD61+'[3]по будинку'!BC61+'[4]по будинку'!BC61+'[5]по будинку'!BC61+'[6]по будинку'!BC61+'[7]по будинку'!BC61+'[8]по будинку'!BC61+'[9]по будинку'!BC61+'[10]по будинку'!BC61+'[11]по будинку'!BC61+'[12]по будинку'!BC61</f>
        <v>0</v>
      </c>
      <c r="AS61" s="11">
        <f>'[1]ТО мереж електропост.'!P64+'[2]по будинку'!BE61+'[3]по будинку'!BD61+'[4]по будинку'!BD61+'[5]по будинку'!BD61+'[6]по будинку'!BD61+'[7]по будинку'!BD61+'[8]по будинку'!BD61+'[9]по будинку'!BD61+'[10]по будинку'!BD61+'[11]по будинку'!BD61+'[12]по будинку'!BD61</f>
        <v>0</v>
      </c>
      <c r="AT61" s="10">
        <f t="shared" si="16"/>
        <v>0</v>
      </c>
      <c r="AU61" s="23">
        <f t="shared" si="17"/>
        <v>0</v>
      </c>
      <c r="AV61" s="17">
        <f>'[1]ПР констр.'!H63+'[2]по будинку'!BH61+'[3]по будинку'!BG61+'[4]по будинку'!BG61+'[5]по будинку'!BG61+'[6]по будинку'!BG61+'[7]по будинку'!BG61+'[8]по будинку'!BG61+'[9]по будинку'!BG61+'[10]по будинку'!BG61+'[11]по будинку'!BG61+'[12]по будинку'!BG61</f>
        <v>939.45554999999979</v>
      </c>
      <c r="AW61" s="10">
        <v>1209.72</v>
      </c>
      <c r="AX61" s="10">
        <v>0</v>
      </c>
      <c r="AY61" s="23">
        <f>AW61-AV61</f>
        <v>270.26445000000024</v>
      </c>
      <c r="AZ61" s="17">
        <f>'[1]Прибирання та вивезення снігу'!H62+'[2]по будинку'!BL61+'[3]по будинку'!BK61+'[4]по будинку'!BK61+'[5]по будинку'!BK61+'[6]по будинку'!BK61+'[7]по будинку'!BK61+'[8]по будинку'!BK61+'[9]по будинку'!BK61+'[10]по будинку'!BK61+'[11]по будинку'!BK61+'[12]по будинку'!BK61</f>
        <v>165.58875000000003</v>
      </c>
      <c r="BA61" s="10">
        <f>'[1]Прибирання та вивезення снігу'!R62+'[2]по будинку'!BM61+'[3]по будинку'!BL61+'[4]по будинку'!BL61+'[5]по будинку'!BL61+'[6]по будинку'!BL61+'[7]по будинку'!BL61+'[8]по будинку'!BL61+'[9]по будинку'!BL61+'[10]по будинку'!BL61+'[11]по будинку'!BL61+'[12]по будинку'!BL61</f>
        <v>1.7775999934051605</v>
      </c>
      <c r="BB61" s="10">
        <f t="shared" si="19"/>
        <v>163.81115000659489</v>
      </c>
      <c r="BC61" s="23">
        <v>0</v>
      </c>
      <c r="BD61" s="17">
        <f>'[1]експлуатація номерних знаків'!H63+'[2]по будинку'!BP61+'[3]по будинку'!BO61+'[4]по будинку'!BO61+'[5]по будинку'!BO61+'[6]по будинку'!BO61+'[7]по будинку'!BO61+'[8]по будинку'!BO61+'[9]по будинку'!BO61+'[10]по будинку'!BO61+'[11]по будинку'!BO61+'[12]по будинку'!BO61</f>
        <v>0</v>
      </c>
      <c r="BE61" s="10">
        <f>'[1]експлуатація номерних знаків'!P63+'[2]по будинку'!BQ61+'[3]по будинку'!BP61+'[4]по будинку'!BP61+'[5]по будинку'!BP61+'[6]по будинку'!BP61+'[7]по будинку'!BP61+'[8]по будинку'!BP61+'[9]по будинку'!BP61+'[10]по будинку'!BP61+'[11]по будинку'!BP61+'[12]по будинку'!BP61</f>
        <v>0</v>
      </c>
      <c r="BF61" s="12">
        <f t="shared" si="21"/>
        <v>0</v>
      </c>
      <c r="BG61" s="29">
        <v>0</v>
      </c>
      <c r="BH61" s="17">
        <f>'[1]Освітлення місць загального кор'!H63+'[2]по будинку'!BT61+'[3]по будинку'!BS61+'[4]по будинку'!BS61+'[5]по будинку'!BS61+'[6]по будинку'!BS61+'[7]по будинку'!BS61+'[8]по будинку'!BS61+'[9]по будинку'!BS61+'[10]по будинку'!BS61+'[11]по будинку'!BS61+'[12]по будинку'!BS61</f>
        <v>0</v>
      </c>
      <c r="BI61" s="10">
        <f>'[1]Освітлення місць загального кор'!Q63+'[2]по будинку'!BU61+'[3]по будинку'!BT61+'[4]по будинку'!BT61+'[5]по будинку'!BT61+'[6]по будинку'!BT61+'[7]по будинку'!BT61+'[8]по будинку'!BT61+'[9]по будинку'!BT61+'[10]по будинку'!BT61+'[11]по будинку'!BT61+'[12]по будинку'!BT61</f>
        <v>0</v>
      </c>
      <c r="BJ61" s="10">
        <f t="shared" si="22"/>
        <v>0</v>
      </c>
      <c r="BK61" s="27">
        <f t="shared" si="23"/>
        <v>0</v>
      </c>
      <c r="BL61" s="17">
        <v>0</v>
      </c>
      <c r="BM61" s="10">
        <f>'[1]Енергопостачання ліфтів'!P63+'[2]по будинку'!BY61+'[3]по будинку'!BX61+'[4]по будинку'!BX61+'[5]по будинку'!BX61+'[6]по будинку'!BX61+'[7]по будинку'!BX61+'[8]по будинку'!BX61+'[9]по будинку'!BX61+'[10]по будинку'!BX61+'[11]по будинку'!BX61+'[12]по будинку'!BX61</f>
        <v>0</v>
      </c>
      <c r="BN61" s="10">
        <f t="shared" si="24"/>
        <v>0</v>
      </c>
      <c r="BO61" s="23">
        <f t="shared" si="25"/>
        <v>0</v>
      </c>
      <c r="BP61" s="134">
        <f t="shared" si="26"/>
        <v>2297.3017499999996</v>
      </c>
      <c r="BQ61" s="12">
        <f t="shared" si="26"/>
        <v>4634.8160812704455</v>
      </c>
      <c r="BR61" s="10">
        <v>0</v>
      </c>
      <c r="BS61" s="15">
        <f t="shared" si="29"/>
        <v>2337.5143312704458</v>
      </c>
      <c r="BT61" s="30">
        <f t="shared" si="28"/>
        <v>2.0175042661550431</v>
      </c>
    </row>
    <row r="62" spans="1:72" ht="17.100000000000001" customHeight="1" x14ac:dyDescent="0.2">
      <c r="A62" s="136">
        <v>57</v>
      </c>
      <c r="B62" s="39" t="s">
        <v>62</v>
      </c>
      <c r="C62" s="36">
        <v>17</v>
      </c>
      <c r="D62" s="22">
        <f>'[1]Прибирання сходових кліто'!H63+'[2]по будинку'!P62+'[3]по будинку'!O62+'[4]по будинку'!O62+'[5]по будинку'!O62+'[6]по будинку'!O62+'[7]по будинку'!O62+'[8]по будинку'!O62+'[9]по будинку'!O62+'[10]по будинку'!O62+'[11]по будинку'!O62+'[12]по будинку'!O62</f>
        <v>0</v>
      </c>
      <c r="E62" s="11">
        <f>'[1]Прибирання сходових кліто'!Y63+'[2]по будинку'!Q62+'[3]по будинку'!P62+'[4]по будинку'!P62+'[5]по будинку'!P62+'[6]по будинку'!P62+'[7]по будинку'!P62+'[8]по будинку'!P62+'[9]по будинку'!P62+'[10]по будинку'!P62+'[11]по будинку'!P62+'[12]по будинку'!P62</f>
        <v>0</v>
      </c>
      <c r="F62" s="10">
        <f t="shared" si="0"/>
        <v>0</v>
      </c>
      <c r="G62" s="23">
        <f t="shared" si="1"/>
        <v>0</v>
      </c>
      <c r="H62" s="17">
        <f>'[1]Прибирання прибуд терит.'!H62+'[2]по будинку'!T62+'[3]по будинку'!S62+'[4]по будинку'!S62+'[5]по будинку'!S62+'[6]по будинку'!S62+'[7]по будинку'!S62+'[8]по будинку'!S62+'[9]по будинку'!S62+'[10]по будинку'!S62+'[11]по будинку'!S62+'[12]по будинку'!S62</f>
        <v>155.08430100000004</v>
      </c>
      <c r="I62" s="11">
        <f>'[1]Прибирання прибуд терит.'!AG62+'[2]по будинку'!U62+'[3]по будинку'!T62+'[4]по будинку'!T62+'[5]по будинку'!T62+'[6]по будинку'!T62+'[7]по будинку'!T62+'[8]по будинку'!T62+'[9]по будинку'!T62+'[10]по будинку'!T62+'[11]по будинку'!T62+'[12]по будинку'!T62</f>
        <v>440.90670172077012</v>
      </c>
      <c r="J62" s="10">
        <v>0</v>
      </c>
      <c r="K62" s="23">
        <f t="shared" si="3"/>
        <v>285.82240072077008</v>
      </c>
      <c r="L62" s="22">
        <f>'[1]Вивезення та знешкодження ТПВ'!H64+'[2]по будинку'!X62+'[3]по будинку'!W62+'[4]по будинку'!W62+'[5]по будинку'!W62</f>
        <v>424.66275000000002</v>
      </c>
      <c r="M62" s="10">
        <f>'[1]Вивезення та знешкодження ТПВ'!V64+'[2]по будинку'!Y62+'[3]по будинку'!X62+'[4]по будинку'!X62+'[5]по будинку'!X62</f>
        <v>564.23372794190277</v>
      </c>
      <c r="N62" s="10">
        <v>0</v>
      </c>
      <c r="O62" s="15">
        <f t="shared" si="4"/>
        <v>139.57097794190275</v>
      </c>
      <c r="P62" s="17">
        <f>'[1]Приб підвал, тех.поверхів,покр '!H64+'[2]по будинку'!AB62+'[3]по будинку'!AA62+'[4]по будинку'!AA62+'[5]по будинку'!AA62+'[6]по будинку'!AA62+'[7]по будинку'!AA62+'[8]по будинку'!AA62+'[9]по будинку'!AA62+'[10]по будинку'!AA62+'[11]по будинку'!AA62+'[12]по будинку'!AA62</f>
        <v>0</v>
      </c>
      <c r="Q62" s="11">
        <f>'[1]Приб підвал, тех.поверхів,покр '!Q64+'[2]по будинку'!AC62+'[3]по будинку'!AB62+'[4]по будинку'!AB62+'[5]по будинку'!AB62+'[6]по будинку'!AB62+'[7]по будинку'!AB62+'[8]по будинку'!AB62+'[9]по будинку'!AB62+'[10]по будинку'!AB62+'[11]по будинку'!AB62+'[12]по будинку'!AB62</f>
        <v>0</v>
      </c>
      <c r="R62" s="10">
        <f t="shared" si="5"/>
        <v>0</v>
      </c>
      <c r="S62" s="23">
        <v>0</v>
      </c>
      <c r="T62" s="17">
        <f>'[1]ТО ліфтів'!H64+'[2]по будинку'!AF62+'[3]по будинку'!AE62+'[4]по будинку'!AE62+'[5]по будинку'!AE62+'[6]по будинку'!AE62+'[7]по будинку'!AE62+'[8]по будинку'!AE62+'[9]по будинку'!AE62+'[10]по будинку'!AE62+'[11]по будинку'!AE62+'[12]по будинку'!AE62</f>
        <v>0</v>
      </c>
      <c r="U62" s="10">
        <f>'[1]ТО ліфтів'!Q64+'[2]по будинку'!AG62+'[3]по будинку'!AF62+'[4]по будинку'!AF62+'[5]по будинку'!AF62+'[6]по будинку'!AF62+'[7]по будинку'!AF62+'[8]по будинку'!AF62+'[9]по будинку'!AF62+'[10]по будинку'!AF62+'[11]по будинку'!AF62+'[12]по будинку'!AF62</f>
        <v>0</v>
      </c>
      <c r="V62" s="10">
        <f t="shared" si="6"/>
        <v>0</v>
      </c>
      <c r="W62" s="23">
        <f t="shared" si="7"/>
        <v>0</v>
      </c>
      <c r="X62" s="17">
        <f>'[1]Обслуг. дисп.'!H64+'[2]по будинку'!AJ62+'[3]по будинку'!AI62+'[4]по будинку'!AI62+'[5]по будинку'!AI62+'[6]по будинку'!AI62+'[7]по будинку'!AI62+'[8]по будинку'!AI62+'[9]по будинку'!AI62+'[10]по будинку'!AI62+'[11]по будинку'!AI62+'[12]по будинку'!AI62</f>
        <v>0</v>
      </c>
      <c r="Y62" s="10">
        <f>'[1]Обслуг. дисп.'!O64+'[2]по будинку'!AK62+'[3]по будинку'!AJ62+'[4]по будинку'!AJ62+'[5]по будинку'!AJ62+'[6]по будинку'!AJ62+'[7]по будинку'!AJ62+'[8]по будинку'!AJ62+'[9]по будинку'!AJ62+'[10]по будинку'!AJ62+'[11]по будинку'!AJ62+'[12]по будинку'!AJ62</f>
        <v>0</v>
      </c>
      <c r="Z62" s="10">
        <f t="shared" si="8"/>
        <v>0</v>
      </c>
      <c r="AA62" s="27">
        <f t="shared" si="9"/>
        <v>0</v>
      </c>
      <c r="AB62" s="17">
        <f>'[1]ТО внутр. буд.сист'!H62+'[2]по будинку'!AN62+'[3]по будинку'!AM62+'[4]по будинку'!AM62+'[5]по будинку'!AM62+'[6]по будинку'!AM62+'[7]по будинку'!AM62+'[8]по будинку'!AM62+'[9]по будинку'!AM62+'[10]по будинку'!AM62+'[11]по будинку'!AM62+'[12]по будинку'!AM62</f>
        <v>0</v>
      </c>
      <c r="AC62" s="10">
        <f>'[1]ТО внутр. буд.сист'!W62+'[2]по будинку'!AO62+'[3]по будинку'!AN62+'[4]по будинку'!AN62+'[5]по будинку'!AN62+'[6]по будинку'!AN62+'[7]по будинку'!AN62+'[8]по будинку'!AN62+'[9]по будинку'!AN62+'[10]по будинку'!AN62+'[11]по будинку'!AN62+'[12]по будинку'!AN62</f>
        <v>0</v>
      </c>
      <c r="AD62" s="10">
        <f t="shared" si="10"/>
        <v>0</v>
      </c>
      <c r="AE62" s="23">
        <f t="shared" si="11"/>
        <v>0</v>
      </c>
      <c r="AF62" s="17">
        <f>[1]Дератизація!H63+'[2]по будинку'!AR62+'[3]по будинку'!AQ62+'[4]по будинку'!AQ62+'[5]по будинку'!AQ62+'[6]по будинку'!AQ62+'[7]по будинку'!AQ62+'[8]по будинку'!AQ62+'[9]по будинку'!AQ62+'[10]по будинку'!AQ62+'[11]по будинку'!AQ62+'[12]по будинку'!AQ62</f>
        <v>0</v>
      </c>
      <c r="AG62" s="10">
        <f>[1]Дератизація!O63+'[2]по будинку'!AS62+'[3]по будинку'!AR62+'[4]по будинку'!AR62+'[5]по будинку'!AR62+'[6]по будинку'!AR62+'[7]по будинку'!AR62+'[8]по будинку'!AR62+'[9]по будинку'!AR62+'[10]по будинку'!AR62+'[11]по будинку'!AR62+'[12]по будинку'!AR62</f>
        <v>0</v>
      </c>
      <c r="AH62" s="10">
        <f t="shared" si="12"/>
        <v>0</v>
      </c>
      <c r="AI62" s="23">
        <f t="shared" si="13"/>
        <v>0</v>
      </c>
      <c r="AJ62" s="17">
        <f>[1]Дезінсекція!H64+'[2]по будинку'!AV62+'[3]по будинку'!AU62+'[4]по будинку'!AU62+'[5]по будинку'!AU62+'[6]по будинку'!AU62+'[7]по будинку'!AU62+'[8]по будинку'!AU62+'[9]по будинку'!AU62+'[10]по будинку'!AU62+'[11]по будинку'!AU62+'[12]по будинку'!AU62</f>
        <v>0</v>
      </c>
      <c r="AK62" s="10">
        <f>[1]Дезінсекція!O64+'[2]по будинку'!AW62+'[3]по будинку'!AV62+'[4]по будинку'!AV62+'[5]по будинку'!AV62+'[6]по будинку'!AV62+'[7]по будинку'!AV62+'[8]по будинку'!AV62+'[9]по будинку'!AV62+'[10]по будинку'!AV62+'[11]по будинку'!AV62+'[12]по будинку'!AV62</f>
        <v>0</v>
      </c>
      <c r="AL62" s="10">
        <f t="shared" si="14"/>
        <v>0</v>
      </c>
      <c r="AM62" s="23">
        <v>0</v>
      </c>
      <c r="AN62" s="17">
        <f>'[1]Обслуг. ДВК'!H64+'[2]по будинку'!AZ62+'[3]по будинку'!AY62+'[4]по будинку'!AY62+'[5]по будинку'!AY62+'[6]по будинку'!AY62+'[7]по будинку'!AY62+'[8]по будинку'!AY62+'[9]по будинку'!AY62+'[10]по будинку'!AY62+'[11]по будинку'!AY62+'[12]по будинку'!AY62</f>
        <v>233.32365900000005</v>
      </c>
      <c r="AO62" s="10">
        <f>'[1]Обслуг. ДВК'!Q64+'[2]по будинку'!BA62+'[3]по будинку'!AZ62+'[4]по будинку'!AZ62+'[5]по будинку'!AZ62+'[6]по будинку'!AZ62+'[7]по будинку'!AZ62+'[8]по будинку'!AZ62+'[9]по будинку'!AZ62+'[10]по будинку'!AZ62+'[11]по будинку'!AZ62+'[12]по будинку'!AZ62</f>
        <v>2389.0152597403198</v>
      </c>
      <c r="AP62" s="10">
        <v>0</v>
      </c>
      <c r="AQ62" s="23">
        <f t="shared" si="32"/>
        <v>2155.6916007403197</v>
      </c>
      <c r="AR62" s="17">
        <f>'[1]ТО мереж електропост.'!H65+'[2]по будинку'!BD62+'[3]по будинку'!BC62+'[4]по будинку'!BC62+'[5]по будинку'!BC62+'[6]по будинку'!BC62+'[7]по будинку'!BC62+'[8]по будинку'!BC62+'[9]по будинку'!BC62+'[10]по будинку'!BC62+'[11]по будинку'!BC62+'[12]по будинку'!BC62</f>
        <v>0</v>
      </c>
      <c r="AS62" s="11">
        <f>'[1]ТО мереж електропост.'!P65+'[2]по будинку'!BE62+'[3]по будинку'!BD62+'[4]по будинку'!BD62+'[5]по будинку'!BD62+'[6]по будинку'!BD62+'[7]по будинку'!BD62+'[8]по будинку'!BD62+'[9]по будинку'!BD62+'[10]по будинку'!BD62+'[11]по будинку'!BD62+'[12]по будинку'!BD62</f>
        <v>0</v>
      </c>
      <c r="AT62" s="10">
        <f t="shared" si="16"/>
        <v>0</v>
      </c>
      <c r="AU62" s="23">
        <f t="shared" si="17"/>
        <v>0</v>
      </c>
      <c r="AV62" s="17">
        <f>'[1]ПР констр.'!H64+'[2]по будинку'!BH62+'[3]по будинку'!BG62+'[4]по будинку'!BG62+'[5]по будинку'!BG62+'[6]по будинку'!BG62+'[7]по будинку'!BG62+'[8]по будинку'!BG62+'[9]по будинку'!BG62+'[10]по будинку'!BG62+'[11]по будинку'!BG62+'[12]по будинку'!BG62</f>
        <v>1567.4745780000003</v>
      </c>
      <c r="AW62" s="10">
        <v>0</v>
      </c>
      <c r="AX62" s="10">
        <f t="shared" si="18"/>
        <v>1567.4745780000003</v>
      </c>
      <c r="AY62" s="23">
        <v>0</v>
      </c>
      <c r="AZ62" s="17">
        <f>'[1]Прибирання та вивезення снігу'!H63+'[2]по будинку'!BL62+'[3]по будинку'!BK62+'[4]по будинку'!BK62+'[5]по будинку'!BK62+'[6]по будинку'!BK62+'[7]по будинку'!BK62+'[8]по будинку'!BK62+'[9]по будинку'!BK62+'[10]по будинку'!BK62+'[11]по будинку'!BK62+'[12]по будинку'!BK62</f>
        <v>138.63020400000002</v>
      </c>
      <c r="BA62" s="10">
        <f>'[1]Прибирання та вивезення снігу'!R63+'[2]по будинку'!BM62+'[3]по будинку'!BL62+'[4]по будинку'!BL62+'[5]по будинку'!BL62+'[6]по будинку'!BL62+'[7]по будинку'!BL62+'[8]по будинку'!BL62+'[9]по будинку'!BL62+'[10]по будинку'!BL62+'[11]по будинку'!BL62+'[12]по будинку'!BL62</f>
        <v>1.4793711082182099</v>
      </c>
      <c r="BB62" s="10">
        <f t="shared" si="19"/>
        <v>137.15083289178182</v>
      </c>
      <c r="BC62" s="23">
        <v>0</v>
      </c>
      <c r="BD62" s="17">
        <f>'[1]експлуатація номерних знаків'!H64+'[2]по будинку'!BP62+'[3]по будинку'!BO62+'[4]по будинку'!BO62+'[5]по будинку'!BO62+'[6]по будинку'!BO62+'[7]по будинку'!BO62+'[8]по будинку'!BO62+'[9]по будинку'!BO62+'[10]по будинку'!BO62+'[11]по будинку'!BO62+'[12]по будинку'!BO62</f>
        <v>0</v>
      </c>
      <c r="BE62" s="10">
        <f>'[1]експлуатація номерних знаків'!P64+'[2]по будинку'!BQ62+'[3]по будинку'!BP62+'[4]по будинку'!BP62+'[5]по будинку'!BP62+'[6]по будинку'!BP62+'[7]по будинку'!BP62+'[8]по будинку'!BP62+'[9]по будинку'!BP62+'[10]по будинку'!BP62+'[11]по будинку'!BP62+'[12]по будинку'!BP62</f>
        <v>0</v>
      </c>
      <c r="BF62" s="12">
        <f t="shared" si="21"/>
        <v>0</v>
      </c>
      <c r="BG62" s="29">
        <v>0</v>
      </c>
      <c r="BH62" s="17">
        <f>'[1]Освітлення місць загального кор'!H64+'[2]по будинку'!BT62+'[3]по будинку'!BS62+'[4]по будинку'!BS62+'[5]по будинку'!BS62+'[6]по будинку'!BS62+'[7]по будинку'!BS62+'[8]по будинку'!BS62+'[9]по будинку'!BS62+'[10]по будинку'!BS62+'[11]по будинку'!BS62+'[12]по будинку'!BS62</f>
        <v>0</v>
      </c>
      <c r="BI62" s="10">
        <f>'[1]Освітлення місць загального кор'!Q64+'[2]по будинку'!BU62+'[3]по будинку'!BT62+'[4]по будинку'!BT62+'[5]по будинку'!BT62+'[6]по будинку'!BT62+'[7]по будинку'!BT62+'[8]по будинку'!BT62+'[9]по будинку'!BT62+'[10]по будинку'!BT62+'[11]по будинку'!BT62+'[12]по будинку'!BT62</f>
        <v>0</v>
      </c>
      <c r="BJ62" s="10">
        <f t="shared" si="22"/>
        <v>0</v>
      </c>
      <c r="BK62" s="27">
        <f t="shared" si="23"/>
        <v>0</v>
      </c>
      <c r="BL62" s="17">
        <v>0</v>
      </c>
      <c r="BM62" s="10">
        <f>'[1]Енергопостачання ліфтів'!P64+'[2]по будинку'!BY62+'[3]по будинку'!BX62+'[4]по будинку'!BX62+'[5]по будинку'!BX62+'[6]по будинку'!BX62+'[7]по будинку'!BX62+'[8]по будинку'!BX62+'[9]по будинку'!BX62+'[10]по будинку'!BX62+'[11]по будинку'!BX62+'[12]по будинку'!BX62</f>
        <v>0</v>
      </c>
      <c r="BN62" s="10">
        <f t="shared" si="24"/>
        <v>0</v>
      </c>
      <c r="BO62" s="23">
        <f t="shared" si="25"/>
        <v>0</v>
      </c>
      <c r="BP62" s="134">
        <f t="shared" si="26"/>
        <v>2519.1754920000003</v>
      </c>
      <c r="BQ62" s="12">
        <f t="shared" si="26"/>
        <v>3395.6350605112111</v>
      </c>
      <c r="BR62" s="10">
        <v>0</v>
      </c>
      <c r="BS62" s="15">
        <f t="shared" si="29"/>
        <v>876.45956851121082</v>
      </c>
      <c r="BT62" s="30">
        <f t="shared" si="28"/>
        <v>1.347915248975124</v>
      </c>
    </row>
    <row r="63" spans="1:72" ht="17.100000000000001" customHeight="1" x14ac:dyDescent="0.2">
      <c r="A63" s="135">
        <v>58</v>
      </c>
      <c r="B63" s="39" t="s">
        <v>62</v>
      </c>
      <c r="C63" s="36">
        <v>18</v>
      </c>
      <c r="D63" s="22">
        <f>'[1]Прибирання сходових кліто'!H64+'[2]по будинку'!P63+'[3]по будинку'!O63+'[4]по будинку'!O63+'[5]по будинку'!O63+'[6]по будинку'!O63+'[7]по будинку'!O63+'[8]по будинку'!O63+'[9]по будинку'!O63+'[10]по будинку'!O63+'[11]по будинку'!O63+'[12]по будинку'!O63</f>
        <v>0</v>
      </c>
      <c r="E63" s="11">
        <f>'[1]Прибирання сходових кліто'!Y64+'[2]по будинку'!Q63+'[3]по будинку'!P63+'[4]по будинку'!P63+'[5]по будинку'!P63+'[6]по будинку'!P63+'[7]по будинку'!P63+'[8]по будинку'!P63+'[9]по будинку'!P63+'[10]по будинку'!P63+'[11]по будинку'!P63+'[12]по будинку'!P63</f>
        <v>0</v>
      </c>
      <c r="F63" s="10">
        <f t="shared" si="0"/>
        <v>0</v>
      </c>
      <c r="G63" s="23">
        <f t="shared" si="1"/>
        <v>0</v>
      </c>
      <c r="H63" s="17">
        <f>'[1]Прибирання прибуд терит.'!H63+'[2]по будинку'!T63+'[3]по будинку'!S63+'[4]по будинку'!S63+'[5]по будинку'!S63+'[6]по будинку'!S63+'[7]по будинку'!S63+'[8]по будинку'!S63+'[9]по будинку'!S63+'[10]по будинку'!S63+'[11]по будинку'!S63+'[12]по будинку'!S63</f>
        <v>156.17090999999999</v>
      </c>
      <c r="I63" s="11">
        <f>'[1]Прибирання прибуд терит.'!AG63+'[2]по будинку'!U63+'[3]по будинку'!T63+'[4]по будинку'!T63+'[5]по будинку'!T63+'[6]по будинку'!T63+'[7]по будинку'!T63+'[8]по будинку'!T63+'[9]по будинку'!T63+'[10]по будинку'!T63+'[11]по будинку'!T63+'[12]по будинку'!T63</f>
        <v>440.91052100576229</v>
      </c>
      <c r="J63" s="10">
        <v>0</v>
      </c>
      <c r="K63" s="23">
        <f t="shared" si="3"/>
        <v>284.7396110057623</v>
      </c>
      <c r="L63" s="22">
        <f>'[1]Вивезення та знешкодження ТПВ'!H65+'[2]по будинку'!X63+'[3]по будинку'!W63+'[4]по будинку'!W63+'[5]по будинку'!W63</f>
        <v>508.67299999999994</v>
      </c>
      <c r="M63" s="10">
        <f>'[1]Вивезення та знешкодження ТПВ'!V65+'[2]по будинку'!Y63+'[3]по будинку'!X63+'[4]по будинку'!X63+'[5]по будинку'!X63</f>
        <v>583.56553355615881</v>
      </c>
      <c r="N63" s="10">
        <v>0</v>
      </c>
      <c r="O63" s="15">
        <f t="shared" si="4"/>
        <v>74.892533556158867</v>
      </c>
      <c r="P63" s="17">
        <f>'[1]Приб підвал, тех.поверхів,покр '!H65+'[2]по будинку'!AB63+'[3]по будинку'!AA63+'[4]по будинку'!AA63+'[5]по будинку'!AA63+'[6]по будинку'!AA63+'[7]по будинку'!AA63+'[8]по будинку'!AA63+'[9]по будинку'!AA63+'[10]по будинку'!AA63+'[11]по будинку'!AA63+'[12]по будинку'!AA63</f>
        <v>0</v>
      </c>
      <c r="Q63" s="11">
        <f>'[1]Приб підвал, тех.поверхів,покр '!Q65+'[2]по будинку'!AC63+'[3]по будинку'!AB63+'[4]по будинку'!AB63+'[5]по будинку'!AB63+'[6]по будинку'!AB63+'[7]по будинку'!AB63+'[8]по будинку'!AB63+'[9]по будинку'!AB63+'[10]по будинку'!AB63+'[11]по будинку'!AB63+'[12]по будинку'!AB63</f>
        <v>0</v>
      </c>
      <c r="R63" s="10">
        <f t="shared" si="5"/>
        <v>0</v>
      </c>
      <c r="S63" s="23">
        <v>0</v>
      </c>
      <c r="T63" s="17">
        <f>'[1]ТО ліфтів'!H65+'[2]по будинку'!AF63+'[3]по будинку'!AE63+'[4]по будинку'!AE63+'[5]по будинку'!AE63+'[6]по будинку'!AE63+'[7]по будинку'!AE63+'[8]по будинку'!AE63+'[9]по будинку'!AE63+'[10]по будинку'!AE63+'[11]по будинку'!AE63+'[12]по будинку'!AE63</f>
        <v>0</v>
      </c>
      <c r="U63" s="10">
        <f>'[1]ТО ліфтів'!Q65+'[2]по будинку'!AG63+'[3]по будинку'!AF63+'[4]по будинку'!AF63+'[5]по будинку'!AF63+'[6]по будинку'!AF63+'[7]по будинку'!AF63+'[8]по будинку'!AF63+'[9]по будинку'!AF63+'[10]по будинку'!AF63+'[11]по будинку'!AF63+'[12]по будинку'!AF63</f>
        <v>0</v>
      </c>
      <c r="V63" s="10">
        <f t="shared" si="6"/>
        <v>0</v>
      </c>
      <c r="W63" s="23">
        <f t="shared" si="7"/>
        <v>0</v>
      </c>
      <c r="X63" s="17">
        <f>'[1]Обслуг. дисп.'!H65+'[2]по будинку'!AJ63+'[3]по будинку'!AI63+'[4]по будинку'!AI63+'[5]по будинку'!AI63+'[6]по будинку'!AI63+'[7]по будинку'!AI63+'[8]по будинку'!AI63+'[9]по будинку'!AI63+'[10]по будинку'!AI63+'[11]по будинку'!AI63+'[12]по будинку'!AI63</f>
        <v>0</v>
      </c>
      <c r="Y63" s="10">
        <f>'[1]Обслуг. дисп.'!O65+'[2]по будинку'!AK63+'[3]по будинку'!AJ63+'[4]по будинку'!AJ63+'[5]по будинку'!AJ63+'[6]по будинку'!AJ63+'[7]по будинку'!AJ63+'[8]по будинку'!AJ63+'[9]по будинку'!AJ63+'[10]по будинку'!AJ63+'[11]по будинку'!AJ63+'[12]по будинку'!AJ63</f>
        <v>0</v>
      </c>
      <c r="Z63" s="10">
        <f t="shared" si="8"/>
        <v>0</v>
      </c>
      <c r="AA63" s="27">
        <f t="shared" si="9"/>
        <v>0</v>
      </c>
      <c r="AB63" s="17">
        <f>'[1]ТО внутр. буд.сист'!H63+'[2]по будинку'!AN63+'[3]по будинку'!AM63+'[4]по будинку'!AM63+'[5]по будинку'!AM63+'[6]по будинку'!AM63+'[7]по будинку'!AM63+'[8]по будинку'!AM63+'[9]по будинку'!AM63+'[10]по будинку'!AM63+'[11]по будинку'!AM63+'[12]по будинку'!AM63</f>
        <v>0</v>
      </c>
      <c r="AC63" s="10">
        <f>'[1]ТО внутр. буд.сист'!W63+'[2]по будинку'!AO63+'[3]по будинку'!AN63+'[4]по будинку'!AN63+'[5]по будинку'!AN63+'[6]по будинку'!AN63+'[7]по будинку'!AN63+'[8]по будинку'!AN63+'[9]по будинку'!AN63+'[10]по будинку'!AN63+'[11]по будинку'!AN63+'[12]по будинку'!AN63</f>
        <v>0</v>
      </c>
      <c r="AD63" s="10">
        <f t="shared" si="10"/>
        <v>0</v>
      </c>
      <c r="AE63" s="23">
        <f t="shared" si="11"/>
        <v>0</v>
      </c>
      <c r="AF63" s="17">
        <f>[1]Дератизація!H64+'[2]по будинку'!AR63+'[3]по будинку'!AQ63+'[4]по будинку'!AQ63+'[5]по будинку'!AQ63+'[6]по будинку'!AQ63+'[7]по будинку'!AQ63+'[8]по будинку'!AQ63+'[9]по будинку'!AQ63+'[10]по будинку'!AQ63+'[11]по будинку'!AQ63+'[12]по будинку'!AQ63</f>
        <v>0</v>
      </c>
      <c r="AG63" s="10">
        <f>[1]Дератизація!O64+'[2]по будинку'!AS63+'[3]по будинку'!AR63+'[4]по будинку'!AR63+'[5]по будинку'!AR63+'[6]по будинку'!AR63+'[7]по будинку'!AR63+'[8]по будинку'!AR63+'[9]по будинку'!AR63+'[10]по будинку'!AR63+'[11]по будинку'!AR63+'[12]по будинку'!AR63</f>
        <v>0</v>
      </c>
      <c r="AH63" s="10">
        <f t="shared" si="12"/>
        <v>0</v>
      </c>
      <c r="AI63" s="23">
        <f t="shared" si="13"/>
        <v>0</v>
      </c>
      <c r="AJ63" s="17">
        <f>[1]Дезінсекція!H65+'[2]по будинку'!AV63+'[3]по будинку'!AU63+'[4]по будинку'!AU63+'[5]по будинку'!AU63+'[6]по будинку'!AU63+'[7]по будинку'!AU63+'[8]по будинку'!AU63+'[9]по будинку'!AU63+'[10]по будинку'!AU63+'[11]по будинку'!AU63+'[12]по будинку'!AU63</f>
        <v>0</v>
      </c>
      <c r="AK63" s="10">
        <f>[1]Дезінсекція!O65+'[2]по будинку'!AW63+'[3]по будинку'!AV63+'[4]по будинку'!AV63+'[5]по будинку'!AV63+'[6]по будинку'!AV63+'[7]по будинку'!AV63+'[8]по будинку'!AV63+'[9]по будинку'!AV63+'[10]по будинку'!AV63+'[11]по будинку'!AV63+'[12]по будинку'!AV63</f>
        <v>0</v>
      </c>
      <c r="AL63" s="10">
        <f t="shared" si="14"/>
        <v>0</v>
      </c>
      <c r="AM63" s="23">
        <v>0</v>
      </c>
      <c r="AN63" s="17">
        <f>'[1]Обслуг. ДВК'!H65+'[2]по будинку'!AZ63+'[3]по будинку'!AY63+'[4]по будинку'!AY63+'[5]по будинку'!AY63+'[6]по будинку'!AY63+'[7]по будинку'!AY63+'[8]по будинку'!AY63+'[9]по будинку'!AY63+'[10]по будинку'!AY63+'[11]по будинку'!AY63+'[12]по будинку'!AY63</f>
        <v>231.87844000000001</v>
      </c>
      <c r="AO63" s="10">
        <f>'[1]Обслуг. ДВК'!Q65+'[2]по будинку'!BA63+'[3]по будинку'!AZ63+'[4]по будинку'!AZ63+'[5]по будинку'!AZ63+'[6]по будинку'!AZ63+'[7]по будинку'!AZ63+'[8]по будинку'!AZ63+'[9]по будинку'!AZ63+'[10]по будинку'!AZ63+'[11]по будинку'!AZ63+'[12]по будинку'!AZ63</f>
        <v>734.35251873843799</v>
      </c>
      <c r="AP63" s="10">
        <v>0</v>
      </c>
      <c r="AQ63" s="23">
        <f t="shared" si="32"/>
        <v>502.47407873843798</v>
      </c>
      <c r="AR63" s="17">
        <f>'[1]ТО мереж електропост.'!H66+'[2]по будинку'!BD63+'[3]по будинку'!BC63+'[4]по будинку'!BC63+'[5]по будинку'!BC63+'[6]по будинку'!BC63+'[7]по будинку'!BC63+'[8]по будинку'!BC63+'[9]по будинку'!BC63+'[10]по будинку'!BC63+'[11]по будинку'!BC63+'[12]по будинку'!BC63</f>
        <v>0</v>
      </c>
      <c r="AS63" s="11">
        <f>'[1]ТО мереж електропост.'!P66+'[2]по будинку'!BE63+'[3]по будинку'!BD63+'[4]по будинку'!BD63+'[5]по будинку'!BD63+'[6]по будинку'!BD63+'[7]по будинку'!BD63+'[8]по будинку'!BD63+'[9]по будинку'!BD63+'[10]по будинку'!BD63+'[11]по будинку'!BD63+'[12]по будинку'!BD63</f>
        <v>0</v>
      </c>
      <c r="AT63" s="10">
        <f t="shared" si="16"/>
        <v>0</v>
      </c>
      <c r="AU63" s="23">
        <f t="shared" si="17"/>
        <v>0</v>
      </c>
      <c r="AV63" s="17">
        <f>'[1]ПР констр.'!H65+'[2]по будинку'!BH63+'[3]по будинку'!BG63+'[4]по будинку'!BG63+'[5]по будинку'!BG63+'[6]по будинку'!BG63+'[7]по будинку'!BG63+'[8]по будинку'!BG63+'[9]по будинку'!BG63+'[10]по будинку'!BG63+'[11]по будинку'!BG63+'[12]по будинку'!BG63</f>
        <v>1632.6298900000004</v>
      </c>
      <c r="AW63" s="10">
        <v>0</v>
      </c>
      <c r="AX63" s="10">
        <f t="shared" si="18"/>
        <v>1632.6298900000004</v>
      </c>
      <c r="AY63" s="23">
        <v>0</v>
      </c>
      <c r="AZ63" s="17">
        <f>'[1]Прибирання та вивезення снігу'!H64+'[2]по будинку'!BL63+'[3]по будинку'!BK63+'[4]по будинку'!BK63+'[5]по будинку'!BK63+'[6]по будинку'!BK63+'[7]по будинку'!BK63+'[8]по будинку'!BK63+'[9]по будинку'!BK63+'[10]по будинку'!BK63+'[11]по будинку'!BK63+'[12]по будинку'!BK63</f>
        <v>138.27421999999996</v>
      </c>
      <c r="BA63" s="10">
        <f>'[1]Прибирання та вивезення снігу'!R64+'[2]по будинку'!BM63+'[3]по будинку'!BL63+'[4]по будинку'!BL63+'[5]по будинку'!BL63+'[6]по будинку'!BL63+'[7]по будинку'!BL63+'[8]по будинку'!BL63+'[9]по будинку'!BL63+'[10]по будинку'!BL63+'[11]по будинку'!BL63+'[12]по будинку'!BL63</f>
        <v>1.4861303170178983</v>
      </c>
      <c r="BB63" s="10">
        <f t="shared" si="19"/>
        <v>136.78808968298205</v>
      </c>
      <c r="BC63" s="23">
        <v>0</v>
      </c>
      <c r="BD63" s="17">
        <f>'[1]експлуатація номерних знаків'!H65+'[2]по будинку'!BP63+'[3]по будинку'!BO63+'[4]по будинку'!BO63+'[5]по будинку'!BO63+'[6]по будинку'!BO63+'[7]по будинку'!BO63+'[8]по будинку'!BO63+'[9]по будинку'!BO63+'[10]по будинку'!BO63+'[11]по будинку'!BO63+'[12]по будинку'!BO63</f>
        <v>0</v>
      </c>
      <c r="BE63" s="10">
        <f>'[1]експлуатація номерних знаків'!P65+'[2]по будинку'!BQ63+'[3]по будинку'!BP63+'[4]по будинку'!BP63+'[5]по будинку'!BP63+'[6]по будинку'!BP63+'[7]по будинку'!BP63+'[8]по будинку'!BP63+'[9]по будинку'!BP63+'[10]по будинку'!BP63+'[11]по будинку'!BP63+'[12]по будинку'!BP63</f>
        <v>0</v>
      </c>
      <c r="BF63" s="12">
        <f t="shared" si="21"/>
        <v>0</v>
      </c>
      <c r="BG63" s="29">
        <v>0</v>
      </c>
      <c r="BH63" s="17">
        <f>'[1]Освітлення місць загального кор'!H65+'[2]по будинку'!BT63+'[3]по будинку'!BS63+'[4]по будинку'!BS63+'[5]по будинку'!BS63+'[6]по будинку'!BS63+'[7]по будинку'!BS63+'[8]по будинку'!BS63+'[9]по будинку'!BS63+'[10]по будинку'!BS63+'[11]по будинку'!BS63+'[12]по будинку'!BS63</f>
        <v>0</v>
      </c>
      <c r="BI63" s="10">
        <f>'[1]Освітлення місць загального кор'!Q65+'[2]по будинку'!BU63+'[3]по будинку'!BT63+'[4]по будинку'!BT63+'[5]по будинку'!BT63+'[6]по будинку'!BT63+'[7]по будинку'!BT63+'[8]по будинку'!BT63+'[9]по будинку'!BT63+'[10]по будинку'!BT63+'[11]по будинку'!BT63+'[12]по будинку'!BT63</f>
        <v>0</v>
      </c>
      <c r="BJ63" s="10">
        <f t="shared" si="22"/>
        <v>0</v>
      </c>
      <c r="BK63" s="27">
        <f t="shared" si="23"/>
        <v>0</v>
      </c>
      <c r="BL63" s="17">
        <v>0</v>
      </c>
      <c r="BM63" s="10">
        <f>'[1]Енергопостачання ліфтів'!P65+'[2]по будинку'!BY63+'[3]по будинку'!BX63+'[4]по будинку'!BX63+'[5]по будинку'!BX63+'[6]по будинку'!BX63+'[7]по будинку'!BX63+'[8]по будинку'!BX63+'[9]по будинку'!BX63+'[10]по будинку'!BX63+'[11]по будинку'!BX63+'[12]по будинку'!BX63</f>
        <v>0</v>
      </c>
      <c r="BN63" s="10">
        <f t="shared" si="24"/>
        <v>0</v>
      </c>
      <c r="BO63" s="23">
        <f t="shared" si="25"/>
        <v>0</v>
      </c>
      <c r="BP63" s="134">
        <f t="shared" si="26"/>
        <v>2667.62646</v>
      </c>
      <c r="BQ63" s="12">
        <f t="shared" si="26"/>
        <v>1760.3147036173768</v>
      </c>
      <c r="BR63" s="10">
        <f t="shared" si="27"/>
        <v>907.31175638262312</v>
      </c>
      <c r="BS63" s="15">
        <v>0</v>
      </c>
      <c r="BT63" s="30">
        <f t="shared" si="28"/>
        <v>0.65988050801437048</v>
      </c>
    </row>
    <row r="64" spans="1:72" ht="17.100000000000001" customHeight="1" x14ac:dyDescent="0.2">
      <c r="A64" s="136">
        <v>59</v>
      </c>
      <c r="B64" s="39" t="s">
        <v>62</v>
      </c>
      <c r="C64" s="36">
        <v>20</v>
      </c>
      <c r="D64" s="22">
        <f>'[1]Прибирання сходових кліто'!H65+'[2]по будинку'!P64+'[3]по будинку'!O64+'[4]по будинку'!O64+'[5]по будинку'!O64+'[6]по будинку'!O64+'[7]по будинку'!O64+'[8]по будинку'!O64+'[9]по будинку'!O64+'[10]по будинку'!O64+'[11]по будинку'!O64+'[12]по будинку'!O64</f>
        <v>0</v>
      </c>
      <c r="E64" s="11">
        <f>'[1]Прибирання сходових кліто'!Y65+'[2]по будинку'!Q64+'[3]по будинку'!P64+'[4]по будинку'!P64+'[5]по будинку'!P64+'[6]по будинку'!P64+'[7]по будинку'!P64+'[8]по будинку'!P64+'[9]по будинку'!P64+'[10]по будинку'!P64+'[11]по будинку'!P64+'[12]по будинку'!P64</f>
        <v>0</v>
      </c>
      <c r="F64" s="10">
        <f t="shared" si="0"/>
        <v>0</v>
      </c>
      <c r="G64" s="23">
        <f t="shared" si="1"/>
        <v>0</v>
      </c>
      <c r="H64" s="17">
        <f>'[1]Прибирання прибуд терит.'!H64+'[2]по будинку'!T64+'[3]по будинку'!S64+'[4]по будинку'!S64+'[5]по будинку'!S64+'[6]по будинку'!S64+'[7]по будинку'!S64+'[8]по будинку'!S64+'[9]по будинку'!S64+'[10]по будинку'!S64+'[11]по будинку'!S64+'[12]по будинку'!S64</f>
        <v>295.28614999999991</v>
      </c>
      <c r="I64" s="11">
        <f>'[1]Прибирання прибуд терит.'!AG64+'[2]по будинку'!U64+'[3]по будинку'!T64+'[4]по будинку'!T64+'[5]по будинку'!T64+'[6]по будинку'!T64+'[7]по будинку'!T64+'[8]по будинку'!T64+'[9]по будинку'!T64+'[10]по будинку'!T64+'[11]по будинку'!T64+'[12]по будинку'!T64</f>
        <v>442.61145206741338</v>
      </c>
      <c r="J64" s="10">
        <v>0</v>
      </c>
      <c r="K64" s="23">
        <f t="shared" si="3"/>
        <v>147.32530206741347</v>
      </c>
      <c r="L64" s="22">
        <f>'[1]Вивезення та знешкодження ТПВ'!H66+'[2]по будинку'!X64+'[3]по будинку'!W64+'[4]по будинку'!W64+'[5]по будинку'!W64</f>
        <v>870.18999999999994</v>
      </c>
      <c r="M64" s="10">
        <f>'[1]Вивезення та знешкодження ТПВ'!V66+'[2]по будинку'!Y64+'[3]по будинку'!X64+'[4]по будинку'!X64+'[5]по будинку'!X64</f>
        <v>938.88799728379809</v>
      </c>
      <c r="N64" s="10">
        <v>0</v>
      </c>
      <c r="O64" s="15">
        <f t="shared" si="4"/>
        <v>68.697997283798145</v>
      </c>
      <c r="P64" s="17">
        <f>'[1]Приб підвал, тех.поверхів,покр '!H66+'[2]по будинку'!AB64+'[3]по будинку'!AA64+'[4]по будинку'!AA64+'[5]по будинку'!AA64+'[6]по будинку'!AA64+'[7]по будинку'!AA64+'[8]по будинку'!AA64+'[9]по будинку'!AA64+'[10]по будинку'!AA64+'[11]по будинку'!AA64+'[12]по будинку'!AA64</f>
        <v>0</v>
      </c>
      <c r="Q64" s="11">
        <f>'[1]Приб підвал, тех.поверхів,покр '!Q66+'[2]по будинку'!AC64+'[3]по будинку'!AB64+'[4]по будинку'!AB64+'[5]по будинку'!AB64+'[6]по будинку'!AB64+'[7]по будинку'!AB64+'[8]по будинку'!AB64+'[9]по будинку'!AB64+'[10]по будинку'!AB64+'[11]по будинку'!AB64+'[12]по будинку'!AB64</f>
        <v>0</v>
      </c>
      <c r="R64" s="10">
        <f t="shared" si="5"/>
        <v>0</v>
      </c>
      <c r="S64" s="23">
        <v>0</v>
      </c>
      <c r="T64" s="17">
        <f>'[1]ТО ліфтів'!H66+'[2]по будинку'!AF64+'[3]по будинку'!AE64+'[4]по будинку'!AE64+'[5]по будинку'!AE64+'[6]по будинку'!AE64+'[7]по будинку'!AE64+'[8]по будинку'!AE64+'[9]по будинку'!AE64+'[10]по будинку'!AE64+'[11]по будинку'!AE64+'[12]по будинку'!AE64</f>
        <v>0</v>
      </c>
      <c r="U64" s="10">
        <f>'[1]ТО ліфтів'!Q66+'[2]по будинку'!AG64+'[3]по будинку'!AF64+'[4]по будинку'!AF64+'[5]по будинку'!AF64+'[6]по будинку'!AF64+'[7]по будинку'!AF64+'[8]по будинку'!AF64+'[9]по будинку'!AF64+'[10]по будинку'!AF64+'[11]по будинку'!AF64+'[12]по будинку'!AF64</f>
        <v>0</v>
      </c>
      <c r="V64" s="10">
        <f t="shared" si="6"/>
        <v>0</v>
      </c>
      <c r="W64" s="23">
        <f t="shared" si="7"/>
        <v>0</v>
      </c>
      <c r="X64" s="17">
        <f>'[1]Обслуг. дисп.'!H66+'[2]по будинку'!AJ64+'[3]по будинку'!AI64+'[4]по будинку'!AI64+'[5]по будинку'!AI64+'[6]по будинку'!AI64+'[7]по будинку'!AI64+'[8]по будинку'!AI64+'[9]по будинку'!AI64+'[10]по будинку'!AI64+'[11]по будинку'!AI64+'[12]по будинку'!AI64</f>
        <v>0</v>
      </c>
      <c r="Y64" s="10">
        <f>'[1]Обслуг. дисп.'!O66+'[2]по будинку'!AK64+'[3]по будинку'!AJ64+'[4]по будинку'!AJ64+'[5]по будинку'!AJ64+'[6]по будинку'!AJ64+'[7]по будинку'!AJ64+'[8]по будинку'!AJ64+'[9]по будинку'!AJ64+'[10]по будинку'!AJ64+'[11]по будинку'!AJ64+'[12]по будинку'!AJ64</f>
        <v>0</v>
      </c>
      <c r="Z64" s="10">
        <f t="shared" si="8"/>
        <v>0</v>
      </c>
      <c r="AA64" s="27">
        <f t="shared" si="9"/>
        <v>0</v>
      </c>
      <c r="AB64" s="17">
        <f>'[1]ТО внутр. буд.сист'!H64+'[2]по будинку'!AN64+'[3]по будинку'!AM64+'[4]по будинку'!AM64+'[5]по будинку'!AM64+'[6]по будинку'!AM64+'[7]по будинку'!AM64+'[8]по будинку'!AM64+'[9]по будинку'!AM64+'[10]по будинку'!AM64+'[11]по будинку'!AM64+'[12]по будинку'!AM64</f>
        <v>0</v>
      </c>
      <c r="AC64" s="10">
        <f>'[1]ТО внутр. буд.сист'!W64+'[2]по будинку'!AO64+'[3]по будинку'!AN64+'[4]по будинку'!AN64+'[5]по будинку'!AN64+'[6]по будинку'!AN64+'[7]по будинку'!AN64+'[8]по будинку'!AN64+'[9]по будинку'!AN64+'[10]по будинку'!AN64+'[11]по будинку'!AN64+'[12]по будинку'!AN64</f>
        <v>0</v>
      </c>
      <c r="AD64" s="10">
        <f t="shared" si="10"/>
        <v>0</v>
      </c>
      <c r="AE64" s="23">
        <f t="shared" si="11"/>
        <v>0</v>
      </c>
      <c r="AF64" s="17">
        <f>[1]Дератизація!H65+'[2]по будинку'!AR64+'[3]по будинку'!AQ64+'[4]по будинку'!AQ64+'[5]по будинку'!AQ64+'[6]по будинку'!AQ64+'[7]по будинку'!AQ64+'[8]по будинку'!AQ64+'[9]по будинку'!AQ64+'[10]по будинку'!AQ64+'[11]по будинку'!AQ64+'[12]по будинку'!AQ64</f>
        <v>0</v>
      </c>
      <c r="AG64" s="10">
        <f>[1]Дератизація!O65+'[2]по будинку'!AS64+'[3]по будинку'!AR64+'[4]по будинку'!AR64+'[5]по будинку'!AR64+'[6]по будинку'!AR64+'[7]по будинку'!AR64+'[8]по будинку'!AR64+'[9]по будинку'!AR64+'[10]по будинку'!AR64+'[11]по будинку'!AR64+'[12]по будинку'!AR64</f>
        <v>0</v>
      </c>
      <c r="AH64" s="10">
        <f t="shared" si="12"/>
        <v>0</v>
      </c>
      <c r="AI64" s="23">
        <f t="shared" si="13"/>
        <v>0</v>
      </c>
      <c r="AJ64" s="17">
        <f>[1]Дезінсекція!H66+'[2]по будинку'!AV64+'[3]по будинку'!AU64+'[4]по будинку'!AU64+'[5]по будинку'!AU64+'[6]по будинку'!AU64+'[7]по будинку'!AU64+'[8]по будинку'!AU64+'[9]по будинку'!AU64+'[10]по будинку'!AU64+'[11]по будинку'!AU64+'[12]по будинку'!AU64</f>
        <v>0</v>
      </c>
      <c r="AK64" s="10">
        <f>[1]Дезінсекція!O66+'[2]по будинку'!AW64+'[3]по будинку'!AV64+'[4]по будинку'!AV64+'[5]по будинку'!AV64+'[6]по будинку'!AV64+'[7]по будинку'!AV64+'[8]по будинку'!AV64+'[9]по будинку'!AV64+'[10]по будинку'!AV64+'[11]по будинку'!AV64+'[12]по будинку'!AV64</f>
        <v>0</v>
      </c>
      <c r="AL64" s="10">
        <f t="shared" si="14"/>
        <v>0</v>
      </c>
      <c r="AM64" s="23">
        <v>0</v>
      </c>
      <c r="AN64" s="17">
        <f>'[1]Обслуг. ДВК'!H66+'[2]по будинку'!AZ64+'[3]по будинку'!AY64+'[4]по будинку'!AY64+'[5]по будинку'!AY64+'[6]по будинку'!AY64+'[7]по будинку'!AY64+'[8]по будинку'!AY64+'[9]по будинку'!AY64+'[10]по будинку'!AY64+'[11]по будинку'!AY64+'[12]по будинку'!AY64</f>
        <v>1082.9338500000001</v>
      </c>
      <c r="AO64" s="10">
        <f>'[1]Обслуг. ДВК'!Q66+'[2]по будинку'!BA64+'[3]по будинку'!AZ64+'[4]по будинку'!AZ64+'[5]по будинку'!AZ64+'[6]по будинку'!AZ64+'[7]по будинку'!AZ64+'[8]по будинку'!AZ64+'[9]по будинку'!AZ64+'[10]по будинку'!AZ64+'[11]по будинку'!AZ64+'[12]по будинку'!AZ64</f>
        <v>734.35251873843799</v>
      </c>
      <c r="AP64" s="10">
        <f t="shared" si="31"/>
        <v>348.58133126156213</v>
      </c>
      <c r="AQ64" s="23">
        <v>0</v>
      </c>
      <c r="AR64" s="17">
        <f>'[1]ТО мереж електропост.'!H67+'[2]по будинку'!BD64+'[3]по будинку'!BC64+'[4]по будинку'!BC64+'[5]по будинку'!BC64+'[6]по будинку'!BC64+'[7]по будинку'!BC64+'[8]по будинку'!BC64+'[9]по будинку'!BC64+'[10]по будинку'!BC64+'[11]по будинку'!BC64+'[12]по будинку'!BC64</f>
        <v>0</v>
      </c>
      <c r="AS64" s="11">
        <f>'[1]ТО мереж електропост.'!P67+'[2]по будинку'!BE64+'[3]по будинку'!BD64+'[4]по будинку'!BD64+'[5]по будинку'!BD64+'[6]по будинку'!BD64+'[7]по будинку'!BD64+'[8]по будинку'!BD64+'[9]по будинку'!BD64+'[10]по будинку'!BD64+'[11]по будинку'!BD64+'[12]по будинку'!BD64</f>
        <v>0</v>
      </c>
      <c r="AT64" s="10">
        <f t="shared" si="16"/>
        <v>0</v>
      </c>
      <c r="AU64" s="23">
        <f t="shared" si="17"/>
        <v>0</v>
      </c>
      <c r="AV64" s="17">
        <f>'[1]ПР констр.'!H66+'[2]по будинку'!BH64+'[3]по будинку'!BG64+'[4]по будинку'!BG64+'[5]по будинку'!BG64+'[6]по будинку'!BG64+'[7]по будинку'!BG64+'[8]по будинку'!BG64+'[9]по будинку'!BG64+'[10]по будинку'!BG64+'[11]по будинку'!BG64+'[12]по будинку'!BG64</f>
        <v>1484.3530000000001</v>
      </c>
      <c r="AW64" s="10">
        <v>0</v>
      </c>
      <c r="AX64" s="10">
        <f t="shared" si="18"/>
        <v>1484.3530000000001</v>
      </c>
      <c r="AY64" s="23">
        <v>0</v>
      </c>
      <c r="AZ64" s="17">
        <f>'[1]Прибирання та вивезення снігу'!H65+'[2]по будинку'!BL64+'[3]по будинку'!BK64+'[4]по будинку'!BK64+'[5]по будинку'!BK64+'[6]по будинку'!BK64+'[7]по будинку'!BK64+'[8]по будинку'!BK64+'[9]по будинку'!BK64+'[10]по будинку'!BK64+'[11]по будинку'!BK64+'[12]по будинку'!BK64</f>
        <v>263.52170000000001</v>
      </c>
      <c r="BA64" s="10">
        <f>'[1]Прибирання та вивезення снігу'!R65+'[2]по будинку'!BM64+'[3]по будинку'!BL64+'[4]по будинку'!BL64+'[5]по будинку'!BL64+'[6]по будинку'!BL64+'[7]по будинку'!BL64+'[8]по будинку'!BL64+'[9]по будинку'!BL64+'[10]по будинку'!BL64+'[11]по будинку'!BL64+'[12]по будинку'!BL64</f>
        <v>2.8326662133925744</v>
      </c>
      <c r="BB64" s="10">
        <f t="shared" si="19"/>
        <v>260.68903378660741</v>
      </c>
      <c r="BC64" s="23">
        <v>0</v>
      </c>
      <c r="BD64" s="17">
        <f>'[1]експлуатація номерних знаків'!H66+'[2]по будинку'!BP64+'[3]по будинку'!BO64+'[4]по будинку'!BO64+'[5]по будинку'!BO64+'[6]по будинку'!BO64+'[7]по будинку'!BO64+'[8]по будинку'!BO64+'[9]по будинку'!BO64+'[10]по будинку'!BO64+'[11]по будинку'!BO64+'[12]по будинку'!BO64</f>
        <v>0</v>
      </c>
      <c r="BE64" s="10">
        <f>'[1]експлуатація номерних знаків'!P66+'[2]по будинку'!BQ64+'[3]по будинку'!BP64+'[4]по будинку'!BP64+'[5]по будинку'!BP64+'[6]по будинку'!BP64+'[7]по будинку'!BP64+'[8]по будинку'!BP64+'[9]по будинку'!BP64+'[10]по будинку'!BP64+'[11]по будинку'!BP64+'[12]по будинку'!BP64</f>
        <v>0</v>
      </c>
      <c r="BF64" s="12">
        <f t="shared" si="21"/>
        <v>0</v>
      </c>
      <c r="BG64" s="29">
        <v>0</v>
      </c>
      <c r="BH64" s="17">
        <f>'[1]Освітлення місць загального кор'!H66+'[2]по будинку'!BT64+'[3]по будинку'!BS64+'[4]по будинку'!BS64+'[5]по будинку'!BS64+'[6]по будинку'!BS64+'[7]по будинку'!BS64+'[8]по будинку'!BS64+'[9]по будинку'!BS64+'[10]по будинку'!BS64+'[11]по будинку'!BS64+'[12]по будинку'!BS64</f>
        <v>0</v>
      </c>
      <c r="BI64" s="10">
        <f>'[1]Освітлення місць загального кор'!Q66+'[2]по будинку'!BU64+'[3]по будинку'!BT64+'[4]по будинку'!BT64+'[5]по будинку'!BT64+'[6]по будинку'!BT64+'[7]по будинку'!BT64+'[8]по будинку'!BT64+'[9]по будинку'!BT64+'[10]по будинку'!BT64+'[11]по будинку'!BT64+'[12]по будинку'!BT64</f>
        <v>0</v>
      </c>
      <c r="BJ64" s="10">
        <f t="shared" si="22"/>
        <v>0</v>
      </c>
      <c r="BK64" s="27">
        <f t="shared" si="23"/>
        <v>0</v>
      </c>
      <c r="BL64" s="17">
        <v>0</v>
      </c>
      <c r="BM64" s="10">
        <f>'[1]Енергопостачання ліфтів'!P66+'[2]по будинку'!BY64+'[3]по будинку'!BX64+'[4]по будинку'!BX64+'[5]по будинку'!BX64+'[6]по будинку'!BX64+'[7]по будинку'!BX64+'[8]по будинку'!BX64+'[9]по будинку'!BX64+'[10]по будинку'!BX64+'[11]по будинку'!BX64+'[12]по будинку'!BX64</f>
        <v>0</v>
      </c>
      <c r="BN64" s="10">
        <f t="shared" si="24"/>
        <v>0</v>
      </c>
      <c r="BO64" s="23">
        <f t="shared" si="25"/>
        <v>0</v>
      </c>
      <c r="BP64" s="134">
        <f t="shared" si="26"/>
        <v>3996.2847000000002</v>
      </c>
      <c r="BQ64" s="12">
        <f t="shared" si="26"/>
        <v>2118.6846343030425</v>
      </c>
      <c r="BR64" s="10">
        <f t="shared" si="27"/>
        <v>1877.6000656969577</v>
      </c>
      <c r="BS64" s="15">
        <v>0</v>
      </c>
      <c r="BT64" s="30">
        <f t="shared" si="28"/>
        <v>0.53016358777017125</v>
      </c>
    </row>
    <row r="65" spans="1:72" ht="17.100000000000001" customHeight="1" x14ac:dyDescent="0.2">
      <c r="A65" s="136">
        <v>60</v>
      </c>
      <c r="B65" s="39" t="s">
        <v>62</v>
      </c>
      <c r="C65" s="36">
        <v>22</v>
      </c>
      <c r="D65" s="22">
        <f>'[1]Прибирання сходових кліто'!H66+'[2]по будинку'!P65+'[3]по будинку'!O65+'[4]по будинку'!O65+'[5]по будинку'!O65+'[6]по будинку'!O65+'[7]по будинку'!O65+'[8]по будинку'!O65+'[9]по будинку'!O65+'[10]по будинку'!O65+'[11]по будинку'!O65+'[12]по будинку'!O65</f>
        <v>0</v>
      </c>
      <c r="E65" s="11">
        <f>'[1]Прибирання сходових кліто'!Y66+'[2]по будинку'!Q65+'[3]по будинку'!P65+'[4]по будинку'!P65+'[5]по будинку'!P65+'[6]по будинку'!P65+'[7]по будинку'!P65+'[8]по будинку'!P65+'[9]по будинку'!P65+'[10]по будинку'!P65+'[11]по будинку'!P65+'[12]по будинку'!P65</f>
        <v>0</v>
      </c>
      <c r="F65" s="10">
        <f t="shared" si="0"/>
        <v>0</v>
      </c>
      <c r="G65" s="23">
        <f t="shared" si="1"/>
        <v>0</v>
      </c>
      <c r="H65" s="17">
        <f>'[1]Прибирання прибуд терит.'!H65+'[2]по будинку'!T65+'[3]по будинку'!S65+'[4]по будинку'!S65+'[5]по будинку'!S65+'[6]по будинку'!S65+'[7]по будинку'!S65+'[8]по будинку'!S65+'[9]по будинку'!S65+'[10]по будинку'!S65+'[11]по будинку'!S65+'[12]по будинку'!S65</f>
        <v>241.71665000000002</v>
      </c>
      <c r="I65" s="11">
        <f>'[1]Прибирання прибуд терит.'!AG65+'[2]по будинку'!U65+'[3]по будинку'!T65+'[4]по будинку'!T65+'[5]по будинку'!T65+'[6]по будинку'!T65+'[7]по будинку'!T65+'[8]по будинку'!T65+'[9]по будинку'!T65+'[10]по будинку'!T65+'[11]по будинку'!T65+'[12]по будинку'!T65</f>
        <v>441.90652518858144</v>
      </c>
      <c r="J65" s="10">
        <v>0</v>
      </c>
      <c r="K65" s="23">
        <f t="shared" si="3"/>
        <v>200.18987518858142</v>
      </c>
      <c r="L65" s="22">
        <f>'[1]Вивезення та знешкодження ТПВ'!H67+'[2]по будинку'!X65+'[3]по будинку'!W65+'[4]по будинку'!W65+'[5]по будинку'!W65</f>
        <v>806.30900000000008</v>
      </c>
      <c r="M65" s="10">
        <f>'[1]Вивезення та знешкодження ТПВ'!V67+'[2]по будинку'!Y65+'[3]по будинку'!X65+'[4]по будинку'!X65+'[5]по будинку'!X65</f>
        <v>885.31205496173266</v>
      </c>
      <c r="N65" s="10">
        <v>0</v>
      </c>
      <c r="O65" s="15">
        <f t="shared" si="4"/>
        <v>79.003054961732573</v>
      </c>
      <c r="P65" s="17">
        <f>'[1]Приб підвал, тех.поверхів,покр '!H67+'[2]по будинку'!AB65+'[3]по будинку'!AA65+'[4]по будинку'!AA65+'[5]по будинку'!AA65+'[6]по будинку'!AA65+'[7]по будинку'!AA65+'[8]по будинку'!AA65+'[9]по будинку'!AA65+'[10]по будинку'!AA65+'[11]по будинку'!AA65+'[12]по будинку'!AA65</f>
        <v>0</v>
      </c>
      <c r="Q65" s="11">
        <f>'[1]Приб підвал, тех.поверхів,покр '!Q67+'[2]по будинку'!AC65+'[3]по будинку'!AB65+'[4]по будинку'!AB65+'[5]по будинку'!AB65+'[6]по будинку'!AB65+'[7]по будинку'!AB65+'[8]по будинку'!AB65+'[9]по будинку'!AB65+'[10]по будинку'!AB65+'[11]по будинку'!AB65+'[12]по будинку'!AB65</f>
        <v>0</v>
      </c>
      <c r="R65" s="10">
        <f t="shared" si="5"/>
        <v>0</v>
      </c>
      <c r="S65" s="23">
        <v>0</v>
      </c>
      <c r="T65" s="17">
        <f>'[1]ТО ліфтів'!H67+'[2]по будинку'!AF65+'[3]по будинку'!AE65+'[4]по будинку'!AE65+'[5]по будинку'!AE65+'[6]по будинку'!AE65+'[7]по будинку'!AE65+'[8]по будинку'!AE65+'[9]по будинку'!AE65+'[10]по будинку'!AE65+'[11]по будинку'!AE65+'[12]по будинку'!AE65</f>
        <v>0</v>
      </c>
      <c r="U65" s="10">
        <f>'[1]ТО ліфтів'!Q67+'[2]по будинку'!AG65+'[3]по будинку'!AF65+'[4]по будинку'!AF65+'[5]по будинку'!AF65+'[6]по будинку'!AF65+'[7]по будинку'!AF65+'[8]по будинку'!AF65+'[9]по будинку'!AF65+'[10]по будинку'!AF65+'[11]по будинку'!AF65+'[12]по будинку'!AF65</f>
        <v>0</v>
      </c>
      <c r="V65" s="10">
        <f t="shared" si="6"/>
        <v>0</v>
      </c>
      <c r="W65" s="23">
        <f t="shared" si="7"/>
        <v>0</v>
      </c>
      <c r="X65" s="17">
        <f>'[1]Обслуг. дисп.'!H67+'[2]по будинку'!AJ65+'[3]по будинку'!AI65+'[4]по будинку'!AI65+'[5]по будинку'!AI65+'[6]по будинку'!AI65+'[7]по будинку'!AI65+'[8]по будинку'!AI65+'[9]по будинку'!AI65+'[10]по будинку'!AI65+'[11]по будинку'!AI65+'[12]по будинку'!AI65</f>
        <v>0</v>
      </c>
      <c r="Y65" s="10">
        <f>'[1]Обслуг. дисп.'!O67+'[2]по будинку'!AK65+'[3]по будинку'!AJ65+'[4]по будинку'!AJ65+'[5]по будинку'!AJ65+'[6]по будинку'!AJ65+'[7]по будинку'!AJ65+'[8]по будинку'!AJ65+'[9]по будинку'!AJ65+'[10]по будинку'!AJ65+'[11]по будинку'!AJ65+'[12]по будинку'!AJ65</f>
        <v>0</v>
      </c>
      <c r="Z65" s="10">
        <f t="shared" si="8"/>
        <v>0</v>
      </c>
      <c r="AA65" s="27">
        <f t="shared" si="9"/>
        <v>0</v>
      </c>
      <c r="AB65" s="17">
        <f>'[1]ТО внутр. буд.сист'!H65+'[2]по будинку'!AN65+'[3]по будинку'!AM65+'[4]по будинку'!AM65+'[5]по будинку'!AM65+'[6]по будинку'!AM65+'[7]по будинку'!AM65+'[8]по будинку'!AM65+'[9]по будинку'!AM65+'[10]по будинку'!AM65+'[11]по будинку'!AM65+'[12]по будинку'!AM65</f>
        <v>0</v>
      </c>
      <c r="AC65" s="10">
        <f>'[1]ТО внутр. буд.сист'!W65+'[2]по будинку'!AO65+'[3]по будинку'!AN65+'[4]по будинку'!AN65+'[5]по будинку'!AN65+'[6]по будинку'!AN65+'[7]по будинку'!AN65+'[8]по будинку'!AN65+'[9]по будинку'!AN65+'[10]по будинку'!AN65+'[11]по будинку'!AN65+'[12]по будинку'!AN65</f>
        <v>0</v>
      </c>
      <c r="AD65" s="10">
        <f t="shared" si="10"/>
        <v>0</v>
      </c>
      <c r="AE65" s="23">
        <f t="shared" si="11"/>
        <v>0</v>
      </c>
      <c r="AF65" s="17">
        <f>[1]Дератизація!H66+'[2]по будинку'!AR65+'[3]по будинку'!AQ65+'[4]по будинку'!AQ65+'[5]по будинку'!AQ65+'[6]по будинку'!AQ65+'[7]по будинку'!AQ65+'[8]по будинку'!AQ65+'[9]по будинку'!AQ65+'[10]по будинку'!AQ65+'[11]по будинку'!AQ65+'[12]по будинку'!AQ65</f>
        <v>0</v>
      </c>
      <c r="AG65" s="10">
        <f>[1]Дератизація!O66+'[2]по будинку'!AS65+'[3]по будинку'!AR65+'[4]по будинку'!AR65+'[5]по будинку'!AR65+'[6]по будинку'!AR65+'[7]по будинку'!AR65+'[8]по будинку'!AR65+'[9]по будинку'!AR65+'[10]по будинку'!AR65+'[11]по будинку'!AR65+'[12]по будинку'!AR65</f>
        <v>0</v>
      </c>
      <c r="AH65" s="10">
        <f t="shared" si="12"/>
        <v>0</v>
      </c>
      <c r="AI65" s="23">
        <f t="shared" si="13"/>
        <v>0</v>
      </c>
      <c r="AJ65" s="17">
        <f>[1]Дезінсекція!H67+'[2]по будинку'!AV65+'[3]по будинку'!AU65+'[4]по будинку'!AU65+'[5]по будинку'!AU65+'[6]по будинку'!AU65+'[7]по будинку'!AU65+'[8]по будинку'!AU65+'[9]по будинку'!AU65+'[10]по будинку'!AU65+'[11]по будинку'!AU65+'[12]по будинку'!AU65</f>
        <v>0</v>
      </c>
      <c r="AK65" s="10">
        <f>[1]Дезінсекція!O67+'[2]по будинку'!AW65+'[3]по будинку'!AV65+'[4]по будинку'!AV65+'[5]по будинку'!AV65+'[6]по будинку'!AV65+'[7]по будинку'!AV65+'[8]по будинку'!AV65+'[9]по будинку'!AV65+'[10]по будинку'!AV65+'[11]по будинку'!AV65+'[12]по будинку'!AV65</f>
        <v>0</v>
      </c>
      <c r="AL65" s="10">
        <f t="shared" si="14"/>
        <v>0</v>
      </c>
      <c r="AM65" s="23">
        <v>0</v>
      </c>
      <c r="AN65" s="17">
        <f>'[1]Обслуг. ДВК'!H67+'[2]по будинку'!AZ65+'[3]по будинку'!AY65+'[4]по будинку'!AY65+'[5]по будинку'!AY65+'[6]по будинку'!AY65+'[7]по будинку'!AY65+'[8]по будинку'!AY65+'[9]по будинку'!AY65+'[10]по будинку'!AY65+'[11]по будинку'!AY65+'[12]по будинку'!AY65</f>
        <v>930.88198000000023</v>
      </c>
      <c r="AO65" s="10">
        <f>'[1]Обслуг. ДВК'!Q67+'[2]по будинку'!BA65+'[3]по будинку'!AZ65+'[4]по будинку'!AZ65+'[5]по будинку'!AZ65+'[6]по будинку'!AZ65+'[7]по будинку'!AZ65+'[8]по будинку'!AZ65+'[9]по будинку'!AZ65+'[10]по будинку'!AZ65+'[11]по будинку'!AZ65+'[12]по будинку'!AZ65</f>
        <v>734.35251873843799</v>
      </c>
      <c r="AP65" s="10">
        <f t="shared" si="31"/>
        <v>196.52946126156223</v>
      </c>
      <c r="AQ65" s="23">
        <v>0</v>
      </c>
      <c r="AR65" s="17">
        <f>'[1]ТО мереж електропост.'!H68+'[2]по будинку'!BD65+'[3]по будинку'!BC65+'[4]по будинку'!BC65+'[5]по будинку'!BC65+'[6]по будинку'!BC65+'[7]по будинку'!BC65+'[8]по будинку'!BC65+'[9]по будинку'!BC65+'[10]по будинку'!BC65+'[11]по будинку'!BC65+'[12]по будинку'!BC65</f>
        <v>0</v>
      </c>
      <c r="AS65" s="11">
        <f>'[1]ТО мереж електропост.'!P68+'[2]по будинку'!BE65+'[3]по будинку'!BD65+'[4]по будинку'!BD65+'[5]по будинку'!BD65+'[6]по будинку'!BD65+'[7]по будинку'!BD65+'[8]по будинку'!BD65+'[9]по будинку'!BD65+'[10]по будинку'!BD65+'[11]по будинку'!BD65+'[12]по будинку'!BD65</f>
        <v>0</v>
      </c>
      <c r="AT65" s="10">
        <f t="shared" si="16"/>
        <v>0</v>
      </c>
      <c r="AU65" s="23">
        <f t="shared" si="17"/>
        <v>0</v>
      </c>
      <c r="AV65" s="17">
        <f>'[1]ПР констр.'!H67+'[2]по будинку'!BH65+'[3]по будинку'!BG65+'[4]по будинку'!BG65+'[5]по будинку'!BG65+'[6]по будинку'!BG65+'[7]по будинку'!BG65+'[8]по будинку'!BG65+'[9]по будинку'!BG65+'[10]по будинку'!BG65+'[11]по будинку'!BG65+'[12]по будинку'!BG65</f>
        <v>1962.3941400000001</v>
      </c>
      <c r="AW65" s="10">
        <v>0</v>
      </c>
      <c r="AX65" s="10">
        <f t="shared" si="18"/>
        <v>1962.3941400000001</v>
      </c>
      <c r="AY65" s="23">
        <v>0</v>
      </c>
      <c r="AZ65" s="17">
        <f>'[1]Прибирання та вивезення снігу'!H66+'[2]по будинку'!BL65+'[3]по будинку'!BK65+'[4]по будинку'!BK65+'[5]по будинку'!BK65+'[6]по будинку'!BK65+'[7]по будинку'!BK65+'[8]по будинку'!BK65+'[9]по будинку'!BK65+'[10]по будинку'!BK65+'[11]по будинку'!BK65+'[12]по будинку'!BK65</f>
        <v>215.13310000000004</v>
      </c>
      <c r="BA65" s="10">
        <f>'[1]Прибирання та вивезення снігу'!R66+'[2]по будинку'!BM65+'[3]по будинку'!BL65+'[4]по будинку'!BL65+'[5]по будинку'!BL65+'[6]по будинку'!BL65+'[7]по будинку'!BL65+'[8]по будинку'!BL65+'[9]по будинку'!BL65+'[10]по будинку'!BL65+'[11]по будинку'!BL65+'[12]по будинку'!BL65</f>
        <v>2.2934357775901324</v>
      </c>
      <c r="BB65" s="10">
        <f t="shared" si="19"/>
        <v>212.83966422240991</v>
      </c>
      <c r="BC65" s="23">
        <v>0</v>
      </c>
      <c r="BD65" s="17">
        <f>'[1]експлуатація номерних знаків'!H67+'[2]по будинку'!BP65+'[3]по будинку'!BO65+'[4]по будинку'!BO65+'[5]по будинку'!BO65+'[6]по будинку'!BO65+'[7]по будинку'!BO65+'[8]по будинку'!BO65+'[9]по будинку'!BO65+'[10]по будинку'!BO65+'[11]по будинку'!BO65+'[12]по будинку'!BO65</f>
        <v>0</v>
      </c>
      <c r="BE65" s="10">
        <f>'[1]експлуатація номерних знаків'!P67+'[2]по будинку'!BQ65+'[3]по будинку'!BP65+'[4]по будинку'!BP65+'[5]по будинку'!BP65+'[6]по будинку'!BP65+'[7]по будинку'!BP65+'[8]по будинку'!BP65+'[9]по будинку'!BP65+'[10]по будинку'!BP65+'[11]по будинку'!BP65+'[12]по будинку'!BP65</f>
        <v>0</v>
      </c>
      <c r="BF65" s="12">
        <f t="shared" si="21"/>
        <v>0</v>
      </c>
      <c r="BG65" s="29">
        <v>0</v>
      </c>
      <c r="BH65" s="17">
        <f>'[1]Освітлення місць загального кор'!H67+'[2]по будинку'!BT65+'[3]по будинку'!BS65+'[4]по будинку'!BS65+'[5]по будинку'!BS65+'[6]по будинку'!BS65+'[7]по будинку'!BS65+'[8]по будинку'!BS65+'[9]по будинку'!BS65+'[10]по будинку'!BS65+'[11]по будинку'!BS65+'[12]по будинку'!BS65</f>
        <v>0</v>
      </c>
      <c r="BI65" s="10">
        <f>'[1]Освітлення місць загального кор'!Q67+'[2]по будинку'!BU65+'[3]по будинку'!BT65+'[4]по будинку'!BT65+'[5]по будинку'!BT65+'[6]по будинку'!BT65+'[7]по будинку'!BT65+'[8]по будинку'!BT65+'[9]по будинку'!BT65+'[10]по будинку'!BT65+'[11]по будинку'!BT65+'[12]по будинку'!BT65</f>
        <v>0</v>
      </c>
      <c r="BJ65" s="10">
        <f t="shared" si="22"/>
        <v>0</v>
      </c>
      <c r="BK65" s="27">
        <f t="shared" si="23"/>
        <v>0</v>
      </c>
      <c r="BL65" s="17">
        <v>0</v>
      </c>
      <c r="BM65" s="10">
        <f>'[1]Енергопостачання ліфтів'!P67+'[2]по будинку'!BY65+'[3]по будинку'!BX65+'[4]по будинку'!BX65+'[5]по будинку'!BX65+'[6]по будинку'!BX65+'[7]по будинку'!BX65+'[8]по будинку'!BX65+'[9]по будинку'!BX65+'[10]по будинку'!BX65+'[11]по будинку'!BX65+'[12]по будинку'!BX65</f>
        <v>0</v>
      </c>
      <c r="BN65" s="10">
        <f t="shared" si="24"/>
        <v>0</v>
      </c>
      <c r="BO65" s="23">
        <f t="shared" si="25"/>
        <v>0</v>
      </c>
      <c r="BP65" s="134">
        <f t="shared" si="26"/>
        <v>4156.43487</v>
      </c>
      <c r="BQ65" s="12">
        <f t="shared" si="26"/>
        <v>2063.8645346663425</v>
      </c>
      <c r="BR65" s="10">
        <f t="shared" si="27"/>
        <v>2092.5703353336576</v>
      </c>
      <c r="BS65" s="15">
        <v>0</v>
      </c>
      <c r="BT65" s="30">
        <f t="shared" si="28"/>
        <v>0.49654682419367308</v>
      </c>
    </row>
    <row r="66" spans="1:72" ht="17.100000000000001" customHeight="1" x14ac:dyDescent="0.2">
      <c r="A66" s="135">
        <v>61</v>
      </c>
      <c r="B66" s="39" t="s">
        <v>62</v>
      </c>
      <c r="C66" s="36">
        <v>4</v>
      </c>
      <c r="D66" s="22">
        <f>'[1]Прибирання сходових кліто'!H67+'[2]по будинку'!P66+'[3]по будинку'!O66+'[4]по будинку'!O66+'[5]по будинку'!O66+'[6]по будинку'!O66+'[7]по будинку'!O66+'[8]по будинку'!O66+'[9]по будинку'!O66+'[10]по будинку'!O66+'[11]по будинку'!O66+'[12]по будинку'!O66</f>
        <v>0</v>
      </c>
      <c r="E66" s="11">
        <f>'[1]Прибирання сходових кліто'!Y67+'[2]по будинку'!Q66+'[3]по будинку'!P66+'[4]по будинку'!P66+'[5]по будинку'!P66+'[6]по будинку'!P66+'[7]по будинку'!P66+'[8]по будинку'!P66+'[9]по будинку'!P66+'[10]по будинку'!P66+'[11]по будинку'!P66+'[12]по будинку'!P66</f>
        <v>0</v>
      </c>
      <c r="F66" s="10">
        <f t="shared" si="0"/>
        <v>0</v>
      </c>
      <c r="G66" s="23">
        <f t="shared" si="1"/>
        <v>0</v>
      </c>
      <c r="H66" s="17">
        <f>'[1]Прибирання прибуд терит.'!H66+'[2]по будинку'!T66+'[3]по будинку'!S66+'[4]по будинку'!S66+'[5]по будинку'!S66+'[6]по будинку'!S66+'[7]по будинку'!S66+'[8]по будинку'!S66+'[9]по будинку'!S66+'[10]по будинку'!S66+'[11]по будинку'!S66+'[12]по будинку'!S66</f>
        <v>98.8977</v>
      </c>
      <c r="I66" s="11">
        <f>'[1]Прибирання прибуд терит.'!AG66+'[2]по будинку'!U66+'[3]по будинку'!T66+'[4]по будинку'!T66+'[5]по будинку'!T66+'[6]по будинку'!T66+'[7]по будинку'!T66+'[8]по будинку'!T66+'[9]по будинку'!T66+'[10]по будинку'!T66+'[11]по будинку'!T66+'[12]по будинку'!T66</f>
        <v>3445.1479762751183</v>
      </c>
      <c r="J66" s="10">
        <v>0</v>
      </c>
      <c r="K66" s="23">
        <f t="shared" si="3"/>
        <v>3346.2502762751183</v>
      </c>
      <c r="L66" s="22">
        <f>'[1]Вивезення та знешкодження ТПВ'!H68+'[2]по будинку'!X66+'[3]по будинку'!W66+'[4]по будинку'!W66+'[5]по будинку'!W66</f>
        <v>338.38750000000005</v>
      </c>
      <c r="M66" s="10">
        <f>'[1]Вивезення та знешкодження ТПВ'!V68+'[2]по будинку'!Y66+'[3]по будинку'!X66+'[4]по будинку'!X66+'[5]по будинку'!X66</f>
        <v>388.87620551585019</v>
      </c>
      <c r="N66" s="10">
        <v>0</v>
      </c>
      <c r="O66" s="15">
        <f t="shared" si="4"/>
        <v>50.488705515850143</v>
      </c>
      <c r="P66" s="17">
        <f>'[1]Приб підвал, тех.поверхів,покр '!H68+'[2]по будинку'!AB66+'[3]по будинку'!AA66+'[4]по будинку'!AA66+'[5]по будинку'!AA66+'[6]по будинку'!AA66+'[7]по будинку'!AA66+'[8]по будинку'!AA66+'[9]по будинку'!AA66+'[10]по будинку'!AA66+'[11]по будинку'!AA66+'[12]по будинку'!AA66</f>
        <v>0</v>
      </c>
      <c r="Q66" s="11">
        <f>'[1]Приб підвал, тех.поверхів,покр '!Q68+'[2]по будинку'!AC66+'[3]по будинку'!AB66+'[4]по будинку'!AB66+'[5]по будинку'!AB66+'[6]по будинку'!AB66+'[7]по будинку'!AB66+'[8]по будинку'!AB66+'[9]по будинку'!AB66+'[10]по будинку'!AB66+'[11]по будинку'!AB66+'[12]по будинку'!AB66</f>
        <v>0</v>
      </c>
      <c r="R66" s="10">
        <f t="shared" si="5"/>
        <v>0</v>
      </c>
      <c r="S66" s="23">
        <v>0</v>
      </c>
      <c r="T66" s="17">
        <f>'[1]ТО ліфтів'!H68+'[2]по будинку'!AF66+'[3]по будинку'!AE66+'[4]по будинку'!AE66+'[5]по будинку'!AE66+'[6]по будинку'!AE66+'[7]по будинку'!AE66+'[8]по будинку'!AE66+'[9]по будинку'!AE66+'[10]по будинку'!AE66+'[11]по будинку'!AE66+'[12]по будинку'!AE66</f>
        <v>0</v>
      </c>
      <c r="U66" s="10">
        <f>'[1]ТО ліфтів'!Q68+'[2]по будинку'!AG66+'[3]по будинку'!AF66+'[4]по будинку'!AF66+'[5]по будинку'!AF66+'[6]по будинку'!AF66+'[7]по будинку'!AF66+'[8]по будинку'!AF66+'[9]по будинку'!AF66+'[10]по будинку'!AF66+'[11]по будинку'!AF66+'[12]по будинку'!AF66</f>
        <v>0</v>
      </c>
      <c r="V66" s="10">
        <f t="shared" si="6"/>
        <v>0</v>
      </c>
      <c r="W66" s="23">
        <f t="shared" si="7"/>
        <v>0</v>
      </c>
      <c r="X66" s="17">
        <f>'[1]Обслуг. дисп.'!H68+'[2]по будинку'!AJ66+'[3]по будинку'!AI66+'[4]по будинку'!AI66+'[5]по будинку'!AI66+'[6]по будинку'!AI66+'[7]по будинку'!AI66+'[8]по будинку'!AI66+'[9]по будинку'!AI66+'[10]по будинку'!AI66+'[11]по будинку'!AI66+'[12]по будинку'!AI66</f>
        <v>0</v>
      </c>
      <c r="Y66" s="10">
        <f>'[1]Обслуг. дисп.'!O68+'[2]по будинку'!AK66+'[3]по будинку'!AJ66+'[4]по будинку'!AJ66+'[5]по будинку'!AJ66+'[6]по будинку'!AJ66+'[7]по будинку'!AJ66+'[8]по будинку'!AJ66+'[9]по будинку'!AJ66+'[10]по будинку'!AJ66+'[11]по будинку'!AJ66+'[12]по будинку'!AJ66</f>
        <v>0</v>
      </c>
      <c r="Z66" s="10">
        <f t="shared" si="8"/>
        <v>0</v>
      </c>
      <c r="AA66" s="27">
        <f t="shared" si="9"/>
        <v>0</v>
      </c>
      <c r="AB66" s="17">
        <f>'[1]ТО внутр. буд.сист'!H66+'[2]по будинку'!AN66+'[3]по будинку'!AM66+'[4]по будинку'!AM66+'[5]по будинку'!AM66+'[6]по будинку'!AM66+'[7]по будинку'!AM66+'[8]по будинку'!AM66+'[9]по будинку'!AM66+'[10]по будинку'!AM66+'[11]по будинку'!AM66+'[12]по будинку'!AM66</f>
        <v>0</v>
      </c>
      <c r="AC66" s="10">
        <f>'[1]ТО внутр. буд.сист'!W66+'[2]по будинку'!AO66+'[3]по будинку'!AN66+'[4]по будинку'!AN66+'[5]по будинку'!AN66+'[6]по будинку'!AN66+'[7]по будинку'!AN66+'[8]по будинку'!AN66+'[9]по будинку'!AN66+'[10]по будинку'!AN66+'[11]по будинку'!AN66+'[12]по будинку'!AN66</f>
        <v>0</v>
      </c>
      <c r="AD66" s="10">
        <f t="shared" si="10"/>
        <v>0</v>
      </c>
      <c r="AE66" s="23">
        <f t="shared" si="11"/>
        <v>0</v>
      </c>
      <c r="AF66" s="17">
        <f>[1]Дератизація!H67+'[2]по будинку'!AR66+'[3]по будинку'!AQ66+'[4]по будинку'!AQ66+'[5]по будинку'!AQ66+'[6]по будинку'!AQ66+'[7]по будинку'!AQ66+'[8]по будинку'!AQ66+'[9]по будинку'!AQ66+'[10]по будинку'!AQ66+'[11]по будинку'!AQ66+'[12]по будинку'!AQ66</f>
        <v>0</v>
      </c>
      <c r="AG66" s="10">
        <f>[1]Дератизація!O67+'[2]по будинку'!AS66+'[3]по будинку'!AR66+'[4]по будинку'!AR66+'[5]по будинку'!AR66+'[6]по будинку'!AR66+'[7]по будинку'!AR66+'[8]по будинку'!AR66+'[9]по будинку'!AR66+'[10]по будинку'!AR66+'[11]по будинку'!AR66+'[12]по будинку'!AR66</f>
        <v>0</v>
      </c>
      <c r="AH66" s="10">
        <f t="shared" si="12"/>
        <v>0</v>
      </c>
      <c r="AI66" s="23">
        <f t="shared" si="13"/>
        <v>0</v>
      </c>
      <c r="AJ66" s="17">
        <f>[1]Дезінсекція!H68+'[2]по будинку'!AV66+'[3]по будинку'!AU66+'[4]по будинку'!AU66+'[5]по будинку'!AU66+'[6]по будинку'!AU66+'[7]по будинку'!AU66+'[8]по будинку'!AU66+'[9]по будинку'!AU66+'[10]по будинку'!AU66+'[11]по будинку'!AU66+'[12]по будинку'!AU66</f>
        <v>0</v>
      </c>
      <c r="AK66" s="10">
        <f>[1]Дезінсекція!O68+'[2]по будинку'!AW66+'[3]по будинку'!AV66+'[4]по будинку'!AV66+'[5]по будинку'!AV66+'[6]по будинку'!AV66+'[7]по будинку'!AV66+'[8]по будинку'!AV66+'[9]по будинку'!AV66+'[10]по будинку'!AV66+'[11]по будинку'!AV66+'[12]по будинку'!AV66</f>
        <v>0</v>
      </c>
      <c r="AL66" s="10">
        <f t="shared" si="14"/>
        <v>0</v>
      </c>
      <c r="AM66" s="23">
        <v>0</v>
      </c>
      <c r="AN66" s="17">
        <f>'[1]Обслуг. ДВК'!H68+'[2]по будинку'!AZ66+'[3]по будинку'!AY66+'[4]по будинку'!AY66+'[5]по будинку'!AY66+'[6]по будинку'!AY66+'[7]по будинку'!AY66+'[8]по будинку'!AY66+'[9]по будинку'!AY66+'[10]по будинку'!AY66+'[11]по будинку'!AY66+'[12]по будинку'!AY66</f>
        <v>139.33974999999998</v>
      </c>
      <c r="AO66" s="10">
        <f>'[1]Обслуг. ДВК'!Q68+'[2]по будинку'!BA66+'[3]по будинку'!AZ66+'[4]по будинку'!AZ66+'[5]по будинку'!AZ66+'[6]по будинку'!AZ66+'[7]по будинку'!AZ66+'[8]по будинку'!AZ66+'[9]по будинку'!AZ66+'[10]по будинку'!AZ66+'[11]по будинку'!AZ66+'[12]по будинку'!AZ66</f>
        <v>2389.0152597403198</v>
      </c>
      <c r="AP66" s="10">
        <v>0</v>
      </c>
      <c r="AQ66" s="23">
        <f t="shared" si="32"/>
        <v>2249.6755097403197</v>
      </c>
      <c r="AR66" s="17">
        <f>'[1]ТО мереж електропост.'!H69+'[2]по будинку'!BD66+'[3]по будинку'!BC66+'[4]по будинку'!BC66+'[5]по будинку'!BC66+'[6]по будинку'!BC66+'[7]по будинку'!BC66+'[8]по будинку'!BC66+'[9]по будинку'!BC66+'[10]по будинку'!BC66+'[11]по будинку'!BC66+'[12]по будинку'!BC66</f>
        <v>0</v>
      </c>
      <c r="AS66" s="11">
        <f>'[1]ТО мереж електропост.'!P69+'[2]по будинку'!BE66+'[3]по будинку'!BD66+'[4]по будинку'!BD66+'[5]по будинку'!BD66+'[6]по будинку'!BD66+'[7]по будинку'!BD66+'[8]по будинку'!BD66+'[9]по будинку'!BD66+'[10]по будинку'!BD66+'[11]по будинку'!BD66+'[12]по будинку'!BD66</f>
        <v>0</v>
      </c>
      <c r="AT66" s="10">
        <f t="shared" si="16"/>
        <v>0</v>
      </c>
      <c r="AU66" s="23">
        <f t="shared" si="17"/>
        <v>0</v>
      </c>
      <c r="AV66" s="17">
        <f>'[1]ПР констр.'!H68+'[2]по будинку'!BH66+'[3]по будинку'!BG66+'[4]по будинку'!BG66+'[5]по будинку'!BG66+'[6]по будинку'!BG66+'[7]по будинку'!BG66+'[8]по будинку'!BG66+'[9]по будинку'!BG66+'[10]по будинку'!BG66+'[11]по будинку'!BG66+'[12]по будинку'!BG66</f>
        <v>747.94389999999976</v>
      </c>
      <c r="AW66" s="10">
        <v>0</v>
      </c>
      <c r="AX66" s="10">
        <f t="shared" si="18"/>
        <v>747.94389999999976</v>
      </c>
      <c r="AY66" s="23">
        <v>0</v>
      </c>
      <c r="AZ66" s="17">
        <f>'[1]Прибирання та вивезення снігу'!H67+'[2]по будинку'!BL66+'[3]по будинку'!BK66+'[4]по будинку'!BK66+'[5]по будинку'!BK66+'[6]по будинку'!BK66+'[7]по будинку'!BK66+'[8]по будинку'!BK66+'[9]по будинку'!BK66+'[10]по будинку'!BK66+'[11]по будинку'!BK66+'[12]по будинку'!BK66</f>
        <v>88.094600000000014</v>
      </c>
      <c r="BA66" s="10">
        <f>'[1]Прибирання та вивезення снігу'!R67+'[2]по будинку'!BM66+'[3]по будинку'!BL66+'[4]по будинку'!BL66+'[5]по будинку'!BL66+'[6]по будинку'!BL66+'[7]по будинку'!BL66+'[8]по будинку'!BL66+'[9]по будинку'!BL66+'[10]по будинку'!BL66+'[11]по будинку'!BL66+'[12]по будинку'!BL66</f>
        <v>1324.2465734320747</v>
      </c>
      <c r="BB66" s="10">
        <v>0</v>
      </c>
      <c r="BC66" s="23">
        <f t="shared" si="20"/>
        <v>1236.1519734320746</v>
      </c>
      <c r="BD66" s="17">
        <f>'[1]експлуатація номерних знаків'!H68+'[2]по будинку'!BP66+'[3]по будинку'!BO66+'[4]по будинку'!BO66+'[5]по будинку'!BO66+'[6]по будинку'!BO66+'[7]по будинку'!BO66+'[8]по будинку'!BO66+'[9]по будинку'!BO66+'[10]по будинку'!BO66+'[11]по будинку'!BO66+'[12]по будинку'!BO66</f>
        <v>0</v>
      </c>
      <c r="BE66" s="10">
        <f>'[1]експлуатація номерних знаків'!P68+'[2]по будинку'!BQ66+'[3]по будинку'!BP66+'[4]по будинку'!BP66+'[5]по будинку'!BP66+'[6]по будинку'!BP66+'[7]по будинку'!BP66+'[8]по будинку'!BP66+'[9]по будинку'!BP66+'[10]по будинку'!BP66+'[11]по будинку'!BP66+'[12]по будинку'!BP66</f>
        <v>0</v>
      </c>
      <c r="BF66" s="12">
        <f t="shared" si="21"/>
        <v>0</v>
      </c>
      <c r="BG66" s="29">
        <v>0</v>
      </c>
      <c r="BH66" s="17">
        <f>'[1]Освітлення місць загального кор'!H68+'[2]по будинку'!BT66+'[3]по будинку'!BS66+'[4]по будинку'!BS66+'[5]по будинку'!BS66+'[6]по будинку'!BS66+'[7]по будинку'!BS66+'[8]по будинку'!BS66+'[9]по будинку'!BS66+'[10]по будинку'!BS66+'[11]по будинку'!BS66+'[12]по будинку'!BS66</f>
        <v>0</v>
      </c>
      <c r="BI66" s="10">
        <f>'[1]Освітлення місць загального кор'!Q68+'[2]по будинку'!BU66+'[3]по будинку'!BT66+'[4]по будинку'!BT66+'[5]по будинку'!BT66+'[6]по будинку'!BT66+'[7]по будинку'!BT66+'[8]по будинку'!BT66+'[9]по будинку'!BT66+'[10]по будинку'!BT66+'[11]по будинку'!BT66+'[12]по будинку'!BT66</f>
        <v>0</v>
      </c>
      <c r="BJ66" s="10">
        <f t="shared" si="22"/>
        <v>0</v>
      </c>
      <c r="BK66" s="27">
        <f t="shared" si="23"/>
        <v>0</v>
      </c>
      <c r="BL66" s="17">
        <v>0</v>
      </c>
      <c r="BM66" s="10">
        <f>'[1]Енергопостачання ліфтів'!P68+'[2]по будинку'!BY66+'[3]по будинку'!BX66+'[4]по будинку'!BX66+'[5]по будинку'!BX66+'[6]по будинку'!BX66+'[7]по будинку'!BX66+'[8]по будинку'!BX66+'[9]по будинку'!BX66+'[10]по будинку'!BX66+'[11]по будинку'!BX66+'[12]по будинку'!BX66</f>
        <v>0</v>
      </c>
      <c r="BN66" s="10">
        <f t="shared" si="24"/>
        <v>0</v>
      </c>
      <c r="BO66" s="23">
        <f t="shared" si="25"/>
        <v>0</v>
      </c>
      <c r="BP66" s="134">
        <f t="shared" si="26"/>
        <v>1412.6634499999996</v>
      </c>
      <c r="BQ66" s="12">
        <f t="shared" si="26"/>
        <v>7547.2860149633625</v>
      </c>
      <c r="BR66" s="10">
        <v>0</v>
      </c>
      <c r="BS66" s="15">
        <f t="shared" si="29"/>
        <v>6134.6225649633634</v>
      </c>
      <c r="BT66" s="30">
        <f t="shared" si="28"/>
        <v>5.3425931101731026</v>
      </c>
    </row>
    <row r="67" spans="1:72" ht="17.100000000000001" customHeight="1" x14ac:dyDescent="0.2">
      <c r="A67" s="136">
        <v>62</v>
      </c>
      <c r="B67" s="39" t="s">
        <v>62</v>
      </c>
      <c r="C67" s="36">
        <v>6</v>
      </c>
      <c r="D67" s="22">
        <f>'[1]Прибирання сходових кліто'!H68+'[2]по будинку'!P67+'[3]по будинку'!O67+'[4]по будинку'!O67+'[5]по будинку'!O67+'[6]по будинку'!O67+'[7]по будинку'!O67+'[8]по будинку'!O67+'[9]по будинку'!O67+'[10]по будинку'!O67+'[11]по будинку'!O67+'[12]по будинку'!O67</f>
        <v>0</v>
      </c>
      <c r="E67" s="11">
        <f>'[1]Прибирання сходових кліто'!Y68+'[2]по будинку'!Q67+'[3]по будинку'!P67+'[4]по будинку'!P67+'[5]по будинку'!P67+'[6]по будинку'!P67+'[7]по будинку'!P67+'[8]по будинку'!P67+'[9]по будинку'!P67+'[10]по будинку'!P67+'[11]по будинку'!P67+'[12]по будинку'!P67</f>
        <v>0</v>
      </c>
      <c r="F67" s="10">
        <f t="shared" si="0"/>
        <v>0</v>
      </c>
      <c r="G67" s="23">
        <f t="shared" si="1"/>
        <v>0</v>
      </c>
      <c r="H67" s="17">
        <f>'[1]Прибирання прибуд терит.'!H67+'[2]по будинку'!T67+'[3]по будинку'!S67+'[4]по будинку'!S67+'[5]по будинку'!S67+'[6]по будинку'!S67+'[7]по будинку'!S67+'[8]по будинку'!S67+'[9]по будинку'!S67+'[10]по будинку'!S67+'[11]по будинку'!S67+'[12]по будинку'!S67</f>
        <v>143.36267999999995</v>
      </c>
      <c r="I67" s="11">
        <f>'[1]Прибирання прибуд терит.'!AG67+'[2]по будинку'!U67+'[3]по будинку'!T67+'[4]по будинку'!T67+'[5]по будинку'!T67+'[6]по будинку'!T67+'[7]по будинку'!T67+'[8]по будинку'!T67+'[9]по будинку'!T67+'[10]по будинку'!T67+'[11]по будинку'!T67+'[12]по будинку'!T67</f>
        <v>440.4499452209127</v>
      </c>
      <c r="J67" s="10">
        <v>0</v>
      </c>
      <c r="K67" s="23">
        <f t="shared" si="3"/>
        <v>297.08726522091274</v>
      </c>
      <c r="L67" s="22">
        <f>'[1]Вивезення та знешкодження ТПВ'!H69+'[2]по будинку'!X67+'[3]по будинку'!W67+'[4]по будинку'!W67+'[5]по будинку'!W67</f>
        <v>380.37</v>
      </c>
      <c r="M67" s="10">
        <f>'[1]Вивезення та знешкодження ТПВ'!V69+'[2]по будинку'!Y67+'[3]по будинку'!X67+'[4]по будинку'!X67+'[5]по будинку'!X67</f>
        <v>476.28915806909782</v>
      </c>
      <c r="N67" s="10">
        <v>0</v>
      </c>
      <c r="O67" s="15">
        <f t="shared" si="4"/>
        <v>95.919158069097818</v>
      </c>
      <c r="P67" s="17">
        <f>'[1]Приб підвал, тех.поверхів,покр '!H69+'[2]по будинку'!AB67+'[3]по будинку'!AA67+'[4]по будинку'!AA67+'[5]по будинку'!AA67+'[6]по будинку'!AA67+'[7]по будинку'!AA67+'[8]по будинку'!AA67+'[9]по будинку'!AA67+'[10]по будинку'!AA67+'[11]по будинку'!AA67+'[12]по будинку'!AA67</f>
        <v>0</v>
      </c>
      <c r="Q67" s="11">
        <f>'[1]Приб підвал, тех.поверхів,покр '!Q69+'[2]по будинку'!AC67+'[3]по будинку'!AB67+'[4]по будинку'!AB67+'[5]по будинку'!AB67+'[6]по будинку'!AB67+'[7]по будинку'!AB67+'[8]по будинку'!AB67+'[9]по будинку'!AB67+'[10]по будинку'!AB67+'[11]по будинку'!AB67+'[12]по будинку'!AB67</f>
        <v>0</v>
      </c>
      <c r="R67" s="10">
        <f t="shared" si="5"/>
        <v>0</v>
      </c>
      <c r="S67" s="23">
        <v>0</v>
      </c>
      <c r="T67" s="17">
        <f>'[1]ТО ліфтів'!H69+'[2]по будинку'!AF67+'[3]по будинку'!AE67+'[4]по будинку'!AE67+'[5]по будинку'!AE67+'[6]по будинку'!AE67+'[7]по будинку'!AE67+'[8]по будинку'!AE67+'[9]по будинку'!AE67+'[10]по будинку'!AE67+'[11]по будинку'!AE67+'[12]по будинку'!AE67</f>
        <v>0</v>
      </c>
      <c r="U67" s="10">
        <f>'[1]ТО ліфтів'!Q69+'[2]по будинку'!AG67+'[3]по будинку'!AF67+'[4]по будинку'!AF67+'[5]по будинку'!AF67+'[6]по будинку'!AF67+'[7]по будинку'!AF67+'[8]по будинку'!AF67+'[9]по будинку'!AF67+'[10]по будинку'!AF67+'[11]по будинку'!AF67+'[12]по будинку'!AF67</f>
        <v>0</v>
      </c>
      <c r="V67" s="10">
        <f t="shared" si="6"/>
        <v>0</v>
      </c>
      <c r="W67" s="23">
        <f t="shared" si="7"/>
        <v>0</v>
      </c>
      <c r="X67" s="17">
        <f>'[1]Обслуг. дисп.'!H69+'[2]по будинку'!AJ67+'[3]по будинку'!AI67+'[4]по будинку'!AI67+'[5]по будинку'!AI67+'[6]по будинку'!AI67+'[7]по будинку'!AI67+'[8]по будинку'!AI67+'[9]по будинку'!AI67+'[10]по будинку'!AI67+'[11]по будинку'!AI67+'[12]по будинку'!AI67</f>
        <v>0</v>
      </c>
      <c r="Y67" s="10">
        <f>'[1]Обслуг. дисп.'!O69+'[2]по будинку'!AK67+'[3]по будинку'!AJ67+'[4]по будинку'!AJ67+'[5]по будинку'!AJ67+'[6]по будинку'!AJ67+'[7]по будинку'!AJ67+'[8]по будинку'!AJ67+'[9]по будинку'!AJ67+'[10]по будинку'!AJ67+'[11]по будинку'!AJ67+'[12]по будинку'!AJ67</f>
        <v>0</v>
      </c>
      <c r="Z67" s="10">
        <f t="shared" si="8"/>
        <v>0</v>
      </c>
      <c r="AA67" s="27">
        <f t="shared" si="9"/>
        <v>0</v>
      </c>
      <c r="AB67" s="17">
        <f>'[1]ТО внутр. буд.сист'!H67+'[2]по будинку'!AN67+'[3]по будинку'!AM67+'[4]по будинку'!AM67+'[5]по будинку'!AM67+'[6]по будинку'!AM67+'[7]по будинку'!AM67+'[8]по будинку'!AM67+'[9]по будинку'!AM67+'[10]по будинку'!AM67+'[11]по будинку'!AM67+'[12]по будинку'!AM67</f>
        <v>0</v>
      </c>
      <c r="AC67" s="10">
        <f>'[1]ТО внутр. буд.сист'!W67+'[2]по будинку'!AO67+'[3]по будинку'!AN67+'[4]по будинку'!AN67+'[5]по будинку'!AN67+'[6]по будинку'!AN67+'[7]по будинку'!AN67+'[8]по будинку'!AN67+'[9]по будинку'!AN67+'[10]по будинку'!AN67+'[11]по будинку'!AN67+'[12]по будинку'!AN67</f>
        <v>0</v>
      </c>
      <c r="AD67" s="10">
        <f t="shared" si="10"/>
        <v>0</v>
      </c>
      <c r="AE67" s="23">
        <f t="shared" si="11"/>
        <v>0</v>
      </c>
      <c r="AF67" s="17">
        <f>[1]Дератизація!H68+'[2]по будинку'!AR67+'[3]по будинку'!AQ67+'[4]по будинку'!AQ67+'[5]по будинку'!AQ67+'[6]по будинку'!AQ67+'[7]по будинку'!AQ67+'[8]по будинку'!AQ67+'[9]по будинку'!AQ67+'[10]по будинку'!AQ67+'[11]по будинку'!AQ67+'[12]по будинку'!AQ67</f>
        <v>0</v>
      </c>
      <c r="AG67" s="10">
        <f>[1]Дератизація!O68+'[2]по будинку'!AS67+'[3]по будинку'!AR67+'[4]по будинку'!AR67+'[5]по будинку'!AR67+'[6]по будинку'!AR67+'[7]по будинку'!AR67+'[8]по будинку'!AR67+'[9]по будинку'!AR67+'[10]по будинку'!AR67+'[11]по будинку'!AR67+'[12]по будинку'!AR67</f>
        <v>0</v>
      </c>
      <c r="AH67" s="10">
        <f t="shared" si="12"/>
        <v>0</v>
      </c>
      <c r="AI67" s="23">
        <f t="shared" si="13"/>
        <v>0</v>
      </c>
      <c r="AJ67" s="17">
        <f>[1]Дезінсекція!H69+'[2]по будинку'!AV67+'[3]по будинку'!AU67+'[4]по будинку'!AU67+'[5]по будинку'!AU67+'[6]по будинку'!AU67+'[7]по будинку'!AU67+'[8]по будинку'!AU67+'[9]по будинку'!AU67+'[10]по будинку'!AU67+'[11]по будинку'!AU67+'[12]по будинку'!AU67</f>
        <v>0</v>
      </c>
      <c r="AK67" s="10">
        <f>[1]Дезінсекція!O69+'[2]по будинку'!AW67+'[3]по будинку'!AV67+'[4]по будинку'!AV67+'[5]по будинку'!AV67+'[6]по будинку'!AV67+'[7]по будинку'!AV67+'[8]по будинку'!AV67+'[9]по будинку'!AV67+'[10]по будинку'!AV67+'[11]по будинку'!AV67+'[12]по будинку'!AV67</f>
        <v>0</v>
      </c>
      <c r="AL67" s="10">
        <f t="shared" si="14"/>
        <v>0</v>
      </c>
      <c r="AM67" s="23">
        <v>0</v>
      </c>
      <c r="AN67" s="17">
        <f>'[1]Обслуг. ДВК'!H69+'[2]по будинку'!AZ67+'[3]по будинку'!AY67+'[4]по будинку'!AY67+'[5]по будинку'!AY67+'[6]по будинку'!AY67+'[7]по будинку'!AY67+'[8]по будинку'!AY67+'[9]по будинку'!AY67+'[10]по будинку'!AY67+'[11]по будинку'!AY67+'[12]по будинку'!AY67</f>
        <v>139.59987999999996</v>
      </c>
      <c r="AO67" s="10">
        <f>'[1]Обслуг. ДВК'!Q69+'[2]по будинку'!BA67+'[3]по будинку'!AZ67+'[4]по будинку'!AZ67+'[5]по будинку'!AZ67+'[6]по будинку'!AZ67+'[7]по будинку'!AZ67+'[8]по будинку'!AZ67+'[9]по будинку'!AZ67+'[10]по будинку'!AZ67+'[11]по будинку'!AZ67+'[12]по будинку'!AZ67</f>
        <v>2389.0152597403198</v>
      </c>
      <c r="AP67" s="10">
        <v>0</v>
      </c>
      <c r="AQ67" s="23">
        <f t="shared" si="32"/>
        <v>2249.4153797403201</v>
      </c>
      <c r="AR67" s="17">
        <f>'[1]ТО мереж електропост.'!H70+'[2]по будинку'!BD67+'[3]по будинку'!BC67+'[4]по будинку'!BC67+'[5]по будинку'!BC67+'[6]по будинку'!BC67+'[7]по будинку'!BC67+'[8]по будинку'!BC67+'[9]по будинку'!BC67+'[10]по будинку'!BC67+'[11]по будинку'!BC67+'[12]по будинку'!BC67</f>
        <v>0</v>
      </c>
      <c r="AS67" s="11">
        <f>'[1]ТО мереж електропост.'!P70+'[2]по будинку'!BE67+'[3]по будинку'!BD67+'[4]по будинку'!BD67+'[5]по будинку'!BD67+'[6]по будинку'!BD67+'[7]по будинку'!BD67+'[8]по будинку'!BD67+'[9]по будинку'!BD67+'[10]по будинку'!BD67+'[11]по будинку'!BD67+'[12]по будинку'!BD67</f>
        <v>0</v>
      </c>
      <c r="AT67" s="10">
        <f t="shared" si="16"/>
        <v>0</v>
      </c>
      <c r="AU67" s="23">
        <f t="shared" si="17"/>
        <v>0</v>
      </c>
      <c r="AV67" s="17">
        <f>'[1]ПР констр.'!H69+'[2]по будинку'!BH67+'[3]по будинку'!BG67+'[4]по будинку'!BG67+'[5]по будинку'!BG67+'[6]по будинку'!BG67+'[7]по будинку'!BG67+'[8]по будинку'!BG67+'[9]по будинку'!BG67+'[10]по будинку'!BG67+'[11]по будинку'!BG67+'[12]по будинку'!BG67</f>
        <v>901.09244000000024</v>
      </c>
      <c r="AW67" s="10">
        <v>0</v>
      </c>
      <c r="AX67" s="10">
        <f t="shared" si="18"/>
        <v>901.09244000000024</v>
      </c>
      <c r="AY67" s="23">
        <v>0</v>
      </c>
      <c r="AZ67" s="17">
        <f>'[1]Прибирання та вивезення снігу'!H68+'[2]по будинку'!BL67+'[3]по будинку'!BK67+'[4]по будинку'!BK67+'[5]по будинку'!BK67+'[6]по будинку'!BK67+'[7]по будинку'!BK67+'[8]по будинку'!BK67+'[9]по будинку'!BK67+'[10]по будинку'!BK67+'[11]по будинку'!BK67+'[12]по будинку'!BK67</f>
        <v>127.90248000000001</v>
      </c>
      <c r="BA67" s="10">
        <f>'[1]Прибирання та вивезення снігу'!R68+'[2]по будинку'!BM67+'[3]по будинку'!BL67+'[4]по будинку'!BL67+'[5]по будинку'!BL67+'[6]по будинку'!BL67+'[7]по будинку'!BL67+'[8]по будинку'!BL67+'[9]по будинку'!BL67+'[10]по будинку'!BL67+'[11]по будинку'!BL67+'[12]по будинку'!BL67</f>
        <v>668.58928830808895</v>
      </c>
      <c r="BB67" s="10">
        <v>0</v>
      </c>
      <c r="BC67" s="23">
        <f t="shared" si="20"/>
        <v>540.68680830808898</v>
      </c>
      <c r="BD67" s="17">
        <f>'[1]експлуатація номерних знаків'!H69+'[2]по будинку'!BP67+'[3]по будинку'!BO67+'[4]по будинку'!BO67+'[5]по будинку'!BO67+'[6]по будинку'!BO67+'[7]по будинку'!BO67+'[8]по будинку'!BO67+'[9]по будинку'!BO67+'[10]по будинку'!BO67+'[11]по будинку'!BO67+'[12]по будинку'!BO67</f>
        <v>0</v>
      </c>
      <c r="BE67" s="10">
        <f>'[1]експлуатація номерних знаків'!P69+'[2]по будинку'!BQ67+'[3]по будинку'!BP67+'[4]по будинку'!BP67+'[5]по будинку'!BP67+'[6]по будинку'!BP67+'[7]по будинку'!BP67+'[8]по будинку'!BP67+'[9]по будинку'!BP67+'[10]по будинку'!BP67+'[11]по будинку'!BP67+'[12]по будинку'!BP67</f>
        <v>0</v>
      </c>
      <c r="BF67" s="12">
        <f t="shared" si="21"/>
        <v>0</v>
      </c>
      <c r="BG67" s="29">
        <v>0</v>
      </c>
      <c r="BH67" s="17">
        <f>'[1]Освітлення місць загального кор'!H69+'[2]по будинку'!BT67+'[3]по будинку'!BS67+'[4]по будинку'!BS67+'[5]по будинку'!BS67+'[6]по будинку'!BS67+'[7]по будинку'!BS67+'[8]по будинку'!BS67+'[9]по будинку'!BS67+'[10]по будинку'!BS67+'[11]по будинку'!BS67+'[12]по будинку'!BS67</f>
        <v>0</v>
      </c>
      <c r="BI67" s="10">
        <f>'[1]Освітлення місць загального кор'!Q69+'[2]по будинку'!BU67+'[3]по будинку'!BT67+'[4]по будинку'!BT67+'[5]по будинку'!BT67+'[6]по будинку'!BT67+'[7]по будинку'!BT67+'[8]по будинку'!BT67+'[9]по будинку'!BT67+'[10]по будинку'!BT67+'[11]по будинку'!BT67+'[12]по будинку'!BT67</f>
        <v>0</v>
      </c>
      <c r="BJ67" s="10">
        <f t="shared" si="22"/>
        <v>0</v>
      </c>
      <c r="BK67" s="27">
        <f t="shared" si="23"/>
        <v>0</v>
      </c>
      <c r="BL67" s="17">
        <v>0</v>
      </c>
      <c r="BM67" s="10">
        <f>'[1]Енергопостачання ліфтів'!P69+'[2]по будинку'!BY67+'[3]по будинку'!BX67+'[4]по будинку'!BX67+'[5]по будинку'!BX67+'[6]по будинку'!BX67+'[7]по будинку'!BX67+'[8]по будинку'!BX67+'[9]по будинку'!BX67+'[10]по будинку'!BX67+'[11]по будинку'!BX67+'[12]по будинку'!BX67</f>
        <v>0</v>
      </c>
      <c r="BN67" s="10">
        <f t="shared" si="24"/>
        <v>0</v>
      </c>
      <c r="BO67" s="23">
        <f t="shared" si="25"/>
        <v>0</v>
      </c>
      <c r="BP67" s="134">
        <f t="shared" si="26"/>
        <v>1692.3274800000002</v>
      </c>
      <c r="BQ67" s="12">
        <f t="shared" si="26"/>
        <v>3974.3436513384195</v>
      </c>
      <c r="BR67" s="10">
        <v>0</v>
      </c>
      <c r="BS67" s="15">
        <f t="shared" si="29"/>
        <v>2282.0161713384196</v>
      </c>
      <c r="BT67" s="30">
        <f t="shared" si="28"/>
        <v>2.3484483342068163</v>
      </c>
    </row>
    <row r="68" spans="1:72" ht="17.100000000000001" customHeight="1" x14ac:dyDescent="0.2">
      <c r="A68" s="136">
        <v>63</v>
      </c>
      <c r="B68" s="39" t="s">
        <v>62</v>
      </c>
      <c r="C68" s="36">
        <v>8</v>
      </c>
      <c r="D68" s="22">
        <f>'[1]Прибирання сходових кліто'!H69+'[2]по будинку'!P68+'[3]по будинку'!O68+'[4]по будинку'!O68+'[5]по будинку'!O68+'[6]по будинку'!O68+'[7]по будинку'!O68+'[8]по будинку'!O68+'[9]по будинку'!O68+'[10]по будинку'!O68+'[11]по будинку'!O68+'[12]по будинку'!O68</f>
        <v>0</v>
      </c>
      <c r="E68" s="11">
        <f>'[1]Прибирання сходових кліто'!Y69+'[2]по будинку'!Q68+'[3]по будинку'!P68+'[4]по будинку'!P68+'[5]по будинку'!P68+'[6]по будинку'!P68+'[7]по будинку'!P68+'[8]по будинку'!P68+'[9]по будинку'!P68+'[10]по будинку'!P68+'[11]по будинку'!P68+'[12]по будинку'!P68</f>
        <v>0</v>
      </c>
      <c r="F68" s="10">
        <f t="shared" si="0"/>
        <v>0</v>
      </c>
      <c r="G68" s="23">
        <f t="shared" si="1"/>
        <v>0</v>
      </c>
      <c r="H68" s="17">
        <f>'[1]Прибирання прибуд терит.'!H68+'[2]по будинку'!T68+'[3]по будинку'!S68+'[4]по будинку'!S68+'[5]по будинку'!S68+'[6]по будинку'!S68+'[7]по будинку'!S68+'[8]по будинку'!S68+'[9]по будинку'!S68+'[10]по будинку'!S68+'[11]по будинку'!S68+'[12]по будинку'!S68</f>
        <v>99.224839999999986</v>
      </c>
      <c r="I68" s="11">
        <f>'[1]Прибирання прибуд терит.'!AG68+'[2]по будинку'!U68+'[3]по будинку'!T68+'[4]по будинку'!T68+'[5]по будинку'!T68+'[6]по будинку'!T68+'[7]по будинку'!T68+'[8]по будинку'!T68+'[9]по будинку'!T68+'[10]по будинку'!T68+'[11]по будинку'!T68+'[12]по будинку'!T68</f>
        <v>439.90569860672514</v>
      </c>
      <c r="J68" s="10">
        <v>0</v>
      </c>
      <c r="K68" s="23">
        <f t="shared" si="3"/>
        <v>340.68085860672517</v>
      </c>
      <c r="L68" s="22">
        <f>'[1]Вивезення та знешкодження ТПВ'!H70+'[2]по будинку'!X68+'[3]по будинку'!W68+'[4]по будинку'!W68+'[5]по будинку'!W68</f>
        <v>338.98149999999998</v>
      </c>
      <c r="M68" s="10">
        <f>'[1]Вивезення та знешкодження ТПВ'!V70+'[2]по будинку'!Y68+'[3]по будинку'!X68+'[4]по будинку'!X68+'[5]по будинку'!X68</f>
        <v>350.13676429905672</v>
      </c>
      <c r="N68" s="10">
        <v>0</v>
      </c>
      <c r="O68" s="15">
        <f t="shared" si="4"/>
        <v>11.155264299056739</v>
      </c>
      <c r="P68" s="17">
        <f>'[1]Приб підвал, тех.поверхів,покр '!H70+'[2]по будинку'!AB68+'[3]по будинку'!AA68+'[4]по будинку'!AA68+'[5]по будинку'!AA68+'[6]по будинку'!AA68+'[7]по будинку'!AA68+'[8]по будинку'!AA68+'[9]по будинку'!AA68+'[10]по будинку'!AA68+'[11]по будинку'!AA68+'[12]по будинку'!AA68</f>
        <v>0</v>
      </c>
      <c r="Q68" s="11">
        <f>'[1]Приб підвал, тех.поверхів,покр '!Q70+'[2]по будинку'!AC68+'[3]по будинку'!AB68+'[4]по будинку'!AB68+'[5]по будинку'!AB68+'[6]по будинку'!AB68+'[7]по будинку'!AB68+'[8]по будинку'!AB68+'[9]по будинку'!AB68+'[10]по будинку'!AB68+'[11]по будинку'!AB68+'[12]по будинку'!AB68</f>
        <v>0</v>
      </c>
      <c r="R68" s="10">
        <f t="shared" si="5"/>
        <v>0</v>
      </c>
      <c r="S68" s="23">
        <v>0</v>
      </c>
      <c r="T68" s="17">
        <f>'[1]ТО ліфтів'!H70+'[2]по будинку'!AF68+'[3]по будинку'!AE68+'[4]по будинку'!AE68+'[5]по будинку'!AE68+'[6]по будинку'!AE68+'[7]по будинку'!AE68+'[8]по будинку'!AE68+'[9]по будинку'!AE68+'[10]по будинку'!AE68+'[11]по будинку'!AE68+'[12]по будинку'!AE68</f>
        <v>0</v>
      </c>
      <c r="U68" s="10">
        <f>'[1]ТО ліфтів'!Q70+'[2]по будинку'!AG68+'[3]по будинку'!AF68+'[4]по будинку'!AF68+'[5]по будинку'!AF68+'[6]по будинку'!AF68+'[7]по будинку'!AF68+'[8]по будинку'!AF68+'[9]по будинку'!AF68+'[10]по будинку'!AF68+'[11]по будинку'!AF68+'[12]по будинку'!AF68</f>
        <v>0</v>
      </c>
      <c r="V68" s="10">
        <f t="shared" si="6"/>
        <v>0</v>
      </c>
      <c r="W68" s="23">
        <f t="shared" si="7"/>
        <v>0</v>
      </c>
      <c r="X68" s="17">
        <f>'[1]Обслуг. дисп.'!H70+'[2]по будинку'!AJ68+'[3]по будинку'!AI68+'[4]по будинку'!AI68+'[5]по будинку'!AI68+'[6]по будинку'!AI68+'[7]по будинку'!AI68+'[8]по будинку'!AI68+'[9]по будинку'!AI68+'[10]по будинку'!AI68+'[11]по будинку'!AI68+'[12]по будинку'!AI68</f>
        <v>0</v>
      </c>
      <c r="Y68" s="10">
        <f>'[1]Обслуг. дисп.'!O70+'[2]по будинку'!AK68+'[3]по будинку'!AJ68+'[4]по будинку'!AJ68+'[5]по будинку'!AJ68+'[6]по будинку'!AJ68+'[7]по будинку'!AJ68+'[8]по будинку'!AJ68+'[9]по будинку'!AJ68+'[10]по будинку'!AJ68+'[11]по будинку'!AJ68+'[12]по будинку'!AJ68</f>
        <v>0</v>
      </c>
      <c r="Z68" s="10">
        <f t="shared" si="8"/>
        <v>0</v>
      </c>
      <c r="AA68" s="27">
        <f t="shared" si="9"/>
        <v>0</v>
      </c>
      <c r="AB68" s="17">
        <f>'[1]ТО внутр. буд.сист'!H68+'[2]по будинку'!AN68+'[3]по будинку'!AM68+'[4]по будинку'!AM68+'[5]по будинку'!AM68+'[6]по будинку'!AM68+'[7]по будинку'!AM68+'[8]по будинку'!AM68+'[9]по будинку'!AM68+'[10]по будинку'!AM68+'[11]по будинку'!AM68+'[12]по будинку'!AM68</f>
        <v>0</v>
      </c>
      <c r="AC68" s="10">
        <f>'[1]ТО внутр. буд.сист'!W68+'[2]по будинку'!AO68+'[3]по будинку'!AN68+'[4]по будинку'!AN68+'[5]по будинку'!AN68+'[6]по будинку'!AN68+'[7]по будинку'!AN68+'[8]по будинку'!AN68+'[9]по будинку'!AN68+'[10]по будинку'!AN68+'[11]по будинку'!AN68+'[12]по будинку'!AN68</f>
        <v>0</v>
      </c>
      <c r="AD68" s="10">
        <f t="shared" si="10"/>
        <v>0</v>
      </c>
      <c r="AE68" s="23">
        <f t="shared" si="11"/>
        <v>0</v>
      </c>
      <c r="AF68" s="17">
        <f>[1]Дератизація!H69+'[2]по будинку'!AR68+'[3]по будинку'!AQ68+'[4]по будинку'!AQ68+'[5]по будинку'!AQ68+'[6]по будинку'!AQ68+'[7]по будинку'!AQ68+'[8]по будинку'!AQ68+'[9]по будинку'!AQ68+'[10]по будинку'!AQ68+'[11]по будинку'!AQ68+'[12]по будинку'!AQ68</f>
        <v>0</v>
      </c>
      <c r="AG68" s="10">
        <f>[1]Дератизація!O69+'[2]по будинку'!AS68+'[3]по будинку'!AR68+'[4]по будинку'!AR68+'[5]по будинку'!AR68+'[6]по будинку'!AR68+'[7]по будинку'!AR68+'[8]по будинку'!AR68+'[9]по будинку'!AR68+'[10]по будинку'!AR68+'[11]по будинку'!AR68+'[12]по будинку'!AR68</f>
        <v>0</v>
      </c>
      <c r="AH68" s="10">
        <f t="shared" si="12"/>
        <v>0</v>
      </c>
      <c r="AI68" s="23">
        <f t="shared" si="13"/>
        <v>0</v>
      </c>
      <c r="AJ68" s="17">
        <f>[1]Дезінсекція!H70+'[2]по будинку'!AV68+'[3]по будинку'!AU68+'[4]по будинку'!AU68+'[5]по будинку'!AU68+'[6]по будинку'!AU68+'[7]по будинку'!AU68+'[8]по будинку'!AU68+'[9]по будинку'!AU68+'[10]по будинку'!AU68+'[11]по будинку'!AU68+'[12]по будинку'!AU68</f>
        <v>0</v>
      </c>
      <c r="AK68" s="10">
        <f>[1]Дезінсекція!O70+'[2]по будинку'!AW68+'[3]по будинку'!AV68+'[4]по будинку'!AV68+'[5]по будинку'!AV68+'[6]по будинку'!AV68+'[7]по будинку'!AV68+'[8]по будинку'!AV68+'[9]по будинку'!AV68+'[10]по будинку'!AV68+'[11]по будинку'!AV68+'[12]по будинку'!AV68</f>
        <v>0</v>
      </c>
      <c r="AL68" s="10">
        <f t="shared" si="14"/>
        <v>0</v>
      </c>
      <c r="AM68" s="23">
        <v>0</v>
      </c>
      <c r="AN68" s="17">
        <f>'[1]Обслуг. ДВК'!H70+'[2]по будинку'!AZ68+'[3]по будинку'!AY68+'[4]по будинку'!AY68+'[5]по будинку'!AY68+'[6]по будинку'!AY68+'[7]по будинку'!AY68+'[8]по будинку'!AY68+'[9]по будинку'!AY68+'[10]по будинку'!AY68+'[11]по будинку'!AY68+'[12]по будинку'!AY68</f>
        <v>252.57660999999999</v>
      </c>
      <c r="AO68" s="10">
        <f>'[1]Обслуг. ДВК'!Q70+'[2]по будинку'!BA68+'[3]по будинку'!AZ68+'[4]по будинку'!AZ68+'[5]по будинку'!AZ68+'[6]по будинку'!AZ68+'[7]по будинку'!AZ68+'[8]по будинку'!AZ68+'[9]по будинку'!AZ68+'[10]по будинку'!AZ68+'[11]по будинку'!AZ68+'[12]по будинку'!AZ68</f>
        <v>2389.0152597403198</v>
      </c>
      <c r="AP68" s="10">
        <v>0</v>
      </c>
      <c r="AQ68" s="23">
        <f t="shared" si="32"/>
        <v>2136.4386497403198</v>
      </c>
      <c r="AR68" s="17">
        <f>'[1]ТО мереж електропост.'!H71+'[2]по будинку'!BD68+'[3]по будинку'!BC68+'[4]по будинку'!BC68+'[5]по будинку'!BC68+'[6]по будинку'!BC68+'[7]по будинку'!BC68+'[8]по будинку'!BC68+'[9]по будинку'!BC68+'[10]по будинку'!BC68+'[11]по будинку'!BC68+'[12]по будинку'!BC68</f>
        <v>0</v>
      </c>
      <c r="AS68" s="11">
        <f>'[1]ТО мереж електропост.'!P71+'[2]по будинку'!BE68+'[3]по будинку'!BD68+'[4]по будинку'!BD68+'[5]по будинку'!BD68+'[6]по будинку'!BD68+'[7]по будинку'!BD68+'[8]по будинку'!BD68+'[9]по будинку'!BD68+'[10]по будинку'!BD68+'[11]по будинку'!BD68+'[12]по будинку'!BD68</f>
        <v>0</v>
      </c>
      <c r="AT68" s="10">
        <f t="shared" si="16"/>
        <v>0</v>
      </c>
      <c r="AU68" s="23">
        <f t="shared" si="17"/>
        <v>0</v>
      </c>
      <c r="AV68" s="17">
        <f>'[1]ПР констр.'!H70+'[2]по будинку'!BH68+'[3]по будинку'!BG68+'[4]по будинку'!BG68+'[5]по будинку'!BG68+'[6]по будинку'!BG68+'[7]по будинку'!BG68+'[8]по будинку'!BG68+'[9]по будинку'!BG68+'[10]по будинку'!BG68+'[11]по будинку'!BG68+'[12]по будинку'!BG68</f>
        <v>918.41178000000025</v>
      </c>
      <c r="AW68" s="10">
        <v>1491.58</v>
      </c>
      <c r="AX68" s="10">
        <v>0</v>
      </c>
      <c r="AY68" s="23">
        <f>AW68-AV68</f>
        <v>573.16821999999968</v>
      </c>
      <c r="AZ68" s="17">
        <f>'[1]Прибирання та вивезення снігу'!H69+'[2]по будинку'!BL68+'[3]по будинку'!BK68+'[4]по будинку'!BK68+'[5]по будинку'!BK68+'[6]по будинку'!BK68+'[7]по будинку'!BK68+'[8]по будинку'!BK68+'[9]по будинку'!BK68+'[10]по будинку'!BK68+'[11]по будинку'!BK68+'[12]по будинку'!BK68</f>
        <v>88.009350000000026</v>
      </c>
      <c r="BA68" s="10">
        <f>'[1]Прибирання та вивезення снігу'!R69+'[2]по будинку'!BM68+'[3]по будинку'!BL68+'[4]по будинку'!BL68+'[5]по будинку'!BL68+'[6]по будинку'!BL68+'[7]по будинку'!BL68+'[8]по будинку'!BL68+'[9]по будинку'!BL68+'[10]по будинку'!BL68+'[11]по будинку'!BL68+'[12]по будинку'!BL68</f>
        <v>0.9392057005500819</v>
      </c>
      <c r="BB68" s="10">
        <f t="shared" si="19"/>
        <v>87.07014429944995</v>
      </c>
      <c r="BC68" s="23">
        <v>0</v>
      </c>
      <c r="BD68" s="17">
        <f>'[1]експлуатація номерних знаків'!H70+'[2]по будинку'!BP68+'[3]по будинку'!BO68+'[4]по будинку'!BO68+'[5]по будинку'!BO68+'[6]по будинку'!BO68+'[7]по будинку'!BO68+'[8]по будинку'!BO68+'[9]по будинку'!BO68+'[10]по будинку'!BO68+'[11]по будинку'!BO68+'[12]по будинку'!BO68</f>
        <v>0</v>
      </c>
      <c r="BE68" s="10">
        <f>'[1]експлуатація номерних знаків'!P70+'[2]по будинку'!BQ68+'[3]по будинку'!BP68+'[4]по будинку'!BP68+'[5]по будинку'!BP68+'[6]по будинку'!BP68+'[7]по будинку'!BP68+'[8]по будинку'!BP68+'[9]по будинку'!BP68+'[10]по будинку'!BP68+'[11]по будинку'!BP68+'[12]по будинку'!BP68</f>
        <v>0</v>
      </c>
      <c r="BF68" s="12">
        <f t="shared" si="21"/>
        <v>0</v>
      </c>
      <c r="BG68" s="29">
        <v>0</v>
      </c>
      <c r="BH68" s="17">
        <f>'[1]Освітлення місць загального кор'!H70+'[2]по будинку'!BT68+'[3]по будинку'!BS68+'[4]по будинку'!BS68+'[5]по будинку'!BS68+'[6]по будинку'!BS68+'[7]по будинку'!BS68+'[8]по будинку'!BS68+'[9]по будинку'!BS68+'[10]по будинку'!BS68+'[11]по будинку'!BS68+'[12]по будинку'!BS68</f>
        <v>0</v>
      </c>
      <c r="BI68" s="10">
        <f>'[1]Освітлення місць загального кор'!Q70+'[2]по будинку'!BU68+'[3]по будинку'!BT68+'[4]по будинку'!BT68+'[5]по будинку'!BT68+'[6]по будинку'!BT68+'[7]по будинку'!BT68+'[8]по будинку'!BT68+'[9]по будинку'!BT68+'[10]по будинку'!BT68+'[11]по будинку'!BT68+'[12]по будинку'!BT68</f>
        <v>0</v>
      </c>
      <c r="BJ68" s="10">
        <f t="shared" si="22"/>
        <v>0</v>
      </c>
      <c r="BK68" s="27">
        <f t="shared" si="23"/>
        <v>0</v>
      </c>
      <c r="BL68" s="17">
        <v>0</v>
      </c>
      <c r="BM68" s="10">
        <f>'[1]Енергопостачання ліфтів'!P70+'[2]по будинку'!BY68+'[3]по будинку'!BX68+'[4]по будинку'!BX68+'[5]по будинку'!BX68+'[6]по будинку'!BX68+'[7]по будинку'!BX68+'[8]по будинку'!BX68+'[9]по будинку'!BX68+'[10]по будинку'!BX68+'[11]по будинку'!BX68+'[12]по будинку'!BX68</f>
        <v>0</v>
      </c>
      <c r="BN68" s="10">
        <f t="shared" si="24"/>
        <v>0</v>
      </c>
      <c r="BO68" s="23">
        <f t="shared" si="25"/>
        <v>0</v>
      </c>
      <c r="BP68" s="134">
        <f t="shared" si="26"/>
        <v>1697.2040800000002</v>
      </c>
      <c r="BQ68" s="12">
        <f t="shared" si="26"/>
        <v>4671.5769283466516</v>
      </c>
      <c r="BR68" s="10">
        <v>0</v>
      </c>
      <c r="BS68" s="15">
        <f t="shared" si="29"/>
        <v>2974.3728483466512</v>
      </c>
      <c r="BT68" s="30">
        <f t="shared" si="28"/>
        <v>2.7525133738463858</v>
      </c>
    </row>
    <row r="69" spans="1:72" ht="17.100000000000001" customHeight="1" x14ac:dyDescent="0.2">
      <c r="A69" s="135">
        <v>64</v>
      </c>
      <c r="B69" s="39" t="s">
        <v>62</v>
      </c>
      <c r="C69" s="36">
        <v>9</v>
      </c>
      <c r="D69" s="22">
        <f>'[1]Прибирання сходових кліто'!H70+'[2]по будинку'!P69+'[3]по будинку'!O69+'[4]по будинку'!O69+'[5]по будинку'!O69+'[6]по будинку'!O69+'[7]по будинку'!O69+'[8]по будинку'!O69+'[9]по будинку'!O69+'[10]по будинку'!O69+'[11]по будинку'!O69+'[12]по будинку'!O69</f>
        <v>0</v>
      </c>
      <c r="E69" s="11">
        <f>'[1]Прибирання сходових кліто'!Y70+'[2]по будинку'!Q69+'[3]по будинку'!P69+'[4]по будинку'!P69+'[5]по будинку'!P69+'[6]по будинку'!P69+'[7]по будинку'!P69+'[8]по будинку'!P69+'[9]по будинку'!P69+'[10]по будинку'!P69+'[11]по будинку'!P69+'[12]по будинку'!P69</f>
        <v>0</v>
      </c>
      <c r="F69" s="10">
        <f t="shared" si="0"/>
        <v>0</v>
      </c>
      <c r="G69" s="23">
        <f t="shared" si="1"/>
        <v>0</v>
      </c>
      <c r="H69" s="17">
        <f>'[1]Прибирання прибуд терит.'!H69+'[2]по будинку'!T69+'[3]по будинку'!S69+'[4]по будинку'!S69+'[5]по будинку'!S69+'[6]по будинку'!S69+'[7]по будинку'!S69+'[8]по будинку'!S69+'[9]по будинку'!S69+'[10]по будинку'!S69+'[11]по будинку'!S69+'[12]по будинку'!S69</f>
        <v>242.86349999999996</v>
      </c>
      <c r="I69" s="11">
        <f>'[1]Прибирання прибуд терит.'!AG69+'[2]по будинку'!U69+'[3]по будинку'!T69+'[4]по будинку'!T69+'[5]по будинку'!T69+'[6]по будинку'!T69+'[7]по будинку'!T69+'[8]по будинку'!T69+'[9]по будинку'!T69+'[10]по будинку'!T69+'[11]по будинку'!T69+'[12]по будинку'!T69</f>
        <v>441.71948360327019</v>
      </c>
      <c r="J69" s="10">
        <v>0</v>
      </c>
      <c r="K69" s="23">
        <f t="shared" si="3"/>
        <v>198.85598360327023</v>
      </c>
      <c r="L69" s="22">
        <f>'[1]Вивезення та знешкодження ТПВ'!H71+'[2]по будинку'!X69+'[3]по будинку'!W69+'[4]по будинку'!W69+'[5]по будинку'!W69</f>
        <v>718.44299999999998</v>
      </c>
      <c r="M69" s="10">
        <f>'[1]Вивезення та знешкодження ТПВ'!V71+'[2]по будинку'!Y69+'[3]по будинку'!X69+'[4]по будинку'!X69+'[5]по будинку'!X69</f>
        <v>809.80600954553324</v>
      </c>
      <c r="N69" s="10">
        <v>0</v>
      </c>
      <c r="O69" s="15">
        <f t="shared" si="4"/>
        <v>91.363009545533259</v>
      </c>
      <c r="P69" s="17">
        <f>'[1]Приб підвал, тех.поверхів,покр '!H71+'[2]по будинку'!AB69+'[3]по будинку'!AA69+'[4]по будинку'!AA69+'[5]по будинку'!AA69+'[6]по будинку'!AA69+'[7]по будинку'!AA69+'[8]по будинку'!AA69+'[9]по будинку'!AA69+'[10]по будинку'!AA69+'[11]по будинку'!AA69+'[12]по будинку'!AA69</f>
        <v>0</v>
      </c>
      <c r="Q69" s="11">
        <f>'[1]Приб підвал, тех.поверхів,покр '!Q71+'[2]по будинку'!AC69+'[3]по будинку'!AB69+'[4]по будинку'!AB69+'[5]по будинку'!AB69+'[6]по будинку'!AB69+'[7]по будинку'!AB69+'[8]по будинку'!AB69+'[9]по будинку'!AB69+'[10]по будинку'!AB69+'[11]по будинку'!AB69+'[12]по будинку'!AB69</f>
        <v>0</v>
      </c>
      <c r="R69" s="10">
        <f t="shared" si="5"/>
        <v>0</v>
      </c>
      <c r="S69" s="23">
        <v>0</v>
      </c>
      <c r="T69" s="17">
        <f>'[1]ТО ліфтів'!H71+'[2]по будинку'!AF69+'[3]по будинку'!AE69+'[4]по будинку'!AE69+'[5]по будинку'!AE69+'[6]по будинку'!AE69+'[7]по будинку'!AE69+'[8]по будинку'!AE69+'[9]по будинку'!AE69+'[10]по будинку'!AE69+'[11]по будинку'!AE69+'[12]по будинку'!AE69</f>
        <v>0</v>
      </c>
      <c r="U69" s="10">
        <f>'[1]ТО ліфтів'!Q71+'[2]по будинку'!AG69+'[3]по будинку'!AF69+'[4]по будинку'!AF69+'[5]по будинку'!AF69+'[6]по будинку'!AF69+'[7]по будинку'!AF69+'[8]по будинку'!AF69+'[9]по будинку'!AF69+'[10]по будинку'!AF69+'[11]по будинку'!AF69+'[12]по будинку'!AF69</f>
        <v>0</v>
      </c>
      <c r="V69" s="10">
        <f t="shared" si="6"/>
        <v>0</v>
      </c>
      <c r="W69" s="23">
        <f t="shared" si="7"/>
        <v>0</v>
      </c>
      <c r="X69" s="17">
        <f>'[1]Обслуг. дисп.'!H71+'[2]по будинку'!AJ69+'[3]по будинку'!AI69+'[4]по будинку'!AI69+'[5]по будинку'!AI69+'[6]по будинку'!AI69+'[7]по будинку'!AI69+'[8]по будинку'!AI69+'[9]по будинку'!AI69+'[10]по будинку'!AI69+'[11]по будинку'!AI69+'[12]по будинку'!AI69</f>
        <v>0</v>
      </c>
      <c r="Y69" s="10">
        <f>'[1]Обслуг. дисп.'!O71+'[2]по будинку'!AK69+'[3]по будинку'!AJ69+'[4]по будинку'!AJ69+'[5]по будинку'!AJ69+'[6]по будинку'!AJ69+'[7]по будинку'!AJ69+'[8]по будинку'!AJ69+'[9]по будинку'!AJ69+'[10]по будинку'!AJ69+'[11]по будинку'!AJ69+'[12]по будинку'!AJ69</f>
        <v>0</v>
      </c>
      <c r="Z69" s="10">
        <f t="shared" si="8"/>
        <v>0</v>
      </c>
      <c r="AA69" s="27">
        <f t="shared" si="9"/>
        <v>0</v>
      </c>
      <c r="AB69" s="17">
        <f>'[1]ТО внутр. буд.сист'!H69+'[2]по будинку'!AN69+'[3]по будинку'!AM69+'[4]по будинку'!AM69+'[5]по будинку'!AM69+'[6]по будинку'!AM69+'[7]по будинку'!AM69+'[8]по будинку'!AM69+'[9]по будинку'!AM69+'[10]по будинку'!AM69+'[11]по будинку'!AM69+'[12]по будинку'!AM69</f>
        <v>0</v>
      </c>
      <c r="AC69" s="10">
        <f>'[1]ТО внутр. буд.сист'!W69+'[2]по будинку'!AO69+'[3]по будинку'!AN69+'[4]по будинку'!AN69+'[5]по будинку'!AN69+'[6]по будинку'!AN69+'[7]по будинку'!AN69+'[8]по будинку'!AN69+'[9]по будинку'!AN69+'[10]по будинку'!AN69+'[11]по будинку'!AN69+'[12]по будинку'!AN69</f>
        <v>0</v>
      </c>
      <c r="AD69" s="10">
        <f t="shared" si="10"/>
        <v>0</v>
      </c>
      <c r="AE69" s="23">
        <f t="shared" si="11"/>
        <v>0</v>
      </c>
      <c r="AF69" s="17">
        <f>[1]Дератизація!H70+'[2]по будинку'!AR69+'[3]по будинку'!AQ69+'[4]по будинку'!AQ69+'[5]по будинку'!AQ69+'[6]по будинку'!AQ69+'[7]по будинку'!AQ69+'[8]по будинку'!AQ69+'[9]по будинку'!AQ69+'[10]по будинку'!AQ69+'[11]по будинку'!AQ69+'[12]по будинку'!AQ69</f>
        <v>0</v>
      </c>
      <c r="AG69" s="10">
        <f>[1]Дератизація!O70+'[2]по будинку'!AS69+'[3]по будинку'!AR69+'[4]по будинку'!AR69+'[5]по будинку'!AR69+'[6]по будинку'!AR69+'[7]по будинку'!AR69+'[8]по будинку'!AR69+'[9]по будинку'!AR69+'[10]по будинку'!AR69+'[11]по будинку'!AR69+'[12]по будинку'!AR69</f>
        <v>0</v>
      </c>
      <c r="AH69" s="10">
        <f t="shared" si="12"/>
        <v>0</v>
      </c>
      <c r="AI69" s="23">
        <f t="shared" si="13"/>
        <v>0</v>
      </c>
      <c r="AJ69" s="17">
        <f>[1]Дезінсекція!H71+'[2]по будинку'!AV69+'[3]по будинку'!AU69+'[4]по будинку'!AU69+'[5]по будинку'!AU69+'[6]по будинку'!AU69+'[7]по будинку'!AU69+'[8]по будинку'!AU69+'[9]по будинку'!AU69+'[10]по будинку'!AU69+'[11]по будинку'!AU69+'[12]по будинку'!AU69</f>
        <v>0</v>
      </c>
      <c r="AK69" s="10">
        <f>[1]Дезінсекція!O71+'[2]по будинку'!AW69+'[3]по будинку'!AV69+'[4]по будинку'!AV69+'[5]по будинку'!AV69+'[6]по будинку'!AV69+'[7]по будинку'!AV69+'[8]по будинку'!AV69+'[9]по будинку'!AV69+'[10]по будинку'!AV69+'[11]по будинку'!AV69+'[12]по будинку'!AV69</f>
        <v>0</v>
      </c>
      <c r="AL69" s="10">
        <f t="shared" si="14"/>
        <v>0</v>
      </c>
      <c r="AM69" s="23">
        <v>0</v>
      </c>
      <c r="AN69" s="17">
        <f>'[1]Обслуг. ДВК'!H71+'[2]по будинку'!AZ69+'[3]по будинку'!AY69+'[4]по будинку'!AY69+'[5]по будинку'!AY69+'[6]по будинку'!AY69+'[7]по будинку'!AY69+'[8]по будинку'!AY69+'[9]по будинку'!AY69+'[10]по будинку'!AY69+'[11]по будинку'!AY69+'[12]по будинку'!AY69</f>
        <v>311.62296000000003</v>
      </c>
      <c r="AO69" s="10">
        <f>'[1]Обслуг. ДВК'!Q71+'[2]по будинку'!BA69+'[3]по будинку'!AZ69+'[4]по будинку'!AZ69+'[5]по будинку'!AZ69+'[6]по будинку'!AZ69+'[7]по будинку'!AZ69+'[8]по будинку'!AZ69+'[9]по будинку'!AZ69+'[10]по будинку'!AZ69+'[11]по будинку'!AZ69+'[12]по будинку'!AZ69</f>
        <v>611.96043228203166</v>
      </c>
      <c r="AP69" s="10">
        <v>0</v>
      </c>
      <c r="AQ69" s="23">
        <f t="shared" si="32"/>
        <v>300.33747228203163</v>
      </c>
      <c r="AR69" s="17">
        <f>'[1]ТО мереж електропост.'!H72+'[2]по будинку'!BD69+'[3]по будинку'!BC69+'[4]по будинку'!BC69+'[5]по будинку'!BC69+'[6]по будинку'!BC69+'[7]по будинку'!BC69+'[8]по будинку'!BC69+'[9]по будинку'!BC69+'[10]по будинку'!BC69+'[11]по будинку'!BC69+'[12]по будинку'!BC69</f>
        <v>0</v>
      </c>
      <c r="AS69" s="11">
        <f>'[1]ТО мереж електропост.'!P72+'[2]по будинку'!BE69+'[3]по будинку'!BD69+'[4]по будинку'!BD69+'[5]по будинку'!BD69+'[6]по будинку'!BD69+'[7]по будинку'!BD69+'[8]по будинку'!BD69+'[9]по будинку'!BD69+'[10]по будинку'!BD69+'[11]по будинку'!BD69+'[12]по будинку'!BD69</f>
        <v>0</v>
      </c>
      <c r="AT69" s="10">
        <f t="shared" si="16"/>
        <v>0</v>
      </c>
      <c r="AU69" s="23">
        <f t="shared" si="17"/>
        <v>0</v>
      </c>
      <c r="AV69" s="17">
        <f>'[1]ПР констр.'!H71+'[2]по будинку'!BH69+'[3]по будинку'!BG69+'[4]по будинку'!BG69+'[5]по будинку'!BG69+'[6]по будинку'!BG69+'[7]по будинку'!BG69+'[8]по будинку'!BG69+'[9]по будинку'!BG69+'[10]по будинку'!BG69+'[11]по будинку'!BG69+'[12]по будинку'!BG69</f>
        <v>1476.5018399999999</v>
      </c>
      <c r="AW69" s="10">
        <v>0</v>
      </c>
      <c r="AX69" s="10">
        <f t="shared" si="18"/>
        <v>1476.5018399999999</v>
      </c>
      <c r="AY69" s="23">
        <v>0</v>
      </c>
      <c r="AZ69" s="17">
        <f>'[1]Прибирання та вивезення снігу'!H70+'[2]по будинку'!BL69+'[3]по будинку'!BK69+'[4]по будинку'!BK69+'[5]по будинку'!BK69+'[6]по будинку'!BK69+'[7]по будинку'!BK69+'[8]по будинку'!BK69+'[9]по будинку'!BK69+'[10]по будинку'!BK69+'[11]по будинку'!BK69+'[12]по будинку'!BK69</f>
        <v>216.12822000000006</v>
      </c>
      <c r="BA69" s="10">
        <f>'[1]Прибирання та вивезення снігу'!R70+'[2]по будинку'!BM69+'[3]по будинку'!BL69+'[4]по будинку'!BL69+'[5]по будинку'!BL69+'[6]по будинку'!BL69+'[7]по будинку'!BL69+'[8]по будинку'!BL69+'[9]по будинку'!BL69+'[10]по будинку'!BL69+'[11]по будинку'!BL69+'[12]по будинку'!BL69</f>
        <v>2.3133836533892516</v>
      </c>
      <c r="BB69" s="10">
        <f t="shared" si="19"/>
        <v>213.8148363466108</v>
      </c>
      <c r="BC69" s="23">
        <v>0</v>
      </c>
      <c r="BD69" s="17">
        <f>'[1]експлуатація номерних знаків'!H71+'[2]по будинку'!BP69+'[3]по будинку'!BO69+'[4]по будинку'!BO69+'[5]по будинку'!BO69+'[6]по будинку'!BO69+'[7]по будинку'!BO69+'[8]по будинку'!BO69+'[9]по будинку'!BO69+'[10]по будинку'!BO69+'[11]по будинку'!BO69+'[12]по будинку'!BO69</f>
        <v>0</v>
      </c>
      <c r="BE69" s="10">
        <f>'[1]експлуатація номерних знаків'!P71+'[2]по будинку'!BQ69+'[3]по будинку'!BP69+'[4]по будинку'!BP69+'[5]по будинку'!BP69+'[6]по будинку'!BP69+'[7]по будинку'!BP69+'[8]по будинку'!BP69+'[9]по будинку'!BP69+'[10]по будинку'!BP69+'[11]по будинку'!BP69+'[12]по будинку'!BP69</f>
        <v>0</v>
      </c>
      <c r="BF69" s="12">
        <f t="shared" si="21"/>
        <v>0</v>
      </c>
      <c r="BG69" s="29">
        <v>0</v>
      </c>
      <c r="BH69" s="17">
        <f>'[1]Освітлення місць загального кор'!H71+'[2]по будинку'!BT69+'[3]по будинку'!BS69+'[4]по будинку'!BS69+'[5]по будинку'!BS69+'[6]по будинку'!BS69+'[7]по будинку'!BS69+'[8]по будинку'!BS69+'[9]по будинку'!BS69+'[10]по будинку'!BS69+'[11]по будинку'!BS69+'[12]по будинку'!BS69</f>
        <v>0</v>
      </c>
      <c r="BI69" s="10">
        <f>'[1]Освітлення місць загального кор'!Q71+'[2]по будинку'!BU69+'[3]по будинку'!BT69+'[4]по будинку'!BT69+'[5]по будинку'!BT69+'[6]по будинку'!BT69+'[7]по будинку'!BT69+'[8]по будинку'!BT69+'[9]по будинку'!BT69+'[10]по будинку'!BT69+'[11]по будинку'!BT69+'[12]по будинку'!BT69</f>
        <v>0</v>
      </c>
      <c r="BJ69" s="10">
        <f t="shared" si="22"/>
        <v>0</v>
      </c>
      <c r="BK69" s="27">
        <f t="shared" si="23"/>
        <v>0</v>
      </c>
      <c r="BL69" s="17">
        <v>0</v>
      </c>
      <c r="BM69" s="10">
        <f>'[1]Енергопостачання ліфтів'!P71+'[2]по будинку'!BY69+'[3]по будинку'!BX69+'[4]по будинку'!BX69+'[5]по будинку'!BX69+'[6]по будинку'!BX69+'[7]по будинку'!BX69+'[8]по будинку'!BX69+'[9]по будинку'!BX69+'[10]по будинку'!BX69+'[11]по будинку'!BX69+'[12]по будинку'!BX69</f>
        <v>0</v>
      </c>
      <c r="BN69" s="10">
        <f t="shared" si="24"/>
        <v>0</v>
      </c>
      <c r="BO69" s="23">
        <f t="shared" si="25"/>
        <v>0</v>
      </c>
      <c r="BP69" s="134">
        <f t="shared" si="26"/>
        <v>2965.5595199999998</v>
      </c>
      <c r="BQ69" s="12">
        <f t="shared" si="26"/>
        <v>1865.7993090842244</v>
      </c>
      <c r="BR69" s="10">
        <f t="shared" si="27"/>
        <v>1099.7602109157754</v>
      </c>
      <c r="BS69" s="15">
        <v>0</v>
      </c>
      <c r="BT69" s="30">
        <f t="shared" si="28"/>
        <v>0.62915591358093015</v>
      </c>
    </row>
    <row r="70" spans="1:72" ht="17.100000000000001" customHeight="1" x14ac:dyDescent="0.2">
      <c r="A70" s="136">
        <v>65</v>
      </c>
      <c r="B70" s="39" t="s">
        <v>63</v>
      </c>
      <c r="C70" s="36">
        <v>3</v>
      </c>
      <c r="D70" s="22">
        <f>'[1]Прибирання сходових кліто'!H71+'[2]по будинку'!P70+'[3]по будинку'!O70+'[4]по будинку'!O70+'[5]по будинку'!O70+'[6]по будинку'!O70+'[7]по будинку'!O70+'[8]по будинку'!O70+'[9]по будинку'!O70+'[10]по будинку'!O70+'[11]по будинку'!O70+'[12]по будинку'!O70</f>
        <v>0</v>
      </c>
      <c r="E70" s="11">
        <f>'[1]Прибирання сходових кліто'!Y71+'[2]по будинку'!Q70+'[3]по будинку'!P70+'[4]по будинку'!P70+'[5]по будинку'!P70+'[6]по будинку'!P70+'[7]по будинку'!P70+'[8]по будинку'!P70+'[9]по будинку'!P70+'[10]по будинку'!P70+'[11]по будинку'!P70+'[12]по будинку'!P70</f>
        <v>0</v>
      </c>
      <c r="F70" s="10">
        <f t="shared" si="0"/>
        <v>0</v>
      </c>
      <c r="G70" s="23">
        <f t="shared" si="1"/>
        <v>0</v>
      </c>
      <c r="H70" s="17">
        <f>'[1]Прибирання прибуд терит.'!H70+'[2]по будинку'!T70+'[3]по будинку'!S70+'[4]по будинку'!S70+'[5]по будинку'!S70+'[6]по будинку'!S70+'[7]по будинку'!S70+'[8]по будинку'!S70+'[9]по будинку'!S70+'[10]по будинку'!S70+'[11]по будинку'!S70+'[12]по будинку'!S70</f>
        <v>0</v>
      </c>
      <c r="I70" s="11">
        <f>'[1]Прибирання прибуд терит.'!AG70+'[2]по будинку'!U70+'[3]по будинку'!T70+'[4]по будинку'!T70+'[5]по будинку'!T70+'[6]по будинку'!T70+'[7]по будинку'!T70+'[8]по будинку'!T70+'[9]по будинку'!T70+'[10]по будинку'!T70+'[11]по будинку'!T70+'[12]по будинку'!T70</f>
        <v>0</v>
      </c>
      <c r="J70" s="10">
        <f t="shared" si="2"/>
        <v>0</v>
      </c>
      <c r="K70" s="23">
        <f t="shared" si="3"/>
        <v>0</v>
      </c>
      <c r="L70" s="22">
        <f>'[1]Вивезення та знешкодження ТПВ'!H72+'[2]по будинку'!X70+'[3]по будинку'!W70+'[4]по будинку'!W70+'[5]по будинку'!W70</f>
        <v>848.904</v>
      </c>
      <c r="M70" s="10">
        <f>'[1]Вивезення та знешкодження ТПВ'!V72+'[2]по будинку'!Y70+'[3]по будинку'!X70+'[4]по будинку'!X70+'[5]по будинку'!X70</f>
        <v>856.23756733815412</v>
      </c>
      <c r="N70" s="10">
        <v>0</v>
      </c>
      <c r="O70" s="15">
        <f t="shared" si="4"/>
        <v>7.3335673381541255</v>
      </c>
      <c r="P70" s="17">
        <f>'[1]Приб підвал, тех.поверхів,покр '!H72+'[2]по будинку'!AB70+'[3]по будинку'!AA70+'[4]по будинку'!AA70+'[5]по будинку'!AA70+'[6]по будинку'!AA70+'[7]по будинку'!AA70+'[8]по будинку'!AA70+'[9]по будинку'!AA70+'[10]по будинку'!AA70+'[11]по будинку'!AA70+'[12]по будинку'!AA70</f>
        <v>0</v>
      </c>
      <c r="Q70" s="11">
        <f>'[1]Приб підвал, тех.поверхів,покр '!Q72+'[2]по будинку'!AC70+'[3]по будинку'!AB70+'[4]по будинку'!AB70+'[5]по будинку'!AB70+'[6]по будинку'!AB70+'[7]по будинку'!AB70+'[8]по будинку'!AB70+'[9]по будинку'!AB70+'[10]по будинку'!AB70+'[11]по будинку'!AB70+'[12]по будинку'!AB70</f>
        <v>0</v>
      </c>
      <c r="R70" s="10">
        <f t="shared" si="5"/>
        <v>0</v>
      </c>
      <c r="S70" s="23">
        <v>0</v>
      </c>
      <c r="T70" s="17">
        <f>'[1]ТО ліфтів'!H72+'[2]по будинку'!AF70+'[3]по будинку'!AE70+'[4]по будинку'!AE70+'[5]по будинку'!AE70+'[6]по будинку'!AE70+'[7]по будинку'!AE70+'[8]по будинку'!AE70+'[9]по будинку'!AE70+'[10]по будинку'!AE70+'[11]по будинку'!AE70+'[12]по будинку'!AE70</f>
        <v>0</v>
      </c>
      <c r="U70" s="10">
        <f>'[1]ТО ліфтів'!Q72+'[2]по будинку'!AG70+'[3]по будинку'!AF70+'[4]по будинку'!AF70+'[5]по будинку'!AF70+'[6]по будинку'!AF70+'[7]по будинку'!AF70+'[8]по будинку'!AF70+'[9]по будинку'!AF70+'[10]по будинку'!AF70+'[11]по будинку'!AF70+'[12]по будинку'!AF70</f>
        <v>0</v>
      </c>
      <c r="V70" s="10">
        <f t="shared" si="6"/>
        <v>0</v>
      </c>
      <c r="W70" s="23">
        <f t="shared" si="7"/>
        <v>0</v>
      </c>
      <c r="X70" s="17">
        <f>'[1]Обслуг. дисп.'!H72+'[2]по будинку'!AJ70+'[3]по будинку'!AI70+'[4]по будинку'!AI70+'[5]по будинку'!AI70+'[6]по будинку'!AI70+'[7]по будинку'!AI70+'[8]по будинку'!AI70+'[9]по будинку'!AI70+'[10]по будинку'!AI70+'[11]по будинку'!AI70+'[12]по будинку'!AI70</f>
        <v>0</v>
      </c>
      <c r="Y70" s="10">
        <f>'[1]Обслуг. дисп.'!O72+'[2]по будинку'!AK70+'[3]по будинку'!AJ70+'[4]по будинку'!AJ70+'[5]по будинку'!AJ70+'[6]по будинку'!AJ70+'[7]по будинку'!AJ70+'[8]по будинку'!AJ70+'[9]по будинку'!AJ70+'[10]по будинку'!AJ70+'[11]по будинку'!AJ70+'[12]по будинку'!AJ70</f>
        <v>0</v>
      </c>
      <c r="Z70" s="10">
        <f t="shared" si="8"/>
        <v>0</v>
      </c>
      <c r="AA70" s="27">
        <f t="shared" si="9"/>
        <v>0</v>
      </c>
      <c r="AB70" s="17">
        <f>'[1]ТО внутр. буд.сист'!H70+'[2]по будинку'!AN70+'[3]по будинку'!AM70+'[4]по будинку'!AM70+'[5]по будинку'!AM70+'[6]по будинку'!AM70+'[7]по будинку'!AM70+'[8]по будинку'!AM70+'[9]по будинку'!AM70+'[10]по будинку'!AM70+'[11]по будинку'!AM70+'[12]по будинку'!AM70</f>
        <v>721.79408000000001</v>
      </c>
      <c r="AC70" s="10">
        <f>'[1]ТО внутр. буд.сист'!W70+'[2]по будинку'!AO70+'[3]по будинку'!AN70+'[4]по будинку'!AN70+'[5]по будинку'!AN70+'[6]по будинку'!AN70+'[7]по будинку'!AN70+'[8]по будинку'!AN70+'[9]по будинку'!AN70+'[10]по будинку'!AN70+'[11]по будинку'!AN70+'[12]по будинку'!AN70</f>
        <v>546.37806636141306</v>
      </c>
      <c r="AD70" s="10">
        <f t="shared" si="10"/>
        <v>175.41601363858695</v>
      </c>
      <c r="AE70" s="23">
        <v>0</v>
      </c>
      <c r="AF70" s="17">
        <f>[1]Дератизація!H71+'[2]по будинку'!AR70+'[3]по будинку'!AQ70+'[4]по будинку'!AQ70+'[5]по будинку'!AQ70+'[6]по будинку'!AQ70+'[7]по будинку'!AQ70+'[8]по будинку'!AQ70+'[9]по будинку'!AQ70+'[10]по будинку'!AQ70+'[11]по будинку'!AQ70+'[12]по будинку'!AQ70</f>
        <v>0</v>
      </c>
      <c r="AG70" s="10">
        <f>[1]Дератизація!O71+'[2]по будинку'!AS70+'[3]по будинку'!AR70+'[4]по будинку'!AR70+'[5]по будинку'!AR70+'[6]по будинку'!AR70+'[7]по будинку'!AR70+'[8]по будинку'!AR70+'[9]по будинку'!AR70+'[10]по будинку'!AR70+'[11]по будинку'!AR70+'[12]по будинку'!AR70</f>
        <v>0</v>
      </c>
      <c r="AH70" s="10">
        <f t="shared" si="12"/>
        <v>0</v>
      </c>
      <c r="AI70" s="23">
        <f t="shared" si="13"/>
        <v>0</v>
      </c>
      <c r="AJ70" s="17">
        <f>[1]Дезінсекція!H72+'[2]по будинку'!AV70+'[3]по будинку'!AU70+'[4]по будинку'!AU70+'[5]по будинку'!AU70+'[6]по будинку'!AU70+'[7]по будинку'!AU70+'[8]по будинку'!AU70+'[9]по будинку'!AU70+'[10]по будинку'!AU70+'[11]по будинку'!AU70+'[12]по будинку'!AU70</f>
        <v>0</v>
      </c>
      <c r="AK70" s="10">
        <f>[1]Дезінсекція!O72+'[2]по будинку'!AW70+'[3]по будинку'!AV70+'[4]по будинку'!AV70+'[5]по будинку'!AV70+'[6]по будинку'!AV70+'[7]по будинку'!AV70+'[8]по будинку'!AV70+'[9]по будинку'!AV70+'[10]по будинку'!AV70+'[11]по будинку'!AV70+'[12]по будинку'!AV70</f>
        <v>0</v>
      </c>
      <c r="AL70" s="10">
        <f t="shared" si="14"/>
        <v>0</v>
      </c>
      <c r="AM70" s="23">
        <v>0</v>
      </c>
      <c r="AN70" s="17">
        <f>'[1]Обслуг. ДВК'!H72+'[2]по будинку'!AZ70+'[3]по будинку'!AY70+'[4]по будинку'!AY70+'[5]по будинку'!AY70+'[6]по будинку'!AY70+'[7]по будинку'!AY70+'[8]по будинку'!AY70+'[9]по будинку'!AY70+'[10]по будинку'!AY70+'[11]по будинку'!AY70+'[12]по будинку'!AY70</f>
        <v>415.4942400000001</v>
      </c>
      <c r="AO70" s="10">
        <f>'[1]Обслуг. ДВК'!Q72+'[2]по будинку'!BA70+'[3]по будинку'!AZ70+'[4]по будинку'!AZ70+'[5]по будинку'!AZ70+'[6]по будинку'!AZ70+'[7]по будинку'!AZ70+'[8]по будинку'!AZ70+'[9]по будинку'!AZ70+'[10]по будинку'!AZ70+'[11]по будинку'!AZ70+'[12]по будинку'!AZ70</f>
        <v>6608.1459218097152</v>
      </c>
      <c r="AP70" s="10">
        <v>0</v>
      </c>
      <c r="AQ70" s="23">
        <f t="shared" si="32"/>
        <v>6192.6516818097152</v>
      </c>
      <c r="AR70" s="17">
        <f>'[1]ТО мереж електропост.'!H73+'[2]по будинку'!BD70+'[3]по будинку'!BC70+'[4]по будинку'!BC70+'[5]по будинку'!BC70+'[6]по будинку'!BC70+'[7]по будинку'!BC70+'[8]по будинку'!BC70+'[9]по будинку'!BC70+'[10]по будинку'!BC70+'[11]по будинку'!BC70+'[12]по будинку'!BC70</f>
        <v>0</v>
      </c>
      <c r="AS70" s="11">
        <f>'[1]ТО мереж електропост.'!P73+'[2]по будинку'!BE70+'[3]по будинку'!BD70+'[4]по будинку'!BD70+'[5]по будинку'!BD70+'[6]по будинку'!BD70+'[7]по будинку'!BD70+'[8]по будинку'!BD70+'[9]по будинку'!BD70+'[10]по будинку'!BD70+'[11]по будинку'!BD70+'[12]по будинку'!BD70</f>
        <v>0</v>
      </c>
      <c r="AT70" s="10">
        <f t="shared" si="16"/>
        <v>0</v>
      </c>
      <c r="AU70" s="23">
        <v>0</v>
      </c>
      <c r="AV70" s="17">
        <f>'[1]ПР констр.'!H72+'[2]по будинку'!BH70+'[3]по будинку'!BG70+'[4]по будинку'!BG70+'[5]по будинку'!BG70+'[6]по будинку'!BG70+'[7]по будинку'!BG70+'[8]по будинку'!BG70+'[9]по будинку'!BG70+'[10]по будинку'!BG70+'[11]по будинку'!BG70+'[12]по будинку'!BG70</f>
        <v>1951.5070400000004</v>
      </c>
      <c r="AW70" s="10">
        <v>0</v>
      </c>
      <c r="AX70" s="10">
        <f t="shared" si="18"/>
        <v>1951.5070400000004</v>
      </c>
      <c r="AY70" s="23">
        <v>0</v>
      </c>
      <c r="AZ70" s="17">
        <f>'[1]Прибирання та вивезення снігу'!H71+'[2]по будинку'!BL70+'[3]по будинку'!BK70+'[4]по будинку'!BK70+'[5]по будинку'!BK70+'[6]по будинку'!BK70+'[7]по будинку'!BK70+'[8]по будинку'!BK70+'[9]по будинку'!BK70+'[10]по будинку'!BK70+'[11]по будинку'!BK70+'[12]по будинку'!BK70</f>
        <v>0</v>
      </c>
      <c r="BA70" s="10">
        <f>'[1]Прибирання та вивезення снігу'!R71+'[2]по будинку'!BM70+'[3]по будинку'!BL70+'[4]по будинку'!BL70+'[5]по будинку'!BL70+'[6]по будинку'!BL70+'[7]по будинку'!BL70+'[8]по будинку'!BL70+'[9]по будинку'!BL70+'[10]по будинку'!BL70+'[11]по будинку'!BL70+'[12]по будинку'!BL70</f>
        <v>0</v>
      </c>
      <c r="BB70" s="10">
        <f t="shared" si="19"/>
        <v>0</v>
      </c>
      <c r="BC70" s="23">
        <f t="shared" si="20"/>
        <v>0</v>
      </c>
      <c r="BD70" s="17">
        <f>'[1]експлуатація номерних знаків'!H72+'[2]по будинку'!BP70+'[3]по будинку'!BO70+'[4]по будинку'!BO70+'[5]по будинку'!BO70+'[6]по будинку'!BO70+'[7]по будинку'!BO70+'[8]по будинку'!BO70+'[9]по будинку'!BO70+'[10]по будинку'!BO70+'[11]по будинку'!BO70+'[12]по будинку'!BO70</f>
        <v>0</v>
      </c>
      <c r="BE70" s="10">
        <f>'[1]експлуатація номерних знаків'!P72+'[2]по будинку'!BQ70+'[3]по будинку'!BP70+'[4]по будинку'!BP70+'[5]по будинку'!BP70+'[6]по будинку'!BP70+'[7]по будинку'!BP70+'[8]по будинку'!BP70+'[9]по будинку'!BP70+'[10]по будинку'!BP70+'[11]по будинку'!BP70+'[12]по будинку'!BP70</f>
        <v>0</v>
      </c>
      <c r="BF70" s="12">
        <f t="shared" si="21"/>
        <v>0</v>
      </c>
      <c r="BG70" s="29">
        <v>0</v>
      </c>
      <c r="BH70" s="17">
        <f>'[1]Освітлення місць загального кор'!H72+'[2]по будинку'!BT70+'[3]по будинку'!BS70+'[4]по будинку'!BS70+'[5]по будинку'!BS70+'[6]по будинку'!BS70+'[7]по будинку'!BS70+'[8]по будинку'!BS70+'[9]по будинку'!BS70+'[10]по будинку'!BS70+'[11]по будинку'!BS70+'[12]по будинку'!BS70</f>
        <v>0</v>
      </c>
      <c r="BI70" s="10">
        <f>'[1]Освітлення місць загального кор'!Q72+'[2]по будинку'!BU70+'[3]по будинку'!BT70+'[4]по будинку'!BT70+'[5]по будинку'!BT70+'[6]по будинку'!BT70+'[7]по будинку'!BT70+'[8]по будинку'!BT70+'[9]по будинку'!BT70+'[10]по будинку'!BT70+'[11]по будинку'!BT70+'[12]по будинку'!BT70</f>
        <v>0</v>
      </c>
      <c r="BJ70" s="10">
        <f t="shared" si="22"/>
        <v>0</v>
      </c>
      <c r="BK70" s="27">
        <f t="shared" si="23"/>
        <v>0</v>
      </c>
      <c r="BL70" s="17">
        <v>0</v>
      </c>
      <c r="BM70" s="10">
        <f>'[1]Енергопостачання ліфтів'!P72+'[2]по будинку'!BY70+'[3]по будинку'!BX70+'[4]по будинку'!BX70+'[5]по будинку'!BX70+'[6]по будинку'!BX70+'[7]по будинку'!BX70+'[8]по будинку'!BX70+'[9]по будинку'!BX70+'[10]по будинку'!BX70+'[11]по будинку'!BX70+'[12]по будинку'!BX70</f>
        <v>0</v>
      </c>
      <c r="BN70" s="10">
        <f t="shared" si="24"/>
        <v>0</v>
      </c>
      <c r="BO70" s="23">
        <f t="shared" si="25"/>
        <v>0</v>
      </c>
      <c r="BP70" s="134">
        <f t="shared" si="26"/>
        <v>3937.6993600000005</v>
      </c>
      <c r="BQ70" s="12">
        <f t="shared" si="26"/>
        <v>8010.7615555092825</v>
      </c>
      <c r="BR70" s="10">
        <v>0</v>
      </c>
      <c r="BS70" s="15">
        <f t="shared" si="29"/>
        <v>4073.062195509282</v>
      </c>
      <c r="BT70" s="30">
        <f t="shared" si="28"/>
        <v>2.0343761224852073</v>
      </c>
    </row>
    <row r="71" spans="1:72" ht="17.100000000000001" customHeight="1" x14ac:dyDescent="0.2">
      <c r="A71" s="136">
        <v>66</v>
      </c>
      <c r="B71" s="39" t="s">
        <v>63</v>
      </c>
      <c r="C71" s="36">
        <v>6</v>
      </c>
      <c r="D71" s="22">
        <f>'[1]Прибирання сходових кліто'!H72+'[2]по будинку'!P71+'[3]по будинку'!O71+'[4]по будинку'!O71+'[5]по будинку'!O71+'[6]по будинку'!O71+'[7]по будинку'!O71+'[8]по будинку'!O71+'[9]по будинку'!O71+'[10]по будинку'!O71+'[11]по будинку'!O71+'[12]по будинку'!O71</f>
        <v>0</v>
      </c>
      <c r="E71" s="11">
        <f>'[1]Прибирання сходових кліто'!Y72+'[2]по будинку'!Q71+'[3]по будинку'!P71+'[4]по будинку'!P71+'[5]по будинку'!P71+'[6]по будинку'!P71+'[7]по будинку'!P71+'[8]по будинку'!P71+'[9]по будинку'!P71+'[10]по будинку'!P71+'[11]по будинку'!P71+'[12]по будинку'!P71</f>
        <v>0</v>
      </c>
      <c r="F71" s="10">
        <f t="shared" ref="F71:F134" si="33">D71-E71</f>
        <v>0</v>
      </c>
      <c r="G71" s="23">
        <f t="shared" ref="G71:G132" si="34">E71-D71</f>
        <v>0</v>
      </c>
      <c r="H71" s="17">
        <f>'[1]Прибирання прибуд терит.'!H71+'[2]по будинку'!T71+'[3]по будинку'!S71+'[4]по будинку'!S71+'[5]по будинку'!S71+'[6]по будинку'!S71+'[7]по будинку'!S71+'[8]по будинку'!S71+'[9]по будинку'!S71+'[10]по будинку'!S71+'[11]по будинку'!S71+'[12]по будинку'!S71</f>
        <v>0</v>
      </c>
      <c r="I71" s="11">
        <f>'[1]Прибирання прибуд терит.'!AG71+'[2]по будинку'!U71+'[3]по будинку'!T71+'[4]по будинку'!T71+'[5]по будинку'!T71+'[6]по будинку'!T71+'[7]по будинку'!T71+'[8]по будинку'!T71+'[9]по будинку'!T71+'[10]по будинку'!T71+'[11]по будинку'!T71+'[12]по будинку'!T71</f>
        <v>0</v>
      </c>
      <c r="J71" s="10">
        <f t="shared" ref="J71:J81" si="35">H71-I71</f>
        <v>0</v>
      </c>
      <c r="K71" s="23">
        <f t="shared" ref="K71:K134" si="36">I71-H71</f>
        <v>0</v>
      </c>
      <c r="L71" s="22">
        <f>'[1]Вивезення та знешкодження ТПВ'!H73+'[2]по будинку'!X71+'[3]по будинку'!W71+'[4]по будинку'!W71+'[5]по будинку'!W71</f>
        <v>211.6575</v>
      </c>
      <c r="M71" s="10">
        <f>'[1]Вивезення та знешкодження ТПВ'!V73+'[2]по будинку'!Y71+'[3]по будинку'!X71+'[4]по будинку'!X71+'[5]по будинку'!X71</f>
        <v>243.08566891408282</v>
      </c>
      <c r="N71" s="10">
        <v>0</v>
      </c>
      <c r="O71" s="15">
        <f t="shared" ref="O71:O134" si="37">M71-L71</f>
        <v>31.428168914082818</v>
      </c>
      <c r="P71" s="17">
        <f>'[1]Приб підвал, тех.поверхів,покр '!H73+'[2]по будинку'!AB71+'[3]по будинку'!AA71+'[4]по будинку'!AA71+'[5]по будинку'!AA71+'[6]по будинку'!AA71+'[7]по будинку'!AA71+'[8]по будинку'!AA71+'[9]по будинку'!AA71+'[10]по будинку'!AA71+'[11]по будинку'!AA71+'[12]по будинку'!AA71</f>
        <v>0</v>
      </c>
      <c r="Q71" s="11">
        <f>'[1]Приб підвал, тех.поверхів,покр '!Q73+'[2]по будинку'!AC71+'[3]по будинку'!AB71+'[4]по будинку'!AB71+'[5]по будинку'!AB71+'[6]по будинку'!AB71+'[7]по будинку'!AB71+'[8]по будинку'!AB71+'[9]по будинку'!AB71+'[10]по будинку'!AB71+'[11]по будинку'!AB71+'[12]по будинку'!AB71</f>
        <v>0</v>
      </c>
      <c r="R71" s="10">
        <f t="shared" ref="R71:R134" si="38">P71-Q71</f>
        <v>0</v>
      </c>
      <c r="S71" s="23">
        <v>0</v>
      </c>
      <c r="T71" s="17">
        <f>'[1]ТО ліфтів'!H73+'[2]по будинку'!AF71+'[3]по будинку'!AE71+'[4]по будинку'!AE71+'[5]по будинку'!AE71+'[6]по будинку'!AE71+'[7]по будинку'!AE71+'[8]по будинку'!AE71+'[9]по будинку'!AE71+'[10]по будинку'!AE71+'[11]по будинку'!AE71+'[12]по будинку'!AE71</f>
        <v>0</v>
      </c>
      <c r="U71" s="10">
        <f>'[1]ТО ліфтів'!Q73+'[2]по будинку'!AG71+'[3]по будинку'!AF71+'[4]по будинку'!AF71+'[5]по будинку'!AF71+'[6]по будинку'!AF71+'[7]по будинку'!AF71+'[8]по будинку'!AF71+'[9]по будинку'!AF71+'[10]по будинку'!AF71+'[11]по будинку'!AF71+'[12]по будинку'!AF71</f>
        <v>0</v>
      </c>
      <c r="V71" s="10">
        <f t="shared" ref="V71:V134" si="39">T71-U71</f>
        <v>0</v>
      </c>
      <c r="W71" s="23">
        <f t="shared" ref="W71:W134" si="40">U71-T71</f>
        <v>0</v>
      </c>
      <c r="X71" s="17">
        <f>'[1]Обслуг. дисп.'!H73+'[2]по будинку'!AJ71+'[3]по будинку'!AI71+'[4]по будинку'!AI71+'[5]по будинку'!AI71+'[6]по будинку'!AI71+'[7]по будинку'!AI71+'[8]по будинку'!AI71+'[9]по будинку'!AI71+'[10]по будинку'!AI71+'[11]по будинку'!AI71+'[12]по будинку'!AI71</f>
        <v>0</v>
      </c>
      <c r="Y71" s="10">
        <f>'[1]Обслуг. дисп.'!O73+'[2]по будинку'!AK71+'[3]по будинку'!AJ71+'[4]по будинку'!AJ71+'[5]по будинку'!AJ71+'[6]по будинку'!AJ71+'[7]по будинку'!AJ71+'[8]по будинку'!AJ71+'[9]по будинку'!AJ71+'[10]по будинку'!AJ71+'[11]по будинку'!AJ71+'[12]по будинку'!AJ71</f>
        <v>0</v>
      </c>
      <c r="Z71" s="10">
        <f t="shared" ref="Z71:Z134" si="41">X71-Y71</f>
        <v>0</v>
      </c>
      <c r="AA71" s="27">
        <f t="shared" ref="AA71:AA134" si="42">Y71-X71</f>
        <v>0</v>
      </c>
      <c r="AB71" s="17">
        <f>'[1]ТО внутр. буд.сист'!H71+'[2]по будинку'!AN71+'[3]по будинку'!AM71+'[4]по будинку'!AM71+'[5]по будинку'!AM71+'[6]по будинку'!AM71+'[7]по будинку'!AM71+'[8]по будинку'!AM71+'[9]по будинку'!AM71+'[10]по будинку'!AM71+'[11]по будинку'!AM71+'[12]по будинку'!AM71</f>
        <v>246.34478999999996</v>
      </c>
      <c r="AC71" s="10">
        <f>'[1]ТО внутр. буд.сист'!W71+'[2]по будинку'!AO71+'[3]по будинку'!AN71+'[4]по будинку'!AN71+'[5]по будинку'!AN71+'[6]по будинку'!AN71+'[7]по будинку'!AN71+'[8]по будинку'!AN71+'[9]по будинку'!AN71+'[10]по будинку'!AN71+'[11]по будинку'!AN71+'[12]по будинку'!AN71</f>
        <v>186.21847176394664</v>
      </c>
      <c r="AD71" s="10">
        <f t="shared" ref="AD71:AD133" si="43">AB71-AC71</f>
        <v>60.126318236053322</v>
      </c>
      <c r="AE71" s="23">
        <v>0</v>
      </c>
      <c r="AF71" s="17">
        <f>[1]Дератизація!H72+'[2]по будинку'!AR71+'[3]по будинку'!AQ71+'[4]по будинку'!AQ71+'[5]по будинку'!AQ71+'[6]по будинку'!AQ71+'[7]по будинку'!AQ71+'[8]по будинку'!AQ71+'[9]по будинку'!AQ71+'[10]по будинку'!AQ71+'[11]по будинку'!AQ71+'[12]по будинку'!AQ71</f>
        <v>0</v>
      </c>
      <c r="AG71" s="10">
        <f>[1]Дератизація!O72+'[2]по будинку'!AS71+'[3]по будинку'!AR71+'[4]по будинку'!AR71+'[5]по будинку'!AR71+'[6]по будинку'!AR71+'[7]по будинку'!AR71+'[8]по будинку'!AR71+'[9]по будинку'!AR71+'[10]по будинку'!AR71+'[11]по будинку'!AR71+'[12]по будинку'!AR71</f>
        <v>0</v>
      </c>
      <c r="AH71" s="10">
        <f t="shared" ref="AH71:AH134" si="44">AF71-AG71</f>
        <v>0</v>
      </c>
      <c r="AI71" s="23">
        <f t="shared" ref="AI71:AI131" si="45">AG71-AF71</f>
        <v>0</v>
      </c>
      <c r="AJ71" s="17">
        <f>[1]Дезінсекція!H73+'[2]по будинку'!AV71+'[3]по будинку'!AU71+'[4]по будинку'!AU71+'[5]по будинку'!AU71+'[6]по будинку'!AU71+'[7]по будинку'!AU71+'[8]по будинку'!AU71+'[9]по будинку'!AU71+'[10]по будинку'!AU71+'[11]по будинку'!AU71+'[12]по будинку'!AU71</f>
        <v>0</v>
      </c>
      <c r="AK71" s="10">
        <f>[1]Дезінсекція!O73+'[2]по будинку'!AW71+'[3]по будинку'!AV71+'[4]по будинку'!AV71+'[5]по будинку'!AV71+'[6]по будинку'!AV71+'[7]по будинку'!AV71+'[8]по будинку'!AV71+'[9]по будинку'!AV71+'[10]по будинку'!AV71+'[11]по будинку'!AV71+'[12]по будинку'!AV71</f>
        <v>0</v>
      </c>
      <c r="AL71" s="10">
        <f t="shared" ref="AL71:AL134" si="46">AJ71-AK71</f>
        <v>0</v>
      </c>
      <c r="AM71" s="23">
        <v>0</v>
      </c>
      <c r="AN71" s="17">
        <f>'[1]Обслуг. ДВК'!H73+'[2]по будинку'!AZ71+'[3]по будинку'!AY71+'[4]по будинку'!AY71+'[5]по будинку'!AY71+'[6]по будинку'!AY71+'[7]по будинку'!AY71+'[8]по будинку'!AY71+'[9]по будинку'!AY71+'[10]по будинку'!AY71+'[11]по будинку'!AY71+'[12]по будинку'!AY71</f>
        <v>103.39928999999998</v>
      </c>
      <c r="AO71" s="10">
        <f>'[1]Обслуг. ДВК'!Q73+'[2]по будинку'!BA71+'[3]по будинку'!AZ71+'[4]по будинку'!AZ71+'[5]по будинку'!AZ71+'[6]по будинку'!AZ71+'[7]по будинку'!AZ71+'[8]по будинку'!AZ71+'[9]по будинку'!AZ71+'[10]по будинку'!AZ71+'[11]по будинку'!AZ71+'[12]по будинку'!AZ71</f>
        <v>165.20146781537301</v>
      </c>
      <c r="AP71" s="10">
        <v>0</v>
      </c>
      <c r="AQ71" s="23">
        <f t="shared" si="32"/>
        <v>61.802177815373028</v>
      </c>
      <c r="AR71" s="17">
        <f>'[1]ТО мереж електропост.'!H74+'[2]по будинку'!BD71+'[3]по будинку'!BC71+'[4]по будинку'!BC71+'[5]по будинку'!BC71+'[6]по будинку'!BC71+'[7]по будинку'!BC71+'[8]по будинку'!BC71+'[9]по будинку'!BC71+'[10]по будинку'!BC71+'[11]по будинку'!BC71+'[12]по будинку'!BC71</f>
        <v>0</v>
      </c>
      <c r="AS71" s="11">
        <f>'[1]ТО мереж електропост.'!P74+'[2]по будинку'!BE71+'[3]по будинку'!BD71+'[4]по будинку'!BD71+'[5]по будинку'!BD71+'[6]по будинку'!BD71+'[7]по будинку'!BD71+'[8]по будинку'!BD71+'[9]по будинку'!BD71+'[10]по будинку'!BD71+'[11]по будинку'!BD71+'[12]по будинку'!BD71</f>
        <v>0</v>
      </c>
      <c r="AT71" s="10">
        <f t="shared" ref="AT71:AT132" si="47">AR71-AS71</f>
        <v>0</v>
      </c>
      <c r="AU71" s="23">
        <v>0</v>
      </c>
      <c r="AV71" s="17">
        <f>'[1]ПР констр.'!H73+'[2]по будинку'!BH71+'[3]по будинку'!BG71+'[4]по будинку'!BG71+'[5]по будинку'!BG71+'[6]по будинку'!BG71+'[7]по будинку'!BG71+'[8]по будинку'!BG71+'[9]по будинку'!BG71+'[10]по будинку'!BG71+'[11]по будинку'!BG71+'[12]по будинку'!BG71</f>
        <v>713.7949799999999</v>
      </c>
      <c r="AW71" s="10">
        <v>0</v>
      </c>
      <c r="AX71" s="10">
        <f t="shared" ref="AX71:AX134" si="48">AV71-AW71</f>
        <v>713.7949799999999</v>
      </c>
      <c r="AY71" s="23">
        <v>0</v>
      </c>
      <c r="AZ71" s="17">
        <f>'[1]Прибирання та вивезення снігу'!H72+'[2]по будинку'!BL71+'[3]по будинку'!BK71+'[4]по будинку'!BK71+'[5]по будинку'!BK71+'[6]по будинку'!BK71+'[7]по будинку'!BK71+'[8]по будинку'!BK71+'[9]по будинку'!BK71+'[10]по будинку'!BK71+'[11]по будинку'!BK71+'[12]по будинку'!BK71</f>
        <v>0</v>
      </c>
      <c r="BA71" s="10">
        <f>'[1]Прибирання та вивезення снігу'!R72+'[2]по будинку'!BM71+'[3]по будинку'!BL71+'[4]по будинку'!BL71+'[5]по будинку'!BL71+'[6]по будинку'!BL71+'[7]по будинку'!BL71+'[8]по будинку'!BL71+'[9]по будинку'!BL71+'[10]по будинку'!BL71+'[11]по будинку'!BL71+'[12]по будинку'!BL71</f>
        <v>0</v>
      </c>
      <c r="BB71" s="10">
        <f t="shared" ref="BB71:BB91" si="49">AZ71-BA71</f>
        <v>0</v>
      </c>
      <c r="BC71" s="23">
        <f t="shared" ref="BC71:BC131" si="50">BA71-AZ71</f>
        <v>0</v>
      </c>
      <c r="BD71" s="17">
        <f>'[1]експлуатація номерних знаків'!H73+'[2]по будинку'!BP71+'[3]по будинку'!BO71+'[4]по будинку'!BO71+'[5]по будинку'!BO71+'[6]по будинку'!BO71+'[7]по будинку'!BO71+'[8]по будинку'!BO71+'[9]по будинку'!BO71+'[10]по будинку'!BO71+'[11]по будинку'!BO71+'[12]по будинку'!BO71</f>
        <v>0</v>
      </c>
      <c r="BE71" s="10">
        <f>'[1]експлуатація номерних знаків'!P73+'[2]по будинку'!BQ71+'[3]по будинку'!BP71+'[4]по будинку'!BP71+'[5]по будинку'!BP71+'[6]по будинку'!BP71+'[7]по будинку'!BP71+'[8]по будинку'!BP71+'[9]по будинку'!BP71+'[10]по будинку'!BP71+'[11]по будинку'!BP71+'[12]по будинку'!BP71</f>
        <v>0</v>
      </c>
      <c r="BF71" s="12">
        <f t="shared" ref="BF71:BF134" si="51">BD71-BE71</f>
        <v>0</v>
      </c>
      <c r="BG71" s="29">
        <v>0</v>
      </c>
      <c r="BH71" s="17">
        <f>'[1]Освітлення місць загального кор'!H73+'[2]по будинку'!BT71+'[3]по будинку'!BS71+'[4]по будинку'!BS71+'[5]по будинку'!BS71+'[6]по будинку'!BS71+'[7]по будинку'!BS71+'[8]по будинку'!BS71+'[9]по будинку'!BS71+'[10]по будинку'!BS71+'[11]по будинку'!BS71+'[12]по будинку'!BS71</f>
        <v>0</v>
      </c>
      <c r="BI71" s="10">
        <f>'[1]Освітлення місць загального кор'!Q73+'[2]по будинку'!BU71+'[3]по будинку'!BT71+'[4]по будинку'!BT71+'[5]по будинку'!BT71+'[6]по будинку'!BT71+'[7]по будинку'!BT71+'[8]по будинку'!BT71+'[9]по будинку'!BT71+'[10]по будинку'!BT71+'[11]по будинку'!BT71+'[12]по будинку'!BT71</f>
        <v>0</v>
      </c>
      <c r="BJ71" s="10">
        <f t="shared" ref="BJ71:BJ132" si="52">BH71-BI71</f>
        <v>0</v>
      </c>
      <c r="BK71" s="27">
        <f t="shared" ref="BK71:BK133" si="53">BI71-BH71</f>
        <v>0</v>
      </c>
      <c r="BL71" s="17">
        <v>0</v>
      </c>
      <c r="BM71" s="10">
        <f>'[1]Енергопостачання ліфтів'!P73+'[2]по будинку'!BY71+'[3]по будинку'!BX71+'[4]по будинку'!BX71+'[5]по будинку'!BX71+'[6]по будинку'!BX71+'[7]по будинку'!BX71+'[8]по будинку'!BX71+'[9]по будинку'!BX71+'[10]по будинку'!BX71+'[11]по будинку'!BX71+'[12]по будинку'!BX71</f>
        <v>0</v>
      </c>
      <c r="BN71" s="10">
        <f t="shared" ref="BN71:BN134" si="54">BL71-BM71</f>
        <v>0</v>
      </c>
      <c r="BO71" s="23">
        <f t="shared" ref="BO71:BO134" si="55">BM71-BL71</f>
        <v>0</v>
      </c>
      <c r="BP71" s="134">
        <f t="shared" ref="BP71:BQ134" si="56">D71+H71+L71+P71+T71+X71+AB71+AF71+AJ71+AN71+AR71+AV71+AZ71+BD71+BH71+BL71</f>
        <v>1275.1965599999999</v>
      </c>
      <c r="BQ71" s="12">
        <f t="shared" si="56"/>
        <v>594.50560849340241</v>
      </c>
      <c r="BR71" s="10">
        <f t="shared" ref="BR71:BR133" si="57">BP71-BQ71</f>
        <v>680.69095150659746</v>
      </c>
      <c r="BS71" s="15">
        <v>0</v>
      </c>
      <c r="BT71" s="30">
        <f t="shared" ref="BT71:BT134" si="58">BQ71/BP71</f>
        <v>0.46620703595169866</v>
      </c>
    </row>
    <row r="72" spans="1:72" ht="17.100000000000001" customHeight="1" x14ac:dyDescent="0.2">
      <c r="A72" s="135">
        <v>67</v>
      </c>
      <c r="B72" s="39" t="s">
        <v>63</v>
      </c>
      <c r="C72" s="36">
        <v>8</v>
      </c>
      <c r="D72" s="22">
        <f>'[1]Прибирання сходових кліто'!H73+'[2]по будинку'!P72+'[3]по будинку'!O72+'[4]по будинку'!O72+'[5]по будинку'!O72+'[6]по будинку'!O72+'[7]по будинку'!O72+'[8]по будинку'!O72+'[9]по будинку'!O72+'[10]по будинку'!O72+'[11]по будинку'!O72+'[12]по будинку'!O72</f>
        <v>0</v>
      </c>
      <c r="E72" s="11">
        <f>'[1]Прибирання сходових кліто'!Y73+'[2]по будинку'!Q72+'[3]по будинку'!P72+'[4]по будинку'!P72+'[5]по будинку'!P72+'[6]по будинку'!P72+'[7]по будинку'!P72+'[8]по будинку'!P72+'[9]по будинку'!P72+'[10]по будинку'!P72+'[11]по будинку'!P72+'[12]по будинку'!P72</f>
        <v>0</v>
      </c>
      <c r="F72" s="10">
        <f t="shared" si="33"/>
        <v>0</v>
      </c>
      <c r="G72" s="23">
        <f t="shared" si="34"/>
        <v>0</v>
      </c>
      <c r="H72" s="17">
        <f>'[1]Прибирання прибуд терит.'!H72+'[2]по будинку'!T72+'[3]по будинку'!S72+'[4]по будинку'!S72+'[5]по будинку'!S72+'[6]по будинку'!S72+'[7]по будинку'!S72+'[8]по будинку'!S72+'[9]по будинку'!S72+'[10]по будинку'!S72+'[11]по будинку'!S72+'[12]по будинку'!S72</f>
        <v>0</v>
      </c>
      <c r="I72" s="11">
        <f>'[1]Прибирання прибуд терит.'!AG72+'[2]по будинку'!U72+'[3]по будинку'!T72+'[4]по будинку'!T72+'[5]по будинку'!T72+'[6]по будинку'!T72+'[7]по будинку'!T72+'[8]по будинку'!T72+'[9]по будинку'!T72+'[10]по будинку'!T72+'[11]по будинку'!T72+'[12]по будинку'!T72</f>
        <v>0</v>
      </c>
      <c r="J72" s="10">
        <f t="shared" si="35"/>
        <v>0</v>
      </c>
      <c r="K72" s="23">
        <f t="shared" si="36"/>
        <v>0</v>
      </c>
      <c r="L72" s="22">
        <f>'[1]Вивезення та знешкодження ТПВ'!H74+'[2]по будинку'!X72+'[3]по будинку'!W72+'[4]по будинку'!W72+'[5]по будинку'!W72</f>
        <v>550.70399999999995</v>
      </c>
      <c r="M72" s="10">
        <f>'[1]Вивезення та знешкодження ТПВ'!V74+'[2]по будинку'!Y72+'[3]по будинку'!X72+'[4]по будинку'!X72+'[5]по будинку'!X72</f>
        <v>632.11351854359521</v>
      </c>
      <c r="N72" s="10">
        <v>0</v>
      </c>
      <c r="O72" s="15">
        <f t="shared" si="37"/>
        <v>81.409518543595254</v>
      </c>
      <c r="P72" s="17">
        <f>'[1]Приб підвал, тех.поверхів,покр '!H74+'[2]по будинку'!AB72+'[3]по будинку'!AA72+'[4]по будинку'!AA72+'[5]по будинку'!AA72+'[6]по будинку'!AA72+'[7]по будинку'!AA72+'[8]по будинку'!AA72+'[9]по будинку'!AA72+'[10]по будинку'!AA72+'[11]по будинку'!AA72+'[12]по будинку'!AA72</f>
        <v>0</v>
      </c>
      <c r="Q72" s="11">
        <f>'[1]Приб підвал, тех.поверхів,покр '!Q74+'[2]по будинку'!AC72+'[3]по будинку'!AB72+'[4]по будинку'!AB72+'[5]по будинку'!AB72+'[6]по будинку'!AB72+'[7]по будинку'!AB72+'[8]по будинку'!AB72+'[9]по будинку'!AB72+'[10]по будинку'!AB72+'[11]по будинку'!AB72+'[12]по будинку'!AB72</f>
        <v>0</v>
      </c>
      <c r="R72" s="10">
        <f t="shared" si="38"/>
        <v>0</v>
      </c>
      <c r="S72" s="23">
        <v>0</v>
      </c>
      <c r="T72" s="17">
        <f>'[1]ТО ліфтів'!H74+'[2]по будинку'!AF72+'[3]по будинку'!AE72+'[4]по будинку'!AE72+'[5]по будинку'!AE72+'[6]по будинку'!AE72+'[7]по будинку'!AE72+'[8]по будинку'!AE72+'[9]по будинку'!AE72+'[10]по будинку'!AE72+'[11]по будинку'!AE72+'[12]по будинку'!AE72</f>
        <v>0</v>
      </c>
      <c r="U72" s="10">
        <f>'[1]ТО ліфтів'!Q74+'[2]по будинку'!AG72+'[3]по будинку'!AF72+'[4]по будинку'!AF72+'[5]по будинку'!AF72+'[6]по будинку'!AF72+'[7]по будинку'!AF72+'[8]по будинку'!AF72+'[9]по будинку'!AF72+'[10]по будинку'!AF72+'[11]по будинку'!AF72+'[12]по будинку'!AF72</f>
        <v>0</v>
      </c>
      <c r="V72" s="10">
        <f t="shared" si="39"/>
        <v>0</v>
      </c>
      <c r="W72" s="23">
        <f t="shared" si="40"/>
        <v>0</v>
      </c>
      <c r="X72" s="17">
        <f>'[1]Обслуг. дисп.'!H74+'[2]по будинку'!AJ72+'[3]по будинку'!AI72+'[4]по будинку'!AI72+'[5]по будинку'!AI72+'[6]по будинку'!AI72+'[7]по будинку'!AI72+'[8]по будинку'!AI72+'[9]по будинку'!AI72+'[10]по будинку'!AI72+'[11]по будинку'!AI72+'[12]по будинку'!AI72</f>
        <v>0</v>
      </c>
      <c r="Y72" s="10">
        <f>'[1]Обслуг. дисп.'!O74+'[2]по будинку'!AK72+'[3]по будинку'!AJ72+'[4]по будинку'!AJ72+'[5]по будинку'!AJ72+'[6]по будинку'!AJ72+'[7]по будинку'!AJ72+'[8]по будинку'!AJ72+'[9]по будинку'!AJ72+'[10]по будинку'!AJ72+'[11]по будинку'!AJ72+'[12]по будинку'!AJ72</f>
        <v>0</v>
      </c>
      <c r="Z72" s="10">
        <f t="shared" si="41"/>
        <v>0</v>
      </c>
      <c r="AA72" s="27">
        <f t="shared" si="42"/>
        <v>0</v>
      </c>
      <c r="AB72" s="17">
        <f>'[1]ТО внутр. буд.сист'!H72+'[2]по будинку'!AN72+'[3]по будинку'!AM72+'[4]по будинку'!AM72+'[5]по будинку'!AM72+'[6]по будинку'!AM72+'[7]по будинку'!AM72+'[8]по будинку'!AM72+'[9]по будинку'!AM72+'[10]по будинку'!AM72+'[11]по будинку'!AM72+'[12]по будинку'!AM72</f>
        <v>381.57504000000012</v>
      </c>
      <c r="AC72" s="10">
        <f>'[1]ТО внутр. буд.сист'!W72+'[2]по будинку'!AO72+'[3]по будинку'!AN72+'[4]по будинку'!AN72+'[5]по будинку'!AN72+'[6]по будинку'!AN72+'[7]по будинку'!AN72+'[8]по будинку'!AN72+'[9]по будинку'!AN72+'[10]по будинку'!AN72+'[11]по будинку'!AN72+'[12]по будинку'!AN72</f>
        <v>288.29648971826373</v>
      </c>
      <c r="AD72" s="10">
        <f t="shared" si="43"/>
        <v>93.278550281736386</v>
      </c>
      <c r="AE72" s="23">
        <v>0</v>
      </c>
      <c r="AF72" s="17">
        <f>[1]Дератизація!H73+'[2]по будинку'!AR72+'[3]по будинку'!AQ72+'[4]по будинку'!AQ72+'[5]по будинку'!AQ72+'[6]по будинку'!AQ72+'[7]по будинку'!AQ72+'[8]по будинку'!AQ72+'[9]по будинку'!AQ72+'[10]по будинку'!AQ72+'[11]по будинку'!AQ72+'[12]по будинку'!AQ72</f>
        <v>0</v>
      </c>
      <c r="AG72" s="10">
        <f>[1]Дератизація!O73+'[2]по будинку'!AS72+'[3]по будинку'!AR72+'[4]по будинку'!AR72+'[5]по будинку'!AR72+'[6]по будинку'!AR72+'[7]по будинку'!AR72+'[8]по будинку'!AR72+'[9]по будинку'!AR72+'[10]по будинку'!AR72+'[11]по будинку'!AR72+'[12]по будинку'!AR72</f>
        <v>0</v>
      </c>
      <c r="AH72" s="10">
        <f t="shared" si="44"/>
        <v>0</v>
      </c>
      <c r="AI72" s="23">
        <f t="shared" si="45"/>
        <v>0</v>
      </c>
      <c r="AJ72" s="17">
        <f>[1]Дезінсекція!H74+'[2]по будинку'!AV72+'[3]по будинку'!AU72+'[4]по будинку'!AU72+'[5]по будинку'!AU72+'[6]по будинку'!AU72+'[7]по будинку'!AU72+'[8]по будинку'!AU72+'[9]по будинку'!AU72+'[10]по будинку'!AU72+'[11]по будинку'!AU72+'[12]по будинку'!AU72</f>
        <v>0</v>
      </c>
      <c r="AK72" s="10">
        <f>[1]Дезінсекція!O74+'[2]по будинку'!AW72+'[3]по будинку'!AV72+'[4]по будинку'!AV72+'[5]по будинку'!AV72+'[6]по будинку'!AV72+'[7]по будинку'!AV72+'[8]по будинку'!AV72+'[9]по будинку'!AV72+'[10]по будинку'!AV72+'[11]по будинку'!AV72+'[12]по будинку'!AV72</f>
        <v>0</v>
      </c>
      <c r="AL72" s="10">
        <f t="shared" si="46"/>
        <v>0</v>
      </c>
      <c r="AM72" s="23">
        <v>0</v>
      </c>
      <c r="AN72" s="17">
        <f>'[1]Обслуг. ДВК'!H74+'[2]по будинку'!AZ72+'[3]по будинку'!AY72+'[4]по будинку'!AY72+'[5]по будинку'!AY72+'[6]по будинку'!AY72+'[7]по будинку'!AY72+'[8]по будинку'!AY72+'[9]по будинку'!AY72+'[10]по будинку'!AY72+'[11]по будинку'!AY72+'[12]по будинку'!AY72</f>
        <v>212.81568000000004</v>
      </c>
      <c r="AO72" s="10">
        <f>'[1]Обслуг. ДВК'!Q74+'[2]по будинку'!BA72+'[3]по будинку'!AZ72+'[4]по будинку'!AZ72+'[5]по будинку'!AZ72+'[6]по будинку'!AZ72+'[7]по будинку'!AZ72+'[8]по будинку'!AZ72+'[9]по будинку'!AZ72+'[10]по будинку'!AZ72+'[11]по будинку'!AZ72+'[12]по будинку'!AZ72</f>
        <v>330.40293563074601</v>
      </c>
      <c r="AP72" s="10">
        <v>0</v>
      </c>
      <c r="AQ72" s="23">
        <f t="shared" si="32"/>
        <v>117.58725563074597</v>
      </c>
      <c r="AR72" s="17">
        <f>'[1]ТО мереж електропост.'!H75+'[2]по будинку'!BD72+'[3]по будинку'!BC72+'[4]по будинку'!BC72+'[5]по будинку'!BC72+'[6]по будинку'!BC72+'[7]по будинку'!BC72+'[8]по будинку'!BC72+'[9]по будинку'!BC72+'[10]по будинку'!BC72+'[11]по будинку'!BC72+'[12]по будинку'!BC72</f>
        <v>0</v>
      </c>
      <c r="AS72" s="11">
        <f>'[1]ТО мереж електропост.'!P75+'[2]по будинку'!BE72+'[3]по будинку'!BD72+'[4]по будинку'!BD72+'[5]по будинку'!BD72+'[6]по будинку'!BD72+'[7]по будинку'!BD72+'[8]по будинку'!BD72+'[9]по будинку'!BD72+'[10]по будинку'!BD72+'[11]по будинку'!BD72+'[12]по будинку'!BD72</f>
        <v>0</v>
      </c>
      <c r="AT72" s="10">
        <f t="shared" si="47"/>
        <v>0</v>
      </c>
      <c r="AU72" s="23">
        <v>0</v>
      </c>
      <c r="AV72" s="17">
        <f>'[1]ПР констр.'!H74+'[2]по будинку'!BH72+'[3]по будинку'!BG72+'[4]по будинку'!BG72+'[5]по будинку'!BG72+'[6]по будинку'!BG72+'[7]по будинку'!BG72+'[8]по будинку'!BG72+'[9]по будинку'!BG72+'[10]по будинку'!BG72+'[11]по будинку'!BG72+'[12]по будинку'!BG72</f>
        <v>1174.3485600000001</v>
      </c>
      <c r="AW72" s="10">
        <v>0</v>
      </c>
      <c r="AX72" s="10">
        <f t="shared" si="48"/>
        <v>1174.3485600000001</v>
      </c>
      <c r="AY72" s="23">
        <v>0</v>
      </c>
      <c r="AZ72" s="17">
        <f>'[1]Прибирання та вивезення снігу'!H73+'[2]по будинку'!BL72+'[3]по будинку'!BK72+'[4]по будинку'!BK72+'[5]по будинку'!BK72+'[6]по будинку'!BK72+'[7]по будинку'!BK72+'[8]по будинку'!BK72+'[9]по будинку'!BK72+'[10]по будинку'!BK72+'[11]по будинку'!BK72+'[12]по будинку'!BK72</f>
        <v>0</v>
      </c>
      <c r="BA72" s="10">
        <f>'[1]Прибирання та вивезення снігу'!R73+'[2]по будинку'!BM72+'[3]по будинку'!BL72+'[4]по будинку'!BL72+'[5]по будинку'!BL72+'[6]по будинку'!BL72+'[7]по будинку'!BL72+'[8]по будинку'!BL72+'[9]по будинку'!BL72+'[10]по будинку'!BL72+'[11]по будинку'!BL72+'[12]по будинку'!BL72</f>
        <v>0</v>
      </c>
      <c r="BB72" s="10">
        <f t="shared" si="49"/>
        <v>0</v>
      </c>
      <c r="BC72" s="23">
        <f t="shared" si="50"/>
        <v>0</v>
      </c>
      <c r="BD72" s="17">
        <f>'[1]експлуатація номерних знаків'!H74+'[2]по будинку'!BP72+'[3]по будинку'!BO72+'[4]по будинку'!BO72+'[5]по будинку'!BO72+'[6]по будинку'!BO72+'[7]по будинку'!BO72+'[8]по будинку'!BO72+'[9]по будинку'!BO72+'[10]по будинку'!BO72+'[11]по будинку'!BO72+'[12]по будинку'!BO72</f>
        <v>0</v>
      </c>
      <c r="BE72" s="10">
        <f>'[1]експлуатація номерних знаків'!P74+'[2]по будинку'!BQ72+'[3]по будинку'!BP72+'[4]по будинку'!BP72+'[5]по будинку'!BP72+'[6]по будинку'!BP72+'[7]по будинку'!BP72+'[8]по будинку'!BP72+'[9]по будинку'!BP72+'[10]по будинку'!BP72+'[11]по будинку'!BP72+'[12]по будинку'!BP72</f>
        <v>0</v>
      </c>
      <c r="BF72" s="12">
        <f t="shared" si="51"/>
        <v>0</v>
      </c>
      <c r="BG72" s="29">
        <v>0</v>
      </c>
      <c r="BH72" s="17">
        <f>'[1]Освітлення місць загального кор'!H74+'[2]по будинку'!BT72+'[3]по будинку'!BS72+'[4]по будинку'!BS72+'[5]по будинку'!BS72+'[6]по будинку'!BS72+'[7]по будинку'!BS72+'[8]по будинку'!BS72+'[9]по будинку'!BS72+'[10]по будинку'!BS72+'[11]по будинку'!BS72+'[12]по будинку'!BS72</f>
        <v>0</v>
      </c>
      <c r="BI72" s="10">
        <f>'[1]Освітлення місць загального кор'!Q74+'[2]по будинку'!BU72+'[3]по будинку'!BT72+'[4]по будинку'!BT72+'[5]по будинку'!BT72+'[6]по будинку'!BT72+'[7]по будинку'!BT72+'[8]по будинку'!BT72+'[9]по будинку'!BT72+'[10]по будинку'!BT72+'[11]по будинку'!BT72+'[12]по будинку'!BT72</f>
        <v>0</v>
      </c>
      <c r="BJ72" s="10">
        <f t="shared" si="52"/>
        <v>0</v>
      </c>
      <c r="BK72" s="27">
        <f t="shared" si="53"/>
        <v>0</v>
      </c>
      <c r="BL72" s="17">
        <v>0</v>
      </c>
      <c r="BM72" s="10">
        <f>'[1]Енергопостачання ліфтів'!P74+'[2]по будинку'!BY72+'[3]по будинку'!BX72+'[4]по будинку'!BX72+'[5]по будинку'!BX72+'[6]по будинку'!BX72+'[7]по будинку'!BX72+'[8]по будинку'!BX72+'[9]по будинку'!BX72+'[10]по будинку'!BX72+'[11]по будинку'!BX72+'[12]по будинку'!BX72</f>
        <v>0</v>
      </c>
      <c r="BN72" s="10">
        <f t="shared" si="54"/>
        <v>0</v>
      </c>
      <c r="BO72" s="23">
        <f t="shared" si="55"/>
        <v>0</v>
      </c>
      <c r="BP72" s="134">
        <f t="shared" si="56"/>
        <v>2319.4432800000004</v>
      </c>
      <c r="BQ72" s="12">
        <f t="shared" si="56"/>
        <v>1250.8129438926048</v>
      </c>
      <c r="BR72" s="10">
        <f t="shared" si="57"/>
        <v>1068.6303361073956</v>
      </c>
      <c r="BS72" s="15">
        <v>0</v>
      </c>
      <c r="BT72" s="30">
        <f t="shared" si="58"/>
        <v>0.53927291720304737</v>
      </c>
    </row>
    <row r="73" spans="1:72" ht="17.100000000000001" customHeight="1" x14ac:dyDescent="0.2">
      <c r="A73" s="136">
        <v>68</v>
      </c>
      <c r="B73" s="39" t="s">
        <v>64</v>
      </c>
      <c r="C73" s="36">
        <v>10</v>
      </c>
      <c r="D73" s="22">
        <f>'[1]Прибирання сходових кліто'!H74+'[2]по будинку'!P73+'[3]по будинку'!O73+'[4]по будинку'!O73+'[5]по будинку'!O73+'[6]по будинку'!O73+'[7]по будинку'!O73+'[8]по будинку'!O73+'[9]по будинку'!O73+'[10]по будинку'!O73+'[11]по будинку'!O73+'[12]по будинку'!O73</f>
        <v>0</v>
      </c>
      <c r="E73" s="11">
        <f>'[1]Прибирання сходових кліто'!Y74+'[2]по будинку'!Q73+'[3]по будинку'!P73+'[4]по будинку'!P73+'[5]по будинку'!P73+'[6]по будинку'!P73+'[7]по будинку'!P73+'[8]по будинку'!P73+'[9]по будинку'!P73+'[10]по будинку'!P73+'[11]по будинку'!P73+'[12]по будинку'!P73</f>
        <v>0</v>
      </c>
      <c r="F73" s="10">
        <f t="shared" si="33"/>
        <v>0</v>
      </c>
      <c r="G73" s="23">
        <f t="shared" si="34"/>
        <v>0</v>
      </c>
      <c r="H73" s="17">
        <f>'[1]Прибирання прибуд терит.'!H73+'[2]по будинку'!T73+'[3]по будинку'!S73+'[4]по будинку'!S73+'[5]по будинку'!S73+'[6]по будинку'!S73+'[7]по будинку'!S73+'[8]по будинку'!S73+'[9]по будинку'!S73+'[10]по будинку'!S73+'[11]по будинку'!S73+'[12]по будинку'!S73</f>
        <v>0</v>
      </c>
      <c r="I73" s="11">
        <f>'[1]Прибирання прибуд терит.'!AG73+'[2]по будинку'!U73+'[3]по будинку'!T73+'[4]по будинку'!T73+'[5]по будинку'!T73+'[6]по будинку'!T73+'[7]по будинку'!T73+'[8]по будинку'!T73+'[9]по будинку'!T73+'[10]по будинку'!T73+'[11]по будинку'!T73+'[12]по будинку'!T73</f>
        <v>0</v>
      </c>
      <c r="J73" s="10">
        <f t="shared" si="35"/>
        <v>0</v>
      </c>
      <c r="K73" s="23">
        <f t="shared" si="36"/>
        <v>0</v>
      </c>
      <c r="L73" s="22">
        <f>'[1]Вивезення та знешкодження ТПВ'!H75+'[2]по будинку'!X73+'[3]по будинку'!W73+'[4]по будинку'!W73+'[5]по будинку'!W73</f>
        <v>253.90600000000001</v>
      </c>
      <c r="M73" s="10">
        <f>'[1]Вивезення та знешкодження ТПВ'!V75+'[2]по будинку'!Y73+'[3]по будинку'!X73+'[4]по будинку'!X73+'[5]по будинку'!X73</f>
        <v>291.68370336240167</v>
      </c>
      <c r="N73" s="10">
        <v>0</v>
      </c>
      <c r="O73" s="15">
        <f t="shared" si="37"/>
        <v>37.777703362401667</v>
      </c>
      <c r="P73" s="17">
        <f>'[1]Приб підвал, тех.поверхів,покр '!H75+'[2]по будинку'!AB73+'[3]по будинку'!AA73+'[4]по будинку'!AA73+'[5]по будинку'!AA73+'[6]по будинку'!AA73+'[7]по будинку'!AA73+'[8]по будинку'!AA73+'[9]по будинку'!AA73+'[10]по будинку'!AA73+'[11]по будинку'!AA73+'[12]по будинку'!AA73</f>
        <v>0</v>
      </c>
      <c r="Q73" s="11">
        <f>'[1]Приб підвал, тех.поверхів,покр '!Q75+'[2]по будинку'!AC73+'[3]по будинку'!AB73+'[4]по будинку'!AB73+'[5]по будинку'!AB73+'[6]по будинку'!AB73+'[7]по будинку'!AB73+'[8]по будинку'!AB73+'[9]по будинку'!AB73+'[10]по будинку'!AB73+'[11]по будинку'!AB73+'[12]по будинку'!AB73</f>
        <v>0</v>
      </c>
      <c r="R73" s="10">
        <f t="shared" si="38"/>
        <v>0</v>
      </c>
      <c r="S73" s="23">
        <v>0</v>
      </c>
      <c r="T73" s="17">
        <f>'[1]ТО ліфтів'!H75+'[2]по будинку'!AF73+'[3]по будинку'!AE73+'[4]по будинку'!AE73+'[5]по будинку'!AE73+'[6]по будинку'!AE73+'[7]по будинку'!AE73+'[8]по будинку'!AE73+'[9]по будинку'!AE73+'[10]по будинку'!AE73+'[11]по будинку'!AE73+'[12]по будинку'!AE73</f>
        <v>0</v>
      </c>
      <c r="U73" s="10">
        <f>'[1]ТО ліфтів'!Q75+'[2]по будинку'!AG73+'[3]по будинку'!AF73+'[4]по будинку'!AF73+'[5]по будинку'!AF73+'[6]по будинку'!AF73+'[7]по будинку'!AF73+'[8]по будинку'!AF73+'[9]по будинку'!AF73+'[10]по будинку'!AF73+'[11]по будинку'!AF73+'[12]по будинку'!AF73</f>
        <v>0</v>
      </c>
      <c r="V73" s="10">
        <f t="shared" si="39"/>
        <v>0</v>
      </c>
      <c r="W73" s="23">
        <f t="shared" si="40"/>
        <v>0</v>
      </c>
      <c r="X73" s="17">
        <f>'[1]Обслуг. дисп.'!H75+'[2]по будинку'!AJ73+'[3]по будинку'!AI73+'[4]по будинку'!AI73+'[5]по будинку'!AI73+'[6]по будинку'!AI73+'[7]по будинку'!AI73+'[8]по будинку'!AI73+'[9]по будинку'!AI73+'[10]по будинку'!AI73+'[11]по будинку'!AI73+'[12]по будинку'!AI73</f>
        <v>0</v>
      </c>
      <c r="Y73" s="10">
        <f>'[1]Обслуг. дисп.'!O75+'[2]по будинку'!AK73+'[3]по будинку'!AJ73+'[4]по будинку'!AJ73+'[5]по будинку'!AJ73+'[6]по будинку'!AJ73+'[7]по будинку'!AJ73+'[8]по будинку'!AJ73+'[9]по будинку'!AJ73+'[10]по будинку'!AJ73+'[11]по будинку'!AJ73+'[12]по будинку'!AJ73</f>
        <v>0</v>
      </c>
      <c r="Z73" s="10">
        <f t="shared" si="41"/>
        <v>0</v>
      </c>
      <c r="AA73" s="27">
        <f t="shared" si="42"/>
        <v>0</v>
      </c>
      <c r="AB73" s="17">
        <f>'[1]ТО внутр. буд.сист'!H73+'[2]по будинку'!AN73+'[3]по будинку'!AM73+'[4]по будинку'!AM73+'[5]по будинку'!AM73+'[6]по будинку'!AM73+'[7]по будинку'!AM73+'[8]по будинку'!AM73+'[9]по будинку'!AM73+'[10]по будинку'!AM73+'[11]по будинку'!AM73+'[12]по будинку'!AM73</f>
        <v>0</v>
      </c>
      <c r="AC73" s="10">
        <f>'[1]ТО внутр. буд.сист'!W73+'[2]по будинку'!AO73+'[3]по будинку'!AN73+'[4]по будинку'!AN73+'[5]по будинку'!AN73+'[6]по будинку'!AN73+'[7]по будинку'!AN73+'[8]по будинку'!AN73+'[9]по будинку'!AN73+'[10]по будинку'!AN73+'[11]по будинку'!AN73+'[12]по будинку'!AN73</f>
        <v>0</v>
      </c>
      <c r="AD73" s="10">
        <f t="shared" si="43"/>
        <v>0</v>
      </c>
      <c r="AE73" s="23">
        <f t="shared" ref="AE73:AE127" si="59">AC73-AB73</f>
        <v>0</v>
      </c>
      <c r="AF73" s="17">
        <f>[1]Дератизація!H74+'[2]по будинку'!AR73+'[3]по будинку'!AQ73+'[4]по будинку'!AQ73+'[5]по будинку'!AQ73+'[6]по будинку'!AQ73+'[7]по будинку'!AQ73+'[8]по будинку'!AQ73+'[9]по будинку'!AQ73+'[10]по будинку'!AQ73+'[11]по будинку'!AQ73+'[12]по будинку'!AQ73</f>
        <v>0</v>
      </c>
      <c r="AG73" s="10">
        <f>[1]Дератизація!O74+'[2]по будинку'!AS73+'[3]по будинку'!AR73+'[4]по будинку'!AR73+'[5]по будинку'!AR73+'[6]по будинку'!AR73+'[7]по будинку'!AR73+'[8]по будинку'!AR73+'[9]по будинку'!AR73+'[10]по будинку'!AR73+'[11]по будинку'!AR73+'[12]по будинку'!AR73</f>
        <v>0</v>
      </c>
      <c r="AH73" s="10">
        <f t="shared" si="44"/>
        <v>0</v>
      </c>
      <c r="AI73" s="23">
        <f t="shared" si="45"/>
        <v>0</v>
      </c>
      <c r="AJ73" s="17">
        <f>[1]Дезінсекція!H75+'[2]по будинку'!AV73+'[3]по будинку'!AU73+'[4]по будинку'!AU73+'[5]по будинку'!AU73+'[6]по будинку'!AU73+'[7]по будинку'!AU73+'[8]по будинку'!AU73+'[9]по будинку'!AU73+'[10]по будинку'!AU73+'[11]по будинку'!AU73+'[12]по будинку'!AU73</f>
        <v>0</v>
      </c>
      <c r="AK73" s="10">
        <f>[1]Дезінсекція!O75+'[2]по будинку'!AW73+'[3]по будинку'!AV73+'[4]по будинку'!AV73+'[5]по будинку'!AV73+'[6]по будинку'!AV73+'[7]по будинку'!AV73+'[8]по будинку'!AV73+'[9]по будинку'!AV73+'[10]по будинку'!AV73+'[11]по будинку'!AV73+'[12]по будинку'!AV73</f>
        <v>0</v>
      </c>
      <c r="AL73" s="10">
        <f t="shared" si="46"/>
        <v>0</v>
      </c>
      <c r="AM73" s="23">
        <v>0</v>
      </c>
      <c r="AN73" s="17">
        <f>'[1]Обслуг. ДВК'!H75+'[2]по будинку'!AZ73+'[3]по будинку'!AY73+'[4]по будинку'!AY73+'[5]по будинку'!AY73+'[6]по будинку'!AY73+'[7]по будинку'!AY73+'[8]по будинку'!AY73+'[9]по будинку'!AY73+'[10]по будинку'!AY73+'[11]по будинку'!AY73+'[12]по будинку'!AY73</f>
        <v>71.41549999999998</v>
      </c>
      <c r="AO73" s="10">
        <f>'[1]Обслуг. ДВК'!Q75+'[2]по будинку'!BA73+'[3]по будинку'!AZ73+'[4]по будинку'!AZ73+'[5]по будинку'!AZ73+'[6]по будинку'!AZ73+'[7]по будинку'!AZ73+'[8]по будинку'!AZ73+'[9]по будинку'!AZ73+'[10]по будинку'!AZ73+'[11]по будинку'!AZ73+'[12]по будинку'!AZ73</f>
        <v>244.78417291281266</v>
      </c>
      <c r="AP73" s="10">
        <v>0</v>
      </c>
      <c r="AQ73" s="23">
        <f t="shared" si="32"/>
        <v>173.36867291281268</v>
      </c>
      <c r="AR73" s="17">
        <f>'[1]ТО мереж електропост.'!H76+'[2]по будинку'!BD73+'[3]по будинку'!BC73+'[4]по будинку'!BC73+'[5]по будинку'!BC73+'[6]по будинку'!BC73+'[7]по будинку'!BC73+'[8]по будинку'!BC73+'[9]по будинку'!BC73+'[10]по будинку'!BC73+'[11]по будинку'!BC73+'[12]по будинку'!BC73</f>
        <v>0</v>
      </c>
      <c r="AS73" s="11">
        <f>'[1]ТО мереж електропост.'!P76+'[2]по будинку'!BE73+'[3]по будинку'!BD73+'[4]по будинку'!BD73+'[5]по будинку'!BD73+'[6]по будинку'!BD73+'[7]по будинку'!BD73+'[8]по будинку'!BD73+'[9]по будинку'!BD73+'[10]по будинку'!BD73+'[11]по будинку'!BD73+'[12]по будинку'!BD73</f>
        <v>0</v>
      </c>
      <c r="AT73" s="10">
        <f t="shared" si="47"/>
        <v>0</v>
      </c>
      <c r="AU73" s="23">
        <f t="shared" ref="AU73:AU74" si="60">AS73-AR73</f>
        <v>0</v>
      </c>
      <c r="AV73" s="17">
        <f>'[1]ПР констр.'!H75+'[2]по будинку'!BH73+'[3]по будинку'!BG73+'[4]по будинку'!BG73+'[5]по будинку'!BG73+'[6]по будинку'!BG73+'[7]по будинку'!BG73+'[8]по будинку'!BG73+'[9]по будинку'!BG73+'[10]по будинку'!BG73+'[11]по будинку'!BG73+'[12]по будинку'!BG73</f>
        <v>676.50324999999998</v>
      </c>
      <c r="AW73" s="10">
        <v>0</v>
      </c>
      <c r="AX73" s="10">
        <f t="shared" si="48"/>
        <v>676.50324999999998</v>
      </c>
      <c r="AY73" s="23">
        <v>0</v>
      </c>
      <c r="AZ73" s="17">
        <f>'[1]Прибирання та вивезення снігу'!H74+'[2]по будинку'!BL73+'[3]по будинку'!BK73+'[4]по будинку'!BK73+'[5]по будинку'!BK73+'[6]по будинку'!BK73+'[7]по будинку'!BK73+'[8]по будинку'!BK73+'[9]по будинку'!BK73+'[10]по будинку'!BK73+'[11]по будинку'!BK73+'[12]по будинку'!BK73</f>
        <v>0</v>
      </c>
      <c r="BA73" s="10">
        <f>'[1]Прибирання та вивезення снігу'!R74+'[2]по будинку'!BM73+'[3]по будинку'!BL73+'[4]по будинку'!BL73+'[5]по будинку'!BL73+'[6]по будинку'!BL73+'[7]по будинку'!BL73+'[8]по будинку'!BL73+'[9]по будинку'!BL73+'[10]по будинку'!BL73+'[11]по будинку'!BL73+'[12]по будинку'!BL73</f>
        <v>0</v>
      </c>
      <c r="BB73" s="10">
        <f t="shared" si="49"/>
        <v>0</v>
      </c>
      <c r="BC73" s="23">
        <f t="shared" si="50"/>
        <v>0</v>
      </c>
      <c r="BD73" s="17">
        <f>'[1]експлуатація номерних знаків'!H75+'[2]по будинку'!BP73+'[3]по будинку'!BO73+'[4]по будинку'!BO73+'[5]по будинку'!BO73+'[6]по будинку'!BO73+'[7]по будинку'!BO73+'[8]по будинку'!BO73+'[9]по будинку'!BO73+'[10]по будинку'!BO73+'[11]по будинку'!BO73+'[12]по будинку'!BO73</f>
        <v>0</v>
      </c>
      <c r="BE73" s="10">
        <f>'[1]експлуатація номерних знаків'!P75+'[2]по будинку'!BQ73+'[3]по будинку'!BP73+'[4]по будинку'!BP73+'[5]по будинку'!BP73+'[6]по будинку'!BP73+'[7]по будинку'!BP73+'[8]по будинку'!BP73+'[9]по будинку'!BP73+'[10]по будинку'!BP73+'[11]по будинку'!BP73+'[12]по будинку'!BP73</f>
        <v>0</v>
      </c>
      <c r="BF73" s="12">
        <f t="shared" si="51"/>
        <v>0</v>
      </c>
      <c r="BG73" s="29">
        <v>0</v>
      </c>
      <c r="BH73" s="17">
        <f>'[1]Освітлення місць загального кор'!H75+'[2]по будинку'!BT73+'[3]по будинку'!BS73+'[4]по будинку'!BS73+'[5]по будинку'!BS73+'[6]по будинку'!BS73+'[7]по будинку'!BS73+'[8]по будинку'!BS73+'[9]по будинку'!BS73+'[10]по будинку'!BS73+'[11]по будинку'!BS73+'[12]по будинку'!BS73</f>
        <v>0</v>
      </c>
      <c r="BI73" s="10">
        <f>'[1]Освітлення місць загального кор'!Q75+'[2]по будинку'!BU73+'[3]по будинку'!BT73+'[4]по будинку'!BT73+'[5]по будинку'!BT73+'[6]по будинку'!BT73+'[7]по будинку'!BT73+'[8]по будинку'!BT73+'[9]по будинку'!BT73+'[10]по будинку'!BT73+'[11]по будинку'!BT73+'[12]по будинку'!BT73</f>
        <v>0</v>
      </c>
      <c r="BJ73" s="10">
        <f t="shared" si="52"/>
        <v>0</v>
      </c>
      <c r="BK73" s="27">
        <f t="shared" si="53"/>
        <v>0</v>
      </c>
      <c r="BL73" s="17">
        <v>0</v>
      </c>
      <c r="BM73" s="10">
        <f>'[1]Енергопостачання ліфтів'!P75+'[2]по будинку'!BY73+'[3]по будинку'!BX73+'[4]по будинку'!BX73+'[5]по будинку'!BX73+'[6]по будинку'!BX73+'[7]по будинку'!BX73+'[8]по будинку'!BX73+'[9]по будинку'!BX73+'[10]по будинку'!BX73+'[11]по будинку'!BX73+'[12]по будинку'!BX73</f>
        <v>0</v>
      </c>
      <c r="BN73" s="10">
        <f t="shared" si="54"/>
        <v>0</v>
      </c>
      <c r="BO73" s="23">
        <f t="shared" si="55"/>
        <v>0</v>
      </c>
      <c r="BP73" s="134">
        <f t="shared" si="56"/>
        <v>1001.82475</v>
      </c>
      <c r="BQ73" s="12">
        <f t="shared" si="56"/>
        <v>536.46787627521439</v>
      </c>
      <c r="BR73" s="10">
        <f t="shared" si="57"/>
        <v>465.3568737247856</v>
      </c>
      <c r="BS73" s="15">
        <v>0</v>
      </c>
      <c r="BT73" s="30">
        <f t="shared" si="58"/>
        <v>0.53549073954822379</v>
      </c>
    </row>
    <row r="74" spans="1:72" ht="17.100000000000001" customHeight="1" x14ac:dyDescent="0.2">
      <c r="A74" s="136">
        <v>69</v>
      </c>
      <c r="B74" s="39" t="s">
        <v>65</v>
      </c>
      <c r="C74" s="36">
        <v>12</v>
      </c>
      <c r="D74" s="22">
        <f>'[1]Прибирання сходових кліто'!H75+'[2]по будинку'!P74+'[3]по будинку'!O74+'[4]по будинку'!O74+'[5]по будинку'!O74+'[6]по будинку'!O74+'[7]по будинку'!O74+'[8]по будинку'!O74+'[9]по будинку'!O74+'[10]по будинку'!O74+'[11]по будинку'!O74+'[12]по будинку'!O74</f>
        <v>0</v>
      </c>
      <c r="E74" s="11">
        <f>'[1]Прибирання сходових кліто'!Y75+'[2]по будинку'!Q74+'[3]по будинку'!P74+'[4]по будинку'!P74+'[5]по будинку'!P74+'[6]по будинку'!P74+'[7]по будинку'!P74+'[8]по будинку'!P74+'[9]по будинку'!P74+'[10]по будинку'!P74+'[11]по будинку'!P74+'[12]по будинку'!P74</f>
        <v>0</v>
      </c>
      <c r="F74" s="10">
        <f t="shared" si="33"/>
        <v>0</v>
      </c>
      <c r="G74" s="23">
        <f t="shared" si="34"/>
        <v>0</v>
      </c>
      <c r="H74" s="17">
        <f>'[1]Прибирання прибуд терит.'!H74+'[2]по будинку'!T74+'[3]по будинку'!S74+'[4]по будинку'!S74+'[5]по будинку'!S74+'[6]по будинку'!S74+'[7]по будинку'!S74+'[8]по будинку'!S74+'[9]по будинку'!S74+'[10]по будинку'!S74+'[11]по будинку'!S74+'[12]по будинку'!S74</f>
        <v>0</v>
      </c>
      <c r="I74" s="11">
        <f>'[1]Прибирання прибуд терит.'!AG74+'[2]по будинку'!U74+'[3]по будинку'!T74+'[4]по будинку'!T74+'[5]по будинку'!T74+'[6]по будинку'!T74+'[7]по будинку'!T74+'[8]по будинку'!T74+'[9]по будинку'!T74+'[10]по будинку'!T74+'[11]по будинку'!T74+'[12]по будинку'!T74</f>
        <v>0</v>
      </c>
      <c r="J74" s="10">
        <f t="shared" si="35"/>
        <v>0</v>
      </c>
      <c r="K74" s="23">
        <f t="shared" si="36"/>
        <v>0</v>
      </c>
      <c r="L74" s="22">
        <f>'[1]Вивезення та знешкодження ТПВ'!H76+'[2]по будинку'!X74+'[3]по будинку'!W74+'[4]по будинку'!W74+'[5]по будинку'!W74</f>
        <v>423.96300000000002</v>
      </c>
      <c r="M74" s="10">
        <f>'[1]Вивезення та знешкодження ТПВ'!V76+'[2]по будинку'!Y74+'[3]по будинку'!X74+'[4]по будинку'!X74+'[5]по будинку'!X74</f>
        <v>253.0636825828845</v>
      </c>
      <c r="N74" s="10">
        <f t="shared" ref="N74:N114" si="61">L74-M74</f>
        <v>170.89931741711553</v>
      </c>
      <c r="O74" s="15">
        <v>0</v>
      </c>
      <c r="P74" s="17">
        <f>'[1]Приб підвал, тех.поверхів,покр '!H76+'[2]по будинку'!AB74+'[3]по будинку'!AA74+'[4]по будинку'!AA74+'[5]по будинку'!AA74+'[6]по будинку'!AA74+'[7]по будинку'!AA74+'[8]по будинку'!AA74+'[9]по будинку'!AA74+'[10]по будинку'!AA74+'[11]по будинку'!AA74+'[12]по будинку'!AA74</f>
        <v>0</v>
      </c>
      <c r="Q74" s="11">
        <f>'[1]Приб підвал, тех.поверхів,покр '!Q76+'[2]по будинку'!AC74+'[3]по будинку'!AB74+'[4]по будинку'!AB74+'[5]по будинку'!AB74+'[6]по будинку'!AB74+'[7]по будинку'!AB74+'[8]по будинку'!AB74+'[9]по будинку'!AB74+'[10]по будинку'!AB74+'[11]по будинку'!AB74+'[12]по будинку'!AB74</f>
        <v>0</v>
      </c>
      <c r="R74" s="10">
        <f t="shared" si="38"/>
        <v>0</v>
      </c>
      <c r="S74" s="23">
        <v>0</v>
      </c>
      <c r="T74" s="17">
        <f>'[1]ТО ліфтів'!H76+'[2]по будинку'!AF74+'[3]по будинку'!AE74+'[4]по будинку'!AE74+'[5]по будинку'!AE74+'[6]по будинку'!AE74+'[7]по будинку'!AE74+'[8]по будинку'!AE74+'[9]по будинку'!AE74+'[10]по будинку'!AE74+'[11]по будинку'!AE74+'[12]по будинку'!AE74</f>
        <v>0</v>
      </c>
      <c r="U74" s="10">
        <f>'[1]ТО ліфтів'!Q76+'[2]по будинку'!AG74+'[3]по будинку'!AF74+'[4]по будинку'!AF74+'[5]по будинку'!AF74+'[6]по будинку'!AF74+'[7]по будинку'!AF74+'[8]по будинку'!AF74+'[9]по будинку'!AF74+'[10]по будинку'!AF74+'[11]по будинку'!AF74+'[12]по будинку'!AF74</f>
        <v>0</v>
      </c>
      <c r="V74" s="10">
        <f t="shared" si="39"/>
        <v>0</v>
      </c>
      <c r="W74" s="23">
        <f t="shared" si="40"/>
        <v>0</v>
      </c>
      <c r="X74" s="17">
        <f>'[1]Обслуг. дисп.'!H76+'[2]по будинку'!AJ74+'[3]по будинку'!AI74+'[4]по будинку'!AI74+'[5]по будинку'!AI74+'[6]по будинку'!AI74+'[7]по будинку'!AI74+'[8]по будинку'!AI74+'[9]по будинку'!AI74+'[10]по будинку'!AI74+'[11]по будинку'!AI74+'[12]по будинку'!AI74</f>
        <v>0</v>
      </c>
      <c r="Y74" s="10">
        <f>'[1]Обслуг. дисп.'!O76+'[2]по будинку'!AK74+'[3]по будинку'!AJ74+'[4]по будинку'!AJ74+'[5]по будинку'!AJ74+'[6]по будинку'!AJ74+'[7]по будинку'!AJ74+'[8]по будинку'!AJ74+'[9]по будинку'!AJ74+'[10]по будинку'!AJ74+'[11]по будинку'!AJ74+'[12]по будинку'!AJ74</f>
        <v>0</v>
      </c>
      <c r="Z74" s="10">
        <f t="shared" si="41"/>
        <v>0</v>
      </c>
      <c r="AA74" s="27">
        <f t="shared" si="42"/>
        <v>0</v>
      </c>
      <c r="AB74" s="17">
        <f>'[1]ТО внутр. буд.сист'!H74+'[2]по будинку'!AN74+'[3]по будинку'!AM74+'[4]по будинку'!AM74+'[5]по будинку'!AM74+'[6]по будинку'!AM74+'[7]по будинку'!AM74+'[8]по будинку'!AM74+'[9]по будинку'!AM74+'[10]по будинку'!AM74+'[11]по будинку'!AM74+'[12]по будинку'!AM74</f>
        <v>0</v>
      </c>
      <c r="AC74" s="10">
        <f>'[1]ТО внутр. буд.сист'!W74+'[2]по будинку'!AO74+'[3]по будинку'!AN74+'[4]по будинку'!AN74+'[5]по будинку'!AN74+'[6]по будинку'!AN74+'[7]по будинку'!AN74+'[8]по будинку'!AN74+'[9]по будинку'!AN74+'[10]по будинку'!AN74+'[11]по будинку'!AN74+'[12]по будинку'!AN74</f>
        <v>0</v>
      </c>
      <c r="AD74" s="10">
        <f t="shared" si="43"/>
        <v>0</v>
      </c>
      <c r="AE74" s="23">
        <f t="shared" si="59"/>
        <v>0</v>
      </c>
      <c r="AF74" s="17">
        <f>[1]Дератизація!H75+'[2]по будинку'!AR74+'[3]по будинку'!AQ74+'[4]по будинку'!AQ74+'[5]по будинку'!AQ74+'[6]по будинку'!AQ74+'[7]по будинку'!AQ74+'[8]по будинку'!AQ74+'[9]по будинку'!AQ74+'[10]по будинку'!AQ74+'[11]по будинку'!AQ74+'[12]по будинку'!AQ74</f>
        <v>0</v>
      </c>
      <c r="AG74" s="10">
        <f>[1]Дератизація!O75+'[2]по будинку'!AS74+'[3]по будинку'!AR74+'[4]по будинку'!AR74+'[5]по будинку'!AR74+'[6]по будинку'!AR74+'[7]по будинку'!AR74+'[8]по будинку'!AR74+'[9]по будинку'!AR74+'[10]по будинку'!AR74+'[11]по будинку'!AR74+'[12]по будинку'!AR74</f>
        <v>0</v>
      </c>
      <c r="AH74" s="10">
        <f t="shared" si="44"/>
        <v>0</v>
      </c>
      <c r="AI74" s="23">
        <f t="shared" si="45"/>
        <v>0</v>
      </c>
      <c r="AJ74" s="17">
        <f>[1]Дезінсекція!H76+'[2]по будинку'!AV74+'[3]по будинку'!AU74+'[4]по будинку'!AU74+'[5]по будинку'!AU74+'[6]по будинку'!AU74+'[7]по будинку'!AU74+'[8]по будинку'!AU74+'[9]по будинку'!AU74+'[10]по будинку'!AU74+'[11]по будинку'!AU74+'[12]по будинку'!AU74</f>
        <v>0</v>
      </c>
      <c r="AK74" s="10">
        <f>[1]Дезінсекція!O76+'[2]по будинку'!AW74+'[3]по будинку'!AV74+'[4]по будинку'!AV74+'[5]по будинку'!AV74+'[6]по будинку'!AV74+'[7]по будинку'!AV74+'[8]по будинку'!AV74+'[9]по будинку'!AV74+'[10]по будинку'!AV74+'[11]по будинку'!AV74+'[12]по будинку'!AV74</f>
        <v>0</v>
      </c>
      <c r="AL74" s="10">
        <f t="shared" si="46"/>
        <v>0</v>
      </c>
      <c r="AM74" s="23">
        <v>0</v>
      </c>
      <c r="AN74" s="17">
        <f>'[1]Обслуг. ДВК'!H76+'[2]по будинку'!AZ74+'[3]по будинку'!AY74+'[4]по будинку'!AY74+'[5]по будинку'!AY74+'[6]по будинку'!AY74+'[7]по будинку'!AY74+'[8]по будинку'!AY74+'[9]по будинку'!AY74+'[10]по будинку'!AY74+'[11]по будинку'!AY74+'[12]по будинку'!AY74</f>
        <v>282.10446000000002</v>
      </c>
      <c r="AO74" s="10">
        <f>'[1]Обслуг. ДВК'!Q76+'[2]по будинку'!BA74+'[3]по будинку'!AZ74+'[4]по будинку'!AZ74+'[5]по будинку'!AZ74+'[6]по будинку'!AZ74+'[7]по будинку'!AZ74+'[8]по будинку'!AZ74+'[9]по будинку'!AZ74+'[10]по будинку'!AZ74+'[11]по будинку'!AZ74+'[12]по будинку'!AZ74</f>
        <v>4401.7745851851487</v>
      </c>
      <c r="AP74" s="10">
        <v>0</v>
      </c>
      <c r="AQ74" s="23">
        <f t="shared" si="32"/>
        <v>4119.6701251851482</v>
      </c>
      <c r="AR74" s="17">
        <f>'[1]ТО мереж електропост.'!H77+'[2]по будинку'!BD74+'[3]по будинку'!BC74+'[4]по будинку'!BC74+'[5]по будинку'!BC74+'[6]по будинку'!BC74+'[7]по будинку'!BC74+'[8]по будинку'!BC74+'[9]по будинку'!BC74+'[10]по будинку'!BC74+'[11]по будинку'!BC74+'[12]по будинку'!BC74</f>
        <v>0</v>
      </c>
      <c r="AS74" s="11">
        <f>'[1]ТО мереж електропост.'!P77+'[2]по будинку'!BE74+'[3]по будинку'!BD74+'[4]по будинку'!BD74+'[5]по будинку'!BD74+'[6]по будинку'!BD74+'[7]по будинку'!BD74+'[8]по будинку'!BD74+'[9]по будинку'!BD74+'[10]по будинку'!BD74+'[11]по будинку'!BD74+'[12]по будинку'!BD74</f>
        <v>0</v>
      </c>
      <c r="AT74" s="10">
        <f t="shared" si="47"/>
        <v>0</v>
      </c>
      <c r="AU74" s="23">
        <f t="shared" si="60"/>
        <v>0</v>
      </c>
      <c r="AV74" s="17">
        <f>'[1]ПР констр.'!H76+'[2]по будинку'!BH74+'[3]по будинку'!BG74+'[4]по будинку'!BG74+'[5]по будинку'!BG74+'[6]по будинку'!BG74+'[7]по будинку'!BG74+'[8]по будинку'!BG74+'[9]по будинку'!BG74+'[10]по будинку'!BG74+'[11]по будинку'!BG74+'[12]по будинку'!BG74</f>
        <v>1396.9970999999998</v>
      </c>
      <c r="AW74" s="10">
        <v>0</v>
      </c>
      <c r="AX74" s="10">
        <f t="shared" si="48"/>
        <v>1396.9970999999998</v>
      </c>
      <c r="AY74" s="23">
        <v>0</v>
      </c>
      <c r="AZ74" s="17">
        <f>'[1]Прибирання та вивезення снігу'!H75+'[2]по будинку'!BL74+'[3]по будинку'!BK74+'[4]по будинку'!BK74+'[5]по будинку'!BK74+'[6]по будинку'!BK74+'[7]по будинку'!BK74+'[8]по будинку'!BK74+'[9]по будинку'!BK74+'[10]по будинку'!BK74+'[11]по будинку'!BK74+'[12]по будинку'!BK74</f>
        <v>0</v>
      </c>
      <c r="BA74" s="10">
        <f>'[1]Прибирання та вивезення снігу'!R75+'[2]по будинку'!BM74+'[3]по будинку'!BL74+'[4]по будинку'!BL74+'[5]по будинку'!BL74+'[6]по будинку'!BL74+'[7]по будинку'!BL74+'[8]по будинку'!BL74+'[9]по будинку'!BL74+'[10]по будинку'!BL74+'[11]по будинку'!BL74+'[12]по будинку'!BL74</f>
        <v>0</v>
      </c>
      <c r="BB74" s="10">
        <f t="shared" si="49"/>
        <v>0</v>
      </c>
      <c r="BC74" s="23">
        <f t="shared" si="50"/>
        <v>0</v>
      </c>
      <c r="BD74" s="17">
        <f>'[1]експлуатація номерних знаків'!H76+'[2]по будинку'!BP74+'[3]по будинку'!BO74+'[4]по будинку'!BO74+'[5]по будинку'!BO74+'[6]по будинку'!BO74+'[7]по будинку'!BO74+'[8]по будинку'!BO74+'[9]по будинку'!BO74+'[10]по будинку'!BO74+'[11]по будинку'!BO74+'[12]по будинку'!BO74</f>
        <v>0</v>
      </c>
      <c r="BE74" s="10">
        <f>'[1]експлуатація номерних знаків'!P76+'[2]по будинку'!BQ74+'[3]по будинку'!BP74+'[4]по будинку'!BP74+'[5]по будинку'!BP74+'[6]по будинку'!BP74+'[7]по будинку'!BP74+'[8]по будинку'!BP74+'[9]по будинку'!BP74+'[10]по будинку'!BP74+'[11]по будинку'!BP74+'[12]по будинку'!BP74</f>
        <v>0</v>
      </c>
      <c r="BF74" s="12">
        <f t="shared" si="51"/>
        <v>0</v>
      </c>
      <c r="BG74" s="29">
        <v>0</v>
      </c>
      <c r="BH74" s="17">
        <f>'[1]Освітлення місць загального кор'!H76+'[2]по будинку'!BT74+'[3]по будинку'!BS74+'[4]по будинку'!BS74+'[5]по будинку'!BS74+'[6]по будинку'!BS74+'[7]по будинку'!BS74+'[8]по будинку'!BS74+'[9]по будинку'!BS74+'[10]по будинку'!BS74+'[11]по будинку'!BS74+'[12]по будинку'!BS74</f>
        <v>0</v>
      </c>
      <c r="BI74" s="10">
        <f>'[1]Освітлення місць загального кор'!Q76+'[2]по будинку'!BU74+'[3]по будинку'!BT74+'[4]по будинку'!BT74+'[5]по будинку'!BT74+'[6]по будинку'!BT74+'[7]по будинку'!BT74+'[8]по будинку'!BT74+'[9]по будинку'!BT74+'[10]по будинку'!BT74+'[11]по будинку'!BT74+'[12]по будинку'!BT74</f>
        <v>0</v>
      </c>
      <c r="BJ74" s="10">
        <f t="shared" si="52"/>
        <v>0</v>
      </c>
      <c r="BK74" s="27">
        <f t="shared" si="53"/>
        <v>0</v>
      </c>
      <c r="BL74" s="17">
        <v>0</v>
      </c>
      <c r="BM74" s="10">
        <f>'[1]Енергопостачання ліфтів'!P76+'[2]по будинку'!BY74+'[3]по будинку'!BX74+'[4]по будинку'!BX74+'[5]по будинку'!BX74+'[6]по будинку'!BX74+'[7]по будинку'!BX74+'[8]по будинку'!BX74+'[9]по будинку'!BX74+'[10]по будинку'!BX74+'[11]по будинку'!BX74+'[12]по будинку'!BX74</f>
        <v>0</v>
      </c>
      <c r="BN74" s="10">
        <f t="shared" si="54"/>
        <v>0</v>
      </c>
      <c r="BO74" s="23">
        <f t="shared" si="55"/>
        <v>0</v>
      </c>
      <c r="BP74" s="134">
        <f t="shared" si="56"/>
        <v>2103.0645599999998</v>
      </c>
      <c r="BQ74" s="12">
        <f t="shared" si="56"/>
        <v>4654.8382677680329</v>
      </c>
      <c r="BR74" s="10">
        <v>0</v>
      </c>
      <c r="BS74" s="15">
        <f t="shared" ref="BS74:BS134" si="62">BQ74-BP74</f>
        <v>2551.7737077680331</v>
      </c>
      <c r="BT74" s="30">
        <f t="shared" si="58"/>
        <v>2.2133596639410982</v>
      </c>
    </row>
    <row r="75" spans="1:72" ht="17.100000000000001" customHeight="1" x14ac:dyDescent="0.2">
      <c r="A75" s="135">
        <v>70</v>
      </c>
      <c r="B75" s="39" t="s">
        <v>66</v>
      </c>
      <c r="C75" s="36">
        <v>39</v>
      </c>
      <c r="D75" s="22">
        <f>'[1]Прибирання сходових кліто'!H76+'[2]по будинку'!P75+'[3]по будинку'!O75+'[4]по будинку'!O75+'[5]по будинку'!O75+'[6]по будинку'!O75+'[7]по будинку'!O75+'[8]по будинку'!O75+'[9]по будинку'!O75+'[10]по будинку'!O75+'[11]по будинку'!O75+'[12]по будинку'!O75</f>
        <v>0</v>
      </c>
      <c r="E75" s="11">
        <f>'[1]Прибирання сходових кліто'!Y76+'[2]по будинку'!Q75+'[3]по будинку'!P75+'[4]по будинку'!P75+'[5]по будинку'!P75+'[6]по будинку'!P75+'[7]по будинку'!P75+'[8]по будинку'!P75+'[9]по будинку'!P75+'[10]по будинку'!P75+'[11]по будинку'!P75+'[12]по будинку'!P75</f>
        <v>0</v>
      </c>
      <c r="F75" s="10">
        <f t="shared" si="33"/>
        <v>0</v>
      </c>
      <c r="G75" s="23">
        <f t="shared" si="34"/>
        <v>0</v>
      </c>
      <c r="H75" s="17">
        <f>'[1]Прибирання прибуд терит.'!H75+'[2]по будинку'!T75+'[3]по будинку'!S75+'[4]по будинку'!S75+'[5]по будинку'!S75+'[6]по будинку'!S75+'[7]по будинку'!S75+'[8]по будинку'!S75+'[9]по будинку'!S75+'[10]по будинку'!S75+'[11]по будинку'!S75+'[12]по будинку'!S75</f>
        <v>4712.8883500000011</v>
      </c>
      <c r="I75" s="11">
        <f>'[1]Прибирання прибуд терит.'!AG75+'[2]по будинку'!U75+'[3]по будинку'!T75+'[4]по будинку'!T75+'[5]по будинку'!T75+'[6]по будинку'!T75+'[7]по будинку'!T75+'[8]по будинку'!T75+'[9]по будинку'!T75+'[10]по будинку'!T75+'[11]по будинку'!T75+'[12]по будинку'!T75</f>
        <v>6869.3573409138489</v>
      </c>
      <c r="J75" s="10">
        <v>0</v>
      </c>
      <c r="K75" s="23">
        <f>I75-H75</f>
        <v>2156.4689909138478</v>
      </c>
      <c r="L75" s="22">
        <f>'[1]Вивезення та знешкодження ТПВ'!H77+'[2]по будинку'!X75+'[3]по будинку'!W75+'[4]по будинку'!W75+'[5]по будинку'!W75</f>
        <v>2543.4499999999998</v>
      </c>
      <c r="M75" s="10">
        <f>'[1]Вивезення та знешкодження ТПВ'!V77+'[2]по будинку'!Y75+'[3]по будинку'!X75+'[4]по будинку'!X75+'[5]по будинку'!X75</f>
        <v>2707.0557315894507</v>
      </c>
      <c r="N75" s="10">
        <v>0</v>
      </c>
      <c r="O75" s="15">
        <f t="shared" si="37"/>
        <v>163.6057315894509</v>
      </c>
      <c r="P75" s="17">
        <f>'[1]Приб підвал, тех.поверхів,покр '!H77+'[2]по будинку'!AB75+'[3]по будинку'!AA75+'[4]по будинку'!AA75+'[5]по будинку'!AA75+'[6]по будинку'!AA75+'[7]по будинку'!AA75+'[8]по будинку'!AA75+'[9]по будинку'!AA75+'[10]по будинку'!AA75+'[11]по будинку'!AA75+'[12]по будинку'!AA75</f>
        <v>402.48164999999995</v>
      </c>
      <c r="Q75" s="11">
        <f>'[1]Приб підвал, тех.поверхів,покр '!Q77+'[2]по будинку'!AC75+'[3]по будинку'!AB75+'[4]по будинку'!AB75+'[5]по будинку'!AB75+'[6]по будинку'!AB75+'[7]по будинку'!AB75+'[8]по будинку'!AB75+'[9]по будинку'!AB75+'[10]по будинку'!AB75+'[11]по будинку'!AB75+'[12]по будинку'!AB75</f>
        <v>0</v>
      </c>
      <c r="R75" s="10">
        <f t="shared" si="38"/>
        <v>402.48164999999995</v>
      </c>
      <c r="S75" s="23">
        <v>0</v>
      </c>
      <c r="T75" s="17">
        <f>'[1]ТО ліфтів'!H77+'[2]по будинку'!AF75+'[3]по будинку'!AE75+'[4]по будинку'!AE75+'[5]по будинку'!AE75+'[6]по будинку'!AE75+'[7]по будинку'!AE75+'[8]по будинку'!AE75+'[9]по будинку'!AE75+'[10]по будинку'!AE75+'[11]по будинку'!AE75+'[12]по будинку'!AE75</f>
        <v>0</v>
      </c>
      <c r="U75" s="10">
        <f>'[1]ТО ліфтів'!Q77+'[2]по будинку'!AG75+'[3]по будинку'!AF75+'[4]по будинку'!AF75+'[5]по будинку'!AF75+'[6]по будинку'!AF75+'[7]по будинку'!AF75+'[8]по будинку'!AF75+'[9]по будинку'!AF75+'[10]по будинку'!AF75+'[11]по будинку'!AF75+'[12]по будинку'!AF75</f>
        <v>0</v>
      </c>
      <c r="V75" s="10">
        <f t="shared" si="39"/>
        <v>0</v>
      </c>
      <c r="W75" s="23">
        <f t="shared" si="40"/>
        <v>0</v>
      </c>
      <c r="X75" s="17">
        <f>'[1]Обслуг. дисп.'!H77+'[2]по будинку'!AJ75+'[3]по будинку'!AI75+'[4]по будинку'!AI75+'[5]по будинку'!AI75+'[6]по будинку'!AI75+'[7]по будинку'!AI75+'[8]по будинку'!AI75+'[9]по будинку'!AI75+'[10]по будинку'!AI75+'[11]по будинку'!AI75+'[12]по будинку'!AI75</f>
        <v>0</v>
      </c>
      <c r="Y75" s="10">
        <f>'[1]Обслуг. дисп.'!O77+'[2]по будинку'!AK75+'[3]по будинку'!AJ75+'[4]по будинку'!AJ75+'[5]по будинку'!AJ75+'[6]по будинку'!AJ75+'[7]по будинку'!AJ75+'[8]по будинку'!AJ75+'[9]по будинку'!AJ75+'[10]по будинку'!AJ75+'[11]по будинку'!AJ75+'[12]по будинку'!AJ75</f>
        <v>0</v>
      </c>
      <c r="Z75" s="10">
        <f t="shared" si="41"/>
        <v>0</v>
      </c>
      <c r="AA75" s="27">
        <f t="shared" si="42"/>
        <v>0</v>
      </c>
      <c r="AB75" s="17">
        <f>'[1]ТО внутр. буд.сист'!H75+'[2]по будинку'!AN75+'[3]по будинку'!AM75+'[4]по будинку'!AM75+'[5]по будинку'!AM75+'[6]по будинку'!AM75+'[7]по будинку'!AM75+'[8]по будинку'!AM75+'[9]по будинку'!AM75+'[10]по будинку'!AM75+'[11]по будинку'!AM75+'[12]по будинку'!AM75</f>
        <v>6709.3954500000009</v>
      </c>
      <c r="AC75" s="10">
        <f>'[1]ТО внутр. буд.сист'!W75+'[2]по будинку'!AO75+'[3]по будинку'!AN75+'[4]по будинку'!AN75+'[5]по будинку'!AN75+'[6]по будинку'!AN75+'[7]по будинку'!AN75+'[8]по будинку'!AN75+'[9]по будинку'!AN75+'[10]по будинку'!AN75+'[11]по будинку'!AN75+'[12]по будинку'!AN75</f>
        <v>2692.5089624554034</v>
      </c>
      <c r="AD75" s="10">
        <f t="shared" si="43"/>
        <v>4016.8864875445975</v>
      </c>
      <c r="AE75" s="23">
        <v>0</v>
      </c>
      <c r="AF75" s="17">
        <f>[1]Дератизація!H76+'[2]по будинку'!AR75+'[3]по будинку'!AQ75+'[4]по будинку'!AQ75+'[5]по будинку'!AQ75+'[6]по будинку'!AQ75+'[7]по будинку'!AQ75+'[8]по будинку'!AQ75+'[9]по будинку'!AQ75+'[10]по будинку'!AQ75+'[11]по будинку'!AQ75+'[12]по будинку'!AQ75</f>
        <v>586.90079999999989</v>
      </c>
      <c r="AG75" s="10">
        <f>[1]Дератизація!O76+'[2]по будинку'!AS75+'[3]по будинку'!AR75+'[4]по будинку'!AR75+'[5]по будинку'!AR75+'[6]по будинку'!AR75+'[7]по будинку'!AR75+'[8]по будинку'!AR75+'[9]по будинку'!AR75+'[10]по будинку'!AR75+'[11]по будинку'!AR75+'[12]по будинку'!AR75</f>
        <v>481.34267696154967</v>
      </c>
      <c r="AH75" s="10">
        <f t="shared" si="44"/>
        <v>105.55812303845022</v>
      </c>
      <c r="AI75" s="23">
        <v>0</v>
      </c>
      <c r="AJ75" s="17">
        <f>[1]Дезінсекція!H77+'[2]по будинку'!AV75+'[3]по будинку'!AU75+'[4]по будинку'!AU75+'[5]по будинку'!AU75+'[6]по будинку'!AU75+'[7]по будинку'!AU75+'[8]по будинку'!AU75+'[9]по будинку'!AU75+'[10]по будинку'!AU75+'[11]по будинку'!AU75+'[12]по будинку'!AU75</f>
        <v>17.465700000000002</v>
      </c>
      <c r="AK75" s="10">
        <f>[1]Дезінсекція!O77+'[2]по будинку'!AW75+'[3]по будинку'!AV75+'[4]по будинку'!AV75+'[5]по будинку'!AV75+'[6]по будинку'!AV75+'[7]по будинку'!AV75+'[8]по будинку'!AV75+'[9]по будинку'!AV75+'[10]по будинку'!AV75+'[11]по будинку'!AV75+'[12]по будинку'!AV75</f>
        <v>0</v>
      </c>
      <c r="AL75" s="10">
        <f t="shared" si="46"/>
        <v>17.465700000000002</v>
      </c>
      <c r="AM75" s="23">
        <v>0</v>
      </c>
      <c r="AN75" s="17">
        <f>'[1]Обслуг. ДВК'!H77+'[2]по будинку'!AZ75+'[3]по будинку'!AY75+'[4]по будинку'!AY75+'[5]по будинку'!AY75+'[6]по будинку'!AY75+'[7]по будинку'!AY75+'[8]по будинку'!AY75+'[9]по будинку'!AY75+'[10]по будинку'!AY75+'[11]по будинку'!AY75+'[12]по будинку'!AY75</f>
        <v>1357.3779000000002</v>
      </c>
      <c r="AO75" s="10">
        <f>'[1]Обслуг. ДВК'!Q77+'[2]по будинку'!BA75+'[3]по будинку'!AZ75+'[4]по будинку'!AZ75+'[5]по будинку'!AZ75+'[6]по будинку'!AZ75+'[7]по будинку'!AZ75+'[8]по будинку'!AZ75+'[9]по будинку'!AZ75+'[10]по будинку'!AZ75+'[11]по будинку'!AZ75+'[12]по будинку'!AZ75</f>
        <v>2096.3527223870651</v>
      </c>
      <c r="AP75" s="10">
        <v>0</v>
      </c>
      <c r="AQ75" s="23">
        <f t="shared" si="32"/>
        <v>738.97482238706493</v>
      </c>
      <c r="AR75" s="17">
        <f>'[1]ТО мереж електропост.'!H78+'[2]по будинку'!BD75+'[3]по будинку'!BC75+'[4]по будинку'!BC75+'[5]по будинку'!BC75+'[6]по будинку'!BC75+'[7]по будинку'!BC75+'[8]по будинку'!BC75+'[9]по будинку'!BC75+'[10]по будинку'!BC75+'[11]по будинку'!BC75+'[12]по будинку'!BC75</f>
        <v>1957.4471000000005</v>
      </c>
      <c r="AS75" s="11">
        <f>'[1]ТО мереж електропост.'!P78+'[2]по будинку'!BE75+'[3]по будинку'!BD75+'[4]по будинку'!BD75+'[5]по будинку'!BD75+'[6]по будинку'!BD75+'[7]по будинку'!BD75+'[8]по будинку'!BD75+'[9]по будинку'!BD75+'[10]по будинку'!BD75+'[11]по будинку'!BD75+'[12]по будинку'!BD75</f>
        <v>3101.816200269946</v>
      </c>
      <c r="AT75" s="10">
        <f t="shared" si="47"/>
        <v>-1144.3691002699454</v>
      </c>
      <c r="AU75" s="23">
        <v>0</v>
      </c>
      <c r="AV75" s="17">
        <f>'[1]ПР констр.'!H77+'[2]по будинку'!BH75+'[3]по будинку'!BG75+'[4]по будинку'!BG75+'[5]по будинку'!BG75+'[6]по будинку'!BG75+'[7]по будинку'!BG75+'[8]по будинку'!BG75+'[9]по будинку'!BG75+'[10]по будинку'!BG75+'[11]по будинку'!BG75+'[12]по будинку'!BG75</f>
        <v>9989.3734000000004</v>
      </c>
      <c r="AW75" s="10">
        <v>0</v>
      </c>
      <c r="AX75" s="10">
        <f t="shared" si="48"/>
        <v>9989.3734000000004</v>
      </c>
      <c r="AY75" s="23">
        <v>0</v>
      </c>
      <c r="AZ75" s="17">
        <f>'[1]Прибирання та вивезення снігу'!H76+'[2]по будинку'!BL75+'[3]по будинку'!BK75+'[4]по будинку'!BK75+'[5]по будинку'!BK75+'[6]по будинку'!BK75+'[7]по будинку'!BK75+'[8]по будинку'!BK75+'[9]по будинку'!BK75+'[10]по будинку'!BK75+'[11]по будинку'!BK75+'[12]по будинку'!BK75</f>
        <v>1816.0002999999997</v>
      </c>
      <c r="BA75" s="10">
        <f>'[1]Прибирання та вивезення снігу'!R76+'[2]по будинку'!BM75+'[3]по будинку'!BL75+'[4]по будинку'!BL75+'[5]по будинку'!BL75+'[6]по будинку'!BL75+'[7]по будинку'!BL75+'[8]по будинку'!BL75+'[9]по будинку'!BL75+'[10]по будинку'!BL75+'[11]по будинку'!BL75+'[12]по будинку'!BL75</f>
        <v>711.45168278562164</v>
      </c>
      <c r="BB75" s="10">
        <f>AZ75-BA75</f>
        <v>1104.5486172143781</v>
      </c>
      <c r="BC75" s="23">
        <v>0</v>
      </c>
      <c r="BD75" s="17">
        <f>'[1]експлуатація номерних знаків'!H77+'[2]по будинку'!BP75+'[3]по будинку'!BO75+'[4]по будинку'!BO75+'[5]по будинку'!BO75+'[6]по будинку'!BO75+'[7]по будинку'!BO75+'[8]по будинку'!BO75+'[9]по будинку'!BO75+'[10]по будинку'!BO75+'[11]по будинку'!BO75+'[12]по будинку'!BO75</f>
        <v>12.049050000000001</v>
      </c>
      <c r="BE75" s="10">
        <f>'[1]експлуатація номерних знаків'!P77+'[2]по будинку'!BQ75+'[3]по будинку'!BP75+'[4]по будинку'!BP75+'[5]по будинку'!BP75+'[6]по будинку'!BP75+'[7]по будинку'!BP75+'[8]по будинку'!BP75+'[9]по будинку'!BP75+'[10]по будинку'!BP75+'[11]по будинку'!BP75+'[12]по будинку'!BP75</f>
        <v>0</v>
      </c>
      <c r="BF75" s="12">
        <f t="shared" si="51"/>
        <v>12.049050000000001</v>
      </c>
      <c r="BG75" s="29">
        <v>0</v>
      </c>
      <c r="BH75" s="17">
        <f>'[1]Освітлення місць загального кор'!H77+'[2]по будинку'!BT75+'[3]по будинку'!BS75+'[4]по будинку'!BS75+'[5]по будинку'!BS75+'[6]по будинку'!BS75+'[7]по будинку'!BS75+'[8]по будинку'!BS75+'[9]по будинку'!BS75+'[10]по будинку'!BS75+'[11]по будинку'!BS75+'[12]по будинку'!BS75</f>
        <v>5796.3476500000015</v>
      </c>
      <c r="BI75" s="10">
        <f>'[1]Освітлення місць загального кор'!Q77+'[2]по будинку'!BU75+'[3]по будинку'!BT75+'[4]по будинку'!BT75+'[5]по будинку'!BT75+'[6]по будинку'!BT75+'[7]по будинку'!BT75+'[8]по будинку'!BT75+'[9]по будинку'!BT75+'[10]по будинку'!BT75+'[11]по будинку'!BT75+'[12]по будинку'!BT75</f>
        <v>6304.0984815090242</v>
      </c>
      <c r="BJ75" s="10">
        <v>0</v>
      </c>
      <c r="BK75" s="27">
        <f t="shared" si="53"/>
        <v>507.75083150902265</v>
      </c>
      <c r="BL75" s="17">
        <v>0</v>
      </c>
      <c r="BM75" s="10">
        <f>'[1]Енергопостачання ліфтів'!P77+'[2]по будинку'!BY75+'[3]по будинку'!BX75+'[4]по будинку'!BX75+'[5]по будинку'!BX75+'[6]по будинку'!BX75+'[7]по будинку'!BX75+'[8]по будинку'!BX75+'[9]по будинку'!BX75+'[10]по будинку'!BX75+'[11]по будинку'!BX75+'[12]по будинку'!BX75</f>
        <v>0</v>
      </c>
      <c r="BN75" s="10">
        <f t="shared" si="54"/>
        <v>0</v>
      </c>
      <c r="BO75" s="23">
        <f t="shared" si="55"/>
        <v>0</v>
      </c>
      <c r="BP75" s="134">
        <f t="shared" si="56"/>
        <v>35901.177350000005</v>
      </c>
      <c r="BQ75" s="12">
        <f t="shared" si="56"/>
        <v>24963.983798871908</v>
      </c>
      <c r="BR75" s="10">
        <f t="shared" si="57"/>
        <v>10937.193551128097</v>
      </c>
      <c r="BS75" s="15">
        <v>0</v>
      </c>
      <c r="BT75" s="30">
        <f t="shared" si="58"/>
        <v>0.6953527890046175</v>
      </c>
    </row>
    <row r="76" spans="1:72" ht="17.100000000000001" customHeight="1" x14ac:dyDescent="0.2">
      <c r="A76" s="136">
        <v>71</v>
      </c>
      <c r="B76" s="39" t="s">
        <v>28</v>
      </c>
      <c r="C76" s="36">
        <v>26</v>
      </c>
      <c r="D76" s="22">
        <f>'[1]Прибирання сходових кліто'!H77+'[2]по будинку'!P76+'[3]по будинку'!O76+'[4]по будинку'!O76+'[5]по будинку'!O76+'[6]по будинку'!O76+'[7]по будинку'!O76+'[8]по будинку'!O76+'[9]по будинку'!O76+'[10]по будинку'!O76+'[11]по будинку'!O76+'[12]по будинку'!O76</f>
        <v>0</v>
      </c>
      <c r="E76" s="11">
        <f>'[1]Прибирання сходових кліто'!Y77+'[2]по будинку'!Q76+'[3]по будинку'!P76+'[4]по будинку'!P76+'[5]по будинку'!P76+'[6]по будинку'!P76+'[7]по будинку'!P76+'[8]по будинку'!P76+'[9]по будинку'!P76+'[10]по будинку'!P76+'[11]по будинку'!P76+'[12]по будинку'!P76</f>
        <v>0</v>
      </c>
      <c r="F76" s="10">
        <f t="shared" si="33"/>
        <v>0</v>
      </c>
      <c r="G76" s="23">
        <f t="shared" si="34"/>
        <v>0</v>
      </c>
      <c r="H76" s="17">
        <f>'[1]Прибирання прибуд терит.'!H76+'[2]по будинку'!T76+'[3]по будинку'!S76+'[4]по будинку'!S76+'[5]по будинку'!S76+'[6]по будинку'!S76+'[7]по будинку'!S76+'[8]по будинку'!S76+'[9]по будинку'!S76+'[10]по будинку'!S76+'[11]по будинку'!S76+'[12]по будинку'!S76</f>
        <v>6777.0634799999989</v>
      </c>
      <c r="I76" s="11">
        <f>'[1]Прибирання прибуд терит.'!AG76+'[2]по будинку'!U76+'[3]по будинку'!T76+'[4]по будинку'!T76+'[5]по будинку'!T76+'[6]по будинку'!T76+'[7]по будинку'!T76+'[8]по будинку'!T76+'[9]по будинку'!T76+'[10]по будинку'!T76+'[11]по будинку'!T76+'[12]по будинку'!T76</f>
        <v>11928.474329838709</v>
      </c>
      <c r="J76" s="10">
        <v>0</v>
      </c>
      <c r="K76" s="23">
        <f t="shared" si="36"/>
        <v>5151.4108498387104</v>
      </c>
      <c r="L76" s="22">
        <f>'[1]Вивезення та знешкодження ТПВ'!H78+'[2]по будинку'!X76+'[3]по будинку'!W76+'[4]по будинку'!W76+'[5]по будинку'!W76</f>
        <v>2203.5859999999998</v>
      </c>
      <c r="M76" s="10">
        <f>'[1]Вивезення та знешкодження ТПВ'!V78+'[2]по будинку'!Y76+'[3]по будинку'!X76+'[4]по будинку'!X76+'[5]по будинку'!X76</f>
        <v>2412.0028767106078</v>
      </c>
      <c r="N76" s="10">
        <v>0</v>
      </c>
      <c r="O76" s="15">
        <f t="shared" si="37"/>
        <v>208.41687671060799</v>
      </c>
      <c r="P76" s="17">
        <f>'[1]Приб підвал, тех.поверхів,покр '!H78+'[2]по будинку'!AB76+'[3]по будинку'!AA76+'[4]по будинку'!AA76+'[5]по будинку'!AA76+'[6]по будинку'!AA76+'[7]по будинку'!AA76+'[8]по будинку'!AA76+'[9]по будинку'!AA76+'[10]по будинку'!AA76+'[11]по будинку'!AA76+'[12]по будинку'!AA76</f>
        <v>0</v>
      </c>
      <c r="Q76" s="11">
        <f>'[1]Приб підвал, тех.поверхів,покр '!Q78+'[2]по будинку'!AC76+'[3]по будинку'!AB76+'[4]по будинку'!AB76+'[5]по будинку'!AB76+'[6]по будинку'!AB76+'[7]по будинку'!AB76+'[8]по будинку'!AB76+'[9]по будинку'!AB76+'[10]по будинку'!AB76+'[11]по будинку'!AB76+'[12]по будинку'!AB76</f>
        <v>0</v>
      </c>
      <c r="R76" s="10">
        <f t="shared" si="38"/>
        <v>0</v>
      </c>
      <c r="S76" s="23">
        <v>0</v>
      </c>
      <c r="T76" s="17">
        <v>0</v>
      </c>
      <c r="U76" s="10">
        <f>'[1]ТО ліфтів'!Q78+'[2]по будинку'!AG76+'[3]по будинку'!AF76+'[4]по будинку'!AF76+'[5]по будинку'!AF76+'[6]по будинку'!AF76+'[7]по будинку'!AF76+'[8]по будинку'!AF76+'[9]по будинку'!AF76+'[10]по будинку'!AF76+'[11]по будинку'!AF76+'[12]по будинку'!AF76</f>
        <v>0</v>
      </c>
      <c r="V76" s="10">
        <f t="shared" si="39"/>
        <v>0</v>
      </c>
      <c r="W76" s="23">
        <f t="shared" si="40"/>
        <v>0</v>
      </c>
      <c r="X76" s="17">
        <f>'[1]Обслуг. дисп.'!H78+'[2]по будинку'!AJ76+'[3]по будинку'!AI76+'[4]по будинку'!AI76+'[5]по будинку'!AI76+'[6]по будинку'!AI76+'[7]по будинку'!AI76+'[8]по будинку'!AI76+'[9]по будинку'!AI76+'[10]по будинку'!AI76+'[11]по будинку'!AI76+'[12]по будинку'!AI76</f>
        <v>0</v>
      </c>
      <c r="Y76" s="10">
        <f>'[1]Обслуг. дисп.'!O78+'[2]по будинку'!AK76+'[3]по будинку'!AJ76+'[4]по будинку'!AJ76+'[5]по будинку'!AJ76+'[6]по будинку'!AJ76+'[7]по будинку'!AJ76+'[8]по будинку'!AJ76+'[9]по будинку'!AJ76+'[10]по будинку'!AJ76+'[11]по будинку'!AJ76+'[12]по будинку'!AJ76</f>
        <v>0</v>
      </c>
      <c r="Z76" s="10">
        <f t="shared" si="41"/>
        <v>0</v>
      </c>
      <c r="AA76" s="27">
        <f t="shared" si="42"/>
        <v>0</v>
      </c>
      <c r="AB76" s="17">
        <f>'[1]ТО внутр. буд.сист'!H76+'[2]по будинку'!AN76+'[3]по будинку'!AM76+'[4]по будинку'!AM76+'[5]по будинку'!AM76+'[6]по будинку'!AM76+'[7]по будинку'!AM76+'[8]по будинку'!AM76+'[9]по будинку'!AM76+'[10]по будинку'!AM76+'[11]по будинку'!AM76+'[12]по будинку'!AM76</f>
        <v>4475.5062000000007</v>
      </c>
      <c r="AC76" s="10">
        <f>'[1]ТО внутр. буд.сист'!W76+'[2]по будинку'!AO76+'[3]по будинку'!AN76+'[4]по будинку'!AN76+'[5]по будинку'!AN76+'[6]по будинку'!AN76+'[7]по будинку'!AN76+'[8]по будинку'!AN76+'[9]по будинку'!AN76+'[10]по будинку'!AN76+'[11]по будинку'!AN76+'[12]по будинку'!AN76</f>
        <v>2662.1564601807304</v>
      </c>
      <c r="AD76" s="10">
        <f t="shared" si="43"/>
        <v>1813.3497398192703</v>
      </c>
      <c r="AE76" s="23">
        <v>0</v>
      </c>
      <c r="AF76" s="17">
        <f>[1]Дератизація!H77+'[2]по будинку'!AR76+'[3]по будинку'!AQ76+'[4]по будинку'!AQ76+'[5]по будинку'!AQ76+'[6]по будинку'!AQ76+'[7]по будинку'!AQ76+'[8]по будинку'!AQ76+'[9]по будинку'!AQ76+'[10]по будинку'!AQ76+'[11]по будинку'!AQ76+'[12]по будинку'!AQ76</f>
        <v>0</v>
      </c>
      <c r="AG76" s="10">
        <f>[1]Дератизація!O77+'[2]по будинку'!AS76+'[3]по будинку'!AR76+'[4]по будинку'!AR76+'[5]по будинку'!AR76+'[6]по будинку'!AR76+'[7]по будинку'!AR76+'[8]по будинку'!AR76+'[9]по будинку'!AR76+'[10]по будинку'!AR76+'[11]по будинку'!AR76+'[12]по будинку'!AR76</f>
        <v>0</v>
      </c>
      <c r="AH76" s="10">
        <f t="shared" si="44"/>
        <v>0</v>
      </c>
      <c r="AI76" s="23">
        <f t="shared" si="45"/>
        <v>0</v>
      </c>
      <c r="AJ76" s="17">
        <f>[1]Дезінсекція!H78+'[2]по будинку'!AV76+'[3]по будинку'!AU76+'[4]по будинку'!AU76+'[5]по будинку'!AU76+'[6]по будинку'!AU76+'[7]по будинку'!AU76+'[8]по будинку'!AU76+'[9]по будинку'!AU76+'[10]по будинку'!AU76+'[11]по будинку'!AU76+'[12]по будинку'!AU76</f>
        <v>0</v>
      </c>
      <c r="AK76" s="10">
        <f>[1]Дезінсекція!O78+'[2]по будинку'!AW76+'[3]по будинку'!AV76+'[4]по будинку'!AV76+'[5]по будинку'!AV76+'[6]по будинку'!AV76+'[7]по будинку'!AV76+'[8]по будинку'!AV76+'[9]по будинку'!AV76+'[10]по будинку'!AV76+'[11]по будинку'!AV76+'[12]по будинку'!AV76</f>
        <v>0</v>
      </c>
      <c r="AL76" s="10">
        <f t="shared" si="46"/>
        <v>0</v>
      </c>
      <c r="AM76" s="23">
        <v>0</v>
      </c>
      <c r="AN76" s="17">
        <f>'[1]Обслуг. ДВК'!H78+'[2]по будинку'!AZ76+'[3]по будинку'!AY76+'[4]по будинку'!AY76+'[5]по будинку'!AY76+'[6]по будинку'!AY76+'[7]по будинку'!AY76+'[8]по будинку'!AY76+'[9]по будинку'!AY76+'[10]по будинку'!AY76+'[11]по будинку'!AY76+'[12]по будинку'!AY76</f>
        <v>2863.7404399999996</v>
      </c>
      <c r="AO76" s="10">
        <f>'[1]Обслуг. ДВК'!Q78+'[2]по будинку'!BA76+'[3]по будинку'!AZ76+'[4]по будинку'!AZ76+'[5]по будинку'!AZ76+'[6]по будинку'!AZ76+'[7]по будинку'!AZ76+'[8]по будинку'!AZ76+'[9]по будинку'!AZ76+'[10]по будинку'!AZ76+'[11]по будинку'!AZ76+'[12]по будинку'!AZ76</f>
        <v>9556.0610389612793</v>
      </c>
      <c r="AP76" s="10">
        <v>0</v>
      </c>
      <c r="AQ76" s="23">
        <f t="shared" si="32"/>
        <v>6692.3205989612798</v>
      </c>
      <c r="AR76" s="17">
        <f>'[1]ТО мереж електропост.'!H79+'[2]по будинку'!BD76+'[3]по будинку'!BC76+'[4]по будинку'!BC76+'[5]по будинку'!BC76+'[6]по будинку'!BC76+'[7]по будинку'!BC76+'[8]по будинку'!BC76+'[9]по будинку'!BC76+'[10]по будинку'!BC76+'[11]по будинку'!BC76+'[12]по будинку'!BC76</f>
        <v>5573.15308</v>
      </c>
      <c r="AS76" s="11">
        <f>'[1]ТО мереж електропост.'!P79+'[2]по будинку'!BE76+'[3]по будинку'!BD76+'[4]по будинку'!BD76+'[5]по будинку'!BD76+'[6]по будинку'!BD76+'[7]по будинку'!BD76+'[8]по будинку'!BD76+'[9]по будинку'!BD76+'[10]по будинку'!BD76+'[11]по будинку'!BD76+'[12]по будинку'!BD76</f>
        <v>405.92314206442438</v>
      </c>
      <c r="AT76" s="10">
        <f t="shared" si="47"/>
        <v>5167.2299379355754</v>
      </c>
      <c r="AU76" s="23">
        <v>0</v>
      </c>
      <c r="AV76" s="17">
        <f>'[1]ПР констр.'!H78+'[2]по будинку'!BH76+'[3]по будинку'!BG76+'[4]по будинку'!BG76+'[5]по будинку'!BG76+'[6]по будинку'!BG76+'[7]по будинку'!BG76+'[8]по будинку'!BG76+'[9]по будинку'!BG76+'[10]по будинку'!BG76+'[11]по будинку'!BG76+'[12]по будинку'!BG76</f>
        <v>10896.84794</v>
      </c>
      <c r="AW76" s="10">
        <v>780.81000000000006</v>
      </c>
      <c r="AX76" s="10">
        <f t="shared" si="48"/>
        <v>10116.03794</v>
      </c>
      <c r="AY76" s="23">
        <v>0</v>
      </c>
      <c r="AZ76" s="17">
        <f>'[1]Прибирання та вивезення снігу'!H77+'[2]по будинку'!BL76+'[3]по будинку'!BK76+'[4]по будинку'!BK76+'[5]по будинку'!BK76+'[6]по будинку'!BK76+'[7]по будинку'!BK76+'[8]по будинку'!BK76+'[9]по будинку'!BK76+'[10]по будинку'!BK76+'[11]по будинку'!BK76+'[12]по будинку'!BK76</f>
        <v>2021.7709599999996</v>
      </c>
      <c r="BA76" s="10">
        <f>'[1]Прибирання та вивезення снігу'!R77+'[2]по будинку'!BM76+'[3]по будинку'!BL76+'[4]по будинку'!BL76+'[5]по будинку'!BL76+'[6]по будинку'!BL76+'[7]по будинку'!BL76+'[8]по будинку'!BL76+'[9]по будинку'!BL76+'[10]по будинку'!BL76+'[11]по будинку'!BL76+'[12]по будинку'!BL76</f>
        <v>2478.2389190390249</v>
      </c>
      <c r="BB76" s="10">
        <v>0</v>
      </c>
      <c r="BC76" s="23">
        <f>BA76-AZ76</f>
        <v>456.46795903902535</v>
      </c>
      <c r="BD76" s="17">
        <f>'[1]експлуатація номерних знаків'!H78+'[2]по будинку'!BP76+'[3]по будинку'!BO76+'[4]по будинку'!BO76+'[5]по будинку'!BO76+'[6]по будинку'!BO76+'[7]по будинку'!BO76+'[8]по будинку'!BO76+'[9]по будинку'!BO76+'[10]по будинку'!BO76+'[11]по будинку'!BO76+'[12]по будинку'!BO76</f>
        <v>12.438359999999998</v>
      </c>
      <c r="BE76" s="10">
        <f>'[1]експлуатація номерних знаків'!P78+'[2]по будинку'!BQ76+'[3]по будинку'!BP76+'[4]по будинку'!BP76+'[5]по будинку'!BP76+'[6]по будинку'!BP76+'[7]по будинку'!BP76+'[8]по будинку'!BP76+'[9]по будинку'!BP76+'[10]по будинку'!BP76+'[11]по будинку'!BP76+'[12]по будинку'!BP76</f>
        <v>0</v>
      </c>
      <c r="BF76" s="12">
        <f t="shared" si="51"/>
        <v>12.438359999999998</v>
      </c>
      <c r="BG76" s="29">
        <v>0</v>
      </c>
      <c r="BH76" s="17">
        <f>'[1]Освітлення місць загального кор'!H78+'[2]по будинку'!BT76+'[3]по будинку'!BS76+'[4]по будинку'!BS76+'[5]по будинку'!BS76+'[6]по будинку'!BS76+'[7]по будинку'!BS76+'[8]по будинку'!BS76+'[9]по будинку'!BS76+'[10]по будинку'!BS76+'[11]по будинку'!BS76+'[12]по будинку'!BS76</f>
        <v>2649.90814</v>
      </c>
      <c r="BI76" s="10">
        <f>'[1]Освітлення місць загального кор'!Q78+'[2]по будинку'!BU76+'[3]по будинку'!BT76+'[4]по будинку'!BT76+'[5]по будинку'!BT76+'[6]по будинку'!BT76+'[7]по будинку'!BT76+'[8]по будинку'!BT76+'[9]по будинку'!BT76+'[10]по будинку'!BT76+'[11]по будинку'!BT76+'[12]по будинку'!BT76</f>
        <v>5249.6272994950168</v>
      </c>
      <c r="BJ76" s="10">
        <v>0</v>
      </c>
      <c r="BK76" s="27">
        <f t="shared" si="53"/>
        <v>2599.7191594950168</v>
      </c>
      <c r="BL76" s="17">
        <v>0</v>
      </c>
      <c r="BM76" s="10">
        <f>'[1]Енергопостачання ліфтів'!P78+'[2]по будинку'!BY76+'[3]по будинку'!BX76+'[4]по будинку'!BX76+'[5]по будинку'!BX76+'[6]по будинку'!BX76+'[7]по будинку'!BX76+'[8]по будинку'!BX76+'[9]по будинку'!BX76+'[10]по будинку'!BX76+'[11]по будинку'!BX76+'[12]по будинку'!BX76</f>
        <v>0</v>
      </c>
      <c r="BN76" s="10">
        <f t="shared" si="54"/>
        <v>0</v>
      </c>
      <c r="BO76" s="23">
        <f t="shared" si="55"/>
        <v>0</v>
      </c>
      <c r="BP76" s="134">
        <f t="shared" si="56"/>
        <v>37474.014600000002</v>
      </c>
      <c r="BQ76" s="12">
        <f t="shared" si="56"/>
        <v>35473.294066289796</v>
      </c>
      <c r="BR76" s="10">
        <f t="shared" si="57"/>
        <v>2000.7205337102059</v>
      </c>
      <c r="BS76" s="15">
        <v>0</v>
      </c>
      <c r="BT76" s="30">
        <f t="shared" si="58"/>
        <v>0.94661045647054298</v>
      </c>
    </row>
    <row r="77" spans="1:72" ht="17.100000000000001" customHeight="1" x14ac:dyDescent="0.2">
      <c r="A77" s="136">
        <v>72</v>
      </c>
      <c r="B77" s="39" t="s">
        <v>28</v>
      </c>
      <c r="C77" s="36">
        <v>7</v>
      </c>
      <c r="D77" s="22">
        <f>'[1]Прибирання сходових кліто'!H78+'[2]по будинку'!P77+'[3]по будинку'!O77+'[4]по будинку'!O77+'[5]по будинку'!O77+'[6]по будинку'!O77+'[7]по будинку'!O77+'[8]по будинку'!O77+'[9]по будинку'!O77+'[10]по будинку'!O77+'[11]по будинку'!O77+'[12]по будинку'!O77</f>
        <v>0</v>
      </c>
      <c r="E77" s="11">
        <f>'[1]Прибирання сходових кліто'!Y78+'[2]по будинку'!Q77+'[3]по будинку'!P77+'[4]по будинку'!P77+'[5]по будинку'!P77+'[6]по будинку'!P77+'[7]по будинку'!P77+'[8]по будинку'!P77+'[9]по будинку'!P77+'[10]по будинку'!P77+'[11]по будинку'!P77+'[12]по будинку'!P77</f>
        <v>0</v>
      </c>
      <c r="F77" s="10">
        <f t="shared" si="33"/>
        <v>0</v>
      </c>
      <c r="G77" s="23">
        <f t="shared" si="34"/>
        <v>0</v>
      </c>
      <c r="H77" s="17">
        <f>'[1]Прибирання прибуд терит.'!H77+'[2]по будинку'!T77+'[3]по будинку'!S77+'[4]по будинку'!S77+'[5]по будинку'!S77+'[6]по будинку'!S77+'[7]по будинку'!S77+'[8]по будинку'!S77+'[9]по будинку'!S77+'[10]по будинку'!S77+'[11]по будинку'!S77+'[12]по будинку'!S77</f>
        <v>1834.18038</v>
      </c>
      <c r="I77" s="11">
        <f>'[1]Прибирання прибуд терит.'!AG77+'[2]по будинку'!U77+'[3]по будинку'!T77+'[4]по будинку'!T77+'[5]по будинку'!T77+'[6]по будинку'!T77+'[7]по будинку'!T77+'[8]по будинку'!T77+'[9]по будинку'!T77+'[10]по будинку'!T77+'[11]по будинку'!T77+'[12]по будинку'!T77</f>
        <v>10032.472653184615</v>
      </c>
      <c r="J77" s="10">
        <v>0</v>
      </c>
      <c r="K77" s="23">
        <f t="shared" si="36"/>
        <v>8198.2922731846156</v>
      </c>
      <c r="L77" s="22">
        <f>'[1]Вивезення та знешкодження ТПВ'!H79+'[2]по будинку'!X77+'[3]по будинку'!W77+'[4]по будинку'!W77+'[5]по будинку'!W77</f>
        <v>634.15649999999994</v>
      </c>
      <c r="M77" s="10">
        <f>'[1]Вивезення та знешкодження ТПВ'!V79+'[2]по будинку'!Y77+'[3]по будинку'!X77+'[4]по будинку'!X77+'[5]по будинку'!X77</f>
        <v>534.68859487023087</v>
      </c>
      <c r="N77" s="10">
        <f t="shared" si="61"/>
        <v>99.467905129769065</v>
      </c>
      <c r="O77" s="15">
        <v>0</v>
      </c>
      <c r="P77" s="17">
        <f>'[1]Приб підвал, тех.поверхів,покр '!H79+'[2]по будинку'!AB77+'[3]по будинку'!AA77+'[4]по будинку'!AA77+'[5]по будинку'!AA77+'[6]по будинку'!AA77+'[7]по будинку'!AA77+'[8]по будинку'!AA77+'[9]по будинку'!AA77+'[10]по будинку'!AA77+'[11]по будинку'!AA77+'[12]по будинку'!AA77</f>
        <v>6.62913</v>
      </c>
      <c r="Q77" s="11">
        <f>'[1]Приб підвал, тех.поверхів,покр '!Q79+'[2]по будинку'!AC77+'[3]по будинку'!AB77+'[4]по будинку'!AB77+'[5]по будинку'!AB77+'[6]по будинку'!AB77+'[7]по будинку'!AB77+'[8]по будинку'!AB77+'[9]по будинку'!AB77+'[10]по будинку'!AB77+'[11]по будинку'!AB77+'[12]по будинку'!AB77</f>
        <v>0</v>
      </c>
      <c r="R77" s="10">
        <f t="shared" si="38"/>
        <v>6.62913</v>
      </c>
      <c r="S77" s="23">
        <v>0</v>
      </c>
      <c r="T77" s="17">
        <v>0</v>
      </c>
      <c r="U77" s="10">
        <f>'[1]ТО ліфтів'!Q79+'[2]по будинку'!AG77+'[3]по будинку'!AF77+'[4]по будинку'!AF77+'[5]по будинку'!AF77+'[6]по будинку'!AF77+'[7]по будинку'!AF77+'[8]по будинку'!AF77+'[9]по будинку'!AF77+'[10]по будинку'!AF77+'[11]по будинку'!AF77+'[12]по будинку'!AF77</f>
        <v>0</v>
      </c>
      <c r="V77" s="10">
        <f t="shared" si="39"/>
        <v>0</v>
      </c>
      <c r="W77" s="23">
        <f t="shared" si="40"/>
        <v>0</v>
      </c>
      <c r="X77" s="17">
        <f>'[1]Обслуг. дисп.'!H79+'[2]по будинку'!AJ77+'[3]по будинку'!AI77+'[4]по будинку'!AI77+'[5]по будинку'!AI77+'[6]по будинку'!AI77+'[7]по будинку'!AI77+'[8]по будинку'!AI77+'[9]по будинку'!AI77+'[10]по будинку'!AI77+'[11]по будинку'!AI77+'[12]по будинку'!AI77</f>
        <v>0</v>
      </c>
      <c r="Y77" s="10">
        <f>'[1]Обслуг. дисп.'!O79+'[2]по будинку'!AK77+'[3]по будинку'!AJ77+'[4]по будинку'!AJ77+'[5]по будинку'!AJ77+'[6]по будинку'!AJ77+'[7]по будинку'!AJ77+'[8]по будинку'!AJ77+'[9]по будинку'!AJ77+'[10]по будинку'!AJ77+'[11]по будинку'!AJ77+'[12]по будинку'!AJ77</f>
        <v>0</v>
      </c>
      <c r="Z77" s="10">
        <f t="shared" si="41"/>
        <v>0</v>
      </c>
      <c r="AA77" s="27">
        <f t="shared" si="42"/>
        <v>0</v>
      </c>
      <c r="AB77" s="17">
        <f>'[1]ТО внутр. буд.сист'!H77+'[2]по будинку'!AN77+'[3]по будинку'!AM77+'[4]по будинку'!AM77+'[5]по будинку'!AM77+'[6]по будинку'!AM77+'[7]по будинку'!AM77+'[8]по будинку'!AM77+'[9]по будинку'!AM77+'[10]по будинку'!AM77+'[11]по будинку'!AM77+'[12]по будинку'!AM77</f>
        <v>2878.9191600000008</v>
      </c>
      <c r="AC77" s="10">
        <f>'[1]ТО внутр. буд.сист'!W77+'[2]по будинку'!AO77+'[3]по будинку'!AN77+'[4]по будинку'!AN77+'[5]по будинку'!AN77+'[6]по будинку'!AN77+'[7]по будинку'!AN77+'[8]по будинку'!AN77+'[9]по будинку'!AN77+'[10]по будинку'!AN77+'[11]по будинку'!AN77+'[12]по будинку'!AN77</f>
        <v>857.52808457102117</v>
      </c>
      <c r="AD77" s="10">
        <f t="shared" si="43"/>
        <v>2021.3910754289795</v>
      </c>
      <c r="AE77" s="23">
        <v>0</v>
      </c>
      <c r="AF77" s="17">
        <f>[1]Дератизація!H78+'[2]по будинку'!AR77+'[3]по будинку'!AQ77+'[4]по будинку'!AQ77+'[5]по будинку'!AQ77+'[6]по будинку'!AQ77+'[7]по будинку'!AQ77+'[8]по будинку'!AQ77+'[9]по будинку'!AQ77+'[10]по будинку'!AQ77+'[11]по будинку'!AQ77+'[12]по будинку'!AQ77</f>
        <v>29.05919999999999</v>
      </c>
      <c r="AG77" s="10">
        <f>[1]Дератизація!O78+'[2]по будинку'!AS77+'[3]по будинку'!AR77+'[4]по будинку'!AR77+'[5]по будинку'!AR77+'[6]по будинку'!AR77+'[7]по будинку'!AR77+'[8]по будинку'!AR77+'[9]по будинку'!AR77+'[10]по будинку'!AR77+'[11]по будинку'!AR77+'[12]по будинку'!AR77</f>
        <v>24.548476525039032</v>
      </c>
      <c r="AH77" s="10">
        <f t="shared" si="44"/>
        <v>4.5107234749609582</v>
      </c>
      <c r="AI77" s="23">
        <v>0</v>
      </c>
      <c r="AJ77" s="17">
        <f>[1]Дезінсекція!H79+'[2]по будинку'!AV77+'[3]по будинку'!AU77+'[4]по будинку'!AU77+'[5]по будинку'!AU77+'[6]по будинку'!AU77+'[7]по будинку'!AU77+'[8]по будинку'!AU77+'[9]по будинку'!AU77+'[10]по будинку'!AU77+'[11]по будинку'!AU77+'[12]по будинку'!AU77</f>
        <v>0.84755999999999998</v>
      </c>
      <c r="AK77" s="10">
        <f>[1]Дезінсекція!O79+'[2]по будинку'!AW77+'[3]по будинку'!AV77+'[4]по будинку'!AV77+'[5]по будинку'!AV77+'[6]по будинку'!AV77+'[7]по будинку'!AV77+'[8]по будинку'!AV77+'[9]по будинку'!AV77+'[10]по будинку'!AV77+'[11]по будинку'!AV77+'[12]по будинку'!AV77</f>
        <v>0</v>
      </c>
      <c r="AL77" s="10">
        <f t="shared" si="46"/>
        <v>0.84755999999999998</v>
      </c>
      <c r="AM77" s="23">
        <v>0</v>
      </c>
      <c r="AN77" s="17">
        <f>'[1]Обслуг. ДВК'!H79+'[2]по будинку'!AZ77+'[3]по будинку'!AY77+'[4]по будинку'!AY77+'[5]по будинку'!AY77+'[6]по будинку'!AY77+'[7]по будинку'!AY77+'[8]по будинку'!AY77+'[9]по будинку'!AY77+'[10]по будинку'!AY77+'[11]по будинку'!AY77+'[12]по будинку'!AY77</f>
        <v>1113.4214100000002</v>
      </c>
      <c r="AO77" s="10">
        <f>'[1]Обслуг. ДВК'!Q79+'[2]по будинку'!BA77+'[3]по будинку'!AZ77+'[4]по будинку'!AZ77+'[5]по будинку'!AZ77+'[6]по будинку'!AZ77+'[7]по будинку'!AZ77+'[8]по будинку'!AZ77+'[9]по будинку'!AZ77+'[10]по будинку'!AZ77+'[11]по будинку'!AZ77+'[12]по будинку'!AZ77</f>
        <v>881.30080764167474</v>
      </c>
      <c r="AP77" s="10">
        <f t="shared" ref="AP77:AP138" si="63">AN77-AO77</f>
        <v>232.12060235832541</v>
      </c>
      <c r="AQ77" s="23">
        <v>0</v>
      </c>
      <c r="AR77" s="17">
        <f>'[1]ТО мереж електропост.'!H80+'[2]по будинку'!BD77+'[3]по будинку'!BC77+'[4]по будинку'!BC77+'[5]по будинку'!BC77+'[6]по будинку'!BC77+'[7]по будинку'!BC77+'[8]по будинку'!BC77+'[9]по будинку'!BC77+'[10]по будинку'!BC77+'[11]по будинку'!BC77+'[12]по будинку'!BC77</f>
        <v>1605.2483700000003</v>
      </c>
      <c r="AS77" s="11">
        <f>'[1]ТО мереж електропост.'!P80+'[2]по будинку'!BE77+'[3]по будинку'!BD77+'[4]по будинку'!BD77+'[5]по будинку'!BD77+'[6]по будинку'!BD77+'[7]по будинку'!BD77+'[8]по будинку'!BD77+'[9]по будинку'!BD77+'[10]по будинку'!BD77+'[11]по будинку'!BD77+'[12]по будинку'!BD77</f>
        <v>320.88494986838998</v>
      </c>
      <c r="AT77" s="10">
        <f t="shared" si="47"/>
        <v>1284.3634201316104</v>
      </c>
      <c r="AU77" s="23">
        <v>0</v>
      </c>
      <c r="AV77" s="17">
        <f>'[1]ПР констр.'!H79+'[2]по будинку'!BH77+'[3]по будинку'!BG77+'[4]по будинку'!BG77+'[5]по будинку'!BG77+'[6]по будинку'!BG77+'[7]по будинку'!BG77+'[8]по будинку'!BG77+'[9]по будинку'!BG77+'[10]по будинку'!BG77+'[11]по будинку'!BG77+'[12]по будинку'!BG77</f>
        <v>5022.8827199999996</v>
      </c>
      <c r="AW77" s="10">
        <v>261.68</v>
      </c>
      <c r="AX77" s="10">
        <f t="shared" si="48"/>
        <v>4761.2027199999993</v>
      </c>
      <c r="AY77" s="23">
        <v>0</v>
      </c>
      <c r="AZ77" s="17">
        <f>'[1]Прибирання та вивезення снігу'!H78+'[2]по будинку'!BL77+'[3]по будинку'!BK77+'[4]по будинку'!BK77+'[5]по будинку'!BK77+'[6]по будинку'!BK77+'[7]по будинку'!BK77+'[8]по будинку'!BK77+'[9]по будинку'!BK77+'[10]по будинку'!BK77+'[11]по будинку'!BK77+'[12]по будинку'!BK77</f>
        <v>992.91654000000017</v>
      </c>
      <c r="BA77" s="10">
        <f>'[1]Прибирання та вивезення снігу'!R78+'[2]по будинку'!BM77+'[3]по будинку'!BL77+'[4]по будинку'!BL77+'[5]по будинку'!BL77+'[6]по будинку'!BL77+'[7]по будинку'!BL77+'[8]по будинку'!BL77+'[9]по будинку'!BL77+'[10]по будинку'!BL77+'[11]по будинку'!BL77+'[12]по будинку'!BL77</f>
        <v>2471.6634865267847</v>
      </c>
      <c r="BB77" s="10">
        <v>0</v>
      </c>
      <c r="BC77" s="23">
        <f t="shared" si="50"/>
        <v>1478.7469465267845</v>
      </c>
      <c r="BD77" s="17">
        <f>'[1]експлуатація номерних знаків'!H79+'[2]по будинку'!BP77+'[3]по будинку'!BO77+'[4]по будинку'!BO77+'[5]по будинку'!BO77+'[6]по будинку'!BO77+'[7]по будинку'!BO77+'[8]по будинку'!BO77+'[9]по будинку'!BO77+'[10]по будинку'!BO77+'[11]по будинку'!BO77+'[12]по будинку'!BO77</f>
        <v>0</v>
      </c>
      <c r="BE77" s="10">
        <f>'[1]експлуатація номерних знаків'!P79+'[2]по будинку'!BQ77+'[3]по будинку'!BP77+'[4]по будинку'!BP77+'[5]по будинку'!BP77+'[6]по будинку'!BP77+'[7]по будинку'!BP77+'[8]по будинку'!BP77+'[9]по будинку'!BP77+'[10]по будинку'!BP77+'[11]по будинку'!BP77+'[12]по будинку'!BP77</f>
        <v>0</v>
      </c>
      <c r="BF77" s="12">
        <f t="shared" si="51"/>
        <v>0</v>
      </c>
      <c r="BG77" s="29">
        <v>0</v>
      </c>
      <c r="BH77" s="17">
        <f>'[1]Освітлення місць загального кор'!H79+'[2]по будинку'!BT77+'[3]по будинку'!BS77+'[4]по будинку'!BS77+'[5]по будинку'!BS77+'[6]по будинку'!BS77+'[7]по будинку'!BS77+'[8]по будинку'!BS77+'[9]по будинку'!BS77+'[10]по будинку'!BS77+'[11]по будинку'!BS77+'[12]по будинку'!BS77</f>
        <v>655.61792999999989</v>
      </c>
      <c r="BI77" s="10">
        <f>'[1]Освітлення місць загального кор'!Q79+'[2]по будинку'!BU77+'[3]по будинку'!BT77+'[4]по будинку'!BT77+'[5]по будинку'!BT77+'[6]по будинку'!BT77+'[7]по будинку'!BT77+'[8]по будинку'!BT77+'[9]по будинку'!BT77+'[10]по будинку'!BT77+'[11]по будинку'!BT77+'[12]по будинку'!BT77</f>
        <v>1298.7598463712095</v>
      </c>
      <c r="BJ77" s="10">
        <v>0</v>
      </c>
      <c r="BK77" s="27">
        <f t="shared" si="53"/>
        <v>643.14191637120962</v>
      </c>
      <c r="BL77" s="17">
        <v>0</v>
      </c>
      <c r="BM77" s="10">
        <f>'[1]Енергопостачання ліфтів'!P79+'[2]по будинку'!BY77+'[3]по будинку'!BX77+'[4]по будинку'!BX77+'[5]по будинку'!BX77+'[6]по будинку'!BX77+'[7]по будинку'!BX77+'[8]по будинку'!BX77+'[9]по будинку'!BX77+'[10]по будинку'!BX77+'[11]по будинку'!BX77+'[12]по будинку'!BX77</f>
        <v>0</v>
      </c>
      <c r="BN77" s="10">
        <f t="shared" si="54"/>
        <v>0</v>
      </c>
      <c r="BO77" s="23">
        <f t="shared" si="55"/>
        <v>0</v>
      </c>
      <c r="BP77" s="134">
        <f t="shared" si="56"/>
        <v>14773.878900000002</v>
      </c>
      <c r="BQ77" s="12">
        <f t="shared" si="56"/>
        <v>16683.526899558965</v>
      </c>
      <c r="BR77" s="10">
        <v>0</v>
      </c>
      <c r="BS77" s="15">
        <f t="shared" si="62"/>
        <v>1909.6479995589634</v>
      </c>
      <c r="BT77" s="30">
        <f t="shared" si="58"/>
        <v>1.129258403462273</v>
      </c>
    </row>
    <row r="78" spans="1:72" ht="17.100000000000001" customHeight="1" x14ac:dyDescent="0.2">
      <c r="A78" s="135">
        <v>73</v>
      </c>
      <c r="B78" s="39" t="s">
        <v>28</v>
      </c>
      <c r="C78" s="36">
        <v>9</v>
      </c>
      <c r="D78" s="22">
        <f>'[1]Прибирання сходових кліто'!H79+'[2]по будинку'!P78+'[3]по будинку'!O78+'[4]по будинку'!O78+'[5]по будинку'!O78+'[6]по будинку'!O78+'[7]по будинку'!O78+'[8]по будинку'!O78+'[9]по будинку'!O78+'[10]по будинку'!O78+'[11]по будинку'!O78+'[12]по будинку'!O78</f>
        <v>0</v>
      </c>
      <c r="E78" s="11">
        <f>'[1]Прибирання сходових кліто'!Y79+'[2]по будинку'!Q78+'[3]по будинку'!P78+'[4]по будинку'!P78+'[5]по будинку'!P78+'[6]по будинку'!P78+'[7]по будинку'!P78+'[8]по будинку'!P78+'[9]по будинку'!P78+'[10]по будинку'!P78+'[11]по будинку'!P78+'[12]по будинку'!P78</f>
        <v>0</v>
      </c>
      <c r="F78" s="10">
        <f t="shared" si="33"/>
        <v>0</v>
      </c>
      <c r="G78" s="23">
        <f t="shared" si="34"/>
        <v>0</v>
      </c>
      <c r="H78" s="17">
        <f>'[1]Прибирання прибуд терит.'!H78+'[2]по будинку'!T78+'[3]по будинку'!S78+'[4]по будинку'!S78+'[5]по будинку'!S78+'[6]по будинку'!S78+'[7]по будинку'!S78+'[8]по будинку'!S78+'[9]по будинку'!S78+'[10]по будинку'!S78+'[11]по будинку'!S78+'[12]по будинку'!S78</f>
        <v>2465.1117599999998</v>
      </c>
      <c r="I78" s="11">
        <f>'[1]Прибирання прибуд терит.'!AG78+'[2]по будинку'!U78+'[3]по будинку'!T78+'[4]по будинку'!T78+'[5]по будинку'!T78+'[6]по будинку'!T78+'[7]по будинку'!T78+'[8]по будинку'!T78+'[9]по будинку'!T78+'[10]по будинку'!T78+'[11]по будинку'!T78+'[12]по будинку'!T78</f>
        <v>10428.832086953626</v>
      </c>
      <c r="J78" s="10">
        <v>0</v>
      </c>
      <c r="K78" s="23">
        <f t="shared" si="36"/>
        <v>7963.7203269536258</v>
      </c>
      <c r="L78" s="22">
        <f>'[1]Вивезення та знешкодження ТПВ'!H80+'[2]по будинку'!X78+'[3]по будинку'!W78+'[4]по будинку'!W78+'[5]по будинку'!W78</f>
        <v>1057.308</v>
      </c>
      <c r="M78" s="10">
        <f>'[1]Вивезення та знешкодження ТПВ'!V80+'[2]по будинку'!Y78+'[3]по будинку'!X78+'[4]по будинку'!X78+'[5]по будинку'!X78</f>
        <v>943.07005326994681</v>
      </c>
      <c r="N78" s="10">
        <f t="shared" si="61"/>
        <v>114.23794673005318</v>
      </c>
      <c r="O78" s="15">
        <v>0</v>
      </c>
      <c r="P78" s="17">
        <f>'[1]Приб підвал, тех.поверхів,покр '!H80+'[2]по будинку'!AB78+'[3]по будинку'!AA78+'[4]по будинку'!AA78+'[5]по будинку'!AA78+'[6]по будинку'!AA78+'[7]по будинку'!AA78+'[8]по будинку'!AA78+'[9]по будинку'!AA78+'[10]по будинку'!AA78+'[11]по будинку'!AA78+'[12]по будинку'!AA78</f>
        <v>0</v>
      </c>
      <c r="Q78" s="11">
        <f>'[1]Приб підвал, тех.поверхів,покр '!Q80+'[2]по будинку'!AC78+'[3]по будинку'!AB78+'[4]по будинку'!AB78+'[5]по будинку'!AB78+'[6]по будинку'!AB78+'[7]по будинку'!AB78+'[8]по будинку'!AB78+'[9]по будинку'!AB78+'[10]по будинку'!AB78+'[11]по будинку'!AB78+'[12]по будинку'!AB78</f>
        <v>0</v>
      </c>
      <c r="R78" s="10">
        <f t="shared" si="38"/>
        <v>0</v>
      </c>
      <c r="S78" s="23">
        <v>0</v>
      </c>
      <c r="T78" s="17">
        <v>0</v>
      </c>
      <c r="U78" s="10">
        <f>'[1]ТО ліфтів'!Q80+'[2]по будинку'!AG78+'[3]по будинку'!AF78+'[4]по будинку'!AF78+'[5]по будинку'!AF78+'[6]по будинку'!AF78+'[7]по будинку'!AF78+'[8]по будинку'!AF78+'[9]по будинку'!AF78+'[10]по будинку'!AF78+'[11]по будинку'!AF78+'[12]по будинку'!AF78</f>
        <v>0</v>
      </c>
      <c r="V78" s="10">
        <f t="shared" si="39"/>
        <v>0</v>
      </c>
      <c r="W78" s="23">
        <f t="shared" si="40"/>
        <v>0</v>
      </c>
      <c r="X78" s="17">
        <f>'[1]Обслуг. дисп.'!H80+'[2]по будинку'!AJ78+'[3]по будинку'!AI78+'[4]по будинку'!AI78+'[5]по будинку'!AI78+'[6]по будинку'!AI78+'[7]по будинку'!AI78+'[8]по будинку'!AI78+'[9]по будинку'!AI78+'[10]по будинку'!AI78+'[11]по будинку'!AI78+'[12]по будинку'!AI78</f>
        <v>0</v>
      </c>
      <c r="Y78" s="10">
        <f>'[1]Обслуг. дисп.'!O80+'[2]по будинку'!AK78+'[3]по будинку'!AJ78+'[4]по будинку'!AJ78+'[5]по будинку'!AJ78+'[6]по будинку'!AJ78+'[7]по будинку'!AJ78+'[8]по будинку'!AJ78+'[9]по будинку'!AJ78+'[10]по будинку'!AJ78+'[11]по будинку'!AJ78+'[12]по будинку'!AJ78</f>
        <v>0</v>
      </c>
      <c r="Z78" s="10">
        <f t="shared" si="41"/>
        <v>0</v>
      </c>
      <c r="AA78" s="27">
        <f t="shared" si="42"/>
        <v>0</v>
      </c>
      <c r="AB78" s="17">
        <f>'[1]ТО внутр. буд.сист'!H78+'[2]по будинку'!AN78+'[3]по будинку'!AM78+'[4]по будинку'!AM78+'[5]по будинку'!AM78+'[6]по будинку'!AM78+'[7]по будинку'!AM78+'[8]по будинку'!AM78+'[9]по будинку'!AM78+'[10]по будинку'!AM78+'[11]по будинку'!AM78+'[12]по будинку'!AM78</f>
        <v>2492.9259599999996</v>
      </c>
      <c r="AC78" s="10">
        <f>'[1]ТО внутр. буд.сист'!W78+'[2]по будинку'!AO78+'[3]по будинку'!AN78+'[4]по будинку'!AN78+'[5]по будинку'!AN78+'[6]по будинку'!AN78+'[7]по будинку'!AN78+'[8]по будинку'!AN78+'[9]по будинку'!AN78+'[10]по будинку'!AN78+'[11]по будинку'!AN78+'[12]по будинку'!AN78</f>
        <v>971.95057133364708</v>
      </c>
      <c r="AD78" s="10">
        <f t="shared" si="43"/>
        <v>1520.9753886663525</v>
      </c>
      <c r="AE78" s="23">
        <v>0</v>
      </c>
      <c r="AF78" s="17">
        <f>[1]Дератизація!H79+'[2]по будинку'!AR78+'[3]по будинку'!AQ78+'[4]по будинку'!AQ78+'[5]по будинку'!AQ78+'[6]по будинку'!AQ78+'[7]по будинку'!AQ78+'[8]по будинку'!AQ78+'[9]по будинку'!AQ78+'[10]по будинку'!AQ78+'[11]по будинку'!AQ78+'[12]по будинку'!AQ78</f>
        <v>0</v>
      </c>
      <c r="AG78" s="10">
        <f>[1]Дератизація!O79+'[2]по будинку'!AS78+'[3]по будинку'!AR78+'[4]по будинку'!AR78+'[5]по будинку'!AR78+'[6]по будинку'!AR78+'[7]по будинку'!AR78+'[8]по будинку'!AR78+'[9]по будинку'!AR78+'[10]по будинку'!AR78+'[11]по будинку'!AR78+'[12]по будинку'!AR78</f>
        <v>0</v>
      </c>
      <c r="AH78" s="10">
        <f t="shared" si="44"/>
        <v>0</v>
      </c>
      <c r="AI78" s="23">
        <f t="shared" si="45"/>
        <v>0</v>
      </c>
      <c r="AJ78" s="17">
        <f>[1]Дезінсекція!H80+'[2]по будинку'!AV78+'[3]по будинку'!AU78+'[4]по будинку'!AU78+'[5]по будинку'!AU78+'[6]по будинку'!AU78+'[7]по будинку'!AU78+'[8]по будинку'!AU78+'[9]по будинку'!AU78+'[10]по будинку'!AU78+'[11]по будинку'!AU78+'[12]по будинку'!AU78</f>
        <v>0</v>
      </c>
      <c r="AK78" s="10">
        <f>[1]Дезінсекція!O80+'[2]по будинку'!AW78+'[3]по будинку'!AV78+'[4]по будинку'!AV78+'[5]по будинку'!AV78+'[6]по будинку'!AV78+'[7]по будинку'!AV78+'[8]по будинку'!AV78+'[9]по будинку'!AV78+'[10]по будинку'!AV78+'[11]по будинку'!AV78+'[12]по будинку'!AV78</f>
        <v>0</v>
      </c>
      <c r="AL78" s="10">
        <f t="shared" si="46"/>
        <v>0</v>
      </c>
      <c r="AM78" s="23">
        <v>0</v>
      </c>
      <c r="AN78" s="17">
        <f>'[1]Обслуг. ДВК'!H80+'[2]по будинку'!AZ78+'[3]по будинку'!AY78+'[4]по будинку'!AY78+'[5]по будинку'!AY78+'[6]по будинку'!AY78+'[7]по будинку'!AY78+'[8]по будинку'!AY78+'[9]по будинку'!AY78+'[10]по будинку'!AY78+'[11]по будинку'!AY78+'[12]по будинку'!AY78</f>
        <v>1813.8910800000001</v>
      </c>
      <c r="AO78" s="10">
        <f>'[1]Обслуг. ДВК'!Q80+'[2]по будинку'!BA78+'[3]по будинку'!AZ78+'[4]по будинку'!AZ78+'[5]по будинку'!AZ78+'[6]по будинку'!AZ78+'[7]по будинку'!AZ78+'[8]по будинку'!AZ78+'[9]по будинку'!AZ78+'[10]по будинку'!AZ78+'[11]по будинку'!AZ78+'[12]по будинку'!AZ78</f>
        <v>979.13669165125066</v>
      </c>
      <c r="AP78" s="10">
        <f t="shared" si="63"/>
        <v>834.75438834874944</v>
      </c>
      <c r="AQ78" s="23">
        <v>0</v>
      </c>
      <c r="AR78" s="17">
        <f>'[1]ТО мереж електропост.'!H81+'[2]по будинку'!BD78+'[3]по будинку'!BC78+'[4]по будинку'!BC78+'[5]по будинку'!BC78+'[6]по будинку'!BC78+'[7]по будинку'!BC78+'[8]по будинку'!BC78+'[9]по будинку'!BC78+'[10]по будинку'!BC78+'[11]по будинку'!BC78+'[12]по будинку'!BC78</f>
        <v>1073.22288</v>
      </c>
      <c r="AS78" s="11">
        <f>'[1]ТО мереж електропост.'!P81+'[2]по будинку'!BE78+'[3]по будинку'!BD78+'[4]по будинку'!BD78+'[5]по будинку'!BD78+'[6]по будинку'!BD78+'[7]по будинку'!BD78+'[8]по будинку'!BD78+'[9]по будинку'!BD78+'[10]по будинку'!BD78+'[11]по будинку'!BD78+'[12]по будинку'!BD78</f>
        <v>2821.1563781365944</v>
      </c>
      <c r="AT78" s="10">
        <f t="shared" si="47"/>
        <v>-1747.9334981365944</v>
      </c>
      <c r="AU78" s="23">
        <v>0</v>
      </c>
      <c r="AV78" s="17">
        <f>'[1]ПР констр.'!H80+'[2]по будинку'!BH78+'[3]по будинку'!BG78+'[4]по будинку'!BG78+'[5]по будинку'!BG78+'[6]по будинку'!BG78+'[7]по будинку'!BG78+'[8]по будинку'!BG78+'[9]по будинку'!BG78+'[10]по будинку'!BG78+'[11]по будинку'!BG78+'[12]по будинку'!BG78</f>
        <v>5016.8343599999989</v>
      </c>
      <c r="AW78" s="10">
        <v>192.51999999999998</v>
      </c>
      <c r="AX78" s="10">
        <f t="shared" si="48"/>
        <v>4824.3143599999985</v>
      </c>
      <c r="AY78" s="23">
        <v>0</v>
      </c>
      <c r="AZ78" s="17">
        <f>'[1]Прибирання та вивезення снігу'!H79+'[2]по будинку'!BL78+'[3]по будинку'!BK78+'[4]по будинку'!BK78+'[5]по будинку'!BK78+'[6]по будинку'!BK78+'[7]по будинку'!BK78+'[8]по будинку'!BK78+'[9]по будинку'!BK78+'[10]по будинку'!BK78+'[11]по будинку'!BK78+'[12]по будинку'!BK78</f>
        <v>1490.1780000000003</v>
      </c>
      <c r="BA78" s="10">
        <f>'[1]Прибирання та вивезення снігу'!R79+'[2]по будинку'!BM78+'[3]по будинку'!BL78+'[4]по будинку'!BL78+'[5]по будинку'!BL78+'[6]по будинку'!BL78+'[7]по будинку'!BL78+'[8]по будинку'!BL78+'[9]по будинку'!BL78+'[10]по будинку'!BL78+'[11]по будинку'!BL78+'[12]по будинку'!BL78</f>
        <v>2156.5412610565372</v>
      </c>
      <c r="BB78" s="10">
        <v>0</v>
      </c>
      <c r="BC78" s="23">
        <f t="shared" si="50"/>
        <v>666.36326105653689</v>
      </c>
      <c r="BD78" s="17">
        <f>'[1]експлуатація номерних знаків'!H80+'[2]по будинку'!BP78+'[3]по будинку'!BO78+'[4]по будинку'!BO78+'[5]по будинку'!BO78+'[6]по будинку'!BO78+'[7]по будинку'!BO78+'[8]по будинку'!BO78+'[9]по будинку'!BO78+'[10]по будинку'!BO78+'[11]по будинку'!BO78+'[12]по будинку'!BO78</f>
        <v>11.678279999999999</v>
      </c>
      <c r="BE78" s="10">
        <f>'[1]експлуатація номерних знаків'!P80+'[2]по будинку'!BQ78+'[3]по будинку'!BP78+'[4]по будинку'!BP78+'[5]по будинку'!BP78+'[6]по будинку'!BP78+'[7]по будинку'!BP78+'[8]по будинку'!BP78+'[9]по будинку'!BP78+'[10]по будинку'!BP78+'[11]по будинку'!BP78+'[12]по будинку'!BP78</f>
        <v>0</v>
      </c>
      <c r="BF78" s="12">
        <f t="shared" si="51"/>
        <v>11.678279999999999</v>
      </c>
      <c r="BG78" s="29">
        <v>0</v>
      </c>
      <c r="BH78" s="17">
        <f>'[1]Освітлення місць загального кор'!H80+'[2]по будинку'!BT78+'[3]по будинку'!BS78+'[4]по будинку'!BS78+'[5]по будинку'!BS78+'[6]по будинку'!BS78+'[7]по будинку'!BS78+'[8]по будинку'!BS78+'[9]по будинку'!BS78+'[10]по будинку'!BS78+'[11]по будинку'!BS78+'[12]по будинку'!BS78</f>
        <v>631.36391999999978</v>
      </c>
      <c r="BI78" s="10">
        <f>'[1]Освітлення місць загального кор'!Q80+'[2]по будинку'!BU78+'[3]по будинку'!BT78+'[4]по будинку'!BT78+'[5]по будинку'!BT78+'[6]по будинку'!BT78+'[7]по будинку'!BT78+'[8]по будинку'!BT78+'[9]по будинку'!BT78+'[10]по будинку'!BT78+'[11]по будинку'!BT78+'[12]по будинку'!BT78</f>
        <v>453.06305750117997</v>
      </c>
      <c r="BJ78" s="10">
        <f t="shared" si="52"/>
        <v>178.30086249881981</v>
      </c>
      <c r="BK78" s="27">
        <v>0</v>
      </c>
      <c r="BL78" s="17">
        <v>0</v>
      </c>
      <c r="BM78" s="10">
        <f>'[1]Енергопостачання ліфтів'!P80+'[2]по будинку'!BY78+'[3]по будинку'!BX78+'[4]по будинку'!BX78+'[5]по будинку'!BX78+'[6]по будинку'!BX78+'[7]по будинку'!BX78+'[8]по будинку'!BX78+'[9]по будинку'!BX78+'[10]по будинку'!BX78+'[11]по будинку'!BX78+'[12]по будинку'!BX78</f>
        <v>0</v>
      </c>
      <c r="BN78" s="10">
        <f t="shared" si="54"/>
        <v>0</v>
      </c>
      <c r="BO78" s="23">
        <f t="shared" si="55"/>
        <v>0</v>
      </c>
      <c r="BP78" s="134">
        <f t="shared" si="56"/>
        <v>16052.514239999999</v>
      </c>
      <c r="BQ78" s="12">
        <f t="shared" si="56"/>
        <v>18946.27009990278</v>
      </c>
      <c r="BR78" s="10">
        <v>0</v>
      </c>
      <c r="BS78" s="15">
        <f t="shared" si="62"/>
        <v>2893.7558599027816</v>
      </c>
      <c r="BT78" s="30">
        <f t="shared" si="58"/>
        <v>1.1802680761803692</v>
      </c>
    </row>
    <row r="79" spans="1:72" ht="17.100000000000001" customHeight="1" x14ac:dyDescent="0.2">
      <c r="A79" s="136">
        <v>74</v>
      </c>
      <c r="B79" s="39" t="s">
        <v>31</v>
      </c>
      <c r="C79" s="36" t="s">
        <v>67</v>
      </c>
      <c r="D79" s="22">
        <f>'[1]Прибирання сходових кліто'!H80+'[2]по будинку'!P79+'[3]по будинку'!O79+'[4]по будинку'!O79+'[5]по будинку'!O79+'[6]по будинку'!O79+'[7]по будинку'!O79+'[8]по будинку'!O79+'[9]по будинку'!O79+'[10]по будинку'!O79+'[11]по будинку'!O79+'[12]по будинку'!O79</f>
        <v>0</v>
      </c>
      <c r="E79" s="11">
        <f>'[1]Прибирання сходових кліто'!Y80+'[2]по будинку'!Q79+'[3]по будинку'!P79+'[4]по будинку'!P79+'[5]по будинку'!P79+'[6]по будинку'!P79+'[7]по будинку'!P79+'[8]по будинку'!P79+'[9]по будинку'!P79+'[10]по будинку'!P79+'[11]по будинку'!P79+'[12]по будинку'!P79</f>
        <v>0</v>
      </c>
      <c r="F79" s="10">
        <f t="shared" si="33"/>
        <v>0</v>
      </c>
      <c r="G79" s="23">
        <f t="shared" si="34"/>
        <v>0</v>
      </c>
      <c r="H79" s="17">
        <f>'[1]Прибирання прибуд терит.'!H79+'[2]по будинку'!T79+'[3]по будинку'!S79+'[4]по будинку'!S79+'[5]по будинку'!S79+'[6]по будинку'!S79+'[7]по будинку'!S79+'[8]по будинку'!S79+'[9]по будинку'!S79+'[10]по будинку'!S79+'[11]по будинку'!S79+'[12]по будинку'!S79</f>
        <v>441.10334099999994</v>
      </c>
      <c r="I79" s="11">
        <f>'[1]Прибирання прибуд терит.'!AG79+'[2]по будинку'!U79+'[3]по будинку'!T79+'[4]по будинку'!T79+'[5]по будинку'!T79+'[6]по будинку'!T79+'[7]по будинку'!T79+'[8]по будинку'!T79+'[9]по будинку'!T79+'[10]по будинку'!T79+'[11]по будинку'!T79+'[12]по будинку'!T79</f>
        <v>1171.7165051662616</v>
      </c>
      <c r="J79" s="10">
        <v>0</v>
      </c>
      <c r="K79" s="23">
        <f t="shared" si="36"/>
        <v>730.61316416626164</v>
      </c>
      <c r="L79" s="22">
        <f>'[1]Вивезення та знешкодження ТПВ'!H81+'[2]по будинку'!X79+'[3]по будинку'!W79+'[4]по будинку'!W79+'[5]по будинку'!W79</f>
        <v>1472.1591500000002</v>
      </c>
      <c r="M79" s="10">
        <f>'[1]Вивезення та знешкодження ТПВ'!V81+'[2]по будинку'!Y79+'[3]по будинку'!X79+'[4]по будинку'!X79+'[5]по будинку'!X79</f>
        <v>1505.0460097617611</v>
      </c>
      <c r="N79" s="10">
        <v>0</v>
      </c>
      <c r="O79" s="15">
        <f>M79-L79</f>
        <v>32.886859761760888</v>
      </c>
      <c r="P79" s="17">
        <f>'[1]Приб підвал, тех.поверхів,покр '!H81+'[2]по будинку'!AB79+'[3]по будинку'!AA79+'[4]по будинку'!AA79+'[5]по будинку'!AA79+'[6]по будинку'!AA79+'[7]по будинку'!AA79+'[8]по будинку'!AA79+'[9]по будинку'!AA79+'[10]по будинку'!AA79+'[11]по будинку'!AA79+'[12]по будинку'!AA79</f>
        <v>0</v>
      </c>
      <c r="Q79" s="11">
        <f>'[1]Приб підвал, тех.поверхів,покр '!Q81+'[2]по будинку'!AC79+'[3]по будинку'!AB79+'[4]по будинку'!AB79+'[5]по будинку'!AB79+'[6]по будинку'!AB79+'[7]по будинку'!AB79+'[8]по будинку'!AB79+'[9]по будинку'!AB79+'[10]по будинку'!AB79+'[11]по будинку'!AB79+'[12]по будинку'!AB79</f>
        <v>0</v>
      </c>
      <c r="R79" s="10">
        <f t="shared" si="38"/>
        <v>0</v>
      </c>
      <c r="S79" s="23">
        <v>0</v>
      </c>
      <c r="T79" s="17">
        <v>0</v>
      </c>
      <c r="U79" s="10">
        <f>'[1]ТО ліфтів'!Q81+'[2]по будинку'!AG79+'[3]по будинку'!AF79+'[4]по будинку'!AF79+'[5]по будинку'!AF79+'[6]по будинку'!AF79+'[7]по будинку'!AF79+'[8]по будинку'!AF79+'[9]по будинку'!AF79+'[10]по будинку'!AF79+'[11]по будинку'!AF79+'[12]по будинку'!AF79</f>
        <v>0</v>
      </c>
      <c r="V79" s="10">
        <f t="shared" si="39"/>
        <v>0</v>
      </c>
      <c r="W79" s="23">
        <f t="shared" si="40"/>
        <v>0</v>
      </c>
      <c r="X79" s="17">
        <f>'[1]Обслуг. дисп.'!H81+'[2]по будинку'!AJ79+'[3]по будинку'!AI79+'[4]по будинку'!AI79+'[5]по будинку'!AI79+'[6]по будинку'!AI79+'[7]по будинку'!AI79+'[8]по будинку'!AI79+'[9]по будинку'!AI79+'[10]по будинку'!AI79+'[11]по будинку'!AI79+'[12]по будинку'!AI79</f>
        <v>0</v>
      </c>
      <c r="Y79" s="10">
        <f>'[1]Обслуг. дисп.'!O81+'[2]по будинку'!AK79+'[3]по будинку'!AJ79+'[4]по будинку'!AJ79+'[5]по будинку'!AJ79+'[6]по будинку'!AJ79+'[7]по будинку'!AJ79+'[8]по будинку'!AJ79+'[9]по будинку'!AJ79+'[10]по будинку'!AJ79+'[11]по будинку'!AJ79+'[12]по будинку'!AJ79</f>
        <v>0</v>
      </c>
      <c r="Z79" s="10">
        <f t="shared" si="41"/>
        <v>0</v>
      </c>
      <c r="AA79" s="27">
        <f t="shared" si="42"/>
        <v>0</v>
      </c>
      <c r="AB79" s="17">
        <f>'[1]ТО внутр. буд.сист'!H79+'[2]по будинку'!AN79+'[3]по будинку'!AM79+'[4]по будинку'!AM79+'[5]по будинку'!AM79+'[6]по будинку'!AM79+'[7]по будинку'!AM79+'[8]по будинку'!AM79+'[9]по будинку'!AM79+'[10]по будинку'!AM79+'[11]по будинку'!AM79+'[12]по будинку'!AM79</f>
        <v>3843.1746710000011</v>
      </c>
      <c r="AC79" s="10">
        <f>'[1]ТО внутр. буд.сист'!W79+'[2]по будинку'!AO79+'[3]по будинку'!AN79+'[4]по будинку'!AN79+'[5]по будинку'!AN79+'[6]по будинку'!AN79+'[7]по будинку'!AN79+'[8]по будинку'!AN79+'[9]по будинку'!AN79+'[10]по будинку'!AN79+'[11]по будинку'!AN79+'[12]по будинку'!AN79</f>
        <v>1258.5388997570785</v>
      </c>
      <c r="AD79" s="10">
        <f t="shared" si="43"/>
        <v>2584.6357712429226</v>
      </c>
      <c r="AE79" s="23">
        <v>0</v>
      </c>
      <c r="AF79" s="17">
        <f>[1]Дератизація!H80+'[2]по будинку'!AR79+'[3]по будинку'!AQ79+'[4]по будинку'!AQ79+'[5]по будинку'!AQ79+'[6]по будинку'!AQ79+'[7]по будинку'!AQ79+'[8]по будинку'!AQ79+'[9]по будинку'!AQ79+'[10]по будинку'!AQ79+'[11]по будинку'!AQ79+'[12]по будинку'!AQ79</f>
        <v>0</v>
      </c>
      <c r="AG79" s="10">
        <f>[1]Дератизація!O80+'[2]по будинку'!AS79+'[3]по будинку'!AR79+'[4]по будинку'!AR79+'[5]по будинку'!AR79+'[6]по будинку'!AR79+'[7]по будинку'!AR79+'[8]по будинку'!AR79+'[9]по будинку'!AR79+'[10]по будинку'!AR79+'[11]по будинку'!AR79+'[12]по будинку'!AR79</f>
        <v>0</v>
      </c>
      <c r="AH79" s="10">
        <f t="shared" si="44"/>
        <v>0</v>
      </c>
      <c r="AI79" s="23">
        <f t="shared" si="45"/>
        <v>0</v>
      </c>
      <c r="AJ79" s="17">
        <f>[1]Дезінсекція!H81+'[2]по будинку'!AV79+'[3]по будинку'!AU79+'[4]по будинку'!AU79+'[5]по будинку'!AU79+'[6]по будинку'!AU79+'[7]по будинку'!AU79+'[8]по будинку'!AU79+'[9]по будинку'!AU79+'[10]по будинку'!AU79+'[11]по будинку'!AU79+'[12]по будинку'!AU79</f>
        <v>0</v>
      </c>
      <c r="AK79" s="10">
        <f>[1]Дезінсекція!O81+'[2]по будинку'!AW79+'[3]по будинку'!AV79+'[4]по будинку'!AV79+'[5]по будинку'!AV79+'[6]по будинку'!AV79+'[7]по будинку'!AV79+'[8]по будинку'!AV79+'[9]по будинку'!AV79+'[10]по будинку'!AV79+'[11]по будинку'!AV79+'[12]по будинку'!AV79</f>
        <v>0</v>
      </c>
      <c r="AL79" s="10">
        <f t="shared" si="46"/>
        <v>0</v>
      </c>
      <c r="AM79" s="23">
        <v>0</v>
      </c>
      <c r="AN79" s="17">
        <f>'[1]Обслуг. ДВК'!H81+'[2]по будинку'!AZ79+'[3]по будинку'!AY79+'[4]по будинку'!AY79+'[5]по будинку'!AY79+'[6]по будинку'!AY79+'[7]по будинку'!AY79+'[8]по будинку'!AY79+'[9]по будинку'!AY79+'[10]по будинку'!AY79+'[11]по будинку'!AY79+'[12]по будинку'!AY79</f>
        <v>105.88657800000001</v>
      </c>
      <c r="AO79" s="10">
        <f>'[1]Обслуг. ДВК'!Q81+'[2]по будинку'!BA79+'[3]по будинку'!AZ79+'[4]по будинку'!AZ79+'[5]по будинку'!AZ79+'[6]по будинку'!AZ79+'[7]по будинку'!AZ79+'[8]по будинку'!AZ79+'[9]по будинку'!AZ79+'[10]по будинку'!AZ79+'[11]по будинку'!AZ79+'[12]по будинку'!AZ79</f>
        <v>0</v>
      </c>
      <c r="AP79" s="10">
        <f t="shared" si="63"/>
        <v>105.88657800000001</v>
      </c>
      <c r="AQ79" s="23">
        <v>0</v>
      </c>
      <c r="AR79" s="17">
        <f>'[1]ТО мереж електропост.'!H82+'[2]по будинку'!BD79+'[3]по будинку'!BC79+'[4]по будинку'!BC79+'[5]по будинку'!BC79+'[6]по будинку'!BC79+'[7]по будинку'!BC79+'[8]по будинку'!BC79+'[9]по будинку'!BC79+'[10]по будинку'!BC79+'[11]по будинку'!BC79+'[12]по будинку'!BC79</f>
        <v>1138.938535</v>
      </c>
      <c r="AS79" s="11">
        <f>'[1]ТО мереж електропост.'!P82+'[2]по будинку'!BE79+'[3]по будинку'!BD79+'[4]по будинку'!BD79+'[5]по будинку'!BD79+'[6]по будинку'!BD79+'[7]по будинку'!BD79+'[8]по будинку'!BD79+'[9]по будинку'!BD79+'[10]по будинку'!BD79+'[11]по будинку'!BD79+'[12]по будинку'!BD79</f>
        <v>82.963278721064668</v>
      </c>
      <c r="AT79" s="10">
        <f t="shared" si="47"/>
        <v>1055.9752562789354</v>
      </c>
      <c r="AU79" s="23">
        <v>0</v>
      </c>
      <c r="AV79" s="17">
        <f>'[1]ПР констр.'!H81+'[2]по будинку'!BH79+'[3]по будинку'!BG79+'[4]по будинку'!BG79+'[5]по будинку'!BG79+'[6]по будинку'!BG79+'[7]по будинку'!BG79+'[8]по будинку'!BG79+'[9]по будинку'!BG79+'[10]по будинку'!BG79+'[11]по будинку'!BG79+'[12]по будинку'!BG79</f>
        <v>7862.2825680000014</v>
      </c>
      <c r="AW79" s="10">
        <v>0</v>
      </c>
      <c r="AX79" s="10">
        <f t="shared" si="48"/>
        <v>7862.2825680000014</v>
      </c>
      <c r="AY79" s="23">
        <v>0</v>
      </c>
      <c r="AZ79" s="17">
        <f>'[1]Прибирання та вивезення снігу'!H80+'[2]по будинку'!BL79+'[3]по будинку'!BK79+'[4]по будинку'!BK79+'[5]по будинку'!BK79+'[6]по будинку'!BK79+'[7]по будинку'!BK79+'[8]по будинку'!BK79+'[9]по будинку'!BK79+'[10]по будинку'!BK79+'[11]по будинку'!BK79+'[12]по будинку'!BK79</f>
        <v>392.10698099999991</v>
      </c>
      <c r="BA79" s="10">
        <f>'[1]Прибирання та вивезення снігу'!R80+'[2]по будинку'!BM79+'[3]по будинку'!BL79+'[4]по будинку'!BL79+'[5]по будинку'!BL79+'[6]по будинку'!BL79+'[7]по будинку'!BL79+'[8]по будинку'!BL79+'[9]по будинку'!BL79+'[10]по будинку'!BL79+'[11]по будинку'!BL79+'[12]по будинку'!BL79</f>
        <v>5.9506245865705516</v>
      </c>
      <c r="BB79" s="10">
        <f t="shared" si="49"/>
        <v>386.15635641342936</v>
      </c>
      <c r="BC79" s="23">
        <v>0</v>
      </c>
      <c r="BD79" s="17">
        <f>'[1]експлуатація номерних знаків'!H81+'[2]по будинку'!BP79+'[3]по будинку'!BO79+'[4]по будинку'!BO79+'[5]по будинку'!BO79+'[6]по будинку'!BO79+'[7]по будинку'!BO79+'[8]по будинку'!BO79+'[9]по будинку'!BO79+'[10]по будинку'!BO79+'[11]по будинку'!BO79+'[12]по будинку'!BO79</f>
        <v>0</v>
      </c>
      <c r="BE79" s="10">
        <f>'[1]експлуатація номерних знаків'!P81+'[2]по будинку'!BQ79+'[3]по будинку'!BP79+'[4]по будинку'!BP79+'[5]по будинку'!BP79+'[6]по будинку'!BP79+'[7]по будинку'!BP79+'[8]по будинку'!BP79+'[9]по будинку'!BP79+'[10]по будинку'!BP79+'[11]по будинку'!BP79+'[12]по будинку'!BP79</f>
        <v>0</v>
      </c>
      <c r="BF79" s="12">
        <f t="shared" si="51"/>
        <v>0</v>
      </c>
      <c r="BG79" s="29">
        <v>0</v>
      </c>
      <c r="BH79" s="17">
        <f>'[1]Освітлення місць загального кор'!H81+'[2]по будинку'!BT79+'[3]по будинку'!BS79+'[4]по будинку'!BS79+'[5]по будинку'!BS79+'[6]по будинку'!BS79+'[7]по будинку'!BS79+'[8]по будинку'!BS79+'[9]по будинку'!BS79+'[10]по будинку'!BS79+'[11]по будинку'!BS79+'[12]по будинку'!BS79</f>
        <v>3812.3704780000007</v>
      </c>
      <c r="BI79" s="10">
        <f>'[1]Освітлення місць загального кор'!Q81+'[2]по будинку'!BU79+'[3]по будинку'!BT79+'[4]по будинку'!BT79+'[5]по будинку'!BT79+'[6]по будинку'!BT79+'[7]по будинку'!BT79+'[8]по будинку'!BT79+'[9]по будинку'!BT79+'[10]по будинку'!BT79+'[11]по будинку'!BT79+'[12]по будинку'!BT79</f>
        <v>3559.0044377756903</v>
      </c>
      <c r="BJ79" s="10">
        <f t="shared" si="52"/>
        <v>253.36604022431038</v>
      </c>
      <c r="BK79" s="27">
        <v>0</v>
      </c>
      <c r="BL79" s="17">
        <v>0</v>
      </c>
      <c r="BM79" s="10">
        <f>'[1]Енергопостачання ліфтів'!P81+'[2]по будинку'!BY79+'[3]по будинку'!BX79+'[4]по будинку'!BX79+'[5]по будинку'!BX79+'[6]по будинку'!BX79+'[7]по будинку'!BX79+'[8]по будинку'!BX79+'[9]по будинку'!BX79+'[10]по будинку'!BX79+'[11]по будинку'!BX79+'[12]по будинку'!BX79</f>
        <v>0</v>
      </c>
      <c r="BN79" s="10">
        <f t="shared" si="54"/>
        <v>0</v>
      </c>
      <c r="BO79" s="23">
        <f t="shared" si="55"/>
        <v>0</v>
      </c>
      <c r="BP79" s="134">
        <f t="shared" si="56"/>
        <v>19068.022302000005</v>
      </c>
      <c r="BQ79" s="12">
        <f t="shared" si="56"/>
        <v>7583.2197557684267</v>
      </c>
      <c r="BR79" s="10">
        <f t="shared" si="57"/>
        <v>11484.802546231578</v>
      </c>
      <c r="BS79" s="15">
        <v>0</v>
      </c>
      <c r="BT79" s="30">
        <f t="shared" si="58"/>
        <v>0.39769303998417488</v>
      </c>
    </row>
    <row r="80" spans="1:72" ht="17.100000000000001" customHeight="1" x14ac:dyDescent="0.2">
      <c r="A80" s="136">
        <v>75</v>
      </c>
      <c r="B80" s="39" t="s">
        <v>68</v>
      </c>
      <c r="C80" s="36">
        <v>89</v>
      </c>
      <c r="D80" s="22">
        <f>'[1]Прибирання сходових кліто'!H81+'[2]по будинку'!P80+'[3]по будинку'!O80+'[4]по будинку'!O80+'[5]по будинку'!O80+'[6]по будинку'!O80+'[7]по будинку'!O80+'[8]по будинку'!O80+'[9]по будинку'!O80+'[10]по будинку'!O80+'[11]по будинку'!O80+'[12]по будинку'!O80</f>
        <v>0</v>
      </c>
      <c r="E80" s="11">
        <f>'[1]Прибирання сходових кліто'!Y81+'[2]по будинку'!Q80+'[3]по будинку'!P80+'[4]по будинку'!P80+'[5]по будинку'!P80+'[6]по будинку'!P80+'[7]по будинку'!P80+'[8]по будинку'!P80+'[9]по будинку'!P80+'[10]по будинку'!P80+'[11]по будинку'!P80+'[12]по будинку'!P80</f>
        <v>0</v>
      </c>
      <c r="F80" s="10">
        <f t="shared" si="33"/>
        <v>0</v>
      </c>
      <c r="G80" s="23">
        <f t="shared" si="34"/>
        <v>0</v>
      </c>
      <c r="H80" s="17">
        <f>'[1]Прибирання прибуд терит.'!H80+'[2]по будинку'!T80+'[3]по будинку'!S80+'[4]по будинку'!S80+'[5]по будинку'!S80+'[6]по будинку'!S80+'[7]по будинку'!S80+'[8]по будинку'!S80+'[9]по будинку'!S80+'[10]по будинку'!S80+'[11]по будинку'!S80+'[12]по будинку'!S80</f>
        <v>0</v>
      </c>
      <c r="I80" s="11">
        <f>'[1]Прибирання прибуд терит.'!AG80+'[2]по будинку'!U80+'[3]по будинку'!T80+'[4]по будинку'!T80+'[5]по будинку'!T80+'[6]по будинку'!T80+'[7]по будинку'!T80+'[8]по будинку'!T80+'[9]по будинку'!T80+'[10]по будинку'!T80+'[11]по будинку'!T80+'[12]по будинку'!T80</f>
        <v>0</v>
      </c>
      <c r="J80" s="10">
        <f t="shared" si="35"/>
        <v>0</v>
      </c>
      <c r="K80" s="23">
        <f t="shared" si="36"/>
        <v>0</v>
      </c>
      <c r="L80" s="22">
        <f>'[1]Вивезення та знешкодження ТПВ'!H82+'[2]по будинку'!X80+'[3]по будинку'!W80+'[4]по будинку'!W80+'[5]по будинку'!W80</f>
        <v>890.64599999999996</v>
      </c>
      <c r="M80" s="10">
        <f>'[1]Вивезення та знешкодження ТПВ'!V82+'[2]по будинку'!Y80+'[3]по будинку'!X80+'[4]по будинку'!X80+'[5]по будинку'!X80</f>
        <v>982.47130586415824</v>
      </c>
      <c r="N80" s="10">
        <v>0</v>
      </c>
      <c r="O80" s="15">
        <f t="shared" si="37"/>
        <v>91.825305864158281</v>
      </c>
      <c r="P80" s="17">
        <f>'[1]Приб підвал, тех.поверхів,покр '!H82+'[2]по будинку'!AB80+'[3]по будинку'!AA80+'[4]по будинку'!AA80+'[5]по будинку'!AA80+'[6]по будинку'!AA80+'[7]по будинку'!AA80+'[8]по будинку'!AA80+'[9]по будинку'!AA80+'[10]по будинку'!AA80+'[11]по будинку'!AA80+'[12]по будинку'!AA80</f>
        <v>106.83994000000001</v>
      </c>
      <c r="Q80" s="11">
        <f>'[1]Приб підвал, тех.поверхів,покр '!Q82+'[2]по будинку'!AC80+'[3]по будинку'!AB80+'[4]по будинку'!AB80+'[5]по будинку'!AB80+'[6]по будинку'!AB80+'[7]по будинку'!AB80+'[8]по будинку'!AB80+'[9]по будинку'!AB80+'[10]по будинку'!AB80+'[11]по будинку'!AB80+'[12]по будинку'!AB80</f>
        <v>0</v>
      </c>
      <c r="R80" s="10">
        <f t="shared" si="38"/>
        <v>106.83994000000001</v>
      </c>
      <c r="S80" s="23">
        <v>0</v>
      </c>
      <c r="T80" s="17">
        <v>0</v>
      </c>
      <c r="U80" s="10">
        <f>'[1]ТО ліфтів'!Q82+'[2]по будинку'!AG80+'[3]по будинку'!AF80+'[4]по будинку'!AF80+'[5]по будинку'!AF80+'[6]по будинку'!AF80+'[7]по будинку'!AF80+'[8]по будинку'!AF80+'[9]по будинку'!AF80+'[10]по будинку'!AF80+'[11]по будинку'!AF80+'[12]по будинку'!AF80</f>
        <v>0</v>
      </c>
      <c r="V80" s="10">
        <f t="shared" si="39"/>
        <v>0</v>
      </c>
      <c r="W80" s="23">
        <f t="shared" si="40"/>
        <v>0</v>
      </c>
      <c r="X80" s="17">
        <f>'[1]Обслуг. дисп.'!H82+'[2]по будинку'!AJ80+'[3]по будинку'!AI80+'[4]по будинку'!AI80+'[5]по будинку'!AI80+'[6]по будинку'!AI80+'[7]по будинку'!AI80+'[8]по будинку'!AI80+'[9]по будинку'!AI80+'[10]по будинку'!AI80+'[11]по будинку'!AI80+'[12]по будинку'!AI80</f>
        <v>0</v>
      </c>
      <c r="Y80" s="10">
        <f>'[1]Обслуг. дисп.'!O82+'[2]по будинку'!AK80+'[3]по будинку'!AJ80+'[4]по будинку'!AJ80+'[5]по будинку'!AJ80+'[6]по будинку'!AJ80+'[7]по будинку'!AJ80+'[8]по будинку'!AJ80+'[9]по будинку'!AJ80+'[10]по будинку'!AJ80+'[11]по будинку'!AJ80+'[12]по будинку'!AJ80</f>
        <v>0</v>
      </c>
      <c r="Z80" s="10">
        <f t="shared" si="41"/>
        <v>0</v>
      </c>
      <c r="AA80" s="27">
        <f t="shared" si="42"/>
        <v>0</v>
      </c>
      <c r="AB80" s="17">
        <f>'[1]ТО внутр. буд.сист'!H80+'[2]по будинку'!AN80+'[3]по будинку'!AM80+'[4]по будинку'!AM80+'[5]по будинку'!AM80+'[6]по будинку'!AM80+'[7]по будинку'!AM80+'[8]по будинку'!AM80+'[9]по будинку'!AM80+'[10]по будинку'!AM80+'[11]по будинку'!AM80+'[12]по будинку'!AM80</f>
        <v>2510.3815800000002</v>
      </c>
      <c r="AC80" s="10">
        <f>'[1]ТО внутр. буд.сист'!W80+'[2]по будинку'!AO80+'[3]по будинку'!AN80+'[4]по будинку'!AN80+'[5]по будинку'!AN80+'[6]по будинку'!AN80+'[7]по будинку'!AN80+'[8]по будинку'!AN80+'[9]по будинку'!AN80+'[10]по будинку'!AN80+'[11]по будинку'!AN80+'[12]по будинку'!AN80</f>
        <v>1315.4341805102624</v>
      </c>
      <c r="AD80" s="10">
        <f t="shared" si="43"/>
        <v>1194.9473994897378</v>
      </c>
      <c r="AE80" s="23">
        <v>0</v>
      </c>
      <c r="AF80" s="17">
        <f>[1]Дератизація!H81+'[2]по будинку'!AR80+'[3]по будинку'!AQ80+'[4]по будинку'!AQ80+'[5]по будинку'!AQ80+'[6]по будинку'!AQ80+'[7]по будинку'!AQ80+'[8]по будинку'!AQ80+'[9]по будинку'!AQ80+'[10]по будинку'!AQ80+'[11]по будинку'!AQ80+'[12]по будинку'!AQ80</f>
        <v>289.96728000000007</v>
      </c>
      <c r="AG80" s="10">
        <f>[1]Дератизація!O81+'[2]по будинку'!AS80+'[3]по будинку'!AR80+'[4]по будинку'!AR80+'[5]по будинку'!AR80+'[6]по будинку'!AR80+'[7]по будинку'!AR80+'[8]по будинку'!AR80+'[9]по будинку'!AR80+'[10]по будинку'!AR80+'[11]по будинку'!AR80+'[12]по будинку'!AR80</f>
        <v>240.67133848077484</v>
      </c>
      <c r="AH80" s="10">
        <f t="shared" si="44"/>
        <v>49.295941519225238</v>
      </c>
      <c r="AI80" s="23">
        <v>0</v>
      </c>
      <c r="AJ80" s="17">
        <f>[1]Дезінсекція!H82+'[2]по будинку'!AV80+'[3]по будинку'!AU80+'[4]по будинку'!AU80+'[5]по будинку'!AU80+'[6]по будинку'!AU80+'[7]по будинку'!AU80+'[8]по будинку'!AU80+'[9]по будинку'!AU80+'[10]по будинку'!AU80+'[11]по будинку'!AU80+'[12]по будинку'!AU80</f>
        <v>10.071439999999999</v>
      </c>
      <c r="AK80" s="10">
        <f>[1]Дезінсекція!O82+'[2]по будинку'!AW80+'[3]по будинку'!AV80+'[4]по будинку'!AV80+'[5]по будинку'!AV80+'[6]по будинку'!AV80+'[7]по будинку'!AV80+'[8]по будинку'!AV80+'[9]по будинку'!AV80+'[10]по будинку'!AV80+'[11]по будинку'!AV80+'[12]по будинку'!AV80</f>
        <v>0</v>
      </c>
      <c r="AL80" s="10">
        <f t="shared" si="46"/>
        <v>10.071439999999999</v>
      </c>
      <c r="AM80" s="23">
        <v>0</v>
      </c>
      <c r="AN80" s="17">
        <f>'[1]Обслуг. ДВК'!H82+'[2]по будинку'!AZ80+'[3]по будинку'!AY80+'[4]по будинку'!AY80+'[5]по будинку'!AY80+'[6]по будинку'!AY80+'[7]по будинку'!AY80+'[8]по будинку'!AY80+'[9]по будинку'!AY80+'[10]по будинку'!AY80+'[11]по будинку'!AY80+'[12]по будинку'!AY80</f>
        <v>3723.4264000000007</v>
      </c>
      <c r="AO80" s="10">
        <f>'[1]Обслуг. ДВК'!Q82+'[2]по будинку'!BA80+'[3]по будинку'!AZ80+'[4]по будинку'!AZ80+'[5]по будинку'!AZ80+'[6]по будинку'!AZ80+'[7]по будинку'!AZ80+'[8]по будинку'!AZ80+'[9]по будинку'!AZ80+'[10]по будинку'!AZ80+'[11]по будинку'!AZ80+'[12]по будинку'!AZ80</f>
        <v>4778.0305194806397</v>
      </c>
      <c r="AP80" s="10">
        <v>0</v>
      </c>
      <c r="AQ80" s="23">
        <f t="shared" si="32"/>
        <v>1054.6041194806389</v>
      </c>
      <c r="AR80" s="17">
        <f>'[1]ТО мереж електропост.'!H83+'[2]по будинку'!BD80+'[3]по будинку'!BC80+'[4]по будинку'!BC80+'[5]по будинку'!BC80+'[6]по будинку'!BC80+'[7]по будинку'!BC80+'[8]по будинку'!BC80+'[9]по будинку'!BC80+'[10]по будинку'!BC80+'[11]по будинку'!BC80+'[12]по будинку'!BC80</f>
        <v>688.24012000000005</v>
      </c>
      <c r="AS80" s="11">
        <f>'[1]ТО мереж електропост.'!P83+'[2]по будинку'!BE80+'[3]по будинку'!BD80+'[4]по будинку'!BD80+'[5]по будинку'!BD80+'[6]по будинку'!BD80+'[7]по будинку'!BD80+'[8]по будинку'!BD80+'[9]по будинку'!BD80+'[10]по будинку'!BD80+'[11]по будинку'!BD80+'[12]по будинку'!BD80</f>
        <v>146.80471593939222</v>
      </c>
      <c r="AT80" s="10">
        <f t="shared" si="47"/>
        <v>541.43540406060788</v>
      </c>
      <c r="AU80" s="23">
        <v>0</v>
      </c>
      <c r="AV80" s="17">
        <f>'[1]ПР констр.'!H82+'[2]по будинку'!BH80+'[3]по будинку'!BG80+'[4]по будинку'!BG80+'[5]по будинку'!BG80+'[6]по будинку'!BG80+'[7]по будинку'!BG80+'[8]по будинку'!BG80+'[9]по будинку'!BG80+'[10]по будинку'!BG80+'[11]по будинку'!BG80+'[12]по будинку'!BG80</f>
        <v>4659.7696800000012</v>
      </c>
      <c r="AW80" s="10">
        <v>2055.6</v>
      </c>
      <c r="AX80" s="10">
        <f t="shared" si="48"/>
        <v>2604.1696800000013</v>
      </c>
      <c r="AY80" s="23">
        <v>0</v>
      </c>
      <c r="AZ80" s="17">
        <f>'[1]Прибирання та вивезення снігу'!H81+'[2]по будинку'!BL80+'[3]по будинку'!BK80+'[4]по будинку'!BK80+'[5]по будинку'!BK80+'[6]по будинку'!BK80+'[7]по будинку'!BK80+'[8]по будинку'!BK80+'[9]по будинку'!BK80+'[10]по будинку'!BK80+'[11]по будинку'!BK80+'[12]по будинку'!BK80</f>
        <v>0</v>
      </c>
      <c r="BA80" s="10">
        <f>'[1]Прибирання та вивезення снігу'!R81+'[2]по будинку'!BM80+'[3]по будинку'!BL80+'[4]по будинку'!BL80+'[5]по будинку'!BL80+'[6]по будинку'!BL80+'[7]по будинку'!BL80+'[8]по будинку'!BL80+'[9]по будинку'!BL80+'[10]по будинку'!BL80+'[11]по будинку'!BL80+'[12]по будинку'!BL80</f>
        <v>0</v>
      </c>
      <c r="BB80" s="10">
        <f t="shared" si="49"/>
        <v>0</v>
      </c>
      <c r="BC80" s="23">
        <f t="shared" si="50"/>
        <v>0</v>
      </c>
      <c r="BD80" s="17">
        <f>'[1]експлуатація номерних знаків'!H82+'[2]по будинку'!BP80+'[3]по будинку'!BO80+'[4]по будинку'!BO80+'[5]по будинку'!BO80+'[6]по будинку'!BO80+'[7]по будинку'!BO80+'[8]по будинку'!BO80+'[9]по будинку'!BO80+'[10]по будинку'!BO80+'[11]по будинку'!BO80+'[12]по будинку'!BO80</f>
        <v>11.912859999999998</v>
      </c>
      <c r="BE80" s="10">
        <f>'[1]експлуатація номерних знаків'!P82+'[2]по будинку'!BQ80+'[3]по будинку'!BP80+'[4]по будинку'!BP80+'[5]по будинку'!BP80+'[6]по будинку'!BP80+'[7]по будинку'!BP80+'[8]по будинку'!BP80+'[9]по будинку'!BP80+'[10]по будинку'!BP80+'[11]по будинку'!BP80+'[12]по будинку'!BP80</f>
        <v>0</v>
      </c>
      <c r="BF80" s="12">
        <f t="shared" si="51"/>
        <v>11.912859999999998</v>
      </c>
      <c r="BG80" s="29">
        <v>0</v>
      </c>
      <c r="BH80" s="17">
        <f>'[1]Освітлення місць загального кор'!H82+'[2]по будинку'!BT80+'[3]по будинку'!BS80+'[4]по будинку'!BS80+'[5]по будинку'!BS80+'[6]по будинку'!BS80+'[7]по будинку'!BS80+'[8]по будинку'!BS80+'[9]по будинку'!BS80+'[10]по будинку'!BS80+'[11]по будинку'!BS80+'[12]по будинку'!BS80</f>
        <v>1453.7823000000001</v>
      </c>
      <c r="BI80" s="10">
        <f>'[1]Освітлення місць загального кор'!Q82+'[2]по будинку'!BU80+'[3]по будинку'!BT80+'[4]по будинку'!BT80+'[5]по будинку'!BT80+'[6]по будинку'!BT80+'[7]по будинку'!BT80+'[8]по будинку'!BT80+'[9]по будинку'!BT80+'[10]по будинку'!BT80+'[11]по будинку'!BT80+'[12]по будинку'!BT80</f>
        <v>0</v>
      </c>
      <c r="BJ80" s="10">
        <f t="shared" si="52"/>
        <v>1453.7823000000001</v>
      </c>
      <c r="BK80" s="27">
        <v>0</v>
      </c>
      <c r="BL80" s="17">
        <v>0</v>
      </c>
      <c r="BM80" s="10">
        <f>'[1]Енергопостачання ліфтів'!P82+'[2]по будинку'!BY80+'[3]по будинку'!BX80+'[4]по будинку'!BX80+'[5]по будинку'!BX80+'[6]по будинку'!BX80+'[7]по будинку'!BX80+'[8]по будинку'!BX80+'[9]по будинку'!BX80+'[10]по будинку'!BX80+'[11]по будинку'!BX80+'[12]по будинку'!BX80</f>
        <v>0</v>
      </c>
      <c r="BN80" s="10">
        <f t="shared" si="54"/>
        <v>0</v>
      </c>
      <c r="BO80" s="23">
        <f t="shared" si="55"/>
        <v>0</v>
      </c>
      <c r="BP80" s="134">
        <f t="shared" si="56"/>
        <v>14345.037600000003</v>
      </c>
      <c r="BQ80" s="12">
        <f t="shared" si="56"/>
        <v>9519.0120602752268</v>
      </c>
      <c r="BR80" s="10">
        <f t="shared" si="57"/>
        <v>4826.0255397247765</v>
      </c>
      <c r="BS80" s="15">
        <v>0</v>
      </c>
      <c r="BT80" s="30">
        <f t="shared" si="58"/>
        <v>0.66357526035869185</v>
      </c>
    </row>
    <row r="81" spans="1:72" ht="17.100000000000001" customHeight="1" x14ac:dyDescent="0.2">
      <c r="A81" s="135">
        <v>76</v>
      </c>
      <c r="B81" s="39" t="s">
        <v>69</v>
      </c>
      <c r="C81" s="36">
        <v>22</v>
      </c>
      <c r="D81" s="22">
        <f>'[1]Прибирання сходових кліто'!H82+'[2]по будинку'!P81+'[3]по будинку'!O81+'[4]по будинку'!O81+'[5]по будинку'!O81+'[6]по будинку'!O81+'[7]по будинку'!O81+'[8]по будинку'!O81+'[9]по будинку'!O81+'[10]по будинку'!O81+'[11]по будинку'!O81+'[12]по будинку'!O81</f>
        <v>0</v>
      </c>
      <c r="E81" s="11">
        <f>'[1]Прибирання сходових кліто'!Y82+'[2]по будинку'!Q81+'[3]по будинку'!P81+'[4]по будинку'!P81+'[5]по будинку'!P81+'[6]по будинку'!P81+'[7]по будинку'!P81+'[8]по будинку'!P81+'[9]по будинку'!P81+'[10]по будинку'!P81+'[11]по будинку'!P81+'[12]по будинку'!P81</f>
        <v>0</v>
      </c>
      <c r="F81" s="10">
        <f t="shared" si="33"/>
        <v>0</v>
      </c>
      <c r="G81" s="23">
        <f t="shared" si="34"/>
        <v>0</v>
      </c>
      <c r="H81" s="17">
        <f>'[1]Прибирання прибуд терит.'!H81+'[2]по будинку'!T81+'[3]по будинку'!S81+'[4]по будинку'!S81+'[5]по будинку'!S81+'[6]по будинку'!S81+'[7]по будинку'!S81+'[8]по будинку'!S81+'[9]по будинку'!S81+'[10]по будинку'!S81+'[11]по будинку'!S81+'[12]по будинку'!S81</f>
        <v>0</v>
      </c>
      <c r="I81" s="11">
        <f>'[1]Прибирання прибуд терит.'!AG81+'[2]по будинку'!U81+'[3]по будинку'!T81+'[4]по будинку'!T81+'[5]по будинку'!T81+'[6]по будинку'!T81+'[7]по будинку'!T81+'[8]по будинку'!T81+'[9]по будинку'!T81+'[10]по будинку'!T81+'[11]по будинку'!T81+'[12]по будинку'!T81</f>
        <v>0</v>
      </c>
      <c r="J81" s="10">
        <f t="shared" si="35"/>
        <v>0</v>
      </c>
      <c r="K81" s="23">
        <f t="shared" si="36"/>
        <v>0</v>
      </c>
      <c r="L81" s="22">
        <f>'[1]Вивезення та знешкодження ТПВ'!H83+'[2]по будинку'!X81+'[3]по будинку'!W81+'[4]по будинку'!W81+'[5]по будинку'!W81</f>
        <v>1142.2950000000001</v>
      </c>
      <c r="M81" s="10">
        <f>'[1]Вивезення та знешкодження ТПВ'!V83+'[2]по будинку'!Y81+'[3]по будинку'!X81+'[4]по будинку'!X81+'[5]по будинку'!X81</f>
        <v>1001.5027492535532</v>
      </c>
      <c r="N81" s="10">
        <f t="shared" si="61"/>
        <v>140.79225074644683</v>
      </c>
      <c r="O81" s="15">
        <v>0</v>
      </c>
      <c r="P81" s="17">
        <f>'[1]Приб підвал, тех.поверхів,покр '!H83+'[2]по будинку'!AB81+'[3]по будинку'!AA81+'[4]по будинку'!AA81+'[5]по будинку'!AA81+'[6]по будинку'!AA81+'[7]по будинку'!AA81+'[8]по будинку'!AA81+'[9]по будинку'!AA81+'[10]по будинку'!AA81+'[11]по будинку'!AA81+'[12]по будинку'!AA81</f>
        <v>0</v>
      </c>
      <c r="Q81" s="11">
        <f>'[1]Приб підвал, тех.поверхів,покр '!Q83+'[2]по будинку'!AC81+'[3]по будинку'!AB81+'[4]по будинку'!AB81+'[5]по будинку'!AB81+'[6]по будинку'!AB81+'[7]по будинку'!AB81+'[8]по будинку'!AB81+'[9]по будинку'!AB81+'[10]по будинку'!AB81+'[11]по будинку'!AB81+'[12]по будинку'!AB81</f>
        <v>0</v>
      </c>
      <c r="R81" s="10">
        <f t="shared" si="38"/>
        <v>0</v>
      </c>
      <c r="S81" s="23">
        <v>0</v>
      </c>
      <c r="T81" s="17">
        <v>0</v>
      </c>
      <c r="U81" s="10">
        <f>'[1]ТО ліфтів'!Q83+'[2]по будинку'!AG81+'[3]по будинку'!AF81+'[4]по будинку'!AF81+'[5]по будинку'!AF81+'[6]по будинку'!AF81+'[7]по будинку'!AF81+'[8]по будинку'!AF81+'[9]по будинку'!AF81+'[10]по будинку'!AF81+'[11]по будинку'!AF81+'[12]по будинку'!AF81</f>
        <v>0</v>
      </c>
      <c r="V81" s="10">
        <f t="shared" si="39"/>
        <v>0</v>
      </c>
      <c r="W81" s="23">
        <f t="shared" si="40"/>
        <v>0</v>
      </c>
      <c r="X81" s="17">
        <f>'[1]Обслуг. дисп.'!H83+'[2]по будинку'!AJ81+'[3]по будинку'!AI81+'[4]по будинку'!AI81+'[5]по будинку'!AI81+'[6]по будинку'!AI81+'[7]по будинку'!AI81+'[8]по будинку'!AI81+'[9]по будинку'!AI81+'[10]по будинку'!AI81+'[11]по будинку'!AI81+'[12]по будинку'!AI81</f>
        <v>0</v>
      </c>
      <c r="Y81" s="10">
        <f>'[1]Обслуг. дисп.'!O83+'[2]по будинку'!AK81+'[3]по будинку'!AJ81+'[4]по будинку'!AJ81+'[5]по будинку'!AJ81+'[6]по будинку'!AJ81+'[7]по будинку'!AJ81+'[8]по будинку'!AJ81+'[9]по будинку'!AJ81+'[10]по будинку'!AJ81+'[11]по будинку'!AJ81+'[12]по будинку'!AJ81</f>
        <v>0</v>
      </c>
      <c r="Z81" s="10">
        <f t="shared" si="41"/>
        <v>0</v>
      </c>
      <c r="AA81" s="27">
        <f t="shared" si="42"/>
        <v>0</v>
      </c>
      <c r="AB81" s="17">
        <f>'[1]ТО внутр. буд.сист'!H81+'[2]по будинку'!AN81+'[3]по будинку'!AM81+'[4]по будинку'!AM81+'[5]по будинку'!AM81+'[6]по будинку'!AM81+'[7]по будинку'!AM81+'[8]по будинку'!AM81+'[9]по будинку'!AM81+'[10]по будинку'!AM81+'[11]по будинку'!AM81+'[12]по будинку'!AM81</f>
        <v>2361.9700499999999</v>
      </c>
      <c r="AC81" s="10">
        <f>'[1]ТО внутр. буд.сист'!W81+'[2]по будинку'!AO81+'[3]по будинку'!AN81+'[4]по будинку'!AN81+'[5]по будинку'!AN81+'[6]по будинку'!AN81+'[7]по будинку'!AN81+'[8]по будинку'!AN81+'[9]по будинку'!AN81+'[10]по будинку'!AN81+'[11]по будинку'!AN81+'[12]по будинку'!AN81</f>
        <v>2741.8463924908801</v>
      </c>
      <c r="AD81" s="10">
        <v>0</v>
      </c>
      <c r="AE81" s="23">
        <f>AC81-AB81</f>
        <v>379.87634249088023</v>
      </c>
      <c r="AF81" s="17">
        <f>[1]Дератизація!H82+'[2]по будинку'!AR81+'[3]по будинку'!AQ81+'[4]по будинку'!AQ81+'[5]по будинку'!AQ81+'[6]по будинку'!AQ81+'[7]по будинку'!AQ81+'[8]по будинку'!AQ81+'[9]по будинку'!AQ81+'[10]по будинку'!AQ81+'[11]по будинку'!AQ81+'[12]по будинку'!AQ81</f>
        <v>0</v>
      </c>
      <c r="AG81" s="10">
        <f>[1]Дератизація!O82+'[2]по будинку'!AS81+'[3]по будинку'!AR81+'[4]по будинку'!AR81+'[5]по будинку'!AR81+'[6]по будинку'!AR81+'[7]по будинку'!AR81+'[8]по будинку'!AR81+'[9]по будинку'!AR81+'[10]по будинку'!AR81+'[11]по будинку'!AR81+'[12]по будинку'!AR81</f>
        <v>0</v>
      </c>
      <c r="AH81" s="10">
        <f t="shared" si="44"/>
        <v>0</v>
      </c>
      <c r="AI81" s="23">
        <f t="shared" si="45"/>
        <v>0</v>
      </c>
      <c r="AJ81" s="17">
        <f>[1]Дезінсекція!H83+'[2]по будинку'!AV81+'[3]по будинку'!AU81+'[4]по будинку'!AU81+'[5]по будинку'!AU81+'[6]по будинку'!AU81+'[7]по будинку'!AU81+'[8]по будинку'!AU81+'[9]по будинку'!AU81+'[10]по будинку'!AU81+'[11]по будинку'!AU81+'[12]по будинку'!AU81</f>
        <v>0</v>
      </c>
      <c r="AK81" s="10">
        <f>[1]Дезінсекція!O83+'[2]по будинку'!AW81+'[3]по будинку'!AV81+'[4]по будинку'!AV81+'[5]по будинку'!AV81+'[6]по будинку'!AV81+'[7]по будинку'!AV81+'[8]по будинку'!AV81+'[9]по будинку'!AV81+'[10]по будинку'!AV81+'[11]по будинку'!AV81+'[12]по будинку'!AV81</f>
        <v>0</v>
      </c>
      <c r="AL81" s="10">
        <f t="shared" si="46"/>
        <v>0</v>
      </c>
      <c r="AM81" s="23">
        <v>0</v>
      </c>
      <c r="AN81" s="17">
        <f>'[1]Обслуг. ДВК'!H83+'[2]по будинку'!AZ81+'[3]по будинку'!AY81+'[4]по будинку'!AY81+'[5]по будинку'!AY81+'[6]по будинку'!AY81+'[7]по будинку'!AY81+'[8]по будинку'!AY81+'[9]по будинку'!AY81+'[10]по будинку'!AY81+'[11]по будинку'!AY81+'[12]по будинку'!AY81</f>
        <v>3786.5750999999991</v>
      </c>
      <c r="AO81" s="10">
        <f>'[1]Обслуг. ДВК'!Q83+'[2]по будинку'!BA81+'[3]по будинку'!AZ81+'[4]по будинку'!AZ81+'[5]по будинку'!AZ81+'[6]по будинку'!AZ81+'[7]по будинку'!AZ81+'[8]по будинку'!AZ81+'[9]по будинку'!AZ81+'[10]по будинку'!AZ81+'[11]по будинку'!AZ81+'[12]по будинку'!AZ81</f>
        <v>4778.0305194806397</v>
      </c>
      <c r="AP81" s="10">
        <v>0</v>
      </c>
      <c r="AQ81" s="23">
        <f t="shared" si="32"/>
        <v>991.45541948064056</v>
      </c>
      <c r="AR81" s="17">
        <f>'[1]ТО мереж електропост.'!H84+'[2]по будинку'!BD81+'[3]по будинку'!BC81+'[4]по будинку'!BC81+'[5]по будинку'!BC81+'[6]по будинку'!BC81+'[7]по будинку'!BC81+'[8]по будинку'!BC81+'[9]по будинку'!BC81+'[10]по будинку'!BC81+'[11]по будинку'!BC81+'[12]по будинку'!BC81</f>
        <v>577.78874999999982</v>
      </c>
      <c r="AS81" s="11">
        <f>'[1]ТО мереж електропост.'!P84+'[2]по будинку'!BE81+'[3]по будинку'!BD81+'[4]по будинку'!BD81+'[5]по будинку'!BD81+'[6]по будинку'!BD81+'[7]по будинку'!BD81+'[8]по будинку'!BD81+'[9]по будинку'!BD81+'[10]по будинку'!BD81+'[11]по будинку'!BD81+'[12]по будинку'!BD81</f>
        <v>42.122428244077156</v>
      </c>
      <c r="AT81" s="10">
        <f t="shared" si="47"/>
        <v>535.6663217559227</v>
      </c>
      <c r="AU81" s="23">
        <v>0</v>
      </c>
      <c r="AV81" s="17">
        <f>'[1]ПР констр.'!H83+'[2]по будинку'!BH81+'[3]по будинку'!BG81+'[4]по будинку'!BG81+'[5]по будинку'!BG81+'[6]по будинку'!BG81+'[7]по будинку'!BG81+'[8]по будинку'!BG81+'[9]по будинку'!BG81+'[10]по будинку'!BG81+'[11]по будинку'!BG81+'[12]по будинку'!BG81</f>
        <v>5516.7155999999995</v>
      </c>
      <c r="AW81" s="10">
        <v>1271.78</v>
      </c>
      <c r="AX81" s="10">
        <f t="shared" si="48"/>
        <v>4244.9355999999998</v>
      </c>
      <c r="AY81" s="23">
        <v>0</v>
      </c>
      <c r="AZ81" s="17">
        <f>'[1]Прибирання та вивезення снігу'!H82+'[2]по будинку'!BL81+'[3]по будинку'!BK81+'[4]по будинку'!BK81+'[5]по будинку'!BK81+'[6]по будинку'!BK81+'[7]по будинку'!BK81+'[8]по будинку'!BK81+'[9]по будинку'!BK81+'[10]по будинку'!BK81+'[11]по будинку'!BK81+'[12]по будинку'!BK81</f>
        <v>0</v>
      </c>
      <c r="BA81" s="10">
        <f>'[1]Прибирання та вивезення снігу'!R82+'[2]по будинку'!BM81+'[3]по будинку'!BL81+'[4]по будинку'!BL81+'[5]по будинку'!BL81+'[6]по будинку'!BL81+'[7]по будинку'!BL81+'[8]по будинку'!BL81+'[9]по будинку'!BL81+'[10]по будинку'!BL81+'[11]по будинку'!BL81+'[12]по будинку'!BL81</f>
        <v>0</v>
      </c>
      <c r="BB81" s="10">
        <f t="shared" si="49"/>
        <v>0</v>
      </c>
      <c r="BC81" s="23">
        <f t="shared" si="50"/>
        <v>0</v>
      </c>
      <c r="BD81" s="17">
        <f>'[1]експлуатація номерних знаків'!H83+'[2]по будинку'!BP81+'[3]по будинку'!BO81+'[4]по будинку'!BO81+'[5]по будинку'!BO81+'[6]по будинку'!BO81+'[7]по будинку'!BO81+'[8]по будинку'!BO81+'[9]по будинку'!BO81+'[10]по будинку'!BO81+'[11]по будинку'!BO81+'[12]по будинку'!BO81</f>
        <v>12.030149999999999</v>
      </c>
      <c r="BE81" s="10">
        <f>'[1]експлуатація номерних знаків'!P83+'[2]по будинку'!BQ81+'[3]по будинку'!BP81+'[4]по будинку'!BP81+'[5]по будинку'!BP81+'[6]по будинку'!BP81+'[7]по будинку'!BP81+'[8]по будинку'!BP81+'[9]по будинку'!BP81+'[10]по будинку'!BP81+'[11]по будинку'!BP81+'[12]по будинку'!BP81</f>
        <v>0</v>
      </c>
      <c r="BF81" s="12">
        <f t="shared" si="51"/>
        <v>12.030149999999999</v>
      </c>
      <c r="BG81" s="29">
        <v>0</v>
      </c>
      <c r="BH81" s="17">
        <f>'[1]Освітлення місць загального кор'!H83+'[2]по будинку'!BT81+'[3]по будинку'!BS81+'[4]по будинку'!BS81+'[5]по будинку'!BS81+'[6]по будинку'!BS81+'[7]по будинку'!BS81+'[8]по будинку'!BS81+'[9]по будинку'!BS81+'[10]по будинку'!BS81+'[11]по будинку'!BS81+'[12]по будинку'!BS81</f>
        <v>1309.5786000000001</v>
      </c>
      <c r="BI81" s="10">
        <f>'[1]Освітлення місць загального кор'!Q83+'[2]по будинку'!BU81+'[3]по будинку'!BT81+'[4]по будинку'!BT81+'[5]по будинку'!BT81+'[6]по будинку'!BT81+'[7]по будинку'!BT81+'[8]по будинку'!BT81+'[9]по будинку'!BT81+'[10]по будинку'!BT81+'[11]по будинку'!BT81+'[12]по будинку'!BT81</f>
        <v>0</v>
      </c>
      <c r="BJ81" s="10">
        <f t="shared" si="52"/>
        <v>1309.5786000000001</v>
      </c>
      <c r="BK81" s="27">
        <v>0</v>
      </c>
      <c r="BL81" s="17">
        <v>0</v>
      </c>
      <c r="BM81" s="10">
        <f>'[1]Енергопостачання ліфтів'!P83+'[2]по будинку'!BY81+'[3]по будинку'!BX81+'[4]по будинку'!BX81+'[5]по будинку'!BX81+'[6]по будинку'!BX81+'[7]по будинку'!BX81+'[8]по будинку'!BX81+'[9]по будинку'!BX81+'[10]по будинку'!BX81+'[11]по будинку'!BX81+'[12]по будинку'!BX81</f>
        <v>0</v>
      </c>
      <c r="BN81" s="10">
        <f t="shared" si="54"/>
        <v>0</v>
      </c>
      <c r="BO81" s="23">
        <f t="shared" si="55"/>
        <v>0</v>
      </c>
      <c r="BP81" s="134">
        <f t="shared" si="56"/>
        <v>14706.95325</v>
      </c>
      <c r="BQ81" s="12">
        <f t="shared" si="56"/>
        <v>9835.2820894691522</v>
      </c>
      <c r="BR81" s="10">
        <f t="shared" si="57"/>
        <v>4871.6711605308483</v>
      </c>
      <c r="BS81" s="15">
        <v>0</v>
      </c>
      <c r="BT81" s="30">
        <f t="shared" si="58"/>
        <v>0.66875048300497941</v>
      </c>
    </row>
    <row r="82" spans="1:72" ht="17.25" customHeight="1" x14ac:dyDescent="0.2">
      <c r="A82" s="136">
        <v>77</v>
      </c>
      <c r="B82" s="39" t="s">
        <v>70</v>
      </c>
      <c r="C82" s="36">
        <v>18</v>
      </c>
      <c r="D82" s="22">
        <f>'[1]Прибирання сходових кліто'!H83+'[2]по будинку'!P82+'[3]по будинку'!O82+'[4]по будинку'!O82+'[5]по будинку'!O82+'[6]по будинку'!O82+'[7]по будинку'!O82+'[8]по будинку'!O82+'[9]по будинку'!O82+'[10]по будинку'!O82+'[11]по будинку'!O82+'[12]по будинку'!O82</f>
        <v>0</v>
      </c>
      <c r="E82" s="11">
        <f>'[1]Прибирання сходових кліто'!Y83+'[2]по будинку'!Q82+'[3]по будинку'!P82+'[4]по будинку'!P82+'[5]по будинку'!P82+'[6]по будинку'!P82+'[7]по будинку'!P82+'[8]по будинку'!P82+'[9]по будинку'!P82+'[10]по будинку'!P82+'[11]по будинку'!P82+'[12]по будинку'!P82</f>
        <v>0</v>
      </c>
      <c r="F82" s="10">
        <f t="shared" si="33"/>
        <v>0</v>
      </c>
      <c r="G82" s="23">
        <f t="shared" si="34"/>
        <v>0</v>
      </c>
      <c r="H82" s="17">
        <f>'[1]Прибирання прибуд терит.'!H82+'[2]по будинку'!T82+'[3]по будинку'!S82+'[4]по будинку'!S82+'[5]по будинку'!S82+'[6]по будинку'!S82+'[7]по будинку'!S82+'[8]по будинку'!S82+'[9]по будинку'!S82+'[10]по будинку'!S82+'[11]по будинку'!S82+'[12]по будинку'!S82</f>
        <v>2592.1643999999997</v>
      </c>
      <c r="I82" s="11">
        <f>'[1]Прибирання прибуд терит.'!AG82+'[2]по будинку'!U82+'[3]по будинку'!T82+'[4]по будинку'!T82+'[5]по будинку'!T82+'[6]по будинку'!T82+'[7]по будинку'!T82+'[8]по будинку'!T82+'[9]по будинку'!T82+'[10]по будинку'!T82+'[11]по будинку'!T82+'[12]по будинку'!T82</f>
        <v>9272.3092214509397</v>
      </c>
      <c r="J82" s="10">
        <v>0</v>
      </c>
      <c r="K82" s="23">
        <f t="shared" si="36"/>
        <v>6680.1448214509401</v>
      </c>
      <c r="L82" s="22">
        <f>'[1]Вивезення та знешкодження ТПВ'!H84+'[2]по будинку'!X82+'[3]по будинку'!W82+'[4]по будинку'!W82+'[5]по будинку'!W82</f>
        <v>931.22399999999993</v>
      </c>
      <c r="M82" s="10">
        <f>'[1]Вивезення та знешкодження ТПВ'!V84+'[2]по будинку'!Y82+'[3]по будинку'!X82+'[4]по будинку'!X82+'[5]по будинку'!X82</f>
        <v>1030.6849374416531</v>
      </c>
      <c r="N82" s="10">
        <v>0</v>
      </c>
      <c r="O82" s="15">
        <f t="shared" si="37"/>
        <v>99.460937441653186</v>
      </c>
      <c r="P82" s="17">
        <f>'[1]Приб підвал, тех.поверхів,покр '!H84+'[2]по будинку'!AB82+'[3]по будинку'!AA82+'[4]по будинку'!AA82+'[5]по будинку'!AA82+'[6]по будинку'!AA82+'[7]по будинку'!AA82+'[8]по будинку'!AA82+'[9]по будинку'!AA82+'[10]по будинку'!AA82+'[11]по будинку'!AA82+'[12]по будинку'!AA82</f>
        <v>0</v>
      </c>
      <c r="Q82" s="11">
        <f>'[1]Приб підвал, тех.поверхів,покр '!Q84+'[2]по будинку'!AC82+'[3]по будинку'!AB82+'[4]по будинку'!AB82+'[5]по будинку'!AB82+'[6]по будинку'!AB82+'[7]по будинку'!AB82+'[8]по будинку'!AB82+'[9]по будинку'!AB82+'[10]по будинку'!AB82+'[11]по будинку'!AB82+'[12]по будинку'!AB82</f>
        <v>0</v>
      </c>
      <c r="R82" s="10">
        <f t="shared" si="38"/>
        <v>0</v>
      </c>
      <c r="S82" s="23">
        <v>0</v>
      </c>
      <c r="T82" s="17">
        <v>0</v>
      </c>
      <c r="U82" s="10">
        <f>'[1]ТО ліфтів'!Q84+'[2]по будинку'!AG82+'[3]по будинку'!AF82+'[4]по будинку'!AF82+'[5]по будинку'!AF82+'[6]по будинку'!AF82+'[7]по будинку'!AF82+'[8]по будинку'!AF82+'[9]по будинку'!AF82+'[10]по будинку'!AF82+'[11]по будинку'!AF82+'[12]по будинку'!AF82</f>
        <v>0</v>
      </c>
      <c r="V82" s="10">
        <f t="shared" si="39"/>
        <v>0</v>
      </c>
      <c r="W82" s="23">
        <f t="shared" si="40"/>
        <v>0</v>
      </c>
      <c r="X82" s="17">
        <f>'[1]Обслуг. дисп.'!H84+'[2]по будинку'!AJ82+'[3]по будинку'!AI82+'[4]по будинку'!AI82+'[5]по будинку'!AI82+'[6]по будинку'!AI82+'[7]по будинку'!AI82+'[8]по будинку'!AI82+'[9]по будинку'!AI82+'[10]по будинку'!AI82+'[11]по будинку'!AI82+'[12]по будинку'!AI82</f>
        <v>0</v>
      </c>
      <c r="Y82" s="10">
        <f>'[1]Обслуг. дисп.'!O84+'[2]по будинку'!AK82+'[3]по будинку'!AJ82+'[4]по будинку'!AJ82+'[5]по будинку'!AJ82+'[6]по будинку'!AJ82+'[7]по будинку'!AJ82+'[8]по будинку'!AJ82+'[9]по будинку'!AJ82+'[10]по будинку'!AJ82+'[11]по будинку'!AJ82+'[12]по будинку'!AJ82</f>
        <v>0</v>
      </c>
      <c r="Z82" s="10">
        <f t="shared" si="41"/>
        <v>0</v>
      </c>
      <c r="AA82" s="27">
        <f t="shared" si="42"/>
        <v>0</v>
      </c>
      <c r="AB82" s="17">
        <f>'[1]ТО внутр. буд.сист'!H82+'[2]по будинку'!AN82+'[3]по будинку'!AM82+'[4]по будинку'!AM82+'[5]по будинку'!AM82+'[6]по будинку'!AM82+'[7]по будинку'!AM82+'[8]по будинку'!AM82+'[9]по будинку'!AM82+'[10]по будинку'!AM82+'[11]по будинку'!AM82+'[12]по будинку'!AM82</f>
        <v>3726.0552000000012</v>
      </c>
      <c r="AC82" s="10">
        <f>'[1]ТО внутр. буд.сист'!W82+'[2]по будинку'!AO82+'[3]по будинку'!AN82+'[4]по будинку'!AN82+'[5]по будинку'!AN82+'[6]по будинку'!AN82+'[7]по будинку'!AN82+'[8]по будинку'!AN82+'[9]по будинку'!AN82+'[10]по будинку'!AN82+'[11]по будинку'!AN82+'[12]по будинку'!AN82</f>
        <v>1752.4106501101146</v>
      </c>
      <c r="AD82" s="10">
        <f t="shared" si="43"/>
        <v>1973.6445498898865</v>
      </c>
      <c r="AE82" s="23">
        <v>0</v>
      </c>
      <c r="AF82" s="17">
        <f>[1]Дератизація!H83+'[2]по будинку'!AR82+'[3]по будинку'!AQ82+'[4]по будинку'!AQ82+'[5]по будинку'!AQ82+'[6]по будинку'!AQ82+'[7]по будинку'!AQ82+'[8]по будинку'!AQ82+'[9]по будинку'!AQ82+'[10]по будинку'!AQ82+'[11]по будинку'!AQ82+'[12]по будинку'!AQ82</f>
        <v>0</v>
      </c>
      <c r="AG82" s="10">
        <f>[1]Дератизація!O83+'[2]по будинку'!AS82+'[3]по будинку'!AR82+'[4]по будинку'!AR82+'[5]по будинку'!AR82+'[6]по будинку'!AR82+'[7]по будинку'!AR82+'[8]по будинку'!AR82+'[9]по будинку'!AR82+'[10]по будинку'!AR82+'[11]по будинку'!AR82+'[12]по будинку'!AR82</f>
        <v>0</v>
      </c>
      <c r="AH82" s="10">
        <f t="shared" si="44"/>
        <v>0</v>
      </c>
      <c r="AI82" s="23">
        <f t="shared" si="45"/>
        <v>0</v>
      </c>
      <c r="AJ82" s="17">
        <f>[1]Дезінсекція!H84+'[2]по будинку'!AV82+'[3]по будинку'!AU82+'[4]по будинку'!AU82+'[5]по будинку'!AU82+'[6]по будинку'!AU82+'[7]по будинку'!AU82+'[8]по будинку'!AU82+'[9]по будинку'!AU82+'[10]по будинку'!AU82+'[11]по будинку'!AU82+'[12]по будинку'!AU82</f>
        <v>0</v>
      </c>
      <c r="AK82" s="10">
        <f>[1]Дезінсекція!O84+'[2]по будинку'!AW82+'[3]по будинку'!AV82+'[4]по будинку'!AV82+'[5]по будинку'!AV82+'[6]по будинку'!AV82+'[7]по будинку'!AV82+'[8]по будинку'!AV82+'[9]по будинку'!AV82+'[10]по будинку'!AV82+'[11]по будинку'!AV82+'[12]по будинку'!AV82</f>
        <v>0</v>
      </c>
      <c r="AL82" s="10">
        <f t="shared" si="46"/>
        <v>0</v>
      </c>
      <c r="AM82" s="23">
        <v>0</v>
      </c>
      <c r="AN82" s="17">
        <f>'[1]Обслуг. ДВК'!H84+'[2]по будинку'!AZ82+'[3]по будинку'!AY82+'[4]по будинку'!AY82+'[5]по будинку'!AY82+'[6]по будинку'!AY82+'[7]по будинку'!AY82+'[8]по будинку'!AY82+'[9]по будинку'!AY82+'[10]по будинку'!AY82+'[11]по будинку'!AY82+'[12]по будинку'!AY82</f>
        <v>849.61631999999986</v>
      </c>
      <c r="AO82" s="10">
        <f>'[1]Обслуг. ДВК'!Q84+'[2]по будинку'!BA82+'[3]по будинку'!AZ82+'[4]по будинку'!AZ82+'[5]по будинку'!AZ82+'[6]по будинку'!AZ82+'[7]по будинку'!AZ82+'[8]по будинку'!AZ82+'[9]по будинку'!AZ82+'[10]по будинку'!AZ82+'[11]по будинку'!AZ82+'[12]по будинку'!AZ82</f>
        <v>1475.4219193072886</v>
      </c>
      <c r="AP82" s="10">
        <v>0</v>
      </c>
      <c r="AQ82" s="23">
        <f t="shared" si="32"/>
        <v>625.80559930728873</v>
      </c>
      <c r="AR82" s="17">
        <f>'[1]ТО мереж електропост.'!H85+'[2]по будинку'!BD82+'[3]по будинку'!BC82+'[4]по будинку'!BC82+'[5]по будинку'!BC82+'[6]по будинку'!BC82+'[7]по будинку'!BC82+'[8]по будинку'!BC82+'[9]по будинку'!BC82+'[10]по будинку'!BC82+'[11]по будинку'!BC82+'[12]по будинку'!BC82</f>
        <v>1510.6694400000003</v>
      </c>
      <c r="AS82" s="11">
        <f>'[1]ТО мереж електропост.'!P85+'[2]по будинку'!BE82+'[3]по будинку'!BD82+'[4]по будинку'!BD82+'[5]по будинку'!BD82+'[6]по будинку'!BD82+'[7]по будинку'!BD82+'[8]по будинку'!BD82+'[9]по будинку'!BD82+'[10]по будинку'!BD82+'[11]по будинку'!BD82+'[12]по будинку'!BD82</f>
        <v>314.04424522690823</v>
      </c>
      <c r="AT82" s="10">
        <f t="shared" si="47"/>
        <v>1196.6251947730921</v>
      </c>
      <c r="AU82" s="23">
        <v>0</v>
      </c>
      <c r="AV82" s="17">
        <f>'[1]ПР констр.'!H84+'[2]по будинку'!BH82+'[3]по будинку'!BG82+'[4]по будинку'!BG82+'[5]по будинку'!BG82+'[6]по будинку'!BG82+'[7]по будинку'!BG82+'[8]по будинку'!BG82+'[9]по будинку'!BG82+'[10]по будинку'!BG82+'[11]по будинку'!BG82+'[12]по будинку'!BG82</f>
        <v>5780.1576000000014</v>
      </c>
      <c r="AW82" s="10">
        <v>5740.97</v>
      </c>
      <c r="AX82" s="10">
        <f t="shared" si="48"/>
        <v>39.187600000001112</v>
      </c>
      <c r="AY82" s="23">
        <v>0</v>
      </c>
      <c r="AZ82" s="17">
        <f>'[1]Прибирання та вивезення снігу'!H83+'[2]по будинку'!BL82+'[3]по будинку'!BK82+'[4]по будинку'!BK82+'[5]по будинку'!BK82+'[6]по будинку'!BK82+'[7]по будинку'!BK82+'[8]по будинку'!BK82+'[9]по будинку'!BK82+'[10]по будинку'!BK82+'[11]по будинку'!BK82+'[12]по будинку'!BK82</f>
        <v>1628.9851200000007</v>
      </c>
      <c r="BA82" s="10">
        <f>'[1]Прибирання та вивезення снігу'!R83+'[2]по будинку'!BM82+'[3]по будинку'!BL82+'[4]по будинку'!BL82+'[5]по будинку'!BL82+'[6]по будинку'!BL82+'[7]по будинку'!BL82+'[8]по будинку'!BL82+'[9]по будинку'!BL82+'[10]по будинку'!BL82+'[11]по будинку'!BL82+'[12]по будинку'!BL82</f>
        <v>1698.790649628555</v>
      </c>
      <c r="BB82" s="10">
        <v>0</v>
      </c>
      <c r="BC82" s="23">
        <f>BA82-AZ82</f>
        <v>69.805529628554268</v>
      </c>
      <c r="BD82" s="17">
        <f>'[1]експлуатація номерних знаків'!H84+'[2]по будинку'!BP82+'[3]по будинку'!BO82+'[4]по будинку'!BO82+'[5]по будинку'!BO82+'[6]по будинку'!BO82+'[7]по будинку'!BO82+'[8]по будинку'!BO82+'[9]по будинку'!BO82+'[10]по будинку'!BO82+'[11]по будинку'!BO82+'[12]по будинку'!BO82</f>
        <v>10.35552</v>
      </c>
      <c r="BE82" s="10">
        <f>'[1]експлуатація номерних знаків'!P84+'[2]по будинку'!BQ82+'[3]по будинку'!BP82+'[4]по будинку'!BP82+'[5]по будинку'!BP82+'[6]по будинку'!BP82+'[7]по будинку'!BP82+'[8]по будинку'!BP82+'[9]по будинку'!BP82+'[10]по будинку'!BP82+'[11]по будинку'!BP82+'[12]по будинку'!BP82</f>
        <v>0</v>
      </c>
      <c r="BF82" s="12">
        <f t="shared" si="51"/>
        <v>10.35552</v>
      </c>
      <c r="BG82" s="29">
        <v>0</v>
      </c>
      <c r="BH82" s="17">
        <f>'[1]Освітлення місць загального кор'!H84+'[2]по будинку'!BT82+'[3]по будинку'!BS82+'[4]по будинку'!BS82+'[5]по будинку'!BS82+'[6]по будинку'!BS82+'[7]по будинку'!BS82+'[8]по будинку'!BS82+'[9]по будинку'!BS82+'[10]по будинку'!BS82+'[11]по будинку'!BS82+'[12]по будинку'!BS82</f>
        <v>1058.3109600000003</v>
      </c>
      <c r="BI82" s="10">
        <f>'[1]Освітлення місць загального кор'!Q84+'[2]по будинку'!BU82+'[3]по будинку'!BT82+'[4]по будинку'!BT82+'[5]по будинку'!BT82+'[6]по будинку'!BT82+'[7]по будинку'!BT82+'[8]по будинку'!BT82+'[9]по будинку'!BT82+'[10]по будинку'!BT82+'[11]по будинку'!BT82+'[12]по будинку'!BT82</f>
        <v>1746.240300222415</v>
      </c>
      <c r="BJ82" s="10">
        <v>0</v>
      </c>
      <c r="BK82" s="27">
        <f t="shared" si="53"/>
        <v>687.92934022241479</v>
      </c>
      <c r="BL82" s="17">
        <v>0</v>
      </c>
      <c r="BM82" s="10">
        <f>'[1]Енергопостачання ліфтів'!P84+'[2]по будинку'!BY82+'[3]по будинку'!BX82+'[4]по будинку'!BX82+'[5]по будинку'!BX82+'[6]по будинку'!BX82+'[7]по будинку'!BX82+'[8]по будинку'!BX82+'[9]по будинку'!BX82+'[10]по будинку'!BX82+'[11]по будинку'!BX82+'[12]по будинку'!BX82</f>
        <v>0</v>
      </c>
      <c r="BN82" s="10">
        <f t="shared" si="54"/>
        <v>0</v>
      </c>
      <c r="BO82" s="23">
        <f t="shared" si="55"/>
        <v>0</v>
      </c>
      <c r="BP82" s="134">
        <f t="shared" si="56"/>
        <v>18087.538560000005</v>
      </c>
      <c r="BQ82" s="12">
        <f t="shared" si="56"/>
        <v>23030.871923387876</v>
      </c>
      <c r="BR82" s="10">
        <v>0</v>
      </c>
      <c r="BS82" s="15">
        <f t="shared" si="62"/>
        <v>4943.3333633878719</v>
      </c>
      <c r="BT82" s="30">
        <f t="shared" si="58"/>
        <v>1.2733005017233185</v>
      </c>
    </row>
    <row r="83" spans="1:72" ht="17.100000000000001" customHeight="1" x14ac:dyDescent="0.2">
      <c r="A83" s="136">
        <v>78</v>
      </c>
      <c r="B83" s="39" t="s">
        <v>70</v>
      </c>
      <c r="C83" s="36">
        <v>20</v>
      </c>
      <c r="D83" s="22">
        <f>'[1]Прибирання сходових кліто'!H84+'[2]по будинку'!P83+'[3]по будинку'!O83+'[4]по будинку'!O83+'[5]по будинку'!O83+'[6]по будинку'!O83+'[7]по будинку'!O83+'[8]по будинку'!O83+'[9]по будинку'!O83+'[10]по будинку'!O83+'[11]по будинку'!O83+'[12]по будинку'!O83</f>
        <v>0</v>
      </c>
      <c r="E83" s="11">
        <f>'[1]Прибирання сходових кліто'!Y84+'[2]по будинку'!Q83+'[3]по будинку'!P83+'[4]по будинку'!P83+'[5]по будинку'!P83+'[6]по будинку'!P83+'[7]по будинку'!P83+'[8]по будинку'!P83+'[9]по будинку'!P83+'[10]по будинку'!P83+'[11]по будинку'!P83+'[12]по будинку'!P83</f>
        <v>0</v>
      </c>
      <c r="F83" s="10">
        <f t="shared" si="33"/>
        <v>0</v>
      </c>
      <c r="G83" s="23">
        <f t="shared" si="34"/>
        <v>0</v>
      </c>
      <c r="H83" s="17">
        <f>'[1]Прибирання прибуд терит.'!H83+'[2]по будинку'!T83+'[3]по будинку'!S83+'[4]по будинку'!S83+'[5]по будинку'!S83+'[6]по будинку'!S83+'[7]по будинку'!S83+'[8]по будинку'!S83+'[9]по будинку'!S83+'[10]по будинку'!S83+'[11]по будинку'!S83+'[12]по будинку'!S83</f>
        <v>7652.395599999998</v>
      </c>
      <c r="I83" s="11">
        <f>'[1]Прибирання прибуд терит.'!AG83+'[2]по будинку'!U83+'[3]по будинку'!T83+'[4]по будинку'!T83+'[5]по будинку'!T83+'[6]по будинку'!T83+'[7]по будинку'!T83+'[8]по будинку'!T83+'[9]по будинку'!T83+'[10]по будинку'!T83+'[11]по будинку'!T83+'[12]по будинку'!T83</f>
        <v>13688.087680512825</v>
      </c>
      <c r="J83" s="10">
        <v>0</v>
      </c>
      <c r="K83" s="23">
        <f t="shared" si="36"/>
        <v>6035.6920805128266</v>
      </c>
      <c r="L83" s="22">
        <f>'[1]Вивезення та знешкодження ТПВ'!H85+'[2]по будинку'!X83+'[3]по будинку'!W83+'[4]по будинку'!W83+'[5]по будинку'!W83</f>
        <v>1312.1880000000001</v>
      </c>
      <c r="M83" s="10">
        <f>'[1]Вивезення та знешкодження ТПВ'!V85+'[2]по будинку'!Y83+'[3]по будинку'!X83+'[4]по будинку'!X83+'[5]по будинку'!X83</f>
        <v>1779.2436784564134</v>
      </c>
      <c r="N83" s="10">
        <v>0</v>
      </c>
      <c r="O83" s="15">
        <f t="shared" si="37"/>
        <v>467.05567845641326</v>
      </c>
      <c r="P83" s="17">
        <f>'[1]Приб підвал, тех.поверхів,покр '!H85+'[2]по будинку'!AB83+'[3]по будинку'!AA83+'[4]по будинку'!AA83+'[5]по будинку'!AA83+'[6]по будинку'!AA83+'[7]по будинку'!AA83+'[8]по будинку'!AA83+'[9]по будинку'!AA83+'[10]по будинку'!AA83+'[11]по будинку'!AA83+'[12]по будинку'!AA83</f>
        <v>0</v>
      </c>
      <c r="Q83" s="11">
        <f>'[1]Приб підвал, тех.поверхів,покр '!Q85+'[2]по будинку'!AC83+'[3]по будинку'!AB83+'[4]по будинку'!AB83+'[5]по будинку'!AB83+'[6]по будинку'!AB83+'[7]по будинку'!AB83+'[8]по будинку'!AB83+'[9]по будинку'!AB83+'[10]по будинку'!AB83+'[11]по будинку'!AB83+'[12]по будинку'!AB83</f>
        <v>0</v>
      </c>
      <c r="R83" s="10">
        <f t="shared" si="38"/>
        <v>0</v>
      </c>
      <c r="S83" s="23">
        <v>0</v>
      </c>
      <c r="T83" s="17">
        <v>0</v>
      </c>
      <c r="U83" s="10">
        <f>'[1]ТО ліфтів'!Q85+'[2]по будинку'!AG83+'[3]по будинку'!AF83+'[4]по будинку'!AF83+'[5]по будинку'!AF83+'[6]по будинку'!AF83+'[7]по будинку'!AF83+'[8]по будинку'!AF83+'[9]по будинку'!AF83+'[10]по будинку'!AF83+'[11]по будинку'!AF83+'[12]по будинку'!AF83</f>
        <v>0</v>
      </c>
      <c r="V83" s="10">
        <f t="shared" si="39"/>
        <v>0</v>
      </c>
      <c r="W83" s="23">
        <f t="shared" si="40"/>
        <v>0</v>
      </c>
      <c r="X83" s="17">
        <f>'[1]Обслуг. дисп.'!H85+'[2]по будинку'!AJ83+'[3]по будинку'!AI83+'[4]по будинку'!AI83+'[5]по будинку'!AI83+'[6]по будинку'!AI83+'[7]по будинку'!AI83+'[8]по будинку'!AI83+'[9]по будинку'!AI83+'[10]по будинку'!AI83+'[11]по будинку'!AI83+'[12]по будинку'!AI83</f>
        <v>0</v>
      </c>
      <c r="Y83" s="10">
        <f>'[1]Обслуг. дисп.'!O85+'[2]по будинку'!AK83+'[3]по будинку'!AJ83+'[4]по будинку'!AJ83+'[5]по будинку'!AJ83+'[6]по будинку'!AJ83+'[7]по будинку'!AJ83+'[8]по будинку'!AJ83+'[9]по будинку'!AJ83+'[10]по будинку'!AJ83+'[11]по будинку'!AJ83+'[12]по будинку'!AJ83</f>
        <v>0</v>
      </c>
      <c r="Z83" s="10">
        <f t="shared" si="41"/>
        <v>0</v>
      </c>
      <c r="AA83" s="27">
        <f t="shared" si="42"/>
        <v>0</v>
      </c>
      <c r="AB83" s="17">
        <f>'[1]ТО внутр. буд.сист'!H83+'[2]по будинку'!AN83+'[3]по будинку'!AM83+'[4]по будинку'!AM83+'[5]по будинку'!AM83+'[6]по будинку'!AM83+'[7]по будинку'!AM83+'[8]по будинку'!AM83+'[9]по будинку'!AM83+'[10]по будинку'!AM83+'[11]по будинку'!AM83+'[12]по будинку'!AM83</f>
        <v>4821.7314400000005</v>
      </c>
      <c r="AC83" s="10">
        <f>'[1]ТО внутр. буд.сист'!W83+'[2]по будинку'!AO83+'[3]по будинку'!AN83+'[4]по будинку'!AN83+'[5]по будинку'!AN83+'[6]по будинку'!AN83+'[7]по будинку'!AN83+'[8]по будинку'!AN83+'[9]по будинку'!AN83+'[10]по будинку'!AN83+'[11]по будинку'!AN83+'[12]по будинку'!AN83</f>
        <v>1461.881845125389</v>
      </c>
      <c r="AD83" s="10">
        <f t="shared" si="43"/>
        <v>3359.8495948746113</v>
      </c>
      <c r="AE83" s="23">
        <v>0</v>
      </c>
      <c r="AF83" s="17">
        <f>[1]Дератизація!H84+'[2]по будинку'!AR83+'[3]по будинку'!AQ83+'[4]по будинку'!AQ83+'[5]по будинку'!AQ83+'[6]по будинку'!AQ83+'[7]по будинку'!AQ83+'[8]по будинку'!AQ83+'[9]по будинку'!AQ83+'[10]по будинку'!AQ83+'[11]по будинку'!AQ83+'[12]по будинку'!AQ83</f>
        <v>0</v>
      </c>
      <c r="AG83" s="10">
        <f>[1]Дератизація!O84+'[2]по будинку'!AS83+'[3]по будинку'!AR83+'[4]по будинку'!AR83+'[5]по будинку'!AR83+'[6]по будинку'!AR83+'[7]по будинку'!AR83+'[8]по будинку'!AR83+'[9]по будинку'!AR83+'[10]по будинку'!AR83+'[11]по будинку'!AR83+'[12]по будинку'!AR83</f>
        <v>0</v>
      </c>
      <c r="AH83" s="10">
        <f t="shared" si="44"/>
        <v>0</v>
      </c>
      <c r="AI83" s="23">
        <f t="shared" si="45"/>
        <v>0</v>
      </c>
      <c r="AJ83" s="17">
        <f>[1]Дезінсекція!H85+'[2]по будинку'!AV83+'[3]по будинку'!AU83+'[4]по будинку'!AU83+'[5]по будинку'!AU83+'[6]по будинку'!AU83+'[7]по будинку'!AU83+'[8]по будинку'!AU83+'[9]по будинку'!AU83+'[10]по будинку'!AU83+'[11]по будинку'!AU83+'[12]по будинку'!AU83</f>
        <v>0</v>
      </c>
      <c r="AK83" s="10">
        <f>[1]Дезінсекція!O85+'[2]по будинку'!AW83+'[3]по будинку'!AV83+'[4]по будинку'!AV83+'[5]по будинку'!AV83+'[6]по будинку'!AV83+'[7]по будинку'!AV83+'[8]по будинку'!AV83+'[9]по будинку'!AV83+'[10]по будинку'!AV83+'[11]по будинку'!AV83+'[12]по будинку'!AV83</f>
        <v>0</v>
      </c>
      <c r="AL83" s="10">
        <f t="shared" si="46"/>
        <v>0</v>
      </c>
      <c r="AM83" s="23">
        <v>0</v>
      </c>
      <c r="AN83" s="17">
        <f>'[1]Обслуг. ДВК'!H85+'[2]по будинку'!AZ83+'[3]по будинку'!AY83+'[4]по будинку'!AY83+'[5]по будинку'!AY83+'[6]по будинку'!AY83+'[7]по будинку'!AY83+'[8]по будинку'!AY83+'[9]по будинку'!AY83+'[10]по будинку'!AY83+'[11]по будинку'!AY83+'[12]по будинку'!AY83</f>
        <v>854.70230000000015</v>
      </c>
      <c r="AO83" s="10">
        <f>'[1]Обслуг. ДВК'!Q85+'[2]по будинку'!BA83+'[3]по будинку'!AZ83+'[4]по будинку'!AZ83+'[5]по будинку'!AZ83+'[6]по будинку'!AZ83+'[7]по будинку'!AZ83+'[8]по будинку'!AZ83+'[9]по будинку'!AZ83+'[10]по будинку'!AZ83+'[11]по будинку'!AZ83+'[12]по будинку'!AZ83</f>
        <v>663.12378510989947</v>
      </c>
      <c r="AP83" s="10">
        <f>AN83-AO83</f>
        <v>191.57851489010068</v>
      </c>
      <c r="AQ83" s="23">
        <v>0</v>
      </c>
      <c r="AR83" s="17">
        <f>'[1]ТО мереж електропост.'!H86+'[2]по будинку'!BD83+'[3]по будинку'!BC83+'[4]по будинку'!BC83+'[5]по будинку'!BC83+'[6]по будинку'!BC83+'[7]по будинку'!BC83+'[8]по будинку'!BC83+'[9]по будинку'!BC83+'[10]по будинку'!BC83+'[11]по будинку'!BC83+'[12]по будинку'!BC83</f>
        <v>1870.0713400000002</v>
      </c>
      <c r="AS83" s="11">
        <f>'[1]ТО мереж електропост.'!P86+'[2]по будинку'!BE83+'[3]по будинку'!BD83+'[4]по будинку'!BD83+'[5]по будинку'!BD83+'[6]по будинку'!BD83+'[7]по будинку'!BD83+'[8]по будинку'!BD83+'[9]по будинку'!BD83+'[10]по будинку'!BD83+'[11]по будинку'!BD83+'[12]по будинку'!BD83</f>
        <v>136.20951533169617</v>
      </c>
      <c r="AT83" s="10">
        <f t="shared" si="47"/>
        <v>1733.8618246683041</v>
      </c>
      <c r="AU83" s="23">
        <v>0</v>
      </c>
      <c r="AV83" s="17">
        <f>'[1]ПР констр.'!H85+'[2]по будинку'!BH83+'[3]по будинку'!BG83+'[4]по будинку'!BG83+'[5]по будинку'!BG83+'[6]по будинку'!BG83+'[7]по будинку'!BG83+'[8]по будинку'!BG83+'[9]по будинку'!BG83+'[10]по будинку'!BG83+'[11]по будинку'!BG83+'[12]по будинку'!BG83</f>
        <v>7334.0628600000018</v>
      </c>
      <c r="AW83" s="10">
        <v>0</v>
      </c>
      <c r="AX83" s="10">
        <f t="shared" si="48"/>
        <v>7334.0628600000018</v>
      </c>
      <c r="AY83" s="23">
        <v>0</v>
      </c>
      <c r="AZ83" s="17">
        <f>'[1]Прибирання та вивезення снігу'!H84+'[2]по будинку'!BL83+'[3]по будинку'!BK83+'[4]по будинку'!BK83+'[5]по будинку'!BK83+'[6]по будинку'!BK83+'[7]по будинку'!BK83+'[8]по будинку'!BK83+'[9]по будинку'!BK83+'[10]по будинку'!BK83+'[11]по будинку'!BK83+'[12]по будинку'!BK83</f>
        <v>2299.8891999999996</v>
      </c>
      <c r="BA83" s="10">
        <f>'[1]Прибирання та вивезення снігу'!R84+'[2]по будинку'!BM83+'[3]по будинку'!BL83+'[4]по будинку'!BL83+'[5]по будинку'!BL83+'[6]по будинку'!BL83+'[7]по будинку'!BL83+'[8]по будинку'!BL83+'[9]по будинку'!BL83+'[10]по будинку'!BL83+'[11]по будинку'!BL83+'[12]по будинку'!BL83</f>
        <v>1857.0367850470329</v>
      </c>
      <c r="BB83" s="10">
        <f>AZ83-BA83</f>
        <v>442.85241495296668</v>
      </c>
      <c r="BC83" s="23">
        <v>0</v>
      </c>
      <c r="BD83" s="17">
        <f>'[1]експлуатація номерних знаків'!H85+'[2]по будинку'!BP83+'[3]по будинку'!BO83+'[4]по будинку'!BO83+'[5]по будинку'!BO83+'[6]по будинку'!BO83+'[7]по будинку'!BO83+'[8]по будинку'!BO83+'[9]по будинку'!BO83+'[10]по будинку'!BO83+'[11]по будинку'!BO83+'[12]по будинку'!BO83</f>
        <v>10.73146</v>
      </c>
      <c r="BE83" s="10">
        <f>'[1]експлуатація номерних знаків'!P85+'[2]по будинку'!BQ83+'[3]по будинку'!BP83+'[4]по будинку'!BP83+'[5]по будинку'!BP83+'[6]по будинку'!BP83+'[7]по будинку'!BP83+'[8]по будинку'!BP83+'[9]по будинку'!BP83+'[10]по будинку'!BP83+'[11]по будинку'!BP83+'[12]по будинку'!BP83</f>
        <v>0</v>
      </c>
      <c r="BF83" s="12">
        <f t="shared" si="51"/>
        <v>10.73146</v>
      </c>
      <c r="BG83" s="29">
        <v>0</v>
      </c>
      <c r="BH83" s="17">
        <f>'[1]Освітлення місць загального кор'!H85+'[2]по будинку'!BT83+'[3]по будинку'!BS83+'[4]по будинку'!BS83+'[5]по будинку'!BS83+'[6]по будинку'!BS83+'[7]по будинку'!BS83+'[8]по будинку'!BS83+'[9]по будинку'!BS83+'[10]по будинку'!BS83+'[11]по будинку'!BS83+'[12]по будинку'!BS83</f>
        <v>1295.3024800000001</v>
      </c>
      <c r="BI83" s="10">
        <f>'[1]Освітлення місць загального кор'!Q85+'[2]по будинку'!BU83+'[3]по будинку'!BT83+'[4]по будинку'!BT83+'[5]по будинку'!BT83+'[6]по будинку'!BT83+'[7]по будинку'!BT83+'[8]по будинку'!BT83+'[9]по будинку'!BT83+'[10]по будинку'!BT83+'[11]по будинку'!BT83+'[12]по будинку'!BT83</f>
        <v>0</v>
      </c>
      <c r="BJ83" s="10">
        <f t="shared" si="52"/>
        <v>1295.3024800000001</v>
      </c>
      <c r="BK83" s="27">
        <v>0</v>
      </c>
      <c r="BL83" s="17">
        <v>0</v>
      </c>
      <c r="BM83" s="10">
        <f>'[1]Енергопостачання ліфтів'!P85+'[2]по будинку'!BY83+'[3]по будинку'!BX83+'[4]по будинку'!BX83+'[5]по будинку'!BX83+'[6]по будинку'!BX83+'[7]по будинку'!BX83+'[8]по будинку'!BX83+'[9]по будинку'!BX83+'[10]по будинку'!BX83+'[11]по будинку'!BX83+'[12]по будинку'!BX83</f>
        <v>0</v>
      </c>
      <c r="BN83" s="10">
        <f t="shared" si="54"/>
        <v>0</v>
      </c>
      <c r="BO83" s="23">
        <f t="shared" si="55"/>
        <v>0</v>
      </c>
      <c r="BP83" s="134">
        <f t="shared" si="56"/>
        <v>27451.074679999994</v>
      </c>
      <c r="BQ83" s="12">
        <f t="shared" si="56"/>
        <v>19585.583289583254</v>
      </c>
      <c r="BR83" s="10">
        <f t="shared" si="57"/>
        <v>7865.4913904167406</v>
      </c>
      <c r="BS83" s="15">
        <v>0</v>
      </c>
      <c r="BT83" s="30">
        <f t="shared" si="58"/>
        <v>0.71347236922030977</v>
      </c>
    </row>
    <row r="84" spans="1:72" ht="17.100000000000001" customHeight="1" x14ac:dyDescent="0.2">
      <c r="A84" s="135">
        <v>79</v>
      </c>
      <c r="B84" s="39" t="s">
        <v>70</v>
      </c>
      <c r="C84" s="36">
        <v>7</v>
      </c>
      <c r="D84" s="22">
        <f>'[1]Прибирання сходових кліто'!H85+'[2]по будинку'!P84+'[3]по будинку'!O84+'[4]по будинку'!O84+'[5]по будинку'!O84+'[6]по будинку'!O84+'[7]по будинку'!O84+'[8]по будинку'!O84+'[9]по будинку'!O84+'[10]по будинку'!O84+'[11]по будинку'!O84+'[12]по будинку'!O84</f>
        <v>0</v>
      </c>
      <c r="E84" s="11">
        <f>'[1]Прибирання сходових кліто'!Y85+'[2]по будинку'!Q84+'[3]по будинку'!P84+'[4]по будинку'!P84+'[5]по будинку'!P84+'[6]по будинку'!P84+'[7]по будинку'!P84+'[8]по будинку'!P84+'[9]по будинку'!P84+'[10]по будинку'!P84+'[11]по будинку'!P84+'[12]по будинку'!P84</f>
        <v>0</v>
      </c>
      <c r="F84" s="10">
        <f t="shared" si="33"/>
        <v>0</v>
      </c>
      <c r="G84" s="23">
        <f t="shared" si="34"/>
        <v>0</v>
      </c>
      <c r="H84" s="17">
        <f>'[1]Прибирання прибуд терит.'!H84+'[2]по будинку'!T84+'[3]по будинку'!S84+'[4]по будинку'!S84+'[5]по будинку'!S84+'[6]по будинку'!S84+'[7]по будинку'!S84+'[8]по будинку'!S84+'[9]по будинку'!S84+'[10]по будинку'!S84+'[11]по будинку'!S84+'[12]по будинку'!S84</f>
        <v>1619.7972599999998</v>
      </c>
      <c r="I84" s="11">
        <f>'[1]Прибирання прибуд терит.'!AG84+'[2]по будинку'!U84+'[3]по будинку'!T84+'[4]по будинку'!T84+'[5]по будинку'!T84+'[6]по будинку'!T84+'[7]по будинку'!T84+'[8]по будинку'!T84+'[9]по будинку'!T84+'[10]по будинку'!T84+'[11]по будинку'!T84+'[12]по будинку'!T84</f>
        <v>7416.0635015758644</v>
      </c>
      <c r="J84" s="10">
        <v>0</v>
      </c>
      <c r="K84" s="23">
        <f t="shared" si="36"/>
        <v>5796.2662415758641</v>
      </c>
      <c r="L84" s="22">
        <f>'[1]Вивезення та знешкодження ТПВ'!H86+'[2]по будинку'!X84+'[3]по будинку'!W84+'[4]по будинку'!W84+'[5]по будинку'!W84</f>
        <v>676.28700000000003</v>
      </c>
      <c r="M84" s="10">
        <f>'[1]Вивезення та знешкодження ТПВ'!V86+'[2]по будинку'!Y84+'[3]по будинку'!X84+'[4]по будинку'!X84+'[5]по будинку'!X84</f>
        <v>726.84113377601568</v>
      </c>
      <c r="N84" s="10">
        <v>0</v>
      </c>
      <c r="O84" s="15">
        <f t="shared" si="37"/>
        <v>50.554133776015647</v>
      </c>
      <c r="P84" s="17">
        <f>'[1]Приб підвал, тех.поверхів,покр '!H86+'[2]по будинку'!AB84+'[3]по будинку'!AA84+'[4]по будинку'!AA84+'[5]по будинку'!AA84+'[6]по будинку'!AA84+'[7]по будинку'!AA84+'[8]по будинку'!AA84+'[9]по будинку'!AA84+'[10]по будинку'!AA84+'[11]по будинку'!AA84+'[12]по будинку'!AA84</f>
        <v>116.31030000000001</v>
      </c>
      <c r="Q84" s="11">
        <f>'[1]Приб підвал, тех.поверхів,покр '!Q86+'[2]по будинку'!AC84+'[3]по будинку'!AB84+'[4]по будинку'!AB84+'[5]по будинку'!AB84+'[6]по будинку'!AB84+'[7]по будинку'!AB84+'[8]по будинку'!AB84+'[9]по будинку'!AB84+'[10]по будинку'!AB84+'[11]по будинку'!AB84+'[12]по будинку'!AB84</f>
        <v>0</v>
      </c>
      <c r="R84" s="10">
        <f t="shared" si="38"/>
        <v>116.31030000000001</v>
      </c>
      <c r="S84" s="23">
        <v>0</v>
      </c>
      <c r="T84" s="17">
        <v>0</v>
      </c>
      <c r="U84" s="10">
        <f>'[1]ТО ліфтів'!Q86+'[2]по будинку'!AG84+'[3]по будинку'!AF84+'[4]по будинку'!AF84+'[5]по будинку'!AF84+'[6]по будинку'!AF84+'[7]по будинку'!AF84+'[8]по будинку'!AF84+'[9]по будинку'!AF84+'[10]по будинку'!AF84+'[11]по будинку'!AF84+'[12]по будинку'!AF84</f>
        <v>0</v>
      </c>
      <c r="V84" s="10">
        <f t="shared" si="39"/>
        <v>0</v>
      </c>
      <c r="W84" s="23">
        <f t="shared" si="40"/>
        <v>0</v>
      </c>
      <c r="X84" s="17">
        <f>'[1]Обслуг. дисп.'!H86+'[2]по будинку'!AJ84+'[3]по будинку'!AI84+'[4]по будинку'!AI84+'[5]по будинку'!AI84+'[6]по будинку'!AI84+'[7]по будинку'!AI84+'[8]по будинку'!AI84+'[9]по будинку'!AI84+'[10]по будинку'!AI84+'[11]по будинку'!AI84+'[12]по будинку'!AI84</f>
        <v>0</v>
      </c>
      <c r="Y84" s="10">
        <f>'[1]Обслуг. дисп.'!O86+'[2]по будинку'!AK84+'[3]по будинку'!AJ84+'[4]по будинку'!AJ84+'[5]по будинку'!AJ84+'[6]по будинку'!AJ84+'[7]по будинку'!AJ84+'[8]по будинку'!AJ84+'[9]по будинку'!AJ84+'[10]по будинку'!AJ84+'[11]по будинку'!AJ84+'[12]по будинку'!AJ84</f>
        <v>0</v>
      </c>
      <c r="Z84" s="10">
        <f t="shared" si="41"/>
        <v>0</v>
      </c>
      <c r="AA84" s="27">
        <f t="shared" si="42"/>
        <v>0</v>
      </c>
      <c r="AB84" s="17">
        <f>'[1]ТО внутр. буд.сист'!H84+'[2]по будинку'!AN84+'[3]по будинку'!AM84+'[4]по будинку'!AM84+'[5]по будинку'!AM84+'[6]по будинку'!AM84+'[7]по будинку'!AM84+'[8]по будинку'!AM84+'[9]по будинку'!AM84+'[10]по будинку'!AM84+'[11]по будинку'!AM84+'[12]по будинку'!AM84</f>
        <v>2910.1915800000002</v>
      </c>
      <c r="AC84" s="10">
        <f>'[1]ТО внутр. буд.сист'!W84+'[2]по будинку'!AO84+'[3]по будинку'!AN84+'[4]по будинку'!AN84+'[5]по будинку'!AN84+'[6]по будинку'!AN84+'[7]по будинку'!AN84+'[8]по будинку'!AN84+'[9]по будинку'!AN84+'[10]по будинку'!AN84+'[11]по будинку'!AN84+'[12]по будинку'!AN84</f>
        <v>826.25921505370957</v>
      </c>
      <c r="AD84" s="10">
        <f t="shared" si="43"/>
        <v>2083.9323649462904</v>
      </c>
      <c r="AE84" s="23">
        <v>0</v>
      </c>
      <c r="AF84" s="17">
        <f>[1]Дератизація!H85+'[2]по будинку'!AR84+'[3]по будинку'!AQ84+'[4]по будинку'!AQ84+'[5]по будинку'!AQ84+'[6]по будинку'!AQ84+'[7]по будинку'!AQ84+'[8]по будинку'!AQ84+'[9]по будинку'!AQ84+'[10]по будинку'!AQ84+'[11]по будинку'!AQ84+'[12]по будинку'!AQ84</f>
        <v>0</v>
      </c>
      <c r="AG84" s="10">
        <f>[1]Дератизація!O85+'[2]по будинку'!AS84+'[3]по будинку'!AR84+'[4]по будинку'!AR84+'[5]по будинку'!AR84+'[6]по будинку'!AR84+'[7]по будинку'!AR84+'[8]по будинку'!AR84+'[9]по будинку'!AR84+'[10]по будинку'!AR84+'[11]по будинку'!AR84+'[12]по будинку'!AR84</f>
        <v>0</v>
      </c>
      <c r="AH84" s="10">
        <f t="shared" si="44"/>
        <v>0</v>
      </c>
      <c r="AI84" s="23">
        <f t="shared" si="45"/>
        <v>0</v>
      </c>
      <c r="AJ84" s="17">
        <f>[1]Дезінсекція!H86+'[2]по будинку'!AV84+'[3]по будинку'!AU84+'[4]по будинку'!AU84+'[5]по будинку'!AU84+'[6]по будинку'!AU84+'[7]по будинку'!AU84+'[8]по будинку'!AU84+'[9]по будинку'!AU84+'[10]по будинку'!AU84+'[11]по будинку'!AU84+'[12]по будинку'!AU84</f>
        <v>0</v>
      </c>
      <c r="AK84" s="10">
        <f>[1]Дезінсекція!O86+'[2]по будинку'!AW84+'[3]по будинку'!AV84+'[4]по будинку'!AV84+'[5]по будинку'!AV84+'[6]по будинку'!AV84+'[7]по будинку'!AV84+'[8]по будинку'!AV84+'[9]по будинку'!AV84+'[10]по будинку'!AV84+'[11]по будинку'!AV84+'[12]по будинку'!AV84</f>
        <v>0</v>
      </c>
      <c r="AL84" s="10">
        <f t="shared" si="46"/>
        <v>0</v>
      </c>
      <c r="AM84" s="23">
        <v>0</v>
      </c>
      <c r="AN84" s="17">
        <f>'[1]Обслуг. ДВК'!H86+'[2]по будинку'!AZ84+'[3]по будинку'!AY84+'[4]по будинку'!AY84+'[5]по будинку'!AY84+'[6]по будинку'!AY84+'[7]по будинку'!AY84+'[8]по будинку'!AY84+'[9]по будинку'!AY84+'[10]по будинку'!AY84+'[11]по будинку'!AY84+'[12]по будинку'!AY84</f>
        <v>607.21998000000008</v>
      </c>
      <c r="AO84" s="10">
        <f>'[1]Обслуг. ДВК'!Q86+'[2]по будинку'!BA84+'[3]по будинку'!AZ84+'[4]по будинку'!AZ84+'[5]по будинку'!AZ84+'[6]по будинку'!AZ84+'[7]по будинку'!AZ84+'[8]по будинку'!AZ84+'[9]по будинку'!AZ84+'[10]по будинку'!AZ84+'[11]по будинку'!AZ84+'[12]по будинку'!AZ84</f>
        <v>738.68601693369976</v>
      </c>
      <c r="AP84" s="10">
        <v>0</v>
      </c>
      <c r="AQ84" s="23">
        <f t="shared" ref="AQ84:AQ93" si="64">AO84-AN84</f>
        <v>131.46603693369968</v>
      </c>
      <c r="AR84" s="17">
        <f>'[1]ТО мереж електропост.'!H87+'[2]по будинку'!BD84+'[3]по будинку'!BC84+'[4]по будинку'!BC84+'[5]по будинку'!BC84+'[6]по будинку'!BC84+'[7]по будинку'!BC84+'[8]по будинку'!BC84+'[9]по будинку'!BC84+'[10]по будинку'!BC84+'[11]по будинку'!BC84+'[12]по будинку'!BC84</f>
        <v>615.98820000000012</v>
      </c>
      <c r="AS84" s="11">
        <f>'[1]ТО мереж електропост.'!P87+'[2]по будинку'!BE84+'[3]по будинку'!BD84+'[4]по будинку'!BD84+'[5]по будинку'!BD84+'[6]по будинку'!BD84+'[7]по будинку'!BD84+'[8]по будинку'!BD84+'[9]по будинку'!BD84+'[10]по будинку'!BD84+'[11]по будинку'!BD84+'[12]по будинку'!BD84</f>
        <v>44.884424005080021</v>
      </c>
      <c r="AT84" s="10">
        <f t="shared" si="47"/>
        <v>571.10377599492006</v>
      </c>
      <c r="AU84" s="23">
        <v>0</v>
      </c>
      <c r="AV84" s="17">
        <f>'[1]ПР констр.'!H86+'[2]по будинку'!BH84+'[3]по будинку'!BG84+'[4]по будинку'!BG84+'[5]по будинку'!BG84+'[6]по будинку'!BG84+'[7]по будинку'!BG84+'[8]по будинку'!BG84+'[9]по будинку'!BG84+'[10]по будинку'!BG84+'[11]по будинку'!BG84+'[12]по будинку'!BG84</f>
        <v>3970.28874</v>
      </c>
      <c r="AW84" s="10">
        <v>7174.0199999999995</v>
      </c>
      <c r="AX84" s="10">
        <v>0</v>
      </c>
      <c r="AY84" s="23">
        <f t="shared" ref="AY84:AY121" si="65">AW84-AV84</f>
        <v>3203.7312599999996</v>
      </c>
      <c r="AZ84" s="17">
        <f>'[1]Прибирання та вивезення снігу'!H85+'[2]по будинку'!BL84+'[3]по будинку'!BK84+'[4]по будинку'!BK84+'[5]по будинку'!BK84+'[6]по будинку'!BK84+'[7]по будинку'!BK84+'[8]по будинку'!BK84+'[9]по будинку'!BK84+'[10]по будинку'!BK84+'[11]по будинку'!BK84+'[12]по будинку'!BK84</f>
        <v>416.47661999999997</v>
      </c>
      <c r="BA84" s="10">
        <f>'[1]Прибирання та вивезення снігу'!R85+'[2]по будинку'!BM84+'[3]по будинку'!BL84+'[4]по будинку'!BL84+'[5]по будинку'!BL84+'[6]по будинку'!BL84+'[7]по будинку'!BL84+'[8]по будинку'!BL84+'[9]по будинку'!BL84+'[10]по будинку'!BL84+'[11]по будинку'!BL84+'[12]по будинку'!BL84</f>
        <v>2095.2061278993242</v>
      </c>
      <c r="BB84" s="10">
        <v>0</v>
      </c>
      <c r="BC84" s="23">
        <f t="shared" si="50"/>
        <v>1678.7295078993243</v>
      </c>
      <c r="BD84" s="17">
        <f>'[1]експлуатація номерних знаків'!H86+'[2]по будинку'!BP84+'[3]по будинку'!BO84+'[4]по будинку'!BO84+'[5]по будинку'!BO84+'[6]по будинку'!BO84+'[7]по будинку'!BO84+'[8]по будинку'!BO84+'[9]по будинку'!BO84+'[10]по будинку'!BO84+'[11]по будинку'!BO84+'[12]по будинку'!BO84</f>
        <v>12.281040000000003</v>
      </c>
      <c r="BE84" s="10">
        <f>'[1]експлуатація номерних знаків'!P86+'[2]по будинку'!BQ84+'[3]по будинку'!BP84+'[4]по будинку'!BP84+'[5]по будинку'!BP84+'[6]по будинку'!BP84+'[7]по будинку'!BP84+'[8]по будинку'!BP84+'[9]по будинку'!BP84+'[10]по будинку'!BP84+'[11]по будинку'!BP84+'[12]по будинку'!BP84</f>
        <v>0</v>
      </c>
      <c r="BF84" s="12">
        <f t="shared" si="51"/>
        <v>12.281040000000003</v>
      </c>
      <c r="BG84" s="29">
        <v>0</v>
      </c>
      <c r="BH84" s="17">
        <f>'[1]Освітлення місць загального кор'!H86+'[2]по будинку'!BT84+'[3]по будинку'!BS84+'[4]по будинку'!BS84+'[5]по будинку'!BS84+'[6]по будинку'!BS84+'[7]по будинку'!BS84+'[8]по будинку'!BS84+'[9]по будинку'!BS84+'[10]по будинку'!BS84+'[11]по будинку'!BS84+'[12]по будинку'!BS84</f>
        <v>2079.7000800000001</v>
      </c>
      <c r="BI84" s="10">
        <f>'[1]Освітлення місць загального кор'!Q86+'[2]по будинку'!BU84+'[3]по будинку'!BT84+'[4]по будинку'!BT84+'[5]по будинку'!BT84+'[6]по будинку'!BT84+'[7]по будинку'!BT84+'[8]по будинку'!BT84+'[9]по будинку'!BT84+'[10]по будинку'!BT84+'[11]по будинку'!BT84+'[12]по будинку'!BT84</f>
        <v>1607.9905239078071</v>
      </c>
      <c r="BJ84" s="10">
        <f t="shared" si="52"/>
        <v>471.709556092193</v>
      </c>
      <c r="BK84" s="27">
        <v>0</v>
      </c>
      <c r="BL84" s="17">
        <v>0</v>
      </c>
      <c r="BM84" s="10">
        <f>'[1]Енергопостачання ліфтів'!P86+'[2]по будинку'!BY84+'[3]по будинку'!BX84+'[4]по будинку'!BX84+'[5]по будинку'!BX84+'[6]по будинку'!BX84+'[7]по будинку'!BX84+'[8]по будинку'!BX84+'[9]по будинку'!BX84+'[10]по будинку'!BX84+'[11]по будинку'!BX84+'[12]по будинку'!BX84</f>
        <v>0</v>
      </c>
      <c r="BN84" s="10">
        <f t="shared" si="54"/>
        <v>0</v>
      </c>
      <c r="BO84" s="23">
        <f t="shared" si="55"/>
        <v>0</v>
      </c>
      <c r="BP84" s="134">
        <f t="shared" si="56"/>
        <v>13024.540799999999</v>
      </c>
      <c r="BQ84" s="12">
        <f t="shared" si="56"/>
        <v>20629.9509431515</v>
      </c>
      <c r="BR84" s="10">
        <v>0</v>
      </c>
      <c r="BS84" s="15">
        <f t="shared" si="62"/>
        <v>7605.410143151501</v>
      </c>
      <c r="BT84" s="30">
        <f t="shared" si="58"/>
        <v>1.5839292348142902</v>
      </c>
    </row>
    <row r="85" spans="1:72" ht="17.100000000000001" customHeight="1" x14ac:dyDescent="0.2">
      <c r="A85" s="136">
        <v>80</v>
      </c>
      <c r="B85" s="39" t="s">
        <v>42</v>
      </c>
      <c r="C85" s="36">
        <v>5</v>
      </c>
      <c r="D85" s="22">
        <f>'[1]Прибирання сходових кліто'!H86+'[2]по будинку'!P85+'[3]по будинку'!O85+'[4]по будинку'!O85+'[5]по будинку'!O85+'[6]по будинку'!O85+'[7]по будинку'!O85+'[8]по будинку'!O85+'[9]по будинку'!O85+'[10]по будинку'!O85+'[11]по будинку'!O85+'[12]по будинку'!O85</f>
        <v>0</v>
      </c>
      <c r="E85" s="11">
        <f>'[1]Прибирання сходових кліто'!Y86+'[2]по будинку'!Q85+'[3]по будинку'!P85+'[4]по будинку'!P85+'[5]по будинку'!P85+'[6]по будинку'!P85+'[7]по будинку'!P85+'[8]по будинку'!P85+'[9]по будинку'!P85+'[10]по будинку'!P85+'[11]по будинку'!P85+'[12]по будинку'!P85</f>
        <v>0</v>
      </c>
      <c r="F85" s="10">
        <f t="shared" si="33"/>
        <v>0</v>
      </c>
      <c r="G85" s="23">
        <f t="shared" si="34"/>
        <v>0</v>
      </c>
      <c r="H85" s="17">
        <f>'[1]Прибирання прибуд терит.'!H85+'[2]по будинку'!T85+'[3]по будинку'!S85+'[4]по будинку'!S85+'[5]по будинку'!S85+'[6]по будинку'!S85+'[7]по будинку'!S85+'[8]по будинку'!S85+'[9]по будинку'!S85+'[10]по будинку'!S85+'[11]по будинку'!S85+'[12]по будинку'!S85</f>
        <v>7769.4108800000013</v>
      </c>
      <c r="I85" s="11">
        <f>'[1]Прибирання прибуд терит.'!AG85+'[2]по будинку'!U85+'[3]по будинку'!T85+'[4]по будинку'!T85+'[5]по будинку'!T85+'[6]по будинку'!T85+'[7]по будинку'!T85+'[8]по будинку'!T85+'[9]по будинку'!T85+'[10]по будинку'!T85+'[11]по будинку'!T85+'[12]по будинку'!T85</f>
        <v>11201.834824028721</v>
      </c>
      <c r="J85" s="10">
        <v>0</v>
      </c>
      <c r="K85" s="23">
        <f t="shared" si="36"/>
        <v>3432.4239440287201</v>
      </c>
      <c r="L85" s="22">
        <f>'[1]Вивезення та знешкодження ТПВ'!H87+'[2]по будинку'!X85+'[3]по будинку'!W85+'[4]по будинку'!W85+'[5]по будинку'!W85</f>
        <v>1735.1565000000003</v>
      </c>
      <c r="M85" s="10">
        <f>'[1]Вивезення та знешкодження ТПВ'!V87+'[2]по будинку'!Y85+'[3]по будинку'!X85+'[4]по будинку'!X85+'[5]по будинку'!X85</f>
        <v>1876.5740021127938</v>
      </c>
      <c r="N85" s="10">
        <v>0</v>
      </c>
      <c r="O85" s="15">
        <f t="shared" si="37"/>
        <v>141.4175021127935</v>
      </c>
      <c r="P85" s="17">
        <f>'[1]Приб підвал, тех.поверхів,покр '!H87+'[2]по будинку'!AB85+'[3]по будинку'!AA85+'[4]по будинку'!AA85+'[5]по будинку'!AA85+'[6]по будинку'!AA85+'[7]по будинку'!AA85+'[8]по будинку'!AA85+'[9]по будинку'!AA85+'[10]по будинку'!AA85+'[11]по будинку'!AA85+'[12]по будинку'!AA85</f>
        <v>0</v>
      </c>
      <c r="Q85" s="11">
        <f>'[1]Приб підвал, тех.поверхів,покр '!Q87+'[2]по будинку'!AC85+'[3]по будинку'!AB85+'[4]по будинку'!AB85+'[5]по будинку'!AB85+'[6]по будинку'!AB85+'[7]по будинку'!AB85+'[8]по будинку'!AB85+'[9]по будинку'!AB85+'[10]по будинку'!AB85+'[11]по будинку'!AB85+'[12]по будинку'!AB85</f>
        <v>0</v>
      </c>
      <c r="R85" s="10">
        <f t="shared" si="38"/>
        <v>0</v>
      </c>
      <c r="S85" s="23">
        <v>0</v>
      </c>
      <c r="T85" s="17">
        <v>0</v>
      </c>
      <c r="U85" s="10">
        <f>'[1]ТО ліфтів'!Q87+'[2]по будинку'!AG85+'[3]по будинку'!AF85+'[4]по будинку'!AF85+'[5]по будинку'!AF85+'[6]по будинку'!AF85+'[7]по будинку'!AF85+'[8]по будинку'!AF85+'[9]по будинку'!AF85+'[10]по будинку'!AF85+'[11]по будинку'!AF85+'[12]по будинку'!AF85</f>
        <v>0</v>
      </c>
      <c r="V85" s="10">
        <f t="shared" si="39"/>
        <v>0</v>
      </c>
      <c r="W85" s="23">
        <f t="shared" si="40"/>
        <v>0</v>
      </c>
      <c r="X85" s="17">
        <f>'[1]Обслуг. дисп.'!H87+'[2]по будинку'!AJ85+'[3]по будинку'!AI85+'[4]по будинку'!AI85+'[5]по будинку'!AI85+'[6]по будинку'!AI85+'[7]по будинку'!AI85+'[8]по будинку'!AI85+'[9]по будинку'!AI85+'[10]по будинку'!AI85+'[11]по будинку'!AI85+'[12]по будинку'!AI85</f>
        <v>0</v>
      </c>
      <c r="Y85" s="10">
        <f>'[1]Обслуг. дисп.'!O87+'[2]по будинку'!AK85+'[3]по будинку'!AJ85+'[4]по будинку'!AJ85+'[5]по будинку'!AJ85+'[6]по будинку'!AJ85+'[7]по будинку'!AJ85+'[8]по будинку'!AJ85+'[9]по будинку'!AJ85+'[10]по будинку'!AJ85+'[11]по будинку'!AJ85+'[12]по будинку'!AJ85</f>
        <v>0</v>
      </c>
      <c r="Z85" s="10">
        <f t="shared" si="41"/>
        <v>0</v>
      </c>
      <c r="AA85" s="27">
        <f t="shared" si="42"/>
        <v>0</v>
      </c>
      <c r="AB85" s="17">
        <f>'[1]ТО внутр. буд.сист'!H85+'[2]по будинку'!AN85+'[3]по будинку'!AM85+'[4]по будинку'!AM85+'[5]по будинку'!AM85+'[6]по будинку'!AM85+'[7]по будинку'!AM85+'[8]по будинку'!AM85+'[9]по будинку'!AM85+'[10]по будинку'!AM85+'[11]по будинку'!AM85+'[12]по будинку'!AM85</f>
        <v>5266.631370000001</v>
      </c>
      <c r="AC85" s="10">
        <f>'[1]ТО внутр. буд.сист'!W85+'[2]по будинку'!AO85+'[3]по будинку'!AN85+'[4]по будинку'!AN85+'[5]по будинку'!AN85+'[6]по будинку'!AN85+'[7]по будинку'!AN85+'[8]по будинку'!AN85+'[9]по будинку'!AN85+'[10]по будинку'!AN85+'[11]по будинку'!AN85+'[12]по будинку'!AN85</f>
        <v>2619.2956955846012</v>
      </c>
      <c r="AD85" s="10">
        <f t="shared" si="43"/>
        <v>2647.3356744153998</v>
      </c>
      <c r="AE85" s="23">
        <v>0</v>
      </c>
      <c r="AF85" s="17">
        <f>[1]Дератизація!H86+'[2]по будинку'!AR85+'[3]по будинку'!AQ85+'[4]по будинку'!AQ85+'[5]по будинку'!AQ85+'[6]по будинку'!AQ85+'[7]по будинку'!AQ85+'[8]по будинку'!AQ85+'[9]по будинку'!AQ85+'[10]по будинку'!AQ85+'[11]по будинку'!AQ85+'[12]по будинку'!AQ85</f>
        <v>0</v>
      </c>
      <c r="AG85" s="10">
        <f>[1]Дератизація!O86+'[2]по будинку'!AS85+'[3]по будинку'!AR85+'[4]по будинку'!AR85+'[5]по будинку'!AR85+'[6]по будинку'!AR85+'[7]по будинку'!AR85+'[8]по будинку'!AR85+'[9]по будинку'!AR85+'[10]по будинку'!AR85+'[11]по будинку'!AR85+'[12]по будинку'!AR85</f>
        <v>0</v>
      </c>
      <c r="AH85" s="10">
        <f t="shared" si="44"/>
        <v>0</v>
      </c>
      <c r="AI85" s="23">
        <f t="shared" si="45"/>
        <v>0</v>
      </c>
      <c r="AJ85" s="17">
        <f>[1]Дезінсекція!H87+'[2]по будинку'!AV85+'[3]по будинку'!AU85+'[4]по будинку'!AU85+'[5]по будинку'!AU85+'[6]по будинку'!AU85+'[7]по будинку'!AU85+'[8]по будинку'!AU85+'[9]по будинку'!AU85+'[10]по будинку'!AU85+'[11]по будинку'!AU85+'[12]по будинку'!AU85</f>
        <v>0</v>
      </c>
      <c r="AK85" s="10">
        <f>[1]Дезінсекція!O87+'[2]по будинку'!AW85+'[3]по будинку'!AV85+'[4]по будинку'!AV85+'[5]по будинку'!AV85+'[6]по будинку'!AV85+'[7]по будинку'!AV85+'[8]по будинку'!AV85+'[9]по будинку'!AV85+'[10]по будинку'!AV85+'[11]по будинку'!AV85+'[12]по будинку'!AV85</f>
        <v>0</v>
      </c>
      <c r="AL85" s="10">
        <f t="shared" si="46"/>
        <v>0</v>
      </c>
      <c r="AM85" s="23">
        <v>0</v>
      </c>
      <c r="AN85" s="17">
        <f>'[1]Обслуг. ДВК'!H87+'[2]по будинку'!AZ85+'[3]по будинку'!AY85+'[4]по будинку'!AY85+'[5]по будинку'!AY85+'[6]по будинку'!AY85+'[7]по будинку'!AY85+'[8]по будинку'!AY85+'[9]по будинку'!AY85+'[10]по будинку'!AY85+'[11]по будинку'!AY85+'[12]по будинку'!AY85</f>
        <v>1422.8283299999998</v>
      </c>
      <c r="AO85" s="10">
        <f>'[1]Обслуг. ДВК'!Q87+'[2]по будинку'!BA85+'[3]по будинку'!AZ85+'[4]по будинку'!AZ85+'[5]по будинку'!AZ85+'[6]по будинку'!AZ85+'[7]по будинку'!AZ85+'[8]по будинку'!AZ85+'[9]по будинку'!AZ85+'[10]по будинку'!AZ85+'[11]по будинку'!AZ85+'[12]по будинку'!AZ85</f>
        <v>2096.3527223870651</v>
      </c>
      <c r="AP85" s="10">
        <v>0</v>
      </c>
      <c r="AQ85" s="23">
        <f t="shared" si="64"/>
        <v>673.52439238706529</v>
      </c>
      <c r="AR85" s="17">
        <f>'[1]ТО мереж електропост.'!H88+'[2]по будинку'!BD85+'[3]по будинку'!BC85+'[4]по будинку'!BC85+'[5]по будинку'!BC85+'[6]по будинку'!BC85+'[7]по будинку'!BC85+'[8]по будинку'!BC85+'[9]по будинку'!BC85+'[10]по будинку'!BC85+'[11]по будинку'!BC85+'[12]по будинку'!BC85</f>
        <v>2062.3757000000001</v>
      </c>
      <c r="AS85" s="11">
        <f>'[1]ТО мереж електропост.'!P88+'[2]по будинку'!BE85+'[3]по будинку'!BD85+'[4]по будинку'!BD85+'[5]по будинку'!BD85+'[6]по будинку'!BD85+'[7]по будинку'!BD85+'[8]по будинку'!BD85+'[9]по будинку'!BD85+'[10]по будинку'!BD85+'[11]по будинку'!BD85+'[12]по будинку'!BD85</f>
        <v>150.16819953848446</v>
      </c>
      <c r="AT85" s="10">
        <f t="shared" si="47"/>
        <v>1912.2075004615156</v>
      </c>
      <c r="AU85" s="23">
        <v>0</v>
      </c>
      <c r="AV85" s="17">
        <f>'[1]ПР констр.'!H87+'[2]по будинку'!BH85+'[3]по будинку'!BG85+'[4]по будинку'!BG85+'[5]по будинку'!BG85+'[6]по будинку'!BG85+'[7]по будинку'!BG85+'[8]по будинку'!BG85+'[9]по будинку'!BG85+'[10]по будинку'!BG85+'[11]по будинку'!BG85+'[12]по будинку'!BG85</f>
        <v>6982.039679999998</v>
      </c>
      <c r="AW85" s="10">
        <v>3036.94</v>
      </c>
      <c r="AX85" s="10">
        <f t="shared" si="48"/>
        <v>3945.099679999998</v>
      </c>
      <c r="AY85" s="23">
        <v>0</v>
      </c>
      <c r="AZ85" s="17">
        <f>'[1]Прибирання та вивезення снігу'!H86+'[2]по будинку'!BL85+'[3]по будинку'!BK85+'[4]по будинку'!BK85+'[5]по будинку'!BK85+'[6]по будинку'!BK85+'[7]по будинку'!BK85+'[8]по будинку'!BK85+'[9]по будинку'!BK85+'[10]по будинку'!BK85+'[11]по будинку'!BK85+'[12]по будинку'!BK85</f>
        <v>1725.2504499999998</v>
      </c>
      <c r="BA85" s="10">
        <f>'[1]Прибирання та вивезення снігу'!R86+'[2]по будинку'!BM85+'[3]по будинку'!BL85+'[4]по будинку'!BL85+'[5]по будинку'!BL85+'[6]по будинку'!BL85+'[7]по будинку'!BL85+'[8]по будинку'!BL85+'[9]по будинку'!BL85+'[10]по будинку'!BL85+'[11]по будинку'!BL85+'[12]по будинку'!BL85</f>
        <v>2036.470429872564</v>
      </c>
      <c r="BB85" s="10">
        <v>0</v>
      </c>
      <c r="BC85" s="23">
        <f t="shared" si="50"/>
        <v>311.21997987256418</v>
      </c>
      <c r="BD85" s="17">
        <f>'[1]експлуатація номерних знаків'!H87+'[2]по будинку'!BP85+'[3]по будинку'!BO85+'[4]по будинку'!BO85+'[5]по будинку'!BO85+'[6]по будинку'!BO85+'[7]по будинку'!BO85+'[8]по будинку'!BO85+'[9]по будинку'!BO85+'[10]по будинку'!BO85+'[11]по будинку'!BO85+'[12]по будинку'!BO85</f>
        <v>11.24816</v>
      </c>
      <c r="BE85" s="10">
        <f>'[1]експлуатація номерних знаків'!P87+'[2]по будинку'!BQ85+'[3]по будинку'!BP85+'[4]по будинку'!BP85+'[5]по будинку'!BP85+'[6]по будинку'!BP85+'[7]по будинку'!BP85+'[8]по будинку'!BP85+'[9]по будинку'!BP85+'[10]по будинку'!BP85+'[11]по будинку'!BP85+'[12]по будинку'!BP85</f>
        <v>0</v>
      </c>
      <c r="BF85" s="12">
        <f t="shared" si="51"/>
        <v>11.24816</v>
      </c>
      <c r="BG85" s="29">
        <v>0</v>
      </c>
      <c r="BH85" s="17">
        <f>'[1]Освітлення місць загального кор'!H87+'[2]по будинку'!BT85+'[3]по будинку'!BS85+'[4]по будинку'!BS85+'[5]по будинку'!BS85+'[6]по будинку'!BS85+'[7]по будинку'!BS85+'[8]по будинку'!BS85+'[9]по будинку'!BS85+'[10]по будинку'!BS85+'[11]по будинку'!BS85+'[12]по будинку'!BS85</f>
        <v>940.69128999999998</v>
      </c>
      <c r="BI85" s="10">
        <f>'[1]Освітлення місць загального кор'!Q87+'[2]по будинку'!BU85+'[3]по будинку'!BT85+'[4]по будинку'!BT85+'[5]по будинку'!BT85+'[6]по будинку'!BT85+'[7]по будинку'!BT85+'[8]по будинку'!BT85+'[9]по будинку'!BT85+'[10]по будинку'!BT85+'[11]по будинку'!BT85+'[12]по будинку'!BT85</f>
        <v>357.46276781333995</v>
      </c>
      <c r="BJ85" s="10">
        <f t="shared" si="52"/>
        <v>583.22852218666003</v>
      </c>
      <c r="BK85" s="27">
        <v>0</v>
      </c>
      <c r="BL85" s="17">
        <v>0</v>
      </c>
      <c r="BM85" s="10">
        <f>'[1]Енергопостачання ліфтів'!P87+'[2]по будинку'!BY85+'[3]по будинку'!BX85+'[4]по будинку'!BX85+'[5]по будинку'!BX85+'[6]по будинку'!BX85+'[7]по будинку'!BX85+'[8]по будинку'!BX85+'[9]по будинку'!BX85+'[10]по будинку'!BX85+'[11]по будинку'!BX85+'[12]по будинку'!BX85</f>
        <v>0</v>
      </c>
      <c r="BN85" s="10">
        <f t="shared" si="54"/>
        <v>0</v>
      </c>
      <c r="BO85" s="23">
        <f t="shared" si="55"/>
        <v>0</v>
      </c>
      <c r="BP85" s="134">
        <f t="shared" si="56"/>
        <v>27915.63236</v>
      </c>
      <c r="BQ85" s="12">
        <f t="shared" si="56"/>
        <v>23375.098641337569</v>
      </c>
      <c r="BR85" s="10">
        <f t="shared" si="57"/>
        <v>4540.5337186624311</v>
      </c>
      <c r="BS85" s="15">
        <v>0</v>
      </c>
      <c r="BT85" s="30">
        <f t="shared" si="58"/>
        <v>0.83734798982492287</v>
      </c>
    </row>
    <row r="86" spans="1:72" ht="17.100000000000001" customHeight="1" x14ac:dyDescent="0.2">
      <c r="A86" s="136">
        <v>81</v>
      </c>
      <c r="B86" s="39" t="s">
        <v>43</v>
      </c>
      <c r="C86" s="36">
        <v>12</v>
      </c>
      <c r="D86" s="22">
        <f>'[1]Прибирання сходових кліто'!H87+'[2]по будинку'!P86+'[3]по будинку'!O86+'[4]по будинку'!O86+'[5]по будинку'!O86+'[6]по будинку'!O86+'[7]по будинку'!O86+'[8]по будинку'!O86+'[9]по будинку'!O86+'[10]по будинку'!O86+'[11]по будинку'!O86+'[12]по будинку'!O86</f>
        <v>0</v>
      </c>
      <c r="E86" s="11">
        <f>'[1]Прибирання сходових кліто'!Y87+'[2]по будинку'!Q86+'[3]по будинку'!P86+'[4]по будинку'!P86+'[5]по будинку'!P86+'[6]по будинку'!P86+'[7]по будинку'!P86+'[8]по будинку'!P86+'[9]по будинку'!P86+'[10]по будинку'!P86+'[11]по будинку'!P86+'[12]по будинку'!P86</f>
        <v>0</v>
      </c>
      <c r="F86" s="10">
        <f t="shared" si="33"/>
        <v>0</v>
      </c>
      <c r="G86" s="23">
        <f t="shared" si="34"/>
        <v>0</v>
      </c>
      <c r="H86" s="17">
        <f>'[1]Прибирання прибуд терит.'!H86+'[2]по будинку'!T86+'[3]по будинку'!S86+'[4]по будинку'!S86+'[5]по будинку'!S86+'[6]по будинку'!S86+'[7]по будинку'!S86+'[8]по будинку'!S86+'[9]по будинку'!S86+'[10]по будинку'!S86+'[11]по будинку'!S86+'[12]по будинку'!S86</f>
        <v>271.52819</v>
      </c>
      <c r="I86" s="11">
        <f>'[1]Прибирання прибуд терит.'!AG86+'[2]по будинку'!U86+'[3]по будинку'!T86+'[4]по будинку'!T86+'[5]по будинку'!T86+'[6]по будинку'!T86+'[7]по будинку'!T86+'[8]по будинку'!T86+'[9]по будинку'!T86+'[10]по будинку'!T86+'[11]по будинку'!T86+'[12]по будинку'!T86</f>
        <v>442.02057092498444</v>
      </c>
      <c r="J86" s="10">
        <v>0</v>
      </c>
      <c r="K86" s="23">
        <f t="shared" si="36"/>
        <v>170.49238092498445</v>
      </c>
      <c r="L86" s="22">
        <f>'[1]Вивезення та знешкодження ТПВ'!H88+'[2]по будинку'!X86+'[3]по будинку'!W86+'[4]по будинку'!W86+'[5]по будинку'!W86</f>
        <v>848.18649999999991</v>
      </c>
      <c r="M86" s="10">
        <f>'[1]Вивезення та знешкодження ТПВ'!V88+'[2]по будинку'!Y86+'[3]по будинку'!X86+'[4]по будинку'!X86+'[5]по будинку'!X86</f>
        <v>1011.5769737265855</v>
      </c>
      <c r="N86" s="10">
        <v>0</v>
      </c>
      <c r="O86" s="15">
        <f t="shared" si="37"/>
        <v>163.39047372658558</v>
      </c>
      <c r="P86" s="17">
        <f>'[1]Приб підвал, тех.поверхів,покр '!H88+'[2]по будинку'!AB86+'[3]по будинку'!AA86+'[4]по будинку'!AA86+'[5]по будинку'!AA86+'[6]по будинку'!AA86+'[7]по будинку'!AA86+'[8]по будинку'!AA86+'[9]по будинку'!AA86+'[10]по будинку'!AA86+'[11]по будинку'!AA86+'[12]по будинку'!AA86</f>
        <v>0</v>
      </c>
      <c r="Q86" s="11">
        <f>'[1]Приб підвал, тех.поверхів,покр '!Q88+'[2]по будинку'!AC86+'[3]по будинку'!AB86+'[4]по будинку'!AB86+'[5]по будинку'!AB86+'[6]по будинку'!AB86+'[7]по будинку'!AB86+'[8]по будинку'!AB86+'[9]по будинку'!AB86+'[10]по будинку'!AB86+'[11]по будинку'!AB86+'[12]по будинку'!AB86</f>
        <v>0</v>
      </c>
      <c r="R86" s="10">
        <f t="shared" si="38"/>
        <v>0</v>
      </c>
      <c r="S86" s="23">
        <v>0</v>
      </c>
      <c r="T86" s="17">
        <v>0</v>
      </c>
      <c r="U86" s="10">
        <f>'[1]ТО ліфтів'!Q88+'[2]по будинку'!AG86+'[3]по будинку'!AF86+'[4]по будинку'!AF86+'[5]по будинку'!AF86+'[6]по будинку'!AF86+'[7]по будинку'!AF86+'[8]по будинку'!AF86+'[9]по будинку'!AF86+'[10]по будинку'!AF86+'[11]по будинку'!AF86+'[12]по будинку'!AF86</f>
        <v>0</v>
      </c>
      <c r="V86" s="10">
        <f t="shared" si="39"/>
        <v>0</v>
      </c>
      <c r="W86" s="23">
        <f t="shared" si="40"/>
        <v>0</v>
      </c>
      <c r="X86" s="17">
        <f>'[1]Обслуг. дисп.'!H88+'[2]по будинку'!AJ86+'[3]по будинку'!AI86+'[4]по будинку'!AI86+'[5]по будинку'!AI86+'[6]по будинку'!AI86+'[7]по будинку'!AI86+'[8]по будинку'!AI86+'[9]по будинку'!AI86+'[10]по будинку'!AI86+'[11]по будинку'!AI86+'[12]по будинку'!AI86</f>
        <v>0</v>
      </c>
      <c r="Y86" s="10">
        <f>'[1]Обслуг. дисп.'!O88+'[2]по будинку'!AK86+'[3]по будинку'!AJ86+'[4]по будинку'!AJ86+'[5]по будинку'!AJ86+'[6]по будинку'!AJ86+'[7]по будинку'!AJ86+'[8]по будинку'!AJ86+'[9]по будинку'!AJ86+'[10]по будинку'!AJ86+'[11]по будинку'!AJ86+'[12]по будинку'!AJ86</f>
        <v>0</v>
      </c>
      <c r="Z86" s="10">
        <f t="shared" si="41"/>
        <v>0</v>
      </c>
      <c r="AA86" s="27">
        <f t="shared" si="42"/>
        <v>0</v>
      </c>
      <c r="AB86" s="17">
        <f>'[1]ТО внутр. буд.сист'!H86+'[2]по будинку'!AN86+'[3]по будинку'!AM86+'[4]по будинку'!AM86+'[5]по будинку'!AM86+'[6]по будинку'!AM86+'[7]по будинку'!AM86+'[8]по будинку'!AM86+'[9]по будинку'!AM86+'[10]по будинку'!AM86+'[11]по будинку'!AM86+'[12]по будинку'!AM86</f>
        <v>3607.1255900000006</v>
      </c>
      <c r="AC86" s="10">
        <f>'[1]ТО внутр. буд.сист'!W86+'[2]по будинку'!AO86+'[3]по будинку'!AN86+'[4]по будинку'!AN86+'[5]по будинку'!AN86+'[6]по будинку'!AN86+'[7]по будинку'!AN86+'[8]по будинку'!AN86+'[9]по будинку'!AN86+'[10]по будинку'!AN86+'[11]по будинку'!AN86+'[12]по будинку'!AN86</f>
        <v>1476.5177842826874</v>
      </c>
      <c r="AD86" s="10">
        <f t="shared" si="43"/>
        <v>2130.6078057173131</v>
      </c>
      <c r="AE86" s="23">
        <v>0</v>
      </c>
      <c r="AF86" s="17">
        <f>[1]Дератизація!H87+'[2]по будинку'!AR86+'[3]по будинку'!AQ86+'[4]по будинку'!AQ86+'[5]по будинку'!AQ86+'[6]по будинку'!AQ86+'[7]по будинку'!AQ86+'[8]по будинку'!AQ86+'[9]по будинку'!AQ86+'[10]по будинку'!AQ86+'[11]по будинку'!AQ86+'[12]по будинку'!AQ86</f>
        <v>0</v>
      </c>
      <c r="AG86" s="10">
        <f>[1]Дератизація!O87+'[2]по будинку'!AS86+'[3]по будинку'!AR86+'[4]по будинку'!AR86+'[5]по будинку'!AR86+'[6]по будинку'!AR86+'[7]по будинку'!AR86+'[8]по будинку'!AR86+'[9]по будинку'!AR86+'[10]по будинку'!AR86+'[11]по будинку'!AR86+'[12]по будинку'!AR86</f>
        <v>0</v>
      </c>
      <c r="AH86" s="10">
        <f t="shared" si="44"/>
        <v>0</v>
      </c>
      <c r="AI86" s="23">
        <f t="shared" si="45"/>
        <v>0</v>
      </c>
      <c r="AJ86" s="17">
        <f>[1]Дезінсекція!H88+'[2]по будинку'!AV86+'[3]по будинку'!AU86+'[4]по будинку'!AU86+'[5]по будинку'!AU86+'[6]по будинку'!AU86+'[7]по будинку'!AU86+'[8]по будинку'!AU86+'[9]по будинку'!AU86+'[10]по будинку'!AU86+'[11]по будинку'!AU86+'[12]по будинку'!AU86</f>
        <v>0</v>
      </c>
      <c r="AK86" s="10">
        <f>[1]Дезінсекція!O88+'[2]по будинку'!AW86+'[3]по будинку'!AV86+'[4]по будинку'!AV86+'[5]по будинку'!AV86+'[6]по будинку'!AV86+'[7]по будинку'!AV86+'[8]по будинку'!AV86+'[9]по будинку'!AV86+'[10]по будинку'!AV86+'[11]по будинку'!AV86+'[12]по будинку'!AV86</f>
        <v>0</v>
      </c>
      <c r="AL86" s="10">
        <f t="shared" si="46"/>
        <v>0</v>
      </c>
      <c r="AM86" s="23">
        <v>0</v>
      </c>
      <c r="AN86" s="17">
        <f>'[1]Обслуг. ДВК'!H88+'[2]по будинку'!AZ86+'[3]по будинку'!AY86+'[4]по будинку'!AY86+'[5]по будинку'!AY86+'[6]по будинку'!AY86+'[7]по будинку'!AY86+'[8]по будинку'!AY86+'[9]по будинку'!AY86+'[10]по будинку'!AY86+'[11]по будинку'!AY86+'[12]по будинку'!AY86</f>
        <v>303.79183000000006</v>
      </c>
      <c r="AO86" s="10">
        <f>'[1]Обслуг. ДВК'!Q88+'[2]по будинку'!BA86+'[3]по будинку'!AZ86+'[4]по будинку'!AZ86+'[5]по будинку'!AZ86+'[6]по будинку'!AZ86+'[7]по будинку'!AZ86+'[8]по будинку'!AZ86+'[9]по будинку'!AZ86+'[10]по будинку'!AZ86+'[11]по будинку'!AZ86+'[12]по будинку'!AZ86</f>
        <v>4778.0305194806397</v>
      </c>
      <c r="AP86" s="10">
        <v>0</v>
      </c>
      <c r="AQ86" s="23">
        <f t="shared" si="64"/>
        <v>4474.2386894806396</v>
      </c>
      <c r="AR86" s="17">
        <f>'[1]ТО мереж електропост.'!H89+'[2]по будинку'!BD86+'[3]по будинку'!BC86+'[4]по будинку'!BC86+'[5]по будинку'!BC86+'[6]по будинку'!BC86+'[7]по будинку'!BC86+'[8]по будинку'!BC86+'[9]по будинку'!BC86+'[10]по будинку'!BC86+'[11]по будинку'!BC86+'[12]по будинку'!BC86</f>
        <v>1738.5472199999997</v>
      </c>
      <c r="AS86" s="11">
        <f>'[1]ТО мереж електропост.'!P89+'[2]по будинку'!BE86+'[3]по будинку'!BD86+'[4]по будинку'!BD86+'[5]по будинку'!BD86+'[6]по будинку'!BD86+'[7]по будинку'!BD86+'[8]по будинку'!BD86+'[9]по будинку'!BD86+'[10]по будинку'!BD86+'[11]по будинку'!BD86+'[12]по будинку'!BD86</f>
        <v>126.67468956074315</v>
      </c>
      <c r="AT86" s="10">
        <f t="shared" si="47"/>
        <v>1611.8725304392565</v>
      </c>
      <c r="AU86" s="23">
        <v>0</v>
      </c>
      <c r="AV86" s="17">
        <f>'[1]ПР констр.'!H88+'[2]по будинку'!BH86+'[3]по будинку'!BG86+'[4]по будинку'!BG86+'[5]по будинку'!BG86+'[6]по будинку'!BG86+'[7]по будинку'!BG86+'[8]по будинку'!BG86+'[9]по будинку'!BG86+'[10]по будинку'!BG86+'[11]по будинку'!BG86+'[12]по будинку'!BG86</f>
        <v>5804.3084099999987</v>
      </c>
      <c r="AW86" s="10">
        <v>447.45</v>
      </c>
      <c r="AX86" s="10">
        <f t="shared" si="48"/>
        <v>5356.8584099999989</v>
      </c>
      <c r="AY86" s="23">
        <v>0</v>
      </c>
      <c r="AZ86" s="17">
        <f>'[1]Прибирання та вивезення снігу'!H87+'[2]по будинку'!BL86+'[3]по будинку'!BK86+'[4]по будинку'!BK86+'[5]по будинку'!BK86+'[6]по будинку'!BK86+'[7]по будинку'!BK86+'[8]по будинку'!BK86+'[9]по будинку'!BK86+'[10]по будинку'!BK86+'[11]по будинку'!BK86+'[12]по будинку'!BK86</f>
        <v>242.95388999999997</v>
      </c>
      <c r="BA86" s="10">
        <f>'[1]Прибирання та вивезення снігу'!R87+'[2]по будинку'!BM86+'[3]по будинку'!BL86+'[4]по будинку'!BL86+'[5]по будинку'!BL86+'[6]по будинку'!BL86+'[7]по будинку'!BL86+'[8]по будинку'!BL86+'[9]по будинку'!BL86+'[10]по будинку'!BL86+'[11]по будинку'!BL86+'[12]по будинку'!BL86</f>
        <v>3.6925335891716045</v>
      </c>
      <c r="BB86" s="10">
        <f t="shared" si="49"/>
        <v>239.26135641082837</v>
      </c>
      <c r="BC86" s="23">
        <v>0</v>
      </c>
      <c r="BD86" s="17">
        <f>'[1]експлуатація номерних знаків'!H88+'[2]по будинку'!BP86+'[3]по будинку'!BO86+'[4]по будинку'!BO86+'[5]по будинку'!BO86+'[6]по будинку'!BO86+'[7]по будинку'!BO86+'[8]по будинку'!BO86+'[9]по будинку'!BO86+'[10]по будинку'!BO86+'[11]по будинку'!BO86+'[12]по будинку'!BO86</f>
        <v>0</v>
      </c>
      <c r="BE86" s="10">
        <f>'[1]експлуатація номерних знаків'!P88+'[2]по будинку'!BQ86+'[3]по будинку'!BP86+'[4]по будинку'!BP86+'[5]по будинку'!BP86+'[6]по будинку'!BP86+'[7]по будинку'!BP86+'[8]по будинку'!BP86+'[9]по будинку'!BP86+'[10]по будинку'!BP86+'[11]по будинку'!BP86+'[12]по будинку'!BP86</f>
        <v>0</v>
      </c>
      <c r="BF86" s="12">
        <f t="shared" si="51"/>
        <v>0</v>
      </c>
      <c r="BG86" s="29">
        <v>0</v>
      </c>
      <c r="BH86" s="17">
        <f>'[1]Освітлення місць загального кор'!H88+'[2]по будинку'!BT86+'[3]по будинку'!BS86+'[4]по будинку'!BS86+'[5]по будинку'!BS86+'[6]по будинку'!BS86+'[7]по будинку'!BS86+'[8]по будинку'!BS86+'[9]по будинку'!BS86+'[10]по будинку'!BS86+'[11]по будинку'!BS86+'[12]по будинку'!BS86</f>
        <v>1120.7274499999996</v>
      </c>
      <c r="BI86" s="10">
        <f>'[1]Освітлення місць загального кор'!Q88+'[2]по будинку'!BU86+'[3]по будинку'!BT86+'[4]по будинку'!BT86+'[5]по будинку'!BT86+'[6]по будинку'!BT86+'[7]по будинку'!BT86+'[8]по будинку'!BT86+'[9]по будинку'!BT86+'[10]по будинку'!BT86+'[11]по будинку'!BT86+'[12]по будинку'!BT86</f>
        <v>2114.9901622586181</v>
      </c>
      <c r="BJ86" s="10">
        <v>0</v>
      </c>
      <c r="BK86" s="27">
        <f t="shared" si="53"/>
        <v>994.26271225861842</v>
      </c>
      <c r="BL86" s="17">
        <v>0</v>
      </c>
      <c r="BM86" s="10">
        <f>'[1]Енергопостачання ліфтів'!P88+'[2]по будинку'!BY86+'[3]по будинку'!BX86+'[4]по будинку'!BX86+'[5]по будинку'!BX86+'[6]по будинку'!BX86+'[7]по будинку'!BX86+'[8]по будинку'!BX86+'[9]по будинку'!BX86+'[10]по будинку'!BX86+'[11]по будинку'!BX86+'[12]по будинку'!BX86</f>
        <v>0</v>
      </c>
      <c r="BN86" s="10">
        <f t="shared" si="54"/>
        <v>0</v>
      </c>
      <c r="BO86" s="23">
        <f t="shared" si="55"/>
        <v>0</v>
      </c>
      <c r="BP86" s="134">
        <f t="shared" si="56"/>
        <v>13937.16908</v>
      </c>
      <c r="BQ86" s="12">
        <f t="shared" si="56"/>
        <v>10400.953233823431</v>
      </c>
      <c r="BR86" s="10">
        <f t="shared" si="57"/>
        <v>3536.2158461765684</v>
      </c>
      <c r="BS86" s="15">
        <v>0</v>
      </c>
      <c r="BT86" s="30">
        <f t="shared" si="58"/>
        <v>0.74627445316344199</v>
      </c>
    </row>
    <row r="87" spans="1:72" ht="17.100000000000001" customHeight="1" x14ac:dyDescent="0.2">
      <c r="A87" s="135">
        <v>82</v>
      </c>
      <c r="B87" s="39" t="s">
        <v>43</v>
      </c>
      <c r="C87" s="36" t="s">
        <v>71</v>
      </c>
      <c r="D87" s="22">
        <f>'[1]Прибирання сходових кліто'!H88+'[2]по будинку'!P87+'[3]по будинку'!O87+'[4]по будинку'!O87+'[5]по будинку'!O87+'[6]по будинку'!O87+'[7]по будинку'!O87+'[8]по будинку'!O87+'[9]по будинку'!O87+'[10]по будинку'!O87+'[11]по будинку'!O87+'[12]по будинку'!O87</f>
        <v>0</v>
      </c>
      <c r="E87" s="11">
        <f>'[1]Прибирання сходових кліто'!Y88+'[2]по будинку'!Q87+'[3]по будинку'!P87+'[4]по будинку'!P87+'[5]по будинку'!P87+'[6]по будинку'!P87+'[7]по будинку'!P87+'[8]по будинку'!P87+'[9]по будинку'!P87+'[10]по будинку'!P87+'[11]по будинку'!P87+'[12]по будинку'!P87</f>
        <v>0</v>
      </c>
      <c r="F87" s="10">
        <f t="shared" si="33"/>
        <v>0</v>
      </c>
      <c r="G87" s="23">
        <f t="shared" si="34"/>
        <v>0</v>
      </c>
      <c r="H87" s="17">
        <f>'[1]Прибирання прибуд терит.'!H87+'[2]по будинку'!T87+'[3]по будинку'!S87+'[4]по будинку'!S87+'[5]по будинку'!S87+'[6]по будинку'!S87+'[7]по будинку'!S87+'[8]по будинку'!S87+'[9]по будинку'!S87+'[10]по будинку'!S87+'[11]по будинку'!S87+'[12]по будинку'!S87</f>
        <v>143.26235000000003</v>
      </c>
      <c r="I87" s="11">
        <f>'[1]Прибирання прибуд терит.'!AG87+'[2]по будинку'!U87+'[3]по будинку'!T87+'[4]по будинку'!T87+'[5]по будинку'!T87+'[6]по будинку'!T87+'[7]по будинку'!T87+'[8]по будинку'!T87+'[9]по будинку'!T87+'[10]по будинку'!T87+'[11]по будинку'!T87+'[12]по будинку'!T87</f>
        <v>441.18590907574071</v>
      </c>
      <c r="J87" s="10">
        <v>0</v>
      </c>
      <c r="K87" s="23">
        <f t="shared" si="36"/>
        <v>297.92355907574068</v>
      </c>
      <c r="L87" s="22">
        <f>'[1]Вивезення та знешкодження ТПВ'!H89+'[2]по будинку'!X87+'[3]по будинку'!W87+'[4]по будинку'!W87+'[5]по будинку'!W87</f>
        <v>381.48599999999999</v>
      </c>
      <c r="M87" s="10">
        <f>'[1]Вивезення та знешкодження ТПВ'!V89+'[2]по будинку'!Y87+'[3]по будинку'!X87+'[4]по будинку'!X87+'[5]по будинку'!X87</f>
        <v>460.13510792949506</v>
      </c>
      <c r="N87" s="10">
        <v>0</v>
      </c>
      <c r="O87" s="15">
        <f t="shared" si="37"/>
        <v>78.649107929495074</v>
      </c>
      <c r="P87" s="17">
        <f>'[1]Приб підвал, тех.поверхів,покр '!H89+'[2]по будинку'!AB87+'[3]по будинку'!AA87+'[4]по будинку'!AA87+'[5]по будинку'!AA87+'[6]по будинку'!AA87+'[7]по будинку'!AA87+'[8]по будинку'!AA87+'[9]по будинку'!AA87+'[10]по будинку'!AA87+'[11]по будинку'!AA87+'[12]по будинку'!AA87</f>
        <v>0</v>
      </c>
      <c r="Q87" s="11">
        <f>'[1]Приб підвал, тех.поверхів,покр '!Q89+'[2]по будинку'!AC87+'[3]по будинку'!AB87+'[4]по будинку'!AB87+'[5]по будинку'!AB87+'[6]по будинку'!AB87+'[7]по будинку'!AB87+'[8]по будинку'!AB87+'[9]по будинку'!AB87+'[10]по будинку'!AB87+'[11]по будинку'!AB87+'[12]по будинку'!AB87</f>
        <v>0</v>
      </c>
      <c r="R87" s="10">
        <f t="shared" si="38"/>
        <v>0</v>
      </c>
      <c r="S87" s="23">
        <v>0</v>
      </c>
      <c r="T87" s="17">
        <v>0</v>
      </c>
      <c r="U87" s="10">
        <f>'[1]ТО ліфтів'!Q89+'[2]по будинку'!AG87+'[3]по будинку'!AF87+'[4]по будинку'!AF87+'[5]по будинку'!AF87+'[6]по будинку'!AF87+'[7]по будинку'!AF87+'[8]по будинку'!AF87+'[9]по будинку'!AF87+'[10]по будинку'!AF87+'[11]по будинку'!AF87+'[12]по будинку'!AF87</f>
        <v>0</v>
      </c>
      <c r="V87" s="10">
        <f t="shared" si="39"/>
        <v>0</v>
      </c>
      <c r="W87" s="23">
        <f t="shared" si="40"/>
        <v>0</v>
      </c>
      <c r="X87" s="17">
        <f>'[1]Обслуг. дисп.'!H89+'[2]по будинку'!AJ87+'[3]по будинку'!AI87+'[4]по будинку'!AI87+'[5]по будинку'!AI87+'[6]по будинку'!AI87+'[7]по будинку'!AI87+'[8]по будинку'!AI87+'[9]по будинку'!AI87+'[10]по будинку'!AI87+'[11]по будинку'!AI87+'[12]по будинку'!AI87</f>
        <v>0</v>
      </c>
      <c r="Y87" s="10">
        <f>'[1]Обслуг. дисп.'!O89+'[2]по будинку'!AK87+'[3]по будинку'!AJ87+'[4]по будинку'!AJ87+'[5]по будинку'!AJ87+'[6]по будинку'!AJ87+'[7]по будинку'!AJ87+'[8]по будинку'!AJ87+'[9]по будинку'!AJ87+'[10]по будинку'!AJ87+'[11]по будинку'!AJ87+'[12]по будинку'!AJ87</f>
        <v>0</v>
      </c>
      <c r="Z87" s="10">
        <f t="shared" si="41"/>
        <v>0</v>
      </c>
      <c r="AA87" s="27">
        <f t="shared" si="42"/>
        <v>0</v>
      </c>
      <c r="AB87" s="17">
        <f>'[1]ТО внутр. буд.сист'!H87+'[2]по будинку'!AN87+'[3]по будинку'!AM87+'[4]по будинку'!AM87+'[5]по будинку'!AM87+'[6]по будинку'!AM87+'[7]по будинку'!AM87+'[8]по будинку'!AM87+'[9]по будинку'!AM87+'[10]по будинку'!AM87+'[11]по будинку'!AM87+'[12]по будинку'!AM87</f>
        <v>1520.6729299999997</v>
      </c>
      <c r="AC87" s="10">
        <f>'[1]ТО внутр. буд.сист'!W87+'[2]по будинку'!AO87+'[3]по будинку'!AN87+'[4]по будинку'!AN87+'[5]по будинку'!AN87+'[6]по будинку'!AN87+'[7]по будинку'!AN87+'[8]по будинку'!AN87+'[9]по будинку'!AN87+'[10]по будинку'!AN87+'[11]по будинку'!AN87+'[12]по будинку'!AN87</f>
        <v>247.4731179299956</v>
      </c>
      <c r="AD87" s="10">
        <f t="shared" si="43"/>
        <v>1273.1998120700041</v>
      </c>
      <c r="AE87" s="23">
        <v>0</v>
      </c>
      <c r="AF87" s="17">
        <f>[1]Дератизація!H88+'[2]по будинку'!AR87+'[3]по будинку'!AQ87+'[4]по будинку'!AQ87+'[5]по будинку'!AQ87+'[6]по будинку'!AQ87+'[7]по будинку'!AQ87+'[8]по будинку'!AQ87+'[9]по будинку'!AQ87+'[10]по будинку'!AQ87+'[11]по будинку'!AQ87+'[12]по будинку'!AQ87</f>
        <v>0</v>
      </c>
      <c r="AG87" s="10">
        <f>[1]Дератизація!O88+'[2]по будинку'!AS87+'[3]по будинку'!AR87+'[4]по будинку'!AR87+'[5]по будинку'!AR87+'[6]по будинку'!AR87+'[7]по будинку'!AR87+'[8]по будинку'!AR87+'[9]по будинку'!AR87+'[10]по будинку'!AR87+'[11]по будинку'!AR87+'[12]по будинку'!AR87</f>
        <v>0</v>
      </c>
      <c r="AH87" s="10">
        <f t="shared" si="44"/>
        <v>0</v>
      </c>
      <c r="AI87" s="23">
        <f t="shared" si="45"/>
        <v>0</v>
      </c>
      <c r="AJ87" s="17">
        <f>[1]Дезінсекція!H89+'[2]по будинку'!AV87+'[3]по будинку'!AU87+'[4]по будинку'!AU87+'[5]по будинку'!AU87+'[6]по будинку'!AU87+'[7]по будинку'!AU87+'[8]по будинку'!AU87+'[9]по будинку'!AU87+'[10]по будинку'!AU87+'[11]по будинку'!AU87+'[12]по будинку'!AU87</f>
        <v>0</v>
      </c>
      <c r="AK87" s="10">
        <f>[1]Дезінсекція!O89+'[2]по будинку'!AW87+'[3]по будинку'!AV87+'[4]по будинку'!AV87+'[5]по будинку'!AV87+'[6]по будинку'!AV87+'[7]по будинку'!AV87+'[8]по будинку'!AV87+'[9]по будинку'!AV87+'[10]по будинку'!AV87+'[11]по будинку'!AV87+'[12]по будинку'!AV87</f>
        <v>0</v>
      </c>
      <c r="AL87" s="10">
        <f t="shared" si="46"/>
        <v>0</v>
      </c>
      <c r="AM87" s="23">
        <v>0</v>
      </c>
      <c r="AN87" s="17">
        <f>'[1]Обслуг. ДВК'!H89+'[2]по будинку'!AZ87+'[3]по будинку'!AY87+'[4]по будинку'!AY87+'[5]по будинку'!AY87+'[6]по будинку'!AY87+'[7]по будинку'!AY87+'[8]по будинку'!AY87+'[9]по будинку'!AY87+'[10]по будинку'!AY87+'[11]по будинку'!AY87+'[12]по будинку'!AY87</f>
        <v>117.29668999999998</v>
      </c>
      <c r="AO87" s="10">
        <f>'[1]Обслуг. ДВК'!Q89+'[2]по будинку'!BA87+'[3]по будинку'!AZ87+'[4]по будинку'!AZ87+'[5]по будинку'!AZ87+'[6]по будинку'!AZ87+'[7]по будинку'!AZ87+'[8]по будинку'!AZ87+'[9]по будинку'!AZ87+'[10]по будинку'!AZ87+'[11]по будинку'!AZ87+'[12]по будинку'!AZ87</f>
        <v>2389.0152597403198</v>
      </c>
      <c r="AP87" s="10">
        <v>0</v>
      </c>
      <c r="AQ87" s="23">
        <f t="shared" si="64"/>
        <v>2271.7185697403197</v>
      </c>
      <c r="AR87" s="17">
        <f>'[1]ТО мереж електропост.'!H90+'[2]по будинку'!BD87+'[3]по будинку'!BC87+'[4]по будинку'!BC87+'[5]по будинку'!BC87+'[6]по будинку'!BC87+'[7]по будинку'!BC87+'[8]по будинку'!BC87+'[9]по будинку'!BC87+'[10]по будинку'!BC87+'[11]по будинку'!BC87+'[12]по будинку'!BC87</f>
        <v>1421.3429999999998</v>
      </c>
      <c r="AS87" s="11">
        <f>'[1]ТО мереж електропост.'!P90+'[2]по будинку'!BE87+'[3]по будинку'!BD87+'[4]по будинку'!BD87+'[5]по будинку'!BD87+'[6]по будинку'!BD87+'[7]по будинку'!BD87+'[8]по будинку'!BD87+'[9]по будинку'!BD87+'[10]по будинку'!BD87+'[11]по будинку'!BD87+'[12]по будинку'!BD87</f>
        <v>103.5028582278282</v>
      </c>
      <c r="AT87" s="10">
        <f t="shared" si="47"/>
        <v>1317.8401417721716</v>
      </c>
      <c r="AU87" s="23">
        <v>0</v>
      </c>
      <c r="AV87" s="17">
        <f>'[1]ПР констр.'!H89+'[2]по будинку'!BH87+'[3]по будинку'!BG87+'[4]по будинку'!BG87+'[5]по будинку'!BG87+'[6]по будинку'!BG87+'[7]по будинку'!BG87+'[8]по будинку'!BG87+'[9]по будинку'!BG87+'[10]по будинку'!BG87+'[11]по будинку'!BG87+'[12]по будинку'!BG87</f>
        <v>4100.1951199999994</v>
      </c>
      <c r="AW87" s="10">
        <v>0</v>
      </c>
      <c r="AX87" s="10">
        <f t="shared" si="48"/>
        <v>4100.1951199999994</v>
      </c>
      <c r="AY87" s="23">
        <v>0</v>
      </c>
      <c r="AZ87" s="17">
        <f>'[1]Прибирання та вивезення снігу'!H88+'[2]по будинку'!BL87+'[3]по будинку'!BK87+'[4]по будинку'!BK87+'[5]по будинку'!BK87+'[6]по будинку'!BK87+'[7]по будинку'!BK87+'[8]по будинку'!BK87+'[9]по будинку'!BK87+'[10]по будинку'!BK87+'[11]по будинку'!BK87+'[12]по будинку'!BK87</f>
        <v>127.77730000000001</v>
      </c>
      <c r="BA87" s="10">
        <f>'[1]Прибирання та вивезення снігу'!R88+'[2]по будинку'!BM87+'[3]по будинку'!BL87+'[4]по будинку'!BL87+'[5]по будинку'!BL87+'[6]по будинку'!BL87+'[7]по будинку'!BL87+'[8]по будинку'!BL87+'[9]по будинку'!BL87+'[10]по будинку'!BL87+'[11]по будинку'!BL87+'[12]по будинку'!BL87</f>
        <v>1.9388400213836743</v>
      </c>
      <c r="BB87" s="10">
        <f t="shared" si="49"/>
        <v>125.83845997861634</v>
      </c>
      <c r="BC87" s="23">
        <v>0</v>
      </c>
      <c r="BD87" s="17">
        <f>'[1]експлуатація номерних знаків'!H89+'[2]по будинку'!BP87+'[3]по будинку'!BO87+'[4]по будинку'!BO87+'[5]по будинку'!BO87+'[6]по будинку'!BO87+'[7]по будинку'!BO87+'[8]по будинку'!BO87+'[9]по будинку'!BO87+'[10]по будинку'!BO87+'[11]по будинку'!BO87+'[12]по будинку'!BO87</f>
        <v>12.141919999999999</v>
      </c>
      <c r="BE87" s="10">
        <f>'[1]експлуатація номерних знаків'!P89+'[2]по будинку'!BQ87+'[3]по будинку'!BP87+'[4]по будинку'!BP87+'[5]по будинку'!BP87+'[6]по будинку'!BP87+'[7]по будинку'!BP87+'[8]по будинку'!BP87+'[9]по будинку'!BP87+'[10]по будинку'!BP87+'[11]по будинку'!BP87+'[12]по будинку'!BP87</f>
        <v>0</v>
      </c>
      <c r="BF87" s="12">
        <f t="shared" si="51"/>
        <v>12.141919999999999</v>
      </c>
      <c r="BG87" s="29">
        <v>0</v>
      </c>
      <c r="BH87" s="17">
        <f>'[1]Освітлення місць загального кор'!H89+'[2]по будинку'!BT87+'[3]по будинку'!BS87+'[4]по будинку'!BS87+'[5]по будинку'!BS87+'[6]по будинку'!BS87+'[7]по будинку'!BS87+'[8]по будинку'!BS87+'[9]по будинку'!BS87+'[10]по будинку'!BS87+'[11]по будинку'!BS87+'[12]по будинку'!BS87</f>
        <v>517.18016</v>
      </c>
      <c r="BI87" s="10">
        <f>'[1]Освітлення місць загального кор'!Q89+'[2]по будинку'!BU87+'[3]по будинку'!BT87+'[4]по будинку'!BT87+'[5]по будинку'!BT87+'[6]по будинку'!BT87+'[7]по будинку'!BT87+'[8]по будинку'!BT87+'[9]по будинку'!BT87+'[10]по будинку'!BT87+'[11]по будинку'!BT87+'[12]по будинку'!BT87</f>
        <v>0</v>
      </c>
      <c r="BJ87" s="10">
        <f t="shared" si="52"/>
        <v>517.18016</v>
      </c>
      <c r="BK87" s="27">
        <v>0</v>
      </c>
      <c r="BL87" s="17">
        <v>0</v>
      </c>
      <c r="BM87" s="10">
        <f>'[1]Енергопостачання ліфтів'!P89+'[2]по будинку'!BY87+'[3]по будинку'!BX87+'[4]по будинку'!BX87+'[5]по будинку'!BX87+'[6]по будинку'!BX87+'[7]по будинку'!BX87+'[8]по будинку'!BX87+'[9]по будинку'!BX87+'[10]по будинку'!BX87+'[11]по будинку'!BX87+'[12]по будинку'!BX87</f>
        <v>0</v>
      </c>
      <c r="BN87" s="10">
        <f t="shared" si="54"/>
        <v>0</v>
      </c>
      <c r="BO87" s="23">
        <f t="shared" si="55"/>
        <v>0</v>
      </c>
      <c r="BP87" s="134">
        <f t="shared" si="56"/>
        <v>8341.3554699999986</v>
      </c>
      <c r="BQ87" s="12">
        <f t="shared" si="56"/>
        <v>3643.2510929247633</v>
      </c>
      <c r="BR87" s="10">
        <f t="shared" si="57"/>
        <v>4698.1043770752349</v>
      </c>
      <c r="BS87" s="15">
        <v>0</v>
      </c>
      <c r="BT87" s="30">
        <f t="shared" si="58"/>
        <v>0.43676967203086525</v>
      </c>
    </row>
    <row r="88" spans="1:72" ht="17.100000000000001" customHeight="1" x14ac:dyDescent="0.2">
      <c r="A88" s="136">
        <v>83</v>
      </c>
      <c r="B88" s="39" t="s">
        <v>46</v>
      </c>
      <c r="C88" s="36">
        <v>147</v>
      </c>
      <c r="D88" s="22">
        <f>'[1]Прибирання сходових кліто'!H89+'[2]по будинку'!P88+'[3]по будинку'!O88+'[4]по будинку'!O88+'[5]по будинку'!O88+'[6]по будинку'!O88+'[7]по будинку'!O88+'[8]по будинку'!O88+'[9]по будинку'!O88+'[10]по будинку'!O88+'[11]по будинку'!O88+'[12]по будинку'!O88</f>
        <v>0</v>
      </c>
      <c r="E88" s="11">
        <f>'[1]Прибирання сходових кліто'!Y89+'[2]по будинку'!Q88+'[3]по будинку'!P88+'[4]по будинку'!P88+'[5]по будинку'!P88+'[6]по будинку'!P88+'[7]по будинку'!P88+'[8]по будинку'!P88+'[9]по будинку'!P88+'[10]по будинку'!P88+'[11]по будинку'!P88+'[12]по будинку'!P88</f>
        <v>0</v>
      </c>
      <c r="F88" s="10">
        <f t="shared" si="33"/>
        <v>0</v>
      </c>
      <c r="G88" s="23">
        <f t="shared" si="34"/>
        <v>0</v>
      </c>
      <c r="H88" s="17">
        <f>'[1]Прибирання прибуд терит.'!H88+'[2]по будинку'!T88+'[3]по будинку'!S88+'[4]по будинку'!S88+'[5]по будинку'!S88+'[6]по будинку'!S88+'[7]по будинку'!S88+'[8]по будинку'!S88+'[9]по будинку'!S88+'[10]по будинку'!S88+'[11]по будинку'!S88+'[12]по будинку'!S88</f>
        <v>6253.5559600000015</v>
      </c>
      <c r="I88" s="11">
        <f>'[1]Прибирання прибуд терит.'!AG88+'[2]по будинку'!U88+'[3]по будинку'!T88+'[4]по будинку'!T88+'[5]по будинку'!T88+'[6]по будинку'!T88+'[7]по будинку'!T88+'[8]по будинку'!T88+'[9]по будинку'!T88+'[10]по будинку'!T88+'[11]по будинку'!T88+'[12]по будинку'!T88</f>
        <v>15689.898342500859</v>
      </c>
      <c r="J88" s="10">
        <v>0</v>
      </c>
      <c r="K88" s="23">
        <f t="shared" si="36"/>
        <v>9436.3423825008576</v>
      </c>
      <c r="L88" s="22">
        <f>'[1]Вивезення та знешкодження ТПВ'!H90+'[2]по будинку'!X88+'[3]по будинку'!W88+'[4]по будинку'!W88+'[5]по будинку'!W88</f>
        <v>761.5825000000001</v>
      </c>
      <c r="M88" s="10">
        <f>'[1]Вивезення та знешкодження ТПВ'!V90+'[2]по будинку'!Y88+'[3]по будинку'!X88+'[4]по будинку'!X88+'[5]по будинку'!X88</f>
        <v>797.26767380774277</v>
      </c>
      <c r="N88" s="10">
        <v>0</v>
      </c>
      <c r="O88" s="15">
        <f t="shared" si="37"/>
        <v>35.685173807742672</v>
      </c>
      <c r="P88" s="17">
        <f>'[1]Приб підвал, тех.поверхів,покр '!H90+'[2]по будинку'!AB88+'[3]по будинку'!AA88+'[4]по будинку'!AA88+'[5]по будинку'!AA88+'[6]по будинку'!AA88+'[7]по будинку'!AA88+'[8]по будинку'!AA88+'[9]по будинку'!AA88+'[10]по будинку'!AA88+'[11]по будинку'!AA88+'[12]по будинку'!AA88</f>
        <v>271.06119999999993</v>
      </c>
      <c r="Q88" s="11">
        <f>'[1]Приб підвал, тех.поверхів,покр '!Q90+'[2]по будинку'!AC88+'[3]по будинку'!AB88+'[4]по будинку'!AB88+'[5]по будинку'!AB88+'[6]по будинку'!AB88+'[7]по будинку'!AB88+'[8]по будинку'!AB88+'[9]по будинку'!AB88+'[10]по будинку'!AB88+'[11]по будинку'!AB88+'[12]по будинку'!AB88</f>
        <v>0</v>
      </c>
      <c r="R88" s="10">
        <f t="shared" si="38"/>
        <v>271.06119999999993</v>
      </c>
      <c r="S88" s="23">
        <v>0</v>
      </c>
      <c r="T88" s="17">
        <v>0</v>
      </c>
      <c r="U88" s="10">
        <f>'[1]ТО ліфтів'!Q90+'[2]по будинку'!AG88+'[3]по будинку'!AF88+'[4]по будинку'!AF88+'[5]по будинку'!AF88+'[6]по будинку'!AF88+'[7]по будинку'!AF88+'[8]по будинку'!AF88+'[9]по будинку'!AF88+'[10]по будинку'!AF88+'[11]по будинку'!AF88+'[12]по будинку'!AF88</f>
        <v>0</v>
      </c>
      <c r="V88" s="10">
        <f t="shared" si="39"/>
        <v>0</v>
      </c>
      <c r="W88" s="23">
        <f t="shared" si="40"/>
        <v>0</v>
      </c>
      <c r="X88" s="17">
        <f>'[1]Обслуг. дисп.'!H90+'[2]по будинку'!AJ88+'[3]по будинку'!AI88+'[4]по будинку'!AI88+'[5]по будинку'!AI88+'[6]по будинку'!AI88+'[7]по будинку'!AI88+'[8]по будинку'!AI88+'[9]по будинку'!AI88+'[10]по будинку'!AI88+'[11]по будинку'!AI88+'[12]по будинку'!AI88</f>
        <v>0</v>
      </c>
      <c r="Y88" s="10">
        <f>'[1]Обслуг. дисп.'!O90+'[2]по будинку'!AK88+'[3]по будинку'!AJ88+'[4]по будинку'!AJ88+'[5]по будинку'!AJ88+'[6]по будинку'!AJ88+'[7]по будинку'!AJ88+'[8]по будинку'!AJ88+'[9]по будинку'!AJ88+'[10]по будинку'!AJ88+'[11]по будинку'!AJ88+'[12]по будинку'!AJ88</f>
        <v>0</v>
      </c>
      <c r="Z88" s="10">
        <f t="shared" si="41"/>
        <v>0</v>
      </c>
      <c r="AA88" s="27">
        <f t="shared" si="42"/>
        <v>0</v>
      </c>
      <c r="AB88" s="17">
        <f>'[1]ТО внутр. буд.сист'!H88+'[2]по будинку'!AN88+'[3]по будинку'!AM88+'[4]по будинку'!AM88+'[5]по будинку'!AM88+'[6]по будинку'!AM88+'[7]по будинку'!AM88+'[8]по будинку'!AM88+'[9]по будинку'!AM88+'[10]по будинку'!AM88+'[11]по будинку'!AM88+'[12]по будинку'!AM88</f>
        <v>5420.0427700000018</v>
      </c>
      <c r="AC88" s="10">
        <f>'[1]ТО внутр. буд.сист'!W88+'[2]по будинку'!AO88+'[3]по будинку'!AN88+'[4]по будинку'!AN88+'[5]по будинку'!AN88+'[6]по будинку'!AN88+'[7]по будинку'!AN88+'[8]по будинку'!AN88+'[9]по будинку'!AN88+'[10]по будинку'!AN88+'[11]по будинку'!AN88+'[12]по будинку'!AN88</f>
        <v>4144.9142280289525</v>
      </c>
      <c r="AD88" s="10">
        <f t="shared" si="43"/>
        <v>1275.1285419710493</v>
      </c>
      <c r="AE88" s="23">
        <v>0</v>
      </c>
      <c r="AF88" s="17">
        <f>[1]Дератизація!H89+'[2]по будинку'!AR88+'[3]по будинку'!AQ88+'[4]по будинку'!AQ88+'[5]по будинку'!AQ88+'[6]по будинку'!AQ88+'[7]по будинку'!AQ88+'[8]по будинку'!AQ88+'[9]по будинку'!AQ88+'[10]по будинку'!AQ88+'[11]по будинку'!AQ88+'[12]по будинку'!AQ88</f>
        <v>0</v>
      </c>
      <c r="AG88" s="10">
        <f>[1]Дератизація!O89+'[2]по будинку'!AS88+'[3]по будинку'!AR88+'[4]по будинку'!AR88+'[5]по будинку'!AR88+'[6]по будинку'!AR88+'[7]по будинку'!AR88+'[8]по будинку'!AR88+'[9]по будинку'!AR88+'[10]по будинку'!AR88+'[11]по будинку'!AR88+'[12]по будинку'!AR88</f>
        <v>0</v>
      </c>
      <c r="AH88" s="10">
        <f t="shared" si="44"/>
        <v>0</v>
      </c>
      <c r="AI88" s="23">
        <f t="shared" si="45"/>
        <v>0</v>
      </c>
      <c r="AJ88" s="17">
        <f>[1]Дезінсекція!H90+'[2]по будинку'!AV88+'[3]по будинку'!AU88+'[4]по будинку'!AU88+'[5]по будинку'!AU88+'[6]по будинку'!AU88+'[7]по будинку'!AU88+'[8]по будинку'!AU88+'[9]по будинку'!AU88+'[10]по будинку'!AU88+'[11]по будинку'!AU88+'[12]по будинку'!AU88</f>
        <v>0</v>
      </c>
      <c r="AK88" s="10">
        <f>[1]Дезінсекція!O90+'[2]по будинку'!AW88+'[3]по будинку'!AV88+'[4]по будинку'!AV88+'[5]по будинку'!AV88+'[6]по будинку'!AV88+'[7]по будинку'!AV88+'[8]по будинку'!AV88+'[9]по будинку'!AV88+'[10]по будинку'!AV88+'[11]по будинку'!AV88+'[12]по будинку'!AV88</f>
        <v>0</v>
      </c>
      <c r="AL88" s="10">
        <f t="shared" si="46"/>
        <v>0</v>
      </c>
      <c r="AM88" s="23">
        <v>0</v>
      </c>
      <c r="AN88" s="17">
        <f>'[1]Обслуг. ДВК'!H90+'[2]по будинку'!AZ88+'[3]по будинку'!AY88+'[4]по будинку'!AY88+'[5]по будинку'!AY88+'[6]по будинку'!AY88+'[7]по будинку'!AY88+'[8]по будинку'!AY88+'[9]по будинку'!AY88+'[10]по будинку'!AY88+'[11]по будинку'!AY88+'[12]по будинку'!AY88</f>
        <v>1281.9453999999998</v>
      </c>
      <c r="AO88" s="10">
        <f>'[1]Обслуг. ДВК'!Q90+'[2]по будинку'!BA88+'[3]по будинку'!AZ88+'[4]по будинку'!AZ88+'[5]по будинку'!AZ88+'[6]по будинку'!AZ88+'[7]по будинку'!AZ88+'[8]по будинку'!AZ88+'[9]по будинку'!AZ88+'[10]по будинку'!AZ88+'[11]по будинку'!AZ88+'[12]по будинку'!AZ88</f>
        <v>653.62299163216949</v>
      </c>
      <c r="AP88" s="10">
        <f t="shared" si="63"/>
        <v>628.32240836783035</v>
      </c>
      <c r="AQ88" s="23">
        <v>0</v>
      </c>
      <c r="AR88" s="17">
        <f>'[1]ТО мереж електропост.'!H91+'[2]по будинку'!BD88+'[3]по будинку'!BC88+'[4]по будинку'!BC88+'[5]по будинку'!BC88+'[6]по будинку'!BC88+'[7]по будинку'!BC88+'[8]по будинку'!BC88+'[9]по будинку'!BC88+'[10]по будинку'!BC88+'[11]по будинку'!BC88+'[12]по будинку'!BC88</f>
        <v>3341.2023099999997</v>
      </c>
      <c r="AS88" s="11">
        <f>'[1]ТО мереж електропост.'!P91+'[2]по будинку'!BE88+'[3]по будинку'!BD88+'[4]по будинку'!BD88+'[5]по будинку'!BD88+'[6]по будинку'!BD88+'[7]по будинку'!BD88+'[8]по будинку'!BD88+'[9]по будинку'!BD88+'[10]по будинку'!BD88+'[11]по будинку'!BD88+'[12]по будинку'!BD88</f>
        <v>243.39221129510119</v>
      </c>
      <c r="AT88" s="10">
        <f t="shared" si="47"/>
        <v>3097.8100987048983</v>
      </c>
      <c r="AU88" s="23">
        <v>0</v>
      </c>
      <c r="AV88" s="17">
        <f>'[1]ПР констр.'!H90+'[2]по будинку'!BH88+'[3]по будинку'!BG88+'[4]по будинку'!BG88+'[5]по будинку'!BG88+'[6]по будинку'!BG88+'[7]по будинку'!BG88+'[8]по будинку'!BG88+'[9]по будинку'!BG88+'[10]по будинку'!BG88+'[11]по будинку'!BG88+'[12]по будинку'!BG88</f>
        <v>8539.1116700000021</v>
      </c>
      <c r="AW88" s="10">
        <v>7364.66</v>
      </c>
      <c r="AX88" s="10">
        <f t="shared" si="48"/>
        <v>1174.4516700000022</v>
      </c>
      <c r="AY88" s="23">
        <v>0</v>
      </c>
      <c r="AZ88" s="17">
        <f>'[1]Прибирання та вивезення снігу'!H89+'[2]по будинку'!BL88+'[3]по будинку'!BK88+'[4]по будинку'!BK88+'[5]по будинку'!BK88+'[6]по будинку'!BK88+'[7]по будинку'!BK88+'[8]по будинку'!BK88+'[9]по будинку'!BK88+'[10]по будинку'!BK88+'[11]по будинку'!BK88+'[12]по будинку'!BK88</f>
        <v>2723.1703399999997</v>
      </c>
      <c r="BA88" s="10">
        <f>'[1]Прибирання та вивезення снігу'!R89+'[2]по будинку'!BM88+'[3]по будинку'!BL88+'[4]по будинку'!BL88+'[5]по будинку'!BL88+'[6]по будинку'!BL88+'[7]по будинку'!BL88+'[8]по будинку'!BL88+'[9]по будинку'!BL88+'[10]по будинку'!BL88+'[11]по будинку'!BL88+'[12]по будинку'!BL88</f>
        <v>1883.1054965476903</v>
      </c>
      <c r="BB88" s="10">
        <f t="shared" si="49"/>
        <v>840.06484345230933</v>
      </c>
      <c r="BC88" s="23">
        <v>0</v>
      </c>
      <c r="BD88" s="17">
        <f>'[1]експлуатація номерних знаків'!H90+'[2]по будинку'!BP88+'[3]по будинку'!BO88+'[4]по будинку'!BO88+'[5]по будинку'!BO88+'[6]по будинку'!BO88+'[7]по будинку'!BO88+'[8]по будинку'!BO88+'[9]по будинку'!BO88+'[10]по будинку'!BO88+'[11]по будинку'!BO88+'[12]по будинку'!BO88</f>
        <v>11.37711</v>
      </c>
      <c r="BE88" s="10">
        <f>'[1]експлуатація номерних знаків'!P90+'[2]по будинку'!BQ88+'[3]по будинку'!BP88+'[4]по будинку'!BP88+'[5]по будинку'!BP88+'[6]по будинку'!BP88+'[7]по будинку'!BP88+'[8]по будинку'!BP88+'[9]по будинку'!BP88+'[10]по будинку'!BP88+'[11]по будинку'!BP88+'[12]по будинку'!BP88</f>
        <v>0</v>
      </c>
      <c r="BF88" s="12">
        <f t="shared" si="51"/>
        <v>11.37711</v>
      </c>
      <c r="BG88" s="29">
        <v>0</v>
      </c>
      <c r="BH88" s="17">
        <f>'[1]Освітлення місць загального кор'!H90+'[2]по будинку'!BT88+'[3]по будинку'!BS88+'[4]по будинку'!BS88+'[5]по будинку'!BS88+'[6]по будинку'!BS88+'[7]по будинку'!BS88+'[8]по будинку'!BS88+'[9]по будинку'!BS88+'[10]по будинку'!BS88+'[11]по будинку'!BS88+'[12]по будинку'!BS88</f>
        <v>2156.3664499999995</v>
      </c>
      <c r="BI88" s="10">
        <f>'[1]Освітлення місць загального кор'!Q90+'[2]по будинку'!BU88+'[3]по будинку'!BT88+'[4]по будинку'!BT88+'[5]по будинку'!BT88+'[6]по будинку'!BT88+'[7]по будинку'!BT88+'[8]по будинку'!BT88+'[9]по будинку'!BT88+'[10]по будинку'!BT88+'[11]по будинку'!BT88+'[12]по будинку'!BT88</f>
        <v>1962.2993819163839</v>
      </c>
      <c r="BJ88" s="10">
        <f t="shared" si="52"/>
        <v>194.0670680836156</v>
      </c>
      <c r="BK88" s="27">
        <v>0</v>
      </c>
      <c r="BL88" s="17">
        <v>0</v>
      </c>
      <c r="BM88" s="10">
        <f>'[1]Енергопостачання ліфтів'!P90+'[2]по будинку'!BY88+'[3]по будинку'!BX88+'[4]по будинку'!BX88+'[5]по будинку'!BX88+'[6]по будинку'!BX88+'[7]по будинку'!BX88+'[8]по будинку'!BX88+'[9]по будинку'!BX88+'[10]по будинку'!BX88+'[11]по будинку'!BX88+'[12]по будинку'!BX88</f>
        <v>0</v>
      </c>
      <c r="BN88" s="10">
        <f t="shared" si="54"/>
        <v>0</v>
      </c>
      <c r="BO88" s="23">
        <f t="shared" si="55"/>
        <v>0</v>
      </c>
      <c r="BP88" s="134">
        <f t="shared" si="56"/>
        <v>30759.415710000008</v>
      </c>
      <c r="BQ88" s="12">
        <f t="shared" si="56"/>
        <v>32739.160325728895</v>
      </c>
      <c r="BR88" s="10">
        <v>0</v>
      </c>
      <c r="BS88" s="15">
        <f t="shared" si="62"/>
        <v>1979.7446157288869</v>
      </c>
      <c r="BT88" s="30">
        <f t="shared" si="58"/>
        <v>1.0643622308822096</v>
      </c>
    </row>
    <row r="89" spans="1:72" ht="17.100000000000001" customHeight="1" x14ac:dyDescent="0.2">
      <c r="A89" s="136">
        <v>84</v>
      </c>
      <c r="B89" s="39" t="s">
        <v>46</v>
      </c>
      <c r="C89" s="36">
        <v>149</v>
      </c>
      <c r="D89" s="22">
        <f>'[1]Прибирання сходових кліто'!H90+'[2]по будинку'!P89+'[3]по будинку'!O89+'[4]по будинку'!O89+'[5]по будинку'!O89+'[6]по будинку'!O89+'[7]по будинку'!O89+'[8]по будинку'!O89+'[9]по будинку'!O89+'[10]по будинку'!O89+'[11]по будинку'!O89+'[12]по будинку'!O89</f>
        <v>0</v>
      </c>
      <c r="E89" s="11">
        <f>'[1]Прибирання сходових кліто'!Y90+'[2]по будинку'!Q89+'[3]по будинку'!P89+'[4]по будинку'!P89+'[5]по будинку'!P89+'[6]по будинку'!P89+'[7]по будинку'!P89+'[8]по будинку'!P89+'[9]по будинку'!P89+'[10]по будинку'!P89+'[11]по будинку'!P89+'[12]по будинку'!P89</f>
        <v>0</v>
      </c>
      <c r="F89" s="10">
        <f t="shared" si="33"/>
        <v>0</v>
      </c>
      <c r="G89" s="23">
        <f t="shared" si="34"/>
        <v>0</v>
      </c>
      <c r="H89" s="17">
        <f>'[1]Прибирання прибуд терит.'!H89+'[2]по будинку'!T89+'[3]по будинку'!S89+'[4]по будинку'!S89+'[5]по будинку'!S89+'[6]по будинку'!S89+'[7]по будинку'!S89+'[8]по будинку'!S89+'[9]по будинку'!S89+'[10]по будинку'!S89+'[11]по будинку'!S89+'[12]по будинку'!S89</f>
        <v>9876.2105200000005</v>
      </c>
      <c r="I89" s="11">
        <f>'[1]Прибирання прибуд терит.'!AG89+'[2]по будинку'!U89+'[3]по будинку'!T89+'[4]по будинку'!T89+'[5]по будинку'!T89+'[6]по будинку'!T89+'[7]по будинку'!T89+'[8]по будинку'!T89+'[9]по будинку'!T89+'[10]по будинку'!T89+'[11]по будинку'!T89+'[12]по будинку'!T89</f>
        <v>17992.193824733302</v>
      </c>
      <c r="J89" s="10">
        <v>0</v>
      </c>
      <c r="K89" s="23">
        <f t="shared" si="36"/>
        <v>8115.9833047333013</v>
      </c>
      <c r="L89" s="22">
        <f>'[1]Вивезення та знешкодження ТПВ'!H91+'[2]по будинку'!X89+'[3]по будинку'!W89+'[4]по будинку'!W89+'[5]по будинку'!W89</f>
        <v>1904.931</v>
      </c>
      <c r="M89" s="10">
        <f>'[1]Вивезення та знешкодження ТПВ'!V91+'[2]по будинку'!Y89+'[3]по будинку'!X89+'[4]по будинку'!X89+'[5]по будинку'!X89</f>
        <v>2017.3959279335127</v>
      </c>
      <c r="N89" s="10">
        <v>0</v>
      </c>
      <c r="O89" s="15">
        <f t="shared" si="37"/>
        <v>112.46492793351263</v>
      </c>
      <c r="P89" s="17">
        <f>'[1]Приб підвал, тех.поверхів,покр '!H91+'[2]по будинку'!AB89+'[3]по будинку'!AA89+'[4]по будинку'!AA89+'[5]по будинку'!AA89+'[6]по будинку'!AA89+'[7]по будинку'!AA89+'[8]по будинку'!AA89+'[9]по будинку'!AA89+'[10]по будинку'!AA89+'[11]по будинку'!AA89+'[12]по будинку'!AA89</f>
        <v>311.44110000000001</v>
      </c>
      <c r="Q89" s="11">
        <f>'[1]Приб підвал, тех.поверхів,покр '!Q91+'[2]по будинку'!AC89+'[3]по будинку'!AB89+'[4]по будинку'!AB89+'[5]по будинку'!AB89+'[6]по будинку'!AB89+'[7]по будинку'!AB89+'[8]по будинку'!AB89+'[9]по будинку'!AB89+'[10]по будинку'!AB89+'[11]по будинку'!AB89+'[12]по будинку'!AB89</f>
        <v>9.7180836900642902</v>
      </c>
      <c r="R89" s="10">
        <f t="shared" si="38"/>
        <v>301.7230163099357</v>
      </c>
      <c r="S89" s="23">
        <v>0</v>
      </c>
      <c r="T89" s="17">
        <v>0</v>
      </c>
      <c r="U89" s="10">
        <f>'[1]ТО ліфтів'!Q91+'[2]по будинку'!AG89+'[3]по будинку'!AF89+'[4]по будинку'!AF89+'[5]по будинку'!AF89+'[6]по будинку'!AF89+'[7]по будинку'!AF89+'[8]по будинку'!AF89+'[9]по будинку'!AF89+'[10]по будинку'!AF89+'[11]по будинку'!AF89+'[12]по будинку'!AF89</f>
        <v>0</v>
      </c>
      <c r="V89" s="10">
        <f t="shared" si="39"/>
        <v>0</v>
      </c>
      <c r="W89" s="23">
        <f t="shared" si="40"/>
        <v>0</v>
      </c>
      <c r="X89" s="17">
        <f>'[1]Обслуг. дисп.'!H91+'[2]по будинку'!AJ89+'[3]по будинку'!AI89+'[4]по будинку'!AI89+'[5]по будинку'!AI89+'[6]по будинку'!AI89+'[7]по будинку'!AI89+'[8]по будинку'!AI89+'[9]по будинку'!AI89+'[10]по будинку'!AI89+'[11]по будинку'!AI89+'[12]по будинку'!AI89</f>
        <v>0</v>
      </c>
      <c r="Y89" s="10">
        <f>'[1]Обслуг. дисп.'!O91+'[2]по будинку'!AK89+'[3]по будинку'!AJ89+'[4]по будинку'!AJ89+'[5]по будинку'!AJ89+'[6]по будинку'!AJ89+'[7]по будинку'!AJ89+'[8]по будинку'!AJ89+'[9]по будинку'!AJ89+'[10]по будинку'!AJ89+'[11]по будинку'!AJ89+'[12]по будинку'!AJ89</f>
        <v>0</v>
      </c>
      <c r="Z89" s="10">
        <f t="shared" si="41"/>
        <v>0</v>
      </c>
      <c r="AA89" s="27">
        <f t="shared" si="42"/>
        <v>0</v>
      </c>
      <c r="AB89" s="17">
        <f>'[1]ТО внутр. буд.сист'!H89+'[2]по будинку'!AN89+'[3]по будинку'!AM89+'[4]по будинку'!AM89+'[5]по будинку'!AM89+'[6]по будинку'!AM89+'[7]по будинку'!AM89+'[8]по будинку'!AM89+'[9]по будинку'!AM89+'[10]по будинку'!AM89+'[11]по будинку'!AM89+'[12]по будинку'!AM89</f>
        <v>8852.3856999999989</v>
      </c>
      <c r="AC89" s="10">
        <f>'[1]ТО внутр. буд.сист'!W89+'[2]по будинку'!AO89+'[3]по будинку'!AN89+'[4]по будинку'!AN89+'[5]по будинку'!AN89+'[6]по будинку'!AN89+'[7]по будинку'!AN89+'[8]по будинку'!AN89+'[9]по будинку'!AN89+'[10]по будинку'!AN89+'[11]по будинку'!AN89+'[12]по будинку'!AN89</f>
        <v>3012.6344778167031</v>
      </c>
      <c r="AD89" s="10">
        <f t="shared" si="43"/>
        <v>5839.7512221832958</v>
      </c>
      <c r="AE89" s="23">
        <v>0</v>
      </c>
      <c r="AF89" s="17">
        <f>[1]Дератизація!H90+'[2]по будинку'!AR89+'[3]по будинку'!AQ89+'[4]по будинку'!AQ89+'[5]по будинку'!AQ89+'[6]по будинку'!AQ89+'[7]по будинку'!AQ89+'[8]по будинку'!AQ89+'[9]по будинку'!AQ89+'[10]по будинку'!AQ89+'[11]по будинку'!AQ89+'[12]по будинку'!AQ89</f>
        <v>0</v>
      </c>
      <c r="AG89" s="10">
        <f>[1]Дератизація!O90+'[2]по будинку'!AS89+'[3]по будинку'!AR89+'[4]по будинку'!AR89+'[5]по будинку'!AR89+'[6]по будинку'!AR89+'[7]по будинку'!AR89+'[8]по будинку'!AR89+'[9]по будинку'!AR89+'[10]по будинку'!AR89+'[11]по будинку'!AR89+'[12]по будинку'!AR89</f>
        <v>0</v>
      </c>
      <c r="AH89" s="10">
        <f t="shared" si="44"/>
        <v>0</v>
      </c>
      <c r="AI89" s="23">
        <f t="shared" si="45"/>
        <v>0</v>
      </c>
      <c r="AJ89" s="17">
        <f>[1]Дезінсекція!H91+'[2]по будинку'!AV89+'[3]по будинку'!AU89+'[4]по будинку'!AU89+'[5]по будинку'!AU89+'[6]по будинку'!AU89+'[7]по будинку'!AU89+'[8]по будинку'!AU89+'[9]по будинку'!AU89+'[10]по будинку'!AU89+'[11]по будинку'!AU89+'[12]по будинку'!AU89</f>
        <v>0</v>
      </c>
      <c r="AK89" s="10">
        <f>[1]Дезінсекція!O91+'[2]по будинку'!AW89+'[3]по будинку'!AV89+'[4]по будинку'!AV89+'[5]по будинку'!AV89+'[6]по будинку'!AV89+'[7]по будинку'!AV89+'[8]по будинку'!AV89+'[9]по будинку'!AV89+'[10]по будинку'!AV89+'[11]по будинку'!AV89+'[12]по будинку'!AV89</f>
        <v>0</v>
      </c>
      <c r="AL89" s="10">
        <f t="shared" si="46"/>
        <v>0</v>
      </c>
      <c r="AM89" s="23">
        <v>0</v>
      </c>
      <c r="AN89" s="17">
        <f>'[1]Обслуг. ДВК'!H91+'[2]по будинку'!AZ89+'[3]по будинку'!AY89+'[4]по будинку'!AY89+'[5]по будинку'!AY89+'[6]по будинку'!AY89+'[7]по будинку'!AY89+'[8]по будинку'!AY89+'[9]по будинку'!AY89+'[10]по будинку'!AY89+'[11]по будинку'!AY89+'[12]по будинку'!AY89</f>
        <v>1939.7035500000002</v>
      </c>
      <c r="AO89" s="10">
        <f>'[1]Обслуг. ДВК'!Q91+'[2]по будинку'!BA89+'[3]по будинку'!AZ89+'[4]по будинку'!AZ89+'[5]по будинку'!AZ89+'[6]по будинку'!AZ89+'[7]по будинку'!AZ89+'[8]по будинку'!AZ89+'[9]по будинку'!AZ89+'[10]по будинку'!AZ89+'[11]по будинку'!AZ89+'[12]по будинку'!AZ89</f>
        <v>1089.3716527202828</v>
      </c>
      <c r="AP89" s="10">
        <f t="shared" si="63"/>
        <v>850.3318972797174</v>
      </c>
      <c r="AQ89" s="23">
        <v>0</v>
      </c>
      <c r="AR89" s="17">
        <f>'[1]ТО мереж електропост.'!H92+'[2]по будинку'!BD89+'[3]по будинку'!BC89+'[4]по будинку'!BC89+'[5]по будинку'!BC89+'[6]по будинку'!BC89+'[7]по будинку'!BC89+'[8]по будинку'!BC89+'[9]по будинку'!BC89+'[10]по будинку'!BC89+'[11]по будинку'!BC89+'[12]по будинку'!BC89</f>
        <v>7013.1697799999993</v>
      </c>
      <c r="AS89" s="11">
        <f>'[1]ТО мереж електропост.'!P92+'[2]по будинку'!BE89+'[3]по будинку'!BD89+'[4]по будинку'!BD89+'[5]по будинку'!BD89+'[6]по будинку'!BD89+'[7]по будинку'!BD89+'[8]по будинку'!BD89+'[9]по будинку'!BD89+'[10]по будинку'!BD89+'[11]по будинку'!BD89+'[12]по будинку'!BD89</f>
        <v>510.74012450691038</v>
      </c>
      <c r="AT89" s="10">
        <f t="shared" si="47"/>
        <v>6502.4296554930888</v>
      </c>
      <c r="AU89" s="23">
        <v>0</v>
      </c>
      <c r="AV89" s="17">
        <f>'[1]ПР констр.'!H91+'[2]по будинку'!BH89+'[3]по будинку'!BG89+'[4]по будинку'!BG89+'[5]по будинку'!BG89+'[6]по будинку'!BG89+'[7]по будинку'!BG89+'[8]по будинку'!BG89+'[9]по будинку'!BG89+'[10]по будинку'!BG89+'[11]по будинку'!BG89+'[12]по будинку'!BG89</f>
        <v>15548.873299999996</v>
      </c>
      <c r="AW89" s="10">
        <v>9040.81</v>
      </c>
      <c r="AX89" s="10">
        <f t="shared" si="48"/>
        <v>6508.0632999999962</v>
      </c>
      <c r="AY89" s="23">
        <v>0</v>
      </c>
      <c r="AZ89" s="17">
        <f>'[1]Прибирання та вивезення снігу'!H90+'[2]по будинку'!BL89+'[3]по будинку'!BK89+'[4]по будинку'!BK89+'[5]по будинку'!BK89+'[6]по будинку'!BK89+'[7]по будинку'!BK89+'[8]по будинку'!BK89+'[9]по будинку'!BK89+'[10]по будинку'!BK89+'[11]по будинку'!BK89+'[12]по будинку'!BK89</f>
        <v>2877.2521300000003</v>
      </c>
      <c r="BA89" s="10">
        <f>'[1]Прибирання та вивезення снігу'!R90+'[2]по будинку'!BM89+'[3]по будинку'!BL89+'[4]по будинку'!BL89+'[5]по будинку'!BL89+'[6]по будинку'!BL89+'[7]по будинку'!BL89+'[8]по будинку'!BL89+'[9]по будинку'!BL89+'[10]по будинку'!BL89+'[11]по будинку'!BL89+'[12]по будинку'!BL89</f>
        <v>2482.0132992754443</v>
      </c>
      <c r="BB89" s="10">
        <f t="shared" si="49"/>
        <v>395.23883072455601</v>
      </c>
      <c r="BC89" s="23">
        <v>0</v>
      </c>
      <c r="BD89" s="17">
        <f>'[1]експлуатація номерних знаків'!H91+'[2]по будинку'!BP89+'[3]по будинку'!BO89+'[4]по будинку'!BO89+'[5]по будинку'!BO89+'[6]по будинку'!BO89+'[7]по будинку'!BO89+'[8]по будинку'!BO89+'[9]по будинку'!BO89+'[10]по будинку'!BO89+'[11]по будинку'!BO89+'[12]по будинку'!BO89</f>
        <v>13.505859999999997</v>
      </c>
      <c r="BE89" s="10">
        <f>'[1]експлуатація номерних знаків'!P91+'[2]по будинку'!BQ89+'[3]по будинку'!BP89+'[4]по будинку'!BP89+'[5]по будинку'!BP89+'[6]по будинку'!BP89+'[7]по будинку'!BP89+'[8]по будинку'!BP89+'[9]по будинку'!BP89+'[10]по будинку'!BP89+'[11]по будинку'!BP89+'[12]по будинку'!BP89</f>
        <v>0</v>
      </c>
      <c r="BF89" s="12">
        <f t="shared" si="51"/>
        <v>13.505859999999997</v>
      </c>
      <c r="BG89" s="29">
        <v>0</v>
      </c>
      <c r="BH89" s="17">
        <f>'[1]Освітлення місць загального кор'!H91+'[2]по будинку'!BT89+'[3]по будинку'!BS89+'[4]по будинку'!BS89+'[5]по будинку'!BS89+'[6]по будинку'!BS89+'[7]по будинку'!BS89+'[8]по будинку'!BS89+'[9]по будинку'!BS89+'[10]по будинку'!BS89+'[11]по будинку'!BS89+'[12]по будинку'!BS89</f>
        <v>2332.8853400000007</v>
      </c>
      <c r="BI89" s="10">
        <f>'[1]Освітлення місць загального кор'!Q91+'[2]по будинку'!BU89+'[3]по будинку'!BT89+'[4]по будинку'!BT89+'[5]по будинку'!BT89+'[6]по будинку'!BT89+'[7]по будинку'!BT89+'[8]по будинку'!BT89+'[9]по будинку'!BT89+'[10]по будинку'!BT89+'[11]по будинку'!BT89+'[12]по будинку'!BT89</f>
        <v>3989.3271838575115</v>
      </c>
      <c r="BJ89" s="10">
        <v>0</v>
      </c>
      <c r="BK89" s="27">
        <f t="shared" si="53"/>
        <v>1656.4418438575108</v>
      </c>
      <c r="BL89" s="17">
        <v>0</v>
      </c>
      <c r="BM89" s="10">
        <f>'[1]Енергопостачання ліфтів'!P91+'[2]по будинку'!BY89+'[3]по будинку'!BX89+'[4]по будинку'!BX89+'[5]по будинку'!BX89+'[6]по будинку'!BX89+'[7]по будинку'!BX89+'[8]по будинку'!BX89+'[9]по будинку'!BX89+'[10]по будинку'!BX89+'[11]по будинку'!BX89+'[12]по будинку'!BX89</f>
        <v>0</v>
      </c>
      <c r="BN89" s="10">
        <f t="shared" si="54"/>
        <v>0</v>
      </c>
      <c r="BO89" s="23">
        <f t="shared" si="55"/>
        <v>0</v>
      </c>
      <c r="BP89" s="134">
        <f t="shared" si="56"/>
        <v>50670.358279999993</v>
      </c>
      <c r="BQ89" s="12">
        <f t="shared" si="56"/>
        <v>40144.204574533724</v>
      </c>
      <c r="BR89" s="10">
        <f t="shared" si="57"/>
        <v>10526.153705466269</v>
      </c>
      <c r="BS89" s="15">
        <v>0</v>
      </c>
      <c r="BT89" s="30">
        <f t="shared" si="58"/>
        <v>0.79226210228671246</v>
      </c>
    </row>
    <row r="90" spans="1:72" ht="17.100000000000001" customHeight="1" x14ac:dyDescent="0.2">
      <c r="A90" s="135">
        <v>85</v>
      </c>
      <c r="B90" s="39" t="s">
        <v>46</v>
      </c>
      <c r="C90" s="36">
        <v>188</v>
      </c>
      <c r="D90" s="22">
        <f>'[1]Прибирання сходових кліто'!H91+'[2]по будинку'!P90+'[3]по будинку'!O90+'[4]по будинку'!O90+'[5]по будинку'!O90+'[6]по будинку'!O90+'[7]по будинку'!O90+'[8]по будинку'!O90+'[9]по будинку'!O90+'[10]по будинку'!O90+'[11]по будинку'!O90+'[12]по будинку'!O90</f>
        <v>0</v>
      </c>
      <c r="E90" s="11">
        <f>'[1]Прибирання сходових кліто'!Y91+'[2]по будинку'!Q90+'[3]по будинку'!P90+'[4]по будинку'!P90+'[5]по будинку'!P90+'[6]по будинку'!P90+'[7]по будинку'!P90+'[8]по будинку'!P90+'[9]по будинку'!P90+'[10]по будинку'!P90+'[11]по будинку'!P90+'[12]по будинку'!P90</f>
        <v>0</v>
      </c>
      <c r="F90" s="10">
        <f t="shared" si="33"/>
        <v>0</v>
      </c>
      <c r="G90" s="23">
        <f t="shared" si="34"/>
        <v>0</v>
      </c>
      <c r="H90" s="17">
        <f>'[1]Прибирання прибуд терит.'!H90+'[2]по будинку'!T90+'[3]по будинку'!S90+'[4]по будинку'!S90+'[5]по будинку'!S90+'[6]по будинку'!S90+'[7]по будинку'!S90+'[8]по будинку'!S90+'[9]по будинку'!S90+'[10]по будинку'!S90+'[11]по будинку'!S90+'[12]по будинку'!S90</f>
        <v>6674.2013640000014</v>
      </c>
      <c r="I90" s="11">
        <f>'[1]Прибирання прибуд терит.'!AG90+'[2]по будинку'!U90+'[3]по будинку'!T90+'[4]по будинку'!T90+'[5]по будинку'!T90+'[6]по будинку'!T90+'[7]по будинку'!T90+'[8]по будинку'!T90+'[9]по будинку'!T90+'[10]по будинку'!T90+'[11]по будинку'!T90+'[12]по будинку'!T90</f>
        <v>13054.504277073494</v>
      </c>
      <c r="J90" s="10">
        <v>0</v>
      </c>
      <c r="K90" s="23">
        <f t="shared" si="36"/>
        <v>6380.3029130734931</v>
      </c>
      <c r="L90" s="22">
        <f>'[1]Вивезення та знешкодження ТПВ'!H92+'[2]по будинку'!X90+'[3]по будинку'!W90+'[4]по будинку'!W90+'[5]по будинку'!W90</f>
        <v>975.7944</v>
      </c>
      <c r="M90" s="10">
        <f>'[1]Вивезення та знешкодження ТПВ'!V92+'[2]по будинку'!Y90+'[3]по будинку'!X90+'[4]по будинку'!X90+'[5]по будинку'!X90</f>
        <v>1181.5719673503868</v>
      </c>
      <c r="N90" s="10">
        <v>0</v>
      </c>
      <c r="O90" s="15">
        <f t="shared" si="37"/>
        <v>205.77756735038679</v>
      </c>
      <c r="P90" s="17">
        <f>'[1]Приб підвал, тех.поверхів,покр '!H92+'[2]по будинку'!AB90+'[3]по будинку'!AA90+'[4]по будинку'!AA90+'[5]по будинку'!AA90+'[6]по будинку'!AA90+'[7]по будинку'!AA90+'[8]по будинку'!AA90+'[9]по будинку'!AA90+'[10]по будинку'!AA90+'[11]по будинку'!AA90+'[12]по будинку'!AA90</f>
        <v>0</v>
      </c>
      <c r="Q90" s="11">
        <f>'[1]Приб підвал, тех.поверхів,покр '!Q92+'[2]по будинку'!AC90+'[3]по будинку'!AB90+'[4]по будинку'!AB90+'[5]по будинку'!AB90+'[6]по будинку'!AB90+'[7]по будинку'!AB90+'[8]по будинку'!AB90+'[9]по будинку'!AB90+'[10]по будинку'!AB90+'[11]по будинку'!AB90+'[12]по будинку'!AB90</f>
        <v>0</v>
      </c>
      <c r="R90" s="10">
        <f t="shared" si="38"/>
        <v>0</v>
      </c>
      <c r="S90" s="23">
        <v>0</v>
      </c>
      <c r="T90" s="17">
        <v>0</v>
      </c>
      <c r="U90" s="10">
        <f>'[1]ТО ліфтів'!Q92+'[2]по будинку'!AG90+'[3]по будинку'!AF90+'[4]по будинку'!AF90+'[5]по будинку'!AF90+'[6]по будинку'!AF90+'[7]по будинку'!AF90+'[8]по будинку'!AF90+'[9]по будинку'!AF90+'[10]по будинку'!AF90+'[11]по будинку'!AF90+'[12]по будинку'!AF90</f>
        <v>0</v>
      </c>
      <c r="V90" s="10">
        <f t="shared" si="39"/>
        <v>0</v>
      </c>
      <c r="W90" s="23">
        <f t="shared" si="40"/>
        <v>0</v>
      </c>
      <c r="X90" s="17">
        <f>'[1]Обслуг. дисп.'!H92+'[2]по будинку'!AJ90+'[3]по будинку'!AI90+'[4]по будинку'!AI90+'[5]по будинку'!AI90+'[6]по будинку'!AI90+'[7]по будинку'!AI90+'[8]по будинку'!AI90+'[9]по будинку'!AI90+'[10]по будинку'!AI90+'[11]по будинку'!AI90+'[12]по будинку'!AI90</f>
        <v>0</v>
      </c>
      <c r="Y90" s="10">
        <f>'[1]Обслуг. дисп.'!O92+'[2]по будинку'!AK90+'[3]по будинку'!AJ90+'[4]по будинку'!AJ90+'[5]по будинку'!AJ90+'[6]по будинку'!AJ90+'[7]по будинку'!AJ90+'[8]по будинку'!AJ90+'[9]по будинку'!AJ90+'[10]по будинку'!AJ90+'[11]по будинку'!AJ90+'[12]по будинку'!AJ90</f>
        <v>0</v>
      </c>
      <c r="Z90" s="10">
        <f t="shared" si="41"/>
        <v>0</v>
      </c>
      <c r="AA90" s="27">
        <f t="shared" si="42"/>
        <v>0</v>
      </c>
      <c r="AB90" s="17">
        <f>'[1]ТО внутр. буд.сист'!H90+'[2]по будинку'!AN90+'[3]по будинку'!AM90+'[4]по будинку'!AM90+'[5]по будинку'!AM90+'[6]по будинку'!AM90+'[7]по будинку'!AM90+'[8]по будинку'!AM90+'[9]по будинку'!AM90+'[10]по будинку'!AM90+'[11]по будинку'!AM90+'[12]по будинку'!AM90</f>
        <v>3429.6075400000013</v>
      </c>
      <c r="AC90" s="10">
        <f>'[1]ТО внутр. буд.сист'!W90+'[2]по будинку'!AO90+'[3]по будинку'!AN90+'[4]по будинку'!AN90+'[5]по будинку'!AN90+'[6]по будинку'!AN90+'[7]по будинку'!AN90+'[8]по будинку'!AN90+'[9]по будинку'!AN90+'[10]по будинку'!AN90+'[11]по будинку'!AN90+'[12]по будинку'!AN90</f>
        <v>1775.7437803972814</v>
      </c>
      <c r="AD90" s="10">
        <f t="shared" si="43"/>
        <v>1653.8637596027199</v>
      </c>
      <c r="AE90" s="23">
        <v>0</v>
      </c>
      <c r="AF90" s="17">
        <f>[1]Дератизація!H91+'[2]по будинку'!AR90+'[3]по будинку'!AQ90+'[4]по будинку'!AQ90+'[5]по будинку'!AQ90+'[6]по будинку'!AQ90+'[7]по будинку'!AQ90+'[8]по будинку'!AQ90+'[9]по будинку'!AQ90+'[10]по будинку'!AQ90+'[11]по будинку'!AQ90+'[12]по будинку'!AQ90</f>
        <v>0</v>
      </c>
      <c r="AG90" s="10">
        <f>[1]Дератизація!O91+'[2]по будинку'!AS90+'[3]по будинку'!AR90+'[4]по будинку'!AR90+'[5]по будинку'!AR90+'[6]по будинку'!AR90+'[7]по будинку'!AR90+'[8]по будинку'!AR90+'[9]по будинку'!AR90+'[10]по будинку'!AR90+'[11]по будинку'!AR90+'[12]по будинку'!AR90</f>
        <v>0</v>
      </c>
      <c r="AH90" s="10">
        <f t="shared" si="44"/>
        <v>0</v>
      </c>
      <c r="AI90" s="23">
        <f t="shared" si="45"/>
        <v>0</v>
      </c>
      <c r="AJ90" s="17">
        <f>[1]Дезінсекція!H92+'[2]по будинку'!AV90+'[3]по будинку'!AU90+'[4]по будинку'!AU90+'[5]по будинку'!AU90+'[6]по будинку'!AU90+'[7]по будинку'!AU90+'[8]по будинку'!AU90+'[9]по будинку'!AU90+'[10]по будинку'!AU90+'[11]по будинку'!AU90+'[12]по будинку'!AU90</f>
        <v>0</v>
      </c>
      <c r="AK90" s="10">
        <f>[1]Дезінсекція!O92+'[2]по будинку'!AW90+'[3]по будинку'!AV90+'[4]по будинку'!AV90+'[5]по будинку'!AV90+'[6]по будинку'!AV90+'[7]по будинку'!AV90+'[8]по будинку'!AV90+'[9]по будинку'!AV90+'[10]по будинку'!AV90+'[11]по будинку'!AV90+'[12]по будинку'!AV90</f>
        <v>0</v>
      </c>
      <c r="AL90" s="10">
        <f t="shared" si="46"/>
        <v>0</v>
      </c>
      <c r="AM90" s="23">
        <v>0</v>
      </c>
      <c r="AN90" s="17">
        <f>'[1]Обслуг. ДВК'!H92+'[2]по будинку'!AZ90+'[3]по будинку'!AY90+'[4]по будинку'!AY90+'[5]по будинку'!AY90+'[6]по будинку'!AY90+'[7]по будинку'!AY90+'[8]по будинку'!AY90+'[9]по будинку'!AY90+'[10]по будинку'!AY90+'[11]по будинку'!AY90+'[12]по будинку'!AY90</f>
        <v>284.80031000000008</v>
      </c>
      <c r="AO90" s="10">
        <f>'[1]Обслуг. ДВК'!Q92+'[2]по будинку'!BA90+'[3]по будинку'!AZ90+'[4]по будинку'!AZ90+'[5]по будинку'!AZ90+'[6]по будинку'!AZ90+'[7]по будинку'!AZ90+'[8]по будинку'!AZ90+'[9]по будинку'!AZ90+'[10]по будинку'!AZ90+'[11]по будинку'!AZ90+'[12]по будинку'!AZ90</f>
        <v>1151.3529922715024</v>
      </c>
      <c r="AP90" s="10">
        <v>0</v>
      </c>
      <c r="AQ90" s="23">
        <f>AO90-AN90</f>
        <v>866.55268227150236</v>
      </c>
      <c r="AR90" s="17">
        <f>'[1]ТО мереж електропост.'!H93+'[2]по будинку'!BD90+'[3]по будинку'!BC90+'[4]по будинку'!BC90+'[5]по будинку'!BC90+'[6]по будинку'!BC90+'[7]по будинку'!BC90+'[8]по будинку'!BC90+'[9]по будинку'!BC90+'[10]по будинку'!BC90+'[11]по будинку'!BC90+'[12]по будинку'!BC90</f>
        <v>668.45788600000003</v>
      </c>
      <c r="AS90" s="11">
        <f>'[1]ТО мереж електропост.'!P93+'[2]по будинку'!BE90+'[3]по будинку'!BD90+'[4]по будинку'!BD90+'[5]по будинку'!BD90+'[6]по будинку'!BD90+'[7]по будинку'!BD90+'[8]по будинку'!BD90+'[9]по будинку'!BD90+'[10]по будинку'!BD90+'[11]по будинку'!BD90+'[12]по будинку'!BD90</f>
        <v>136.75237144329415</v>
      </c>
      <c r="AT90" s="10">
        <f t="shared" si="47"/>
        <v>531.70551455670591</v>
      </c>
      <c r="AU90" s="23">
        <v>0</v>
      </c>
      <c r="AV90" s="17">
        <f>'[1]ПР констр.'!H92+'[2]по будинку'!BH90+'[3]по будинку'!BG90+'[4]по будинку'!BG90+'[5]по будинку'!BG90+'[6]по будинку'!BG90+'[7]по будинку'!BG90+'[8]по будинку'!BG90+'[9]по будинку'!BG90+'[10]по будинку'!BG90+'[11]по будинку'!BG90+'[12]по будинку'!BG90</f>
        <v>5803.9244140000019</v>
      </c>
      <c r="AW90" s="10">
        <v>0</v>
      </c>
      <c r="AX90" s="10">
        <f t="shared" si="48"/>
        <v>5803.9244140000019</v>
      </c>
      <c r="AY90" s="23">
        <v>0</v>
      </c>
      <c r="AZ90" s="17">
        <f>'[1]Прибирання та вивезення снігу'!H91+'[2]по будинку'!BL90+'[3]по будинку'!BK90+'[4]по будинку'!BK90+'[5]по будинку'!BK90+'[6]по будинку'!BK90+'[7]по будинку'!BK90+'[8]по будинку'!BK90+'[9]по будинку'!BK90+'[10]по будинку'!BK90+'[11]по будинку'!BK90+'[12]по будинку'!BK90</f>
        <v>722.08785599999987</v>
      </c>
      <c r="BA90" s="10">
        <f>'[1]Прибирання та вивезення снігу'!R91+'[2]по будинку'!BM90+'[3]по будинку'!BL90+'[4]по будинку'!BL90+'[5]по будинку'!BL90+'[6]по будинку'!BL90+'[7]по будинку'!BL90+'[8]по будинку'!BL90+'[9]по будинку'!BL90+'[10]по будинку'!BL90+'[11]по будинку'!BL90+'[12]по будинку'!BL90</f>
        <v>1974.4238384343744</v>
      </c>
      <c r="BB90" s="10">
        <v>0</v>
      </c>
      <c r="BC90" s="23">
        <f t="shared" si="50"/>
        <v>1252.3359824343745</v>
      </c>
      <c r="BD90" s="17">
        <f>'[1]експлуатація номерних знаків'!H92+'[2]по будинку'!BP90+'[3]по будинку'!BO90+'[4]по будинку'!BO90+'[5]по будинку'!BO90+'[6]по будинку'!BO90+'[7]по будинку'!BO90+'[8]по будинку'!BO90+'[9]по будинку'!BO90+'[10]по будинку'!BO90+'[11]по будинку'!BO90+'[12]по будинку'!BO90</f>
        <v>12.003819999999999</v>
      </c>
      <c r="BE90" s="10">
        <f>'[1]експлуатація номерних знаків'!P92+'[2]по будинку'!BQ90+'[3]по будинку'!BP90+'[4]по будинку'!BP90+'[5]по будинку'!BP90+'[6]по будинку'!BP90+'[7]по будинку'!BP90+'[8]по будинку'!BP90+'[9]по будинку'!BP90+'[10]по будинку'!BP90+'[11]по будинку'!BP90+'[12]по будинку'!BP90</f>
        <v>0</v>
      </c>
      <c r="BF90" s="12">
        <f t="shared" si="51"/>
        <v>12.003819999999999</v>
      </c>
      <c r="BG90" s="29">
        <v>0</v>
      </c>
      <c r="BH90" s="17">
        <f>'[1]Освітлення місць загального кор'!H92+'[2]по будинку'!BT90+'[3]по будинку'!BS90+'[4]по будинку'!BS90+'[5]по будинку'!BS90+'[6]по будинку'!BS90+'[7]по будинку'!BS90+'[8]по будинку'!BS90+'[9]по будинку'!BS90+'[10]по будинку'!BS90+'[11]по будинку'!BS90+'[12]по будинку'!BS90</f>
        <v>775.48549399999968</v>
      </c>
      <c r="BI90" s="10">
        <f>'[1]Освітлення місць загального кор'!Q92+'[2]по будинку'!BU90+'[3]по будинку'!BT90+'[4]по будинку'!BT90+'[5]по будинку'!BT90+'[6]по будинку'!BT90+'[7]по будинку'!BT90+'[8]по будинку'!BT90+'[9]по будинку'!BT90+'[10]по будинку'!BT90+'[11]по будинку'!BT90+'[12]по будинку'!BT90</f>
        <v>591.51019984197114</v>
      </c>
      <c r="BJ90" s="10">
        <f t="shared" si="52"/>
        <v>183.97529415802853</v>
      </c>
      <c r="BK90" s="27">
        <v>0</v>
      </c>
      <c r="BL90" s="17">
        <v>0</v>
      </c>
      <c r="BM90" s="10">
        <f>'[1]Енергопостачання ліфтів'!P92+'[2]по будинку'!BY90+'[3]по будинку'!BX90+'[4]по будинку'!BX90+'[5]по будинку'!BX90+'[6]по будинку'!BX90+'[7]по будинку'!BX90+'[8]по будинку'!BX90+'[9]по будинку'!BX90+'[10]по будинку'!BX90+'[11]по будинку'!BX90+'[12]по будинку'!BX90</f>
        <v>0</v>
      </c>
      <c r="BN90" s="10">
        <f t="shared" si="54"/>
        <v>0</v>
      </c>
      <c r="BO90" s="23">
        <f t="shared" si="55"/>
        <v>0</v>
      </c>
      <c r="BP90" s="134">
        <f t="shared" si="56"/>
        <v>19346.363084000004</v>
      </c>
      <c r="BQ90" s="12">
        <f t="shared" si="56"/>
        <v>19865.859426812302</v>
      </c>
      <c r="BR90" s="10">
        <v>0</v>
      </c>
      <c r="BS90" s="15">
        <f t="shared" si="62"/>
        <v>519.49634281229737</v>
      </c>
      <c r="BT90" s="30">
        <f t="shared" si="58"/>
        <v>1.026852403242754</v>
      </c>
    </row>
    <row r="91" spans="1:72" ht="17.100000000000001" customHeight="1" x14ac:dyDescent="0.2">
      <c r="A91" s="136">
        <v>86</v>
      </c>
      <c r="B91" s="39" t="s">
        <v>46</v>
      </c>
      <c r="C91" s="36" t="s">
        <v>72</v>
      </c>
      <c r="D91" s="22">
        <f>'[1]Прибирання сходових кліто'!H92+'[2]по будинку'!P91+'[3]по будинку'!O91+'[4]по будинку'!O91+'[5]по будинку'!O91+'[6]по будинку'!O91+'[7]по будинку'!O91+'[8]по будинку'!O91+'[9]по будинку'!O91+'[10]по будинку'!O91+'[11]по будинку'!O91+'[12]по будинку'!O91</f>
        <v>0</v>
      </c>
      <c r="E91" s="11">
        <f>'[1]Прибирання сходових кліто'!Y92+'[2]по будинку'!Q91+'[3]по будинку'!P91+'[4]по будинку'!P91+'[5]по будинку'!P91+'[6]по будинку'!P91+'[7]по будинку'!P91+'[8]по будинку'!P91+'[9]по будинку'!P91+'[10]по будинку'!P91+'[11]по будинку'!P91+'[12]по будинку'!P91</f>
        <v>0</v>
      </c>
      <c r="F91" s="10">
        <f t="shared" si="33"/>
        <v>0</v>
      </c>
      <c r="G91" s="23">
        <f t="shared" si="34"/>
        <v>0</v>
      </c>
      <c r="H91" s="17">
        <f>'[1]Прибирання прибуд терит.'!H91+'[2]по будинку'!T91+'[3]по будинку'!S91+'[4]по будинку'!S91+'[5]по будинку'!S91+'[6]по будинку'!S91+'[7]по будинку'!S91+'[8]по будинку'!S91+'[9]по будинку'!S91+'[10]по будинку'!S91+'[11]по будинку'!S91+'[12]по будинку'!S91</f>
        <v>99.100799999999978</v>
      </c>
      <c r="I91" s="11">
        <f>'[1]Прибирання прибуд терит.'!AG91+'[2]по будинку'!U91+'[3]по будинку'!T91+'[4]по будинку'!T91+'[5]по будинку'!T91+'[6]по будинку'!T91+'[7]по будинку'!T91+'[8]по будинку'!T91+'[9]по будинку'!T91+'[10]по будинку'!T91+'[11]по будинку'!T91+'[12]по будинку'!T91</f>
        <v>1844.360245840279</v>
      </c>
      <c r="J91" s="10">
        <v>0</v>
      </c>
      <c r="K91" s="23">
        <f t="shared" si="36"/>
        <v>1745.2594458402791</v>
      </c>
      <c r="L91" s="22">
        <f>'[1]Вивезення та знешкодження ТПВ'!H93+'[2]по будинку'!X91+'[3]по будинку'!W91+'[4]по будинку'!W91+'[5]по будинку'!W91</f>
        <v>297.59999999999997</v>
      </c>
      <c r="M91" s="10">
        <f>'[1]Вивезення та знешкодження ТПВ'!V93+'[2]по будинку'!Y91+'[3]по будинку'!X91+'[4]по будинку'!X91+'[5]по будинку'!X91</f>
        <v>340.61436537718311</v>
      </c>
      <c r="N91" s="10">
        <v>0</v>
      </c>
      <c r="O91" s="15">
        <f t="shared" si="37"/>
        <v>43.01436537718314</v>
      </c>
      <c r="P91" s="17">
        <f>'[1]Приб підвал, тех.поверхів,покр '!H93+'[2]по будинку'!AB91+'[3]по будинку'!AA91+'[4]по будинку'!AA91+'[5]по будинку'!AA91+'[6]по будинку'!AA91+'[7]по будинку'!AA91+'[8]по будинку'!AA91+'[9]по будинку'!AA91+'[10]по будинку'!AA91+'[11]по будинку'!AA91+'[12]по будинку'!AA91</f>
        <v>0</v>
      </c>
      <c r="Q91" s="11">
        <f>'[1]Приб підвал, тех.поверхів,покр '!Q93+'[2]по будинку'!AC91+'[3]по будинку'!AB91+'[4]по будинку'!AB91+'[5]по будинку'!AB91+'[6]по будинку'!AB91+'[7]по будинку'!AB91+'[8]по будинку'!AB91+'[9]по будинку'!AB91+'[10]по будинку'!AB91+'[11]по будинку'!AB91+'[12]по будинку'!AB91</f>
        <v>0</v>
      </c>
      <c r="R91" s="10">
        <f t="shared" si="38"/>
        <v>0</v>
      </c>
      <c r="S91" s="23">
        <v>0</v>
      </c>
      <c r="T91" s="17">
        <v>0</v>
      </c>
      <c r="U91" s="10">
        <f>'[1]ТО ліфтів'!Q93+'[2]по будинку'!AG91+'[3]по будинку'!AF91+'[4]по будинку'!AF91+'[5]по будинку'!AF91+'[6]по будинку'!AF91+'[7]по будинку'!AF91+'[8]по будинку'!AF91+'[9]по будинку'!AF91+'[10]по будинку'!AF91+'[11]по будинку'!AF91+'[12]по будинку'!AF91</f>
        <v>0</v>
      </c>
      <c r="V91" s="10">
        <f t="shared" si="39"/>
        <v>0</v>
      </c>
      <c r="W91" s="23">
        <f t="shared" si="40"/>
        <v>0</v>
      </c>
      <c r="X91" s="17">
        <f>'[1]Обслуг. дисп.'!H93+'[2]по будинку'!AJ91+'[3]по будинку'!AI91+'[4]по будинку'!AI91+'[5]по будинку'!AI91+'[6]по будинку'!AI91+'[7]по будинку'!AI91+'[8]по будинку'!AI91+'[9]по будинку'!AI91+'[10]по будинку'!AI91+'[11]по будинку'!AI91+'[12]по будинку'!AI91</f>
        <v>0</v>
      </c>
      <c r="Y91" s="10">
        <f>'[1]Обслуг. дисп.'!O93+'[2]по будинку'!AK91+'[3]по будинку'!AJ91+'[4]по будинку'!AJ91+'[5]по будинку'!AJ91+'[6]по будинку'!AJ91+'[7]по будинку'!AJ91+'[8]по будинку'!AJ91+'[9]по будинку'!AJ91+'[10]по будинку'!AJ91+'[11]по будинку'!AJ91+'[12]по будинку'!AJ91</f>
        <v>0</v>
      </c>
      <c r="Z91" s="10">
        <f t="shared" si="41"/>
        <v>0</v>
      </c>
      <c r="AA91" s="27">
        <f t="shared" si="42"/>
        <v>0</v>
      </c>
      <c r="AB91" s="17">
        <f>'[1]ТО внутр. буд.сист'!H91+'[2]по будинку'!AN91+'[3]по будинку'!AM91+'[4]по будинку'!AM91+'[5]по будинку'!AM91+'[6]по будинку'!AM91+'[7]по будинку'!AM91+'[8]по будинку'!AM91+'[9]по будинку'!AM91+'[10]по будинку'!AM91+'[11]по будинку'!AM91+'[12]по будинку'!AM91</f>
        <v>1888.4703999999999</v>
      </c>
      <c r="AC91" s="10">
        <f>'[1]ТО внутр. буд.сист'!W91+'[2]по будинку'!AO91+'[3]по будинку'!AN91+'[4]по будинку'!AN91+'[5]по будинку'!AN91+'[6]по будинку'!AN91+'[7]по будинку'!AN91+'[8]по будинку'!AN91+'[9]по будинку'!AN91+'[10]по будинку'!AN91+'[11]по будинку'!AN91+'[12]по будинку'!AN91</f>
        <v>617.66002574346101</v>
      </c>
      <c r="AD91" s="10">
        <f t="shared" si="43"/>
        <v>1270.810374256539</v>
      </c>
      <c r="AE91" s="23">
        <v>0</v>
      </c>
      <c r="AF91" s="17">
        <f>[1]Дератизація!H92+'[2]по будинку'!AR91+'[3]по будинку'!AQ91+'[4]по будинку'!AQ91+'[5]по будинку'!AQ91+'[6]по будинку'!AQ91+'[7]по будинку'!AQ91+'[8]по будинку'!AQ91+'[9]по будинку'!AQ91+'[10]по будинку'!AQ91+'[11]по будинку'!AQ91+'[12]по будинку'!AQ91</f>
        <v>0</v>
      </c>
      <c r="AG91" s="10">
        <f>[1]Дератизація!O92+'[2]по будинку'!AS91+'[3]по будинку'!AR91+'[4]по будинку'!AR91+'[5]по будинку'!AR91+'[6]по будинку'!AR91+'[7]по будинку'!AR91+'[8]по будинку'!AR91+'[9]по будинку'!AR91+'[10]по будинку'!AR91+'[11]по будинку'!AR91+'[12]по будинку'!AR91</f>
        <v>0</v>
      </c>
      <c r="AH91" s="10">
        <f t="shared" si="44"/>
        <v>0</v>
      </c>
      <c r="AI91" s="23">
        <f t="shared" si="45"/>
        <v>0</v>
      </c>
      <c r="AJ91" s="17">
        <f>[1]Дезінсекція!H93+'[2]по будинку'!AV91+'[3]по будинку'!AU91+'[4]по будинку'!AU91+'[5]по будинку'!AU91+'[6]по будинку'!AU91+'[7]по будинку'!AU91+'[8]по будинку'!AU91+'[9]по будинку'!AU91+'[10]по будинку'!AU91+'[11]по будинку'!AU91+'[12]по будинку'!AU91</f>
        <v>0</v>
      </c>
      <c r="AK91" s="10">
        <f>[1]Дезінсекція!O93+'[2]по будинку'!AW91+'[3]по будинку'!AV91+'[4]по будинку'!AV91+'[5]по будинку'!AV91+'[6]по будинку'!AV91+'[7]по будинку'!AV91+'[8]по будинку'!AV91+'[9]по будинку'!AV91+'[10]по будинку'!AV91+'[11]по будинку'!AV91+'[12]по будинку'!AV91</f>
        <v>0</v>
      </c>
      <c r="AL91" s="10">
        <f t="shared" si="46"/>
        <v>0</v>
      </c>
      <c r="AM91" s="23">
        <v>0</v>
      </c>
      <c r="AN91" s="17">
        <f>'[1]Обслуг. ДВК'!H93+'[2]по будинку'!AZ91+'[3]по будинку'!AY91+'[4]по будинку'!AY91+'[5]по будинку'!AY91+'[6]по будинку'!AY91+'[7]по будинку'!AY91+'[8]по будинку'!AY91+'[9]по будинку'!AY91+'[10]по будинку'!AY91+'[11]по будинку'!AY91+'[12]по будинку'!AY91</f>
        <v>347.25952000000001</v>
      </c>
      <c r="AO91" s="10">
        <f>'[1]Обслуг. ДВК'!Q93+'[2]по будинку'!BA91+'[3]по будинку'!AZ91+'[4]по будинку'!AZ91+'[5]по будинку'!AZ91+'[6]по будинку'!AZ91+'[7]по будинку'!AZ91+'[8]по будинку'!AZ91+'[9]по будинку'!AZ91+'[10]по будинку'!AZ91+'[11]по будинку'!AZ91+'[12]по будинку'!AZ91</f>
        <v>242.10655620752533</v>
      </c>
      <c r="AP91" s="10">
        <f t="shared" si="63"/>
        <v>105.15296379247468</v>
      </c>
      <c r="AQ91" s="23">
        <v>0</v>
      </c>
      <c r="AR91" s="17">
        <f>'[1]ТО мереж електропост.'!H94+'[2]по будинку'!BD91+'[3]по будинку'!BC91+'[4]по будинку'!BC91+'[5]по будинку'!BC91+'[6]по будинку'!BC91+'[7]по будинку'!BC91+'[8]по будинку'!BC91+'[9]по будинку'!BC91+'[10]по будинку'!BC91+'[11]по будинку'!BC91+'[12]по будинку'!BC91</f>
        <v>673.25056000000018</v>
      </c>
      <c r="AS91" s="11">
        <f>'[1]ТО мереж електропост.'!P94+'[2]по будинку'!BE91+'[3]по будинку'!BD91+'[4]по будинку'!BD91+'[5]по будинку'!BD91+'[6]по будинку'!BD91+'[7]по будинку'!BD91+'[8]по будинку'!BD91+'[9]по будинку'!BD91+'[10]по будинку'!BD91+'[11]по будинку'!BD91+'[12]по будинку'!BD91</f>
        <v>243.26553590741838</v>
      </c>
      <c r="AT91" s="10">
        <f t="shared" si="47"/>
        <v>429.9850240925818</v>
      </c>
      <c r="AU91" s="23">
        <v>0</v>
      </c>
      <c r="AV91" s="17">
        <f>'[1]ПР констр.'!H93+'[2]по будинку'!BH91+'[3]по будинку'!BG91+'[4]по будинку'!BG91+'[5]по будинку'!BG91+'[6]по будинку'!BG91+'[7]по будинку'!BG91+'[8]по будинку'!BG91+'[9]по будинку'!BG91+'[10]по будинку'!BG91+'[11]по будинку'!BG91+'[12]по будинку'!BG91</f>
        <v>3437.0419200000006</v>
      </c>
      <c r="AW91" s="10">
        <v>0</v>
      </c>
      <c r="AX91" s="10">
        <f t="shared" si="48"/>
        <v>3437.0419200000006</v>
      </c>
      <c r="AY91" s="23">
        <v>0</v>
      </c>
      <c r="AZ91" s="17">
        <f>'[1]Прибирання та вивезення снігу'!H92+'[2]по будинку'!BL91+'[3]по будинку'!BK91+'[4]по будинку'!BK91+'[5]по будинку'!BK91+'[6]по будинку'!BK91+'[7]по будинку'!BK91+'[8]по будинку'!BK91+'[9]по будинку'!BK91+'[10]по будинку'!BK91+'[11]по будинку'!BK91+'[12]по будинку'!BK91</f>
        <v>88.049920000000014</v>
      </c>
      <c r="BA91" s="10">
        <f>'[1]Прибирання та вивезення снігу'!R92+'[2]по будинку'!BM91+'[3]по будинку'!BL91+'[4]по будинку'!BL91+'[5]по будинку'!BL91+'[6]по будинку'!BL91+'[7]по будинку'!BL91+'[8]по будинку'!BL91+'[9]по будинку'!BL91+'[10]по будинку'!BL91+'[11]по будинку'!BL91+'[12]по будинку'!BL91</f>
        <v>1.337879696590548</v>
      </c>
      <c r="BB91" s="10">
        <f t="shared" si="49"/>
        <v>86.712040303409466</v>
      </c>
      <c r="BC91" s="23">
        <v>0</v>
      </c>
      <c r="BD91" s="17">
        <f>'[1]експлуатація номерних знаків'!H93+'[2]по будинку'!BP91+'[3]по будинку'!BO91+'[4]по будинку'!BO91+'[5]по будинку'!BO91+'[6]по будинку'!BO91+'[7]по будинку'!BO91+'[8]по будинку'!BO91+'[9]по будинку'!BO91+'[10]по будинку'!BO91+'[11]по будинку'!BO91+'[12]по будинку'!BO91</f>
        <v>0</v>
      </c>
      <c r="BE91" s="10">
        <f>'[1]експлуатація номерних знаків'!P93+'[2]по будинку'!BQ91+'[3]по будинку'!BP91+'[4]по будинку'!BP91+'[5]по будинку'!BP91+'[6]по будинку'!BP91+'[7]по будинку'!BP91+'[8]по будинку'!BP91+'[9]по будинку'!BP91+'[10]по будинку'!BP91+'[11]по будинку'!BP91+'[12]по будинку'!BP91</f>
        <v>0</v>
      </c>
      <c r="BF91" s="12">
        <f t="shared" si="51"/>
        <v>0</v>
      </c>
      <c r="BG91" s="29">
        <v>0</v>
      </c>
      <c r="BH91" s="17">
        <f>'[1]Освітлення місць загального кор'!H93+'[2]по будинку'!BT91+'[3]по будинку'!BS91+'[4]по будинку'!BS91+'[5]по будинку'!BS91+'[6]по будинку'!BS91+'[7]по будинку'!BS91+'[8]по будинку'!BS91+'[9]по будинку'!BS91+'[10]по будинку'!BS91+'[11]по будинку'!BS91+'[12]по будинку'!BS91</f>
        <v>442.65024</v>
      </c>
      <c r="BI91" s="10">
        <f>'[1]Освітлення місць загального кор'!Q93+'[2]по будинку'!BU91+'[3]по будинку'!BT91+'[4]по будинку'!BT91+'[5]по будинку'!BT91+'[6]по будинку'!BT91+'[7]по будинку'!BT91+'[8]по будинку'!BT91+'[9]по будинку'!BT91+'[10]по будинку'!BT91+'[11]по будинку'!BT91+'[12]по будинку'!BT91</f>
        <v>0</v>
      </c>
      <c r="BJ91" s="10">
        <f t="shared" si="52"/>
        <v>442.65024</v>
      </c>
      <c r="BK91" s="27">
        <v>0</v>
      </c>
      <c r="BL91" s="17">
        <v>0</v>
      </c>
      <c r="BM91" s="10">
        <f>'[1]Енергопостачання ліфтів'!P93+'[2]по будинку'!BY91+'[3]по будинку'!BX91+'[4]по будинку'!BX91+'[5]по будинку'!BX91+'[6]по будинку'!BX91+'[7]по будинку'!BX91+'[8]по будинку'!BX91+'[9]по будинку'!BX91+'[10]по будинку'!BX91+'[11]по будинку'!BX91+'[12]по будинку'!BX91</f>
        <v>0</v>
      </c>
      <c r="BN91" s="10">
        <f t="shared" si="54"/>
        <v>0</v>
      </c>
      <c r="BO91" s="23">
        <f t="shared" si="55"/>
        <v>0</v>
      </c>
      <c r="BP91" s="134">
        <f t="shared" si="56"/>
        <v>7273.4233600000007</v>
      </c>
      <c r="BQ91" s="12">
        <f t="shared" si="56"/>
        <v>3289.3446087724574</v>
      </c>
      <c r="BR91" s="10">
        <f t="shared" si="57"/>
        <v>3984.0787512275433</v>
      </c>
      <c r="BS91" s="15">
        <v>0</v>
      </c>
      <c r="BT91" s="30">
        <f t="shared" si="58"/>
        <v>0.45224159875831249</v>
      </c>
    </row>
    <row r="92" spans="1:72" ht="17.100000000000001" customHeight="1" x14ac:dyDescent="0.2">
      <c r="A92" s="136">
        <v>87</v>
      </c>
      <c r="B92" s="39" t="s">
        <v>46</v>
      </c>
      <c r="C92" s="36">
        <v>197</v>
      </c>
      <c r="D92" s="22">
        <f>'[1]Прибирання сходових кліто'!H93+'[2]по будинку'!P92+'[3]по будинку'!O92+'[4]по будинку'!O92+'[5]по будинку'!O92+'[6]по будинку'!O92+'[7]по будинку'!O92+'[8]по будинку'!O92+'[9]по будинку'!O92+'[10]по будинку'!O92+'[11]по будинку'!O92+'[12]по будинку'!O92</f>
        <v>0</v>
      </c>
      <c r="E92" s="11">
        <f>'[1]Прибирання сходових кліто'!Y93+'[2]по будинку'!Q92+'[3]по будинку'!P92+'[4]по будинку'!P92+'[5]по будинку'!P92+'[6]по будинку'!P92+'[7]по будинку'!P92+'[8]по будинку'!P92+'[9]по будинку'!P92+'[10]по будинку'!P92+'[11]по будинку'!P92+'[12]по будинку'!P92</f>
        <v>0</v>
      </c>
      <c r="F92" s="10">
        <f t="shared" si="33"/>
        <v>0</v>
      </c>
      <c r="G92" s="23">
        <f t="shared" si="34"/>
        <v>0</v>
      </c>
      <c r="H92" s="17">
        <f>'[1]Прибирання прибуд терит.'!H92+'[2]по будинку'!T92+'[3]по будинку'!S92+'[4]по будинку'!S92+'[5]по будинку'!S92+'[6]по будинку'!S92+'[7]по будинку'!S92+'[8]по будинку'!S92+'[9]по будинку'!S92+'[10]по будинку'!S92+'[11]по будинку'!S92+'[12]по будинку'!S92</f>
        <v>4377.7884800000011</v>
      </c>
      <c r="I92" s="11">
        <f>'[1]Прибирання прибуд терит.'!AG92+'[2]по будинку'!U92+'[3]по будинку'!T92+'[4]по будинку'!T92+'[5]по будинку'!T92+'[6]по будинку'!T92+'[7]по будинку'!T92+'[8]по будинку'!T92+'[9]по будинку'!T92+'[10]по будинку'!T92+'[11]по будинку'!T92+'[12]по будинку'!T92</f>
        <v>6723.9372977915182</v>
      </c>
      <c r="J92" s="10">
        <v>0</v>
      </c>
      <c r="K92" s="23">
        <f t="shared" si="36"/>
        <v>2346.1488177915171</v>
      </c>
      <c r="L92" s="22">
        <f>'[1]Вивезення та знешкодження ТПВ'!H94+'[2]по будинку'!X92+'[3]по будинку'!W92+'[4]по будинку'!W92+'[5]по будинку'!W92</f>
        <v>845.93700000000013</v>
      </c>
      <c r="M92" s="10">
        <f>'[1]Вивезення та знешкодження ТПВ'!V94+'[2]по будинку'!Y92+'[3]по будинку'!X92+'[4]по будинку'!X92+'[5]по будинку'!X92</f>
        <v>1011.0593357392058</v>
      </c>
      <c r="N92" s="10">
        <v>0</v>
      </c>
      <c r="O92" s="15">
        <f t="shared" si="37"/>
        <v>165.12233573920571</v>
      </c>
      <c r="P92" s="17">
        <f>'[1]Приб підвал, тех.поверхів,покр '!H94+'[2]по будинку'!AB92+'[3]по будинку'!AA92+'[4]по будинку'!AA92+'[5]по будинку'!AA92+'[6]по будинку'!AA92+'[7]по будинку'!AA92+'[8]по будинку'!AA92+'[9]по будинку'!AA92+'[10]по будинку'!AA92+'[11]по будинку'!AA92+'[12]по будинку'!AA92</f>
        <v>0</v>
      </c>
      <c r="Q92" s="11">
        <f>'[1]Приб підвал, тех.поверхів,покр '!Q94+'[2]по будинку'!AC92+'[3]по будинку'!AB92+'[4]по будинку'!AB92+'[5]по будинку'!AB92+'[6]по будинку'!AB92+'[7]по будинку'!AB92+'[8]по будинку'!AB92+'[9]по будинку'!AB92+'[10]по будинку'!AB92+'[11]по будинку'!AB92+'[12]по будинку'!AB92</f>
        <v>0</v>
      </c>
      <c r="R92" s="10">
        <f t="shared" si="38"/>
        <v>0</v>
      </c>
      <c r="S92" s="23">
        <v>0</v>
      </c>
      <c r="T92" s="17">
        <v>0</v>
      </c>
      <c r="U92" s="10">
        <f>'[1]ТО ліфтів'!Q94+'[2]по будинку'!AG92+'[3]по будинку'!AF92+'[4]по будинку'!AF92+'[5]по будинку'!AF92+'[6]по будинку'!AF92+'[7]по будинку'!AF92+'[8]по будинку'!AF92+'[9]по будинку'!AF92+'[10]по будинку'!AF92+'[11]по будинку'!AF92+'[12]по будинку'!AF92</f>
        <v>0</v>
      </c>
      <c r="V92" s="10">
        <f t="shared" si="39"/>
        <v>0</v>
      </c>
      <c r="W92" s="23">
        <f t="shared" si="40"/>
        <v>0</v>
      </c>
      <c r="X92" s="17">
        <f>'[1]Обслуг. дисп.'!H94+'[2]по будинку'!AJ92+'[3]по будинку'!AI92+'[4]по будинку'!AI92+'[5]по будинку'!AI92+'[6]по будинку'!AI92+'[7]по будинку'!AI92+'[8]по будинку'!AI92+'[9]по будинку'!AI92+'[10]по будинку'!AI92+'[11]по будинку'!AI92+'[12]по будинку'!AI92</f>
        <v>0</v>
      </c>
      <c r="Y92" s="10">
        <f>'[1]Обслуг. дисп.'!O94+'[2]по будинку'!AK92+'[3]по будинку'!AJ92+'[4]по будинку'!AJ92+'[5]по будинку'!AJ92+'[6]по будинку'!AJ92+'[7]по будинку'!AJ92+'[8]по будинку'!AJ92+'[9]по будинку'!AJ92+'[10]по будинку'!AJ92+'[11]по будинку'!AJ92+'[12]по будинку'!AJ92</f>
        <v>0</v>
      </c>
      <c r="Z92" s="10">
        <f t="shared" si="41"/>
        <v>0</v>
      </c>
      <c r="AA92" s="27">
        <f t="shared" si="42"/>
        <v>0</v>
      </c>
      <c r="AB92" s="17">
        <f>'[1]ТО внутр. буд.сист'!H92+'[2]по будинку'!AN92+'[3]по будинку'!AM92+'[4]по будинку'!AM92+'[5]по будинку'!AM92+'[6]по будинку'!AM92+'[7]по будинку'!AM92+'[8]по будинку'!AM92+'[9]по будинку'!AM92+'[10]по будинку'!AM92+'[11]по будинку'!AM92+'[12]по будинку'!AM92</f>
        <v>3257.4287800000011</v>
      </c>
      <c r="AC92" s="10">
        <f>'[1]ТО внутр. буд.сист'!W92+'[2]по будинку'!AO92+'[3]по будинку'!AN92+'[4]по будинку'!AN92+'[5]по будинку'!AN92+'[6]по будинку'!AN92+'[7]по будинку'!AN92+'[8]по будинку'!AN92+'[9]по будинку'!AN92+'[10]по будинку'!AN92+'[11]по будинку'!AN92+'[12]по будинку'!AN92</f>
        <v>9732.0068049964848</v>
      </c>
      <c r="AD92" s="10">
        <v>0</v>
      </c>
      <c r="AE92" s="23">
        <f>AC92-AB92</f>
        <v>6474.5780249964837</v>
      </c>
      <c r="AF92" s="17">
        <f>[1]Дератизація!H93+'[2]по будинку'!AR92+'[3]по будинку'!AQ92+'[4]по будинку'!AQ92+'[5]по будинку'!AQ92+'[6]по будинку'!AQ92+'[7]по будинку'!AQ92+'[8]по будинку'!AQ92+'[9]по будинку'!AQ92+'[10]по будинку'!AQ92+'[11]по будинку'!AQ92+'[12]по будинку'!AQ92</f>
        <v>0</v>
      </c>
      <c r="AG92" s="10">
        <f>[1]Дератизація!O93+'[2]по будинку'!AS92+'[3]по будинку'!AR92+'[4]по будинку'!AR92+'[5]по будинку'!AR92+'[6]по будинку'!AR92+'[7]по будинку'!AR92+'[8]по будинку'!AR92+'[9]по будинку'!AR92+'[10]по будинку'!AR92+'[11]по будинку'!AR92+'[12]по будинку'!AR92</f>
        <v>0</v>
      </c>
      <c r="AH92" s="10">
        <f t="shared" si="44"/>
        <v>0</v>
      </c>
      <c r="AI92" s="23">
        <f t="shared" si="45"/>
        <v>0</v>
      </c>
      <c r="AJ92" s="17">
        <f>[1]Дезінсекція!H94+'[2]по будинку'!AV92+'[3]по будинку'!AU92+'[4]по будинку'!AU92+'[5]по будинку'!AU92+'[6]по будинку'!AU92+'[7]по будинку'!AU92+'[8]по будинку'!AU92+'[9]по будинку'!AU92+'[10]по будинку'!AU92+'[11]по будинку'!AU92+'[12]по будинку'!AU92</f>
        <v>0</v>
      </c>
      <c r="AK92" s="10">
        <f>[1]Дезінсекція!O94+'[2]по будинку'!AW92+'[3]по будинку'!AV92+'[4]по будинку'!AV92+'[5]по будинку'!AV92+'[6]по будинку'!AV92+'[7]по будинку'!AV92+'[8]по будинку'!AV92+'[9]по будинку'!AV92+'[10]по будинку'!AV92+'[11]по будинку'!AV92+'[12]по будинку'!AV92</f>
        <v>0</v>
      </c>
      <c r="AL92" s="10">
        <f t="shared" si="46"/>
        <v>0</v>
      </c>
      <c r="AM92" s="23">
        <v>0</v>
      </c>
      <c r="AN92" s="17">
        <f>'[1]Обслуг. ДВК'!H94+'[2]по будинку'!AZ92+'[3]по будинку'!AY92+'[4]по будинку'!AY92+'[5]по будинку'!AY92+'[6]по будинку'!AY92+'[7]по будинку'!AY92+'[8]по будинку'!AY92+'[9]по будинку'!AY92+'[10]по будинку'!AY92+'[11]по будинку'!AY92+'[12]по будинку'!AY92</f>
        <v>860.38612000000001</v>
      </c>
      <c r="AO92" s="10">
        <f>'[1]Обслуг. ДВК'!Q94+'[2]по будинку'!BA92+'[3]по будинку'!AZ92+'[4]по будинку'!AZ92+'[5]по будинку'!AZ92+'[6]по будинку'!AZ92+'[7]по будинку'!AZ92+'[8]по будинку'!AZ92+'[9]по будинку'!AZ92+'[10]по будинку'!AZ92+'[11]по будинку'!AZ92+'[12]по будинку'!AZ92</f>
        <v>894.34265189902862</v>
      </c>
      <c r="AP92" s="10">
        <v>0</v>
      </c>
      <c r="AQ92" s="23">
        <f t="shared" si="64"/>
        <v>33.956531899028619</v>
      </c>
      <c r="AR92" s="17">
        <f>'[1]ТО мереж електропост.'!H95+'[2]по будинку'!BD92+'[3]по будинку'!BC92+'[4]по будинку'!BC92+'[5]по будинку'!BC92+'[6]по будинку'!BC92+'[7]по будинку'!BC92+'[8]по будинку'!BC92+'[9]по будинку'!BC92+'[10]по будинку'!BC92+'[11]по будинку'!BC92+'[12]по будинку'!BC92</f>
        <v>611.35995999999989</v>
      </c>
      <c r="AS92" s="11">
        <f>'[1]ТО мереж електропост.'!P95+'[2]по будинку'!BE92+'[3]по будинку'!BD92+'[4]по будинку'!BD92+'[5]по будинку'!BD92+'[6]по будинку'!BD92+'[7]по будинку'!BD92+'[8]по будинку'!BD92+'[9]по будинку'!BD92+'[10]по будинку'!BD92+'[11]по будинку'!BD92+'[12]по будинку'!BD92</f>
        <v>44.571947661193455</v>
      </c>
      <c r="AT92" s="10">
        <f t="shared" si="47"/>
        <v>566.78801233880642</v>
      </c>
      <c r="AU92" s="23">
        <v>0</v>
      </c>
      <c r="AV92" s="17">
        <f>'[1]ПР констр.'!H94+'[2]по будинку'!BH92+'[3]по будинку'!BG92+'[4]по будинку'!BG92+'[5]по будинку'!BG92+'[6]по будинку'!BG92+'[7]по будинку'!BG92+'[8]по будинку'!BG92+'[9]по будинку'!BG92+'[10]по будинку'!BG92+'[11]по будинку'!BG92+'[12]по будинку'!BG92</f>
        <v>4335.7680800000007</v>
      </c>
      <c r="AW92" s="10">
        <v>62.76</v>
      </c>
      <c r="AX92" s="10">
        <f t="shared" si="48"/>
        <v>4273.0080800000005</v>
      </c>
      <c r="AY92" s="23">
        <v>0</v>
      </c>
      <c r="AZ92" s="17">
        <f>'[1]Прибирання та вивезення снігу'!H93+'[2]по будинку'!BL92+'[3]по будинку'!BK92+'[4]по будинку'!BK92+'[5]по будинку'!BK92+'[6]по будинку'!BK92+'[7]по будинку'!BK92+'[8]по будинку'!BK92+'[9]по будинку'!BK92+'[10]по будинку'!BK92+'[11]по будинку'!BK92+'[12]по будинку'!BK92</f>
        <v>1031.1953599999999</v>
      </c>
      <c r="BA92" s="10">
        <f>'[1]Прибирання та вивезення снігу'!R93+'[2]по будинку'!BM92+'[3]по будинку'!BL92+'[4]по будинку'!BL92+'[5]по будинку'!BL92+'[6]по будинку'!BL92+'[7]по будинку'!BL92+'[8]по будинку'!BL92+'[9]по будинку'!BL92+'[10]по будинку'!BL92+'[11]по будинку'!BL92+'[12]по будинку'!BL92</f>
        <v>1220.4572415536602</v>
      </c>
      <c r="BB92" s="10">
        <v>0</v>
      </c>
      <c r="BC92" s="23">
        <f>BA92-AZ92</f>
        <v>189.26188155366026</v>
      </c>
      <c r="BD92" s="17">
        <f>'[1]експлуатація номерних знаків'!H94+'[2]по будинку'!BP92+'[3]по будинку'!BO92+'[4]по будинку'!BO92+'[5]по будинку'!BO92+'[6]по будинку'!BO92+'[7]по будинку'!BO92+'[8]по будинку'!BO92+'[9]по будинку'!BO92+'[10]по будинку'!BO92+'[11]по будинку'!BO92+'[12]по будинку'!BO92</f>
        <v>11.684619999999999</v>
      </c>
      <c r="BE92" s="10">
        <f>'[1]експлуатація номерних знаків'!P94+'[2]по будинку'!BQ92+'[3]по будинку'!BP92+'[4]по будинку'!BP92+'[5]по будинку'!BP92+'[6]по будинку'!BP92+'[7]по будинку'!BP92+'[8]по будинку'!BP92+'[9]по будинку'!BP92+'[10]по будинку'!BP92+'[11]по будинку'!BP92+'[12]по будинку'!BP92</f>
        <v>0</v>
      </c>
      <c r="BF92" s="12">
        <f t="shared" si="51"/>
        <v>11.684619999999999</v>
      </c>
      <c r="BG92" s="29">
        <v>0</v>
      </c>
      <c r="BH92" s="17">
        <f>'[1]Освітлення місць загального кор'!H94+'[2]по будинку'!BT92+'[3]по будинку'!BS92+'[4]по будинку'!BS92+'[5]по будинку'!BS92+'[6]по будинку'!BS92+'[7]по будинку'!BS92+'[8]по будинку'!BS92+'[9]по будинку'!BS92+'[10]по будинку'!BS92+'[11]по будинку'!BS92+'[12]по будинку'!BS92</f>
        <v>1670.2003200000001</v>
      </c>
      <c r="BI92" s="10">
        <f>'[1]Освітлення місць загального кор'!Q94+'[2]по будинку'!BU92+'[3]по будинку'!BT92+'[4]по будинку'!BT92+'[5]по будинку'!BT92+'[6]по будинку'!BT92+'[7]по будинку'!BT92+'[8]по будинку'!BT92+'[9]по будинку'!BT92+'[10]по будинку'!BT92+'[11]по будинку'!BT92+'[12]по будинку'!BT92</f>
        <v>1931.7897386900447</v>
      </c>
      <c r="BJ92" s="10">
        <v>0</v>
      </c>
      <c r="BK92" s="27">
        <f t="shared" si="53"/>
        <v>261.58941869004457</v>
      </c>
      <c r="BL92" s="17">
        <v>0</v>
      </c>
      <c r="BM92" s="10">
        <f>'[1]Енергопостачання ліфтів'!P94+'[2]по будинку'!BY92+'[3]по будинку'!BX92+'[4]по будинку'!BX92+'[5]по будинку'!BX92+'[6]по будинку'!BX92+'[7]по будинку'!BX92+'[8]по будинку'!BX92+'[9]по будинку'!BX92+'[10]по будинку'!BX92+'[11]по будинку'!BX92+'[12]по будинку'!BX92</f>
        <v>0</v>
      </c>
      <c r="BN92" s="10">
        <f t="shared" si="54"/>
        <v>0</v>
      </c>
      <c r="BO92" s="23">
        <f t="shared" si="55"/>
        <v>0</v>
      </c>
      <c r="BP92" s="134">
        <f t="shared" si="56"/>
        <v>17001.748720000003</v>
      </c>
      <c r="BQ92" s="12">
        <f t="shared" si="56"/>
        <v>21620.925018331131</v>
      </c>
      <c r="BR92" s="10">
        <v>0</v>
      </c>
      <c r="BS92" s="15">
        <f t="shared" si="62"/>
        <v>4619.1762983311273</v>
      </c>
      <c r="BT92" s="30">
        <f t="shared" si="58"/>
        <v>1.2716883053857491</v>
      </c>
    </row>
    <row r="93" spans="1:72" ht="17.100000000000001" customHeight="1" x14ac:dyDescent="0.2">
      <c r="A93" s="135">
        <v>88</v>
      </c>
      <c r="B93" s="39" t="s">
        <v>46</v>
      </c>
      <c r="C93" s="36">
        <v>199</v>
      </c>
      <c r="D93" s="22">
        <f>'[1]Прибирання сходових кліто'!H94+'[2]по будинку'!P93+'[3]по будинку'!O93+'[4]по будинку'!O93+'[5]по будинку'!O93+'[6]по будинку'!O93+'[7]по будинку'!O93+'[8]по будинку'!O93+'[9]по будинку'!O93+'[10]по будинку'!O93+'[11]по будинку'!O93+'[12]по будинку'!O93</f>
        <v>0</v>
      </c>
      <c r="E93" s="11">
        <f>'[1]Прибирання сходових кліто'!Y94+'[2]по будинку'!Q93+'[3]по будинку'!P93+'[4]по будинку'!P93+'[5]по будинку'!P93+'[6]по будинку'!P93+'[7]по будинку'!P93+'[8]по будинку'!P93+'[9]по будинку'!P93+'[10]по будинку'!P93+'[11]по будинку'!P93+'[12]по будинку'!P93</f>
        <v>0</v>
      </c>
      <c r="F93" s="10">
        <f t="shared" si="33"/>
        <v>0</v>
      </c>
      <c r="G93" s="23">
        <f t="shared" si="34"/>
        <v>0</v>
      </c>
      <c r="H93" s="17">
        <f>'[1]Прибирання прибуд терит.'!H93+'[2]по будинку'!T93+'[3]по будинку'!S93+'[4]по будинку'!S93+'[5]по будинку'!S93+'[6]по будинку'!S93+'[7]по будинку'!S93+'[8]по будинку'!S93+'[9]по будинку'!S93+'[10]по будинку'!S93+'[11]по будинку'!S93+'[12]по будинку'!S93</f>
        <v>6005.0456000000004</v>
      </c>
      <c r="I93" s="11">
        <f>'[1]Прибирання прибуд терит.'!AG93+'[2]по будинку'!U93+'[3]по будинку'!T93+'[4]по будинку'!T93+'[5]по будинку'!T93+'[6]по будинку'!T93+'[7]по будинку'!T93+'[8]по будинку'!T93+'[9]по будинку'!T93+'[10]по будинку'!T93+'[11]по будинку'!T93+'[12]по будинку'!T93</f>
        <v>8652.5738453159065</v>
      </c>
      <c r="J93" s="10">
        <v>0</v>
      </c>
      <c r="K93" s="23">
        <f t="shared" si="36"/>
        <v>2647.5282453159061</v>
      </c>
      <c r="L93" s="22">
        <f>'[1]Вивезення та знешкодження ТПВ'!H95+'[2]по будинку'!X93+'[3]по будинку'!W93+'[4]по будинку'!W93+'[5]по будинку'!W93</f>
        <v>974.4799999999999</v>
      </c>
      <c r="M93" s="10">
        <f>'[1]Вивезення та знешкодження ТПВ'!V95+'[2]по будинку'!Y93+'[3]по будинку'!X93+'[4]по будинку'!X93+'[5]по будинку'!X93</f>
        <v>1001.7625541566646</v>
      </c>
      <c r="N93" s="10">
        <v>0</v>
      </c>
      <c r="O93" s="15">
        <f t="shared" si="37"/>
        <v>27.282554156664673</v>
      </c>
      <c r="P93" s="17">
        <f>'[1]Приб підвал, тех.поверхів,покр '!H95+'[2]по будинку'!AB93+'[3]по будинку'!AA93+'[4]по будинку'!AA93+'[5]по будинку'!AA93+'[6]по будинку'!AA93+'[7]по будинку'!AA93+'[8]по будинку'!AA93+'[9]по будинку'!AA93+'[10]по будинку'!AA93+'[11]по будинку'!AA93+'[12]по будинку'!AA93</f>
        <v>0</v>
      </c>
      <c r="Q93" s="11">
        <f>'[1]Приб підвал, тех.поверхів,покр '!Q95+'[2]по будинку'!AC93+'[3]по будинку'!AB93+'[4]по будинку'!AB93+'[5]по будинку'!AB93+'[6]по будинку'!AB93+'[7]по будинку'!AB93+'[8]по будинку'!AB93+'[9]по будинку'!AB93+'[10]по будинку'!AB93+'[11]по будинку'!AB93+'[12]по будинку'!AB93</f>
        <v>75.062706651373063</v>
      </c>
      <c r="R93" s="10">
        <v>0</v>
      </c>
      <c r="S93" s="23">
        <f>Q93-P93</f>
        <v>75.062706651373063</v>
      </c>
      <c r="T93" s="17">
        <v>0</v>
      </c>
      <c r="U93" s="10">
        <f>'[1]ТО ліфтів'!Q95+'[2]по будинку'!AG93+'[3]по будинку'!AF93+'[4]по будинку'!AF93+'[5]по будинку'!AF93+'[6]по будинку'!AF93+'[7]по будинку'!AF93+'[8]по будинку'!AF93+'[9]по будинку'!AF93+'[10]по будинку'!AF93+'[11]по будинку'!AF93+'[12]по будинку'!AF93</f>
        <v>0</v>
      </c>
      <c r="V93" s="10">
        <f t="shared" si="39"/>
        <v>0</v>
      </c>
      <c r="W93" s="23">
        <f t="shared" si="40"/>
        <v>0</v>
      </c>
      <c r="X93" s="17">
        <f>'[1]Обслуг. дисп.'!H95+'[2]по будинку'!AJ93+'[3]по будинку'!AI93+'[4]по будинку'!AI93+'[5]по будинку'!AI93+'[6]по будинку'!AI93+'[7]по будинку'!AI93+'[8]по будинку'!AI93+'[9]по будинку'!AI93+'[10]по будинку'!AI93+'[11]по будинку'!AI93+'[12]по будинку'!AI93</f>
        <v>0</v>
      </c>
      <c r="Y93" s="10">
        <f>'[1]Обслуг. дисп.'!O95+'[2]по будинку'!AK93+'[3]по будинку'!AJ93+'[4]по будинку'!AJ93+'[5]по будинку'!AJ93+'[6]по будинку'!AJ93+'[7]по будинку'!AJ93+'[8]по будинку'!AJ93+'[9]по будинку'!AJ93+'[10]по будинку'!AJ93+'[11]по будинку'!AJ93+'[12]по будинку'!AJ93</f>
        <v>0</v>
      </c>
      <c r="Z93" s="10">
        <f t="shared" si="41"/>
        <v>0</v>
      </c>
      <c r="AA93" s="27">
        <f t="shared" si="42"/>
        <v>0</v>
      </c>
      <c r="AB93" s="17">
        <f>'[1]ТО внутр. буд.сист'!H93+'[2]по будинку'!AN93+'[3]по будинку'!AM93+'[4]по будинку'!AM93+'[5]по будинку'!AM93+'[6]по будинку'!AM93+'[7]по будинку'!AM93+'[8]по будинку'!AM93+'[9]по будинку'!AM93+'[10]по будинку'!AM93+'[11]по будинку'!AM93+'[12]по будинку'!AM93</f>
        <v>4033.2228</v>
      </c>
      <c r="AC93" s="10">
        <f>'[1]ТО внутр. буд.сист'!W93+'[2]по будинку'!AO93+'[3]по будинку'!AN93+'[4]по будинку'!AN93+'[5]по будинку'!AN93+'[6]по будинку'!AN93+'[7]по будинку'!AN93+'[8]по будинку'!AN93+'[9]по будинку'!AN93+'[10]по будинку'!AN93+'[11]по будинку'!AN93+'[12]по будинку'!AN93</f>
        <v>1223.0607575131985</v>
      </c>
      <c r="AD93" s="10">
        <f t="shared" si="43"/>
        <v>2810.1620424868015</v>
      </c>
      <c r="AE93" s="23">
        <v>0</v>
      </c>
      <c r="AF93" s="17">
        <f>[1]Дератизація!H94+'[2]по будинку'!AR93+'[3]по будинку'!AQ93+'[4]по будинку'!AQ93+'[5]по будинку'!AQ93+'[6]по будинку'!AQ93+'[7]по будинку'!AQ93+'[8]по будинку'!AQ93+'[9]по будинку'!AQ93+'[10]по будинку'!AQ93+'[11]по будинку'!AQ93+'[12]по будинку'!AQ93</f>
        <v>0</v>
      </c>
      <c r="AG93" s="10">
        <f>[1]Дератизація!O94+'[2]по будинку'!AS93+'[3]по будинку'!AR93+'[4]по будинку'!AR93+'[5]по будинку'!AR93+'[6]по будинку'!AR93+'[7]по будинку'!AR93+'[8]по будинку'!AR93+'[9]по будинку'!AR93+'[10]по будинку'!AR93+'[11]по будинку'!AR93+'[12]по будинку'!AR93</f>
        <v>0</v>
      </c>
      <c r="AH93" s="10">
        <f t="shared" si="44"/>
        <v>0</v>
      </c>
      <c r="AI93" s="23">
        <f t="shared" si="45"/>
        <v>0</v>
      </c>
      <c r="AJ93" s="17">
        <f>[1]Дезінсекція!H95+'[2]по будинку'!AV93+'[3]по будинку'!AU93+'[4]по будинку'!AU93+'[5]по будинку'!AU93+'[6]по будинку'!AU93+'[7]по будинку'!AU93+'[8]по будинку'!AU93+'[9]по будинку'!AU93+'[10]по будинку'!AU93+'[11]по будинку'!AU93+'[12]по будинку'!AU93</f>
        <v>0</v>
      </c>
      <c r="AK93" s="10">
        <f>[1]Дезінсекція!O95+'[2]по будинку'!AW93+'[3]по будинку'!AV93+'[4]по будинку'!AV93+'[5]по будинку'!AV93+'[6]по будинку'!AV93+'[7]по будинку'!AV93+'[8]по будинку'!AV93+'[9]по будинку'!AV93+'[10]по будинку'!AV93+'[11]по будинку'!AV93+'[12]по будинку'!AV93</f>
        <v>0</v>
      </c>
      <c r="AL93" s="10">
        <f t="shared" si="46"/>
        <v>0</v>
      </c>
      <c r="AM93" s="23">
        <v>0</v>
      </c>
      <c r="AN93" s="17">
        <f>'[1]Обслуг. ДВК'!H95+'[2]по будинку'!AZ93+'[3]по будинку'!AY93+'[4]по будинку'!AY93+'[5]по будинку'!AY93+'[6]по будинку'!AY93+'[7]по будинку'!AY93+'[8]по будинку'!AY93+'[9]по будинку'!AY93+'[10]по будинку'!AY93+'[11]по будинку'!AY93+'[12]по будинку'!AY93</f>
        <v>1200.9528999999998</v>
      </c>
      <c r="AO93" s="10">
        <f>'[1]Обслуг. ДВК'!Q95+'[2]по будинку'!BA93+'[3]по будинку'!AZ93+'[4]по будинку'!AZ93+'[5]по будинку'!AZ93+'[6]по будинку'!AZ93+'[7]по будинку'!AZ93+'[8]по будинку'!AZ93+'[9]по будинку'!AZ93+'[10]по будинку'!AZ93+'[11]по будинку'!AZ93+'[12]по будинку'!AZ93</f>
        <v>1611.6810392220743</v>
      </c>
      <c r="AP93" s="10">
        <v>0</v>
      </c>
      <c r="AQ93" s="23">
        <f t="shared" si="64"/>
        <v>410.72813922207456</v>
      </c>
      <c r="AR93" s="17">
        <f>'[1]ТО мереж електропост.'!H96+'[2]по будинку'!BD93+'[3]по будинку'!BC93+'[4]по будинку'!BC93+'[5]по будинку'!BC93+'[6]по будинку'!BC93+'[7]по будинку'!BC93+'[8]по будинку'!BC93+'[9]по будинку'!BC93+'[10]по будинку'!BC93+'[11]по будинку'!BC93+'[12]по будинку'!BC93</f>
        <v>1766.2449999999999</v>
      </c>
      <c r="AS93" s="11">
        <f>'[1]ТО мереж електропост.'!P96+'[2]по будинку'!BE93+'[3]по будинку'!BD93+'[4]по будинку'!BD93+'[5]по будинку'!BD93+'[6]по будинку'!BD93+'[7]по будинку'!BD93+'[8]по будинку'!BD93+'[9]по будинку'!BD93+'[10]по будинку'!BD93+'[11]по будинку'!BD93+'[12]по будинку'!BD93</f>
        <v>128.61654447299028</v>
      </c>
      <c r="AT93" s="10">
        <f t="shared" si="47"/>
        <v>1637.6284555270097</v>
      </c>
      <c r="AU93" s="23">
        <v>0</v>
      </c>
      <c r="AV93" s="17">
        <f>'[1]ПР констр.'!H95+'[2]по будинку'!BH93+'[3]по будинку'!BG93+'[4]по будинку'!BG93+'[5]по будинку'!BG93+'[6]по будинку'!BG93+'[7]по будинку'!BG93+'[8]по будинку'!BG93+'[9]по будинку'!BG93+'[10]по будинку'!BG93+'[11]по будинку'!BG93+'[12]по будинку'!BG93</f>
        <v>6584.5800999999983</v>
      </c>
      <c r="AW93" s="10">
        <v>16152.93</v>
      </c>
      <c r="AX93" s="10">
        <v>0</v>
      </c>
      <c r="AY93" s="23">
        <f>AW93-AV93</f>
        <v>9568.3499000000011</v>
      </c>
      <c r="AZ93" s="17">
        <f>'[1]Прибирання та вивезення снігу'!H94+'[2]по будинку'!BL93+'[3]по будинку'!BK93+'[4]по будинку'!BK93+'[5]по будинку'!BK93+'[6]по будинку'!BK93+'[7]по будинку'!BK93+'[8]по будинку'!BK93+'[9]по будинку'!BK93+'[10]по будинку'!BK93+'[11]по будинку'!BK93+'[12]по будинку'!BK93</f>
        <v>1317.6094000000003</v>
      </c>
      <c r="BA93" s="10">
        <f>'[1]Прибирання та вивезення снігу'!R94+'[2]по будинку'!BM93+'[3]по будинку'!BL93+'[4]по будинку'!BL93+'[5]по будинку'!BL93+'[6]по будинку'!BL93+'[7]по будинку'!BL93+'[8]по будинку'!BL93+'[9]по будинку'!BL93+'[10]по будинку'!BL93+'[11]по будинку'!BL93+'[12]по будинку'!BL93</f>
        <v>1398.9458253446153</v>
      </c>
      <c r="BB93" s="10">
        <v>0</v>
      </c>
      <c r="BC93" s="23">
        <f>BA93-AZ93</f>
        <v>81.336425344615009</v>
      </c>
      <c r="BD93" s="17">
        <f>'[1]експлуатація номерних знаків'!H95+'[2]по будинку'!BP93+'[3]по будинку'!BO93+'[4]по будинку'!BO93+'[5]по будинку'!BO93+'[6]по будинку'!BO93+'[7]по будинку'!BO93+'[8]по будинку'!BO93+'[9]по будинку'!BO93+'[10]по будинку'!BO93+'[11]по будинку'!BO93+'[12]по будинку'!BO93</f>
        <v>12.883750000000004</v>
      </c>
      <c r="BE93" s="10">
        <f>'[1]експлуатація номерних знаків'!P95+'[2]по будинку'!BQ93+'[3]по будинку'!BP93+'[4]по будинку'!BP93+'[5]по будинку'!BP93+'[6]по будинку'!BP93+'[7]по будинку'!BP93+'[8]по будинку'!BP93+'[9]по будинку'!BP93+'[10]по будинку'!BP93+'[11]по будинку'!BP93+'[12]по будинку'!BP93</f>
        <v>0</v>
      </c>
      <c r="BF93" s="12">
        <f t="shared" si="51"/>
        <v>12.883750000000004</v>
      </c>
      <c r="BG93" s="29">
        <v>0</v>
      </c>
      <c r="BH93" s="17">
        <f>'[1]Освітлення місць загального кор'!H95+'[2]по будинку'!BT93+'[3]по будинку'!BS93+'[4]по будинку'!BS93+'[5]по будинку'!BS93+'[6]по будинку'!BS93+'[7]по будинку'!BS93+'[8]по будинку'!BS93+'[9]по будинку'!BS93+'[10]по будинку'!BS93+'[11]по будинку'!BS93+'[12]по будинку'!BS93</f>
        <v>1350.6386500000001</v>
      </c>
      <c r="BI93" s="10">
        <f>'[1]Освітлення місць загального кор'!Q95+'[2]по будинку'!BU93+'[3]по будинку'!BT93+'[4]по будинку'!BT93+'[5]по будинку'!BT93+'[6]по будинку'!BT93+'[7]по будинку'!BT93+'[8]по будинку'!BT93+'[9]по будинку'!BT93+'[10]по будинку'!BT93+'[11]по будинку'!BT93+'[12]по будинку'!BT93</f>
        <v>1316.6609671607112</v>
      </c>
      <c r="BJ93" s="10">
        <f>BH93-BI93</f>
        <v>33.977682839288946</v>
      </c>
      <c r="BK93" s="27">
        <v>0</v>
      </c>
      <c r="BL93" s="17">
        <v>0</v>
      </c>
      <c r="BM93" s="10">
        <f>'[1]Енергопостачання ліфтів'!P95+'[2]по будинку'!BY93+'[3]по будинку'!BX93+'[4]по будинку'!BX93+'[5]по будинку'!BX93+'[6]по будинку'!BX93+'[7]по будинку'!BX93+'[8]по будинку'!BX93+'[9]по будинку'!BX93+'[10]по будинку'!BX93+'[11]по будинку'!BX93+'[12]по будинку'!BX93</f>
        <v>0</v>
      </c>
      <c r="BN93" s="10">
        <f t="shared" si="54"/>
        <v>0</v>
      </c>
      <c r="BO93" s="23">
        <f t="shared" si="55"/>
        <v>0</v>
      </c>
      <c r="BP93" s="134">
        <f t="shared" si="56"/>
        <v>23245.658200000002</v>
      </c>
      <c r="BQ93" s="12">
        <f t="shared" si="56"/>
        <v>31561.294239837534</v>
      </c>
      <c r="BR93" s="10">
        <v>0</v>
      </c>
      <c r="BS93" s="15">
        <f t="shared" si="62"/>
        <v>8315.6360398375327</v>
      </c>
      <c r="BT93" s="30">
        <f t="shared" si="58"/>
        <v>1.357728568848936</v>
      </c>
    </row>
    <row r="94" spans="1:72" ht="17.100000000000001" customHeight="1" x14ac:dyDescent="0.2">
      <c r="A94" s="136">
        <v>89</v>
      </c>
      <c r="B94" s="39" t="s">
        <v>46</v>
      </c>
      <c r="C94" s="36">
        <v>201</v>
      </c>
      <c r="D94" s="22">
        <f>'[1]Прибирання сходових кліто'!H95+'[2]по будинку'!P94+'[3]по будинку'!O94+'[4]по будинку'!O94+'[5]по будинку'!O94+'[6]по будинку'!O94+'[7]по будинку'!O94+'[8]по будинку'!O94+'[9]по будинку'!O94+'[10]по будинку'!O94+'[11]по будинку'!O94+'[12]по будинку'!O94</f>
        <v>0</v>
      </c>
      <c r="E94" s="11">
        <f>'[1]Прибирання сходових кліто'!Y95+'[2]по будинку'!Q94+'[3]по будинку'!P94+'[4]по будинку'!P94+'[5]по будинку'!P94+'[6]по будинку'!P94+'[7]по будинку'!P94+'[8]по будинку'!P94+'[9]по будинку'!P94+'[10]по будинку'!P94+'[11]по будинку'!P94+'[12]по будинку'!P94</f>
        <v>0</v>
      </c>
      <c r="F94" s="10">
        <f t="shared" si="33"/>
        <v>0</v>
      </c>
      <c r="G94" s="23">
        <f t="shared" si="34"/>
        <v>0</v>
      </c>
      <c r="H94" s="17">
        <f>'[1]Прибирання прибуд терит.'!H94+'[2]по будинку'!T94+'[3]по будинку'!S94+'[4]по будинку'!S94+'[5]по будинку'!S94+'[6]по будинку'!S94+'[7]по будинку'!S94+'[8]по будинку'!S94+'[9]по будинку'!S94+'[10]по будинку'!S94+'[11]по будинку'!S94+'[12]по будинку'!S94</f>
        <v>11806.983984000002</v>
      </c>
      <c r="I94" s="11">
        <f>'[1]Прибирання прибуд терит.'!AG94+'[2]по будинку'!U94+'[3]по будинку'!T94+'[4]по будинку'!T94+'[5]по будинку'!T94+'[6]по будинку'!T94+'[7]по будинку'!T94+'[8]по будинку'!T94+'[9]по будинку'!T94+'[10]по будинку'!T94+'[11]по будинку'!T94+'[12]по будинку'!T94</f>
        <v>15732.963538007743</v>
      </c>
      <c r="J94" s="10">
        <v>0</v>
      </c>
      <c r="K94" s="23">
        <f t="shared" si="36"/>
        <v>3925.9795540077412</v>
      </c>
      <c r="L94" s="22">
        <f>'[1]Вивезення та знешкодження ТПВ'!H96+'[2]по будинку'!X94+'[3]по будинку'!W94+'[4]по будинку'!W94+'[5]по будинку'!W94</f>
        <v>2686.8128000000002</v>
      </c>
      <c r="M94" s="10">
        <f>'[1]Вивезення та знешкодження ТПВ'!V96+'[2]по будинку'!Y94+'[3]по будинку'!X94+'[4]по будинку'!X94+'[5]по будинку'!X94</f>
        <v>3947.6978349373726</v>
      </c>
      <c r="N94" s="10">
        <v>0</v>
      </c>
      <c r="O94" s="15">
        <f t="shared" si="37"/>
        <v>1260.8850349373724</v>
      </c>
      <c r="P94" s="17">
        <f>'[1]Приб підвал, тех.поверхів,покр '!H96+'[2]по будинку'!AB94+'[3]по будинку'!AA94+'[4]по будинку'!AA94+'[5]по будинку'!AA94+'[6]по будинку'!AA94+'[7]по будинку'!AA94+'[8]по будинку'!AA94+'[9]по будинку'!AA94+'[10]по будинку'!AA94+'[11]по будинку'!AA94+'[12]по будинку'!AA94</f>
        <v>0</v>
      </c>
      <c r="Q94" s="11">
        <f>'[1]Приб підвал, тех.поверхів,покр '!Q96+'[2]по будинку'!AC94+'[3]по будинку'!AB94+'[4]по будинку'!AB94+'[5]по будинку'!AB94+'[6]по будинку'!AB94+'[7]по будинку'!AB94+'[8]по будинку'!AB94+'[9]по будинку'!AB94+'[10]по будинку'!AB94+'[11]по будинку'!AB94+'[12]по будинку'!AB94</f>
        <v>0</v>
      </c>
      <c r="R94" s="10">
        <f t="shared" si="38"/>
        <v>0</v>
      </c>
      <c r="S94" s="23">
        <v>0</v>
      </c>
      <c r="T94" s="17">
        <v>0</v>
      </c>
      <c r="U94" s="10">
        <f>'[1]ТО ліфтів'!Q96+'[2]по будинку'!AG94+'[3]по будинку'!AF94+'[4]по будинку'!AF94+'[5]по будинку'!AF94+'[6]по будинку'!AF94+'[7]по будинку'!AF94+'[8]по будинку'!AF94+'[9]по будинку'!AF94+'[10]по будинку'!AF94+'[11]по будинку'!AF94+'[12]по будинку'!AF94</f>
        <v>0</v>
      </c>
      <c r="V94" s="10">
        <f t="shared" si="39"/>
        <v>0</v>
      </c>
      <c r="W94" s="23">
        <f t="shared" si="40"/>
        <v>0</v>
      </c>
      <c r="X94" s="17">
        <f>'[1]Обслуг. дисп.'!H96+'[2]по будинку'!AJ94+'[3]по будинку'!AI94+'[4]по будинку'!AI94+'[5]по будинку'!AI94+'[6]по будинку'!AI94+'[7]по будинку'!AI94+'[8]по будинку'!AI94+'[9]по будинку'!AI94+'[10]по будинку'!AI94+'[11]по будинку'!AI94+'[12]по будинку'!AI94</f>
        <v>0</v>
      </c>
      <c r="Y94" s="10">
        <f>'[1]Обслуг. дисп.'!O96+'[2]по будинку'!AK94+'[3]по будинку'!AJ94+'[4]по будинку'!AJ94+'[5]по будинку'!AJ94+'[6]по будинку'!AJ94+'[7]по будинку'!AJ94+'[8]по будинку'!AJ94+'[9]по будинку'!AJ94+'[10]по будинку'!AJ94+'[11]по будинку'!AJ94+'[12]по будинку'!AJ94</f>
        <v>0</v>
      </c>
      <c r="Z94" s="10">
        <f t="shared" si="41"/>
        <v>0</v>
      </c>
      <c r="AA94" s="27">
        <f t="shared" si="42"/>
        <v>0</v>
      </c>
      <c r="AB94" s="17">
        <f>'[1]ТО внутр. буд.сист'!H94+'[2]по будинку'!AN94+'[3]по будинку'!AM94+'[4]по будинку'!AM94+'[5]по будинку'!AM94+'[6]по будинку'!AM94+'[7]по будинку'!AM94+'[8]по будинку'!AM94+'[9]по будинку'!AM94+'[10]по будинку'!AM94+'[11]по будинку'!AM94+'[12]по будинку'!AM94</f>
        <v>6305.1233600000014</v>
      </c>
      <c r="AC94" s="10">
        <f>'[1]ТО внутр. буд.сист'!W94+'[2]по будинку'!AO94+'[3]по будинку'!AN94+'[4]по будинку'!AN94+'[5]по будинку'!AN94+'[6]по будинку'!AN94+'[7]по будинку'!AN94+'[8]по будинку'!AN94+'[9]по будинку'!AN94+'[10]по будинку'!AN94+'[11]по будинку'!AN94+'[12]по будинку'!AN94</f>
        <v>2289.4918162547478</v>
      </c>
      <c r="AD94" s="10">
        <f t="shared" si="43"/>
        <v>4015.6315437452536</v>
      </c>
      <c r="AE94" s="23">
        <v>0</v>
      </c>
      <c r="AF94" s="17">
        <f>[1]Дератизація!H95+'[2]по будинку'!AR94+'[3]по будинку'!AQ94+'[4]по будинку'!AQ94+'[5]по будинку'!AQ94+'[6]по будинку'!AQ94+'[7]по будинку'!AQ94+'[8]по будинку'!AQ94+'[9]по будинку'!AQ94+'[10]по будинку'!AQ94+'[11]по будинку'!AQ94+'[12]по будинку'!AQ94</f>
        <v>0</v>
      </c>
      <c r="AG94" s="10">
        <f>[1]Дератизація!O95+'[2]по будинку'!AS94+'[3]по будинку'!AR94+'[4]по будинку'!AR94+'[5]по будинку'!AR94+'[6]по будинку'!AR94+'[7]по будинку'!AR94+'[8]по будинку'!AR94+'[9]по будинку'!AR94+'[10]по будинку'!AR94+'[11]по будинку'!AR94+'[12]по будинку'!AR94</f>
        <v>0</v>
      </c>
      <c r="AH94" s="10">
        <f t="shared" si="44"/>
        <v>0</v>
      </c>
      <c r="AI94" s="23">
        <f t="shared" si="45"/>
        <v>0</v>
      </c>
      <c r="AJ94" s="17">
        <f>[1]Дезінсекція!H96+'[2]по будинку'!AV94+'[3]по будинку'!AU94+'[4]по будинку'!AU94+'[5]по будинку'!AU94+'[6]по будинку'!AU94+'[7]по будинку'!AU94+'[8]по будинку'!AU94+'[9]по будинку'!AU94+'[10]по будинку'!AU94+'[11]по будинку'!AU94+'[12]по будинку'!AU94</f>
        <v>0</v>
      </c>
      <c r="AK94" s="10">
        <f>[1]Дезінсекція!O96+'[2]по будинку'!AW94+'[3]по будинку'!AV94+'[4]по будинку'!AV94+'[5]по будинку'!AV94+'[6]по будинку'!AV94+'[7]по будинку'!AV94+'[8]по будинку'!AV94+'[9]по будинку'!AV94+'[10]по будинку'!AV94+'[11]по будинку'!AV94+'[12]по будинку'!AV94</f>
        <v>0</v>
      </c>
      <c r="AL94" s="10">
        <f t="shared" si="46"/>
        <v>0</v>
      </c>
      <c r="AM94" s="23">
        <v>0</v>
      </c>
      <c r="AN94" s="17">
        <f>'[1]Обслуг. ДВК'!H96+'[2]по будинку'!AZ94+'[3]по будинку'!AY94+'[4]по будинку'!AY94+'[5]по будинку'!AY94+'[6]по будинку'!AY94+'[7]по будинку'!AY94+'[8]по будинку'!AY94+'[9]по будинку'!AY94+'[10]по будинку'!AY94+'[11]по будинку'!AY94+'[12]по будинку'!AY94</f>
        <v>292.20132000000001</v>
      </c>
      <c r="AO94" s="10">
        <f>'[1]Обслуг. ДВК'!Q96+'[2]по будинку'!BA94+'[3]по будинку'!AZ94+'[4]по будинку'!AZ94+'[5]по будинку'!AZ94+'[6]по будинку'!AZ94+'[7]по будинку'!AZ94+'[8]по будинку'!AZ94+'[9]по будинку'!AZ94+'[10]по будинку'!AZ94+'[11]по будинку'!AZ94+'[12]по будинку'!AZ94</f>
        <v>0</v>
      </c>
      <c r="AP94" s="10">
        <f t="shared" si="63"/>
        <v>292.20132000000001</v>
      </c>
      <c r="AQ94" s="23">
        <v>0</v>
      </c>
      <c r="AR94" s="17">
        <f>'[1]ТО мереж електропост.'!H97+'[2]по будинку'!BD94+'[3]по будинку'!BC94+'[4]по будинку'!BC94+'[5]по будинку'!BC94+'[6]по будинку'!BC94+'[7]по будинку'!BC94+'[8]по будинку'!BC94+'[9]по будинку'!BC94+'[10]по будинку'!BC94+'[11]по будинку'!BC94+'[12]по будинку'!BC94</f>
        <v>644.92295200000001</v>
      </c>
      <c r="AS94" s="11">
        <f>'[1]ТО мереж електропост.'!P97+'[2]по будинку'!BE94+'[3]по будинку'!BD94+'[4]по будинку'!BD94+'[5]по будинку'!BD94+'[6]по будинку'!BD94+'[7]по будинку'!BD94+'[8]по будинку'!BD94+'[9]по будинку'!BD94+'[10]по будинку'!BD94+'[11]по будинку'!BD94+'[12]по будинку'!BD94</f>
        <v>1563.3502642782657</v>
      </c>
      <c r="AT94" s="10">
        <f t="shared" si="47"/>
        <v>-918.42731227826573</v>
      </c>
      <c r="AU94" s="23">
        <v>0</v>
      </c>
      <c r="AV94" s="17">
        <f>'[1]ПР констр.'!H96+'[2]по будинку'!BH94+'[3]по будинку'!BG94+'[4]по будинку'!BG94+'[5]по будинку'!BG94+'[6]по будинку'!BG94+'[7]по будинку'!BG94+'[8]по будинку'!BG94+'[9]по будинку'!BG94+'[10]по будинку'!BG94+'[11]по будинку'!BG94+'[12]по будинку'!BG94</f>
        <v>8454.9381839999987</v>
      </c>
      <c r="AW94" s="10">
        <v>4519.38</v>
      </c>
      <c r="AX94" s="10">
        <f t="shared" si="48"/>
        <v>3935.5581839999986</v>
      </c>
      <c r="AY94" s="23">
        <v>0</v>
      </c>
      <c r="AZ94" s="17">
        <f>'[1]Прибирання та вивезення снігу'!H95+'[2]по будинку'!BL94+'[3]по будинку'!BK94+'[4]по будинку'!BK94+'[5]по будинку'!BK94+'[6]по будинку'!BK94+'[7]по будинку'!BK94+'[8]по будинку'!BK94+'[9]по будинку'!BK94+'[10]по будинку'!BK94+'[11]по будинку'!BK94+'[12]по будинку'!BK94</f>
        <v>2257.3570639999998</v>
      </c>
      <c r="BA94" s="10">
        <f>'[1]Прибирання та вивезення снігу'!R95+'[2]по будинку'!BM94+'[3]по будинку'!BL94+'[4]по будинку'!BL94+'[5]по будинку'!BL94+'[6]по будинку'!BL94+'[7]по будинку'!BL94+'[8]по будинку'!BL94+'[9]по будинку'!BL94+'[10]по будинку'!BL94+'[11]по будинку'!BL94+'[12]по будинку'!BL94</f>
        <v>1588.2470855015176</v>
      </c>
      <c r="BB94" s="10">
        <f>AZ94-BA94</f>
        <v>669.10997849848218</v>
      </c>
      <c r="BC94" s="23">
        <v>0</v>
      </c>
      <c r="BD94" s="17">
        <f>'[1]експлуатація номерних знаків'!H96+'[2]по будинку'!BP94+'[3]по будинку'!BO94+'[4]по будинку'!BO94+'[5]по будинку'!BO94+'[6]по будинку'!BO94+'[7]по будинку'!BO94+'[8]по будинку'!BO94+'[9]по будинку'!BO94+'[10]по будинку'!BO94+'[11]по будинку'!BO94+'[12]по будинку'!BO94</f>
        <v>12.567448000000002</v>
      </c>
      <c r="BE94" s="10">
        <f>'[1]експлуатація номерних знаків'!P96+'[2]по будинку'!BQ94+'[3]по будинку'!BP94+'[4]по будинку'!BP94+'[5]по будинку'!BP94+'[6]по будинку'!BP94+'[7]по будинку'!BP94+'[8]по будинку'!BP94+'[9]по будинку'!BP94+'[10]по будинку'!BP94+'[11]по будинку'!BP94+'[12]по будинку'!BP94</f>
        <v>0</v>
      </c>
      <c r="BF94" s="12">
        <f t="shared" si="51"/>
        <v>12.567448000000002</v>
      </c>
      <c r="BG94" s="29">
        <v>0</v>
      </c>
      <c r="BH94" s="17">
        <f>'[1]Освітлення місць загального кор'!H96+'[2]по будинку'!BT94+'[3]по будинку'!BS94+'[4]по будинку'!BS94+'[5]по будинку'!BS94+'[6]по будинку'!BS94+'[7]по будинку'!BS94+'[8]по будинку'!BS94+'[9]по будинку'!BS94+'[10]по будинку'!BS94+'[11]по будинку'!BS94+'[12]по будинку'!BS94</f>
        <v>1854.6576160000006</v>
      </c>
      <c r="BI94" s="10">
        <f>'[1]Освітлення місць загального кор'!Q96+'[2]по будинку'!BU94+'[3]по будинку'!BT94+'[4]по будинку'!BT94+'[5]по будинку'!BT94+'[6]по будинку'!BT94+'[7]по будинку'!BT94+'[8]по будинку'!BT94+'[9]по будинку'!BT94+'[10]по будинку'!BT94+'[11]по будинку'!BT94+'[12]по будинку'!BT94</f>
        <v>1852.1766252303048</v>
      </c>
      <c r="BJ94" s="10">
        <f t="shared" si="52"/>
        <v>2.4809907696958362</v>
      </c>
      <c r="BK94" s="27">
        <v>0</v>
      </c>
      <c r="BL94" s="17">
        <v>0</v>
      </c>
      <c r="BM94" s="10">
        <f>'[1]Енергопостачання ліфтів'!P96+'[2]по будинку'!BY94+'[3]по будинку'!BX94+'[4]по будинку'!BX94+'[5]по будинку'!BX94+'[6]по будинку'!BX94+'[7]по будинку'!BX94+'[8]по будинку'!BX94+'[9]по будинку'!BX94+'[10]по будинку'!BX94+'[11]по будинку'!BX94+'[12]по будинку'!BX94</f>
        <v>0</v>
      </c>
      <c r="BN94" s="10">
        <f t="shared" si="54"/>
        <v>0</v>
      </c>
      <c r="BO94" s="23">
        <f t="shared" si="55"/>
        <v>0</v>
      </c>
      <c r="BP94" s="134">
        <f t="shared" si="56"/>
        <v>34315.564728000005</v>
      </c>
      <c r="BQ94" s="12">
        <f t="shared" si="56"/>
        <v>31493.307164209953</v>
      </c>
      <c r="BR94" s="10">
        <f t="shared" si="57"/>
        <v>2822.2575637900518</v>
      </c>
      <c r="BS94" s="15">
        <v>0</v>
      </c>
      <c r="BT94" s="30">
        <f t="shared" si="58"/>
        <v>0.91775575934243003</v>
      </c>
    </row>
    <row r="95" spans="1:72" ht="17.100000000000001" customHeight="1" x14ac:dyDescent="0.2">
      <c r="A95" s="136">
        <v>90</v>
      </c>
      <c r="B95" s="39" t="s">
        <v>73</v>
      </c>
      <c r="C95" s="36">
        <v>10</v>
      </c>
      <c r="D95" s="22">
        <f>'[1]Прибирання сходових кліто'!H96+'[2]по будинку'!P95+'[3]по будинку'!O95+'[4]по будинку'!O95+'[5]по будинку'!O95+'[6]по будинку'!O95+'[7]по будинку'!O95+'[8]по будинку'!O95+'[9]по будинку'!O95+'[10]по будинку'!O95+'[11]по будинку'!O95+'[12]по будинку'!O95</f>
        <v>0</v>
      </c>
      <c r="E95" s="11">
        <f>'[1]Прибирання сходових кліто'!Y96+'[2]по будинку'!Q95+'[3]по будинку'!P95+'[4]по будинку'!P95+'[5]по будинку'!P95+'[6]по будинку'!P95+'[7]по будинку'!P95+'[8]по будинку'!P95+'[9]по будинку'!P95+'[10]по будинку'!P95+'[11]по будинку'!P95+'[12]по будинку'!P95</f>
        <v>0</v>
      </c>
      <c r="F95" s="10">
        <f t="shared" si="33"/>
        <v>0</v>
      </c>
      <c r="G95" s="23">
        <f t="shared" si="34"/>
        <v>0</v>
      </c>
      <c r="H95" s="17">
        <f>'[1]Прибирання прибуд терит.'!H95+'[2]по будинку'!T95+'[3]по будинку'!S95+'[4]по будинку'!S95+'[5]по будинку'!S95+'[6]по будинку'!S95+'[7]по будинку'!S95+'[8]по будинку'!S95+'[9]по будинку'!S95+'[10]по будинку'!S95+'[11]по будинку'!S95+'[12]по будинку'!S95</f>
        <v>7656.2715200000002</v>
      </c>
      <c r="I95" s="11">
        <f>'[1]Прибирання прибуд терит.'!AG95+'[2]по будинку'!U95+'[3]по будинку'!T95+'[4]по будинку'!T95+'[5]по будинку'!T95+'[6]по будинку'!T95+'[7]по будинку'!T95+'[8]по будинку'!T95+'[9]по будинку'!T95+'[10]по будинку'!T95+'[11]по будинку'!T95+'[12]по будинку'!T95</f>
        <v>12997.313273404741</v>
      </c>
      <c r="J95" s="10">
        <v>0</v>
      </c>
      <c r="K95" s="23">
        <f t="shared" si="36"/>
        <v>5341.041753404741</v>
      </c>
      <c r="L95" s="22">
        <f>'[1]Вивезення та знешкодження ТПВ'!H97+'[2]по будинку'!X95+'[3]по будинку'!W95+'[4]по будинку'!W95+'[5]по будинку'!W95</f>
        <v>1734.3820000000001</v>
      </c>
      <c r="M95" s="10">
        <f>'[1]Вивезення та знешкодження ТПВ'!V97+'[2]по будинку'!Y95+'[3]по будинку'!X95+'[4]по будинку'!X95+'[5]по будинку'!X95</f>
        <v>1837.5196519892525</v>
      </c>
      <c r="N95" s="10">
        <v>0</v>
      </c>
      <c r="O95" s="15">
        <f t="shared" si="37"/>
        <v>103.13765198925239</v>
      </c>
      <c r="P95" s="17">
        <f>'[1]Приб підвал, тех.поверхів,покр '!H97+'[2]по будинку'!AB95+'[3]по будинку'!AA95+'[4]по будинку'!AA95+'[5]по будинку'!AA95+'[6]по будинку'!AA95+'[7]по будинку'!AA95+'[8]по будинку'!AA95+'[9]по будинку'!AA95+'[10]по будинку'!AA95+'[11]по будинку'!AA95+'[12]по будинку'!AA95</f>
        <v>0</v>
      </c>
      <c r="Q95" s="11">
        <f>'[1]Приб підвал, тех.поверхів,покр '!Q97+'[2]по будинку'!AC95+'[3]по будинку'!AB95+'[4]по будинку'!AB95+'[5]по будинку'!AB95+'[6]по будинку'!AB95+'[7]по будинку'!AB95+'[8]по будинку'!AB95+'[9]по будинку'!AB95+'[10]по будинку'!AB95+'[11]по будинку'!AB95+'[12]по будинку'!AB95</f>
        <v>0</v>
      </c>
      <c r="R95" s="10">
        <f t="shared" si="38"/>
        <v>0</v>
      </c>
      <c r="S95" s="23">
        <v>0</v>
      </c>
      <c r="T95" s="17">
        <v>0</v>
      </c>
      <c r="U95" s="10">
        <f>'[1]ТО ліфтів'!Q97+'[2]по будинку'!AG95+'[3]по будинку'!AF95+'[4]по будинку'!AF95+'[5]по будинку'!AF95+'[6]по будинку'!AF95+'[7]по будинку'!AF95+'[8]по будинку'!AF95+'[9]по будинку'!AF95+'[10]по будинку'!AF95+'[11]по будинку'!AF95+'[12]по будинку'!AF95</f>
        <v>0</v>
      </c>
      <c r="V95" s="10">
        <f t="shared" si="39"/>
        <v>0</v>
      </c>
      <c r="W95" s="23">
        <f t="shared" si="40"/>
        <v>0</v>
      </c>
      <c r="X95" s="17">
        <f>'[1]Обслуг. дисп.'!H97+'[2]по будинку'!AJ95+'[3]по будинку'!AI95+'[4]по будинку'!AI95+'[5]по будинку'!AI95+'[6]по будинку'!AI95+'[7]по будинку'!AI95+'[8]по будинку'!AI95+'[9]по будинку'!AI95+'[10]по будинку'!AI95+'[11]по будинку'!AI95+'[12]по будинку'!AI95</f>
        <v>0</v>
      </c>
      <c r="Y95" s="10">
        <f>'[1]Обслуг. дисп.'!O97+'[2]по будинку'!AK95+'[3]по будинку'!AJ95+'[4]по будинку'!AJ95+'[5]по будинку'!AJ95+'[6]по будинку'!AJ95+'[7]по будинку'!AJ95+'[8]по будинку'!AJ95+'[9]по будинку'!AJ95+'[10]по будинку'!AJ95+'[11]по будинку'!AJ95+'[12]по будинку'!AJ95</f>
        <v>0</v>
      </c>
      <c r="Z95" s="10">
        <f t="shared" si="41"/>
        <v>0</v>
      </c>
      <c r="AA95" s="27">
        <f t="shared" si="42"/>
        <v>0</v>
      </c>
      <c r="AB95" s="17">
        <f>'[1]ТО внутр. буд.сист'!H95+'[2]по будинку'!AN95+'[3]по будинку'!AM95+'[4]по будинку'!AM95+'[5]по будинку'!AM95+'[6]по будинку'!AM95+'[7]по будинку'!AM95+'[8]по будинку'!AM95+'[9]по будинку'!AM95+'[10]по будинку'!AM95+'[11]по будинку'!AM95+'[12]по будинку'!AM95</f>
        <v>5780.2103600000009</v>
      </c>
      <c r="AC95" s="10">
        <f>'[1]ТО внутр. буд.сист'!W95+'[2]по будинку'!AO95+'[3]по будинку'!AN95+'[4]по будинку'!AN95+'[5]по будинку'!AN95+'[6]по будинку'!AN95+'[7]по будинку'!AN95+'[8]по будинку'!AN95+'[9]по будинку'!AN95+'[10]по будинку'!AN95+'[11]по будинку'!AN95+'[12]по будинку'!AN95</f>
        <v>1889.8602243407713</v>
      </c>
      <c r="AD95" s="10">
        <f t="shared" si="43"/>
        <v>3890.3501356592296</v>
      </c>
      <c r="AE95" s="23">
        <v>0</v>
      </c>
      <c r="AF95" s="17">
        <f>[1]Дератизація!H96+'[2]по будинку'!AR95+'[3]по будинку'!AQ95+'[4]по будинку'!AQ95+'[5]по будинку'!AQ95+'[6]по будинку'!AQ95+'[7]по будинку'!AQ95+'[8]по будинку'!AQ95+'[9]по будинку'!AQ95+'[10]по будинку'!AQ95+'[11]по будинку'!AQ95+'[12]по будинку'!AQ95</f>
        <v>0</v>
      </c>
      <c r="AG95" s="10">
        <f>[1]Дератизація!O96+'[2]по будинку'!AS95+'[3]по будинку'!AR95+'[4]по будинку'!AR95+'[5]по будинку'!AR95+'[6]по будинку'!AR95+'[7]по будинку'!AR95+'[8]по будинку'!AR95+'[9]по будинку'!AR95+'[10]по будинку'!AR95+'[11]по будинку'!AR95+'[12]по будинку'!AR95</f>
        <v>0</v>
      </c>
      <c r="AH95" s="10">
        <f t="shared" si="44"/>
        <v>0</v>
      </c>
      <c r="AI95" s="23">
        <f t="shared" si="45"/>
        <v>0</v>
      </c>
      <c r="AJ95" s="17">
        <f>[1]Дезінсекція!H97+'[2]по будинку'!AV95+'[3]по будинку'!AU95+'[4]по будинку'!AU95+'[5]по будинку'!AU95+'[6]по будинку'!AU95+'[7]по будинку'!AU95+'[8]по будинку'!AU95+'[9]по будинку'!AU95+'[10]по будинку'!AU95+'[11]по будинку'!AU95+'[12]по будинку'!AU95</f>
        <v>0</v>
      </c>
      <c r="AK95" s="10">
        <f>[1]Дезінсекція!O97+'[2]по будинку'!AW95+'[3]по будинку'!AV95+'[4]по будинку'!AV95+'[5]по будинку'!AV95+'[6]по будинку'!AV95+'[7]по будинку'!AV95+'[8]по будинку'!AV95+'[9]по будинку'!AV95+'[10]по будинку'!AV95+'[11]по будинку'!AV95+'[12]по будинку'!AV95</f>
        <v>0</v>
      </c>
      <c r="AL95" s="10">
        <f t="shared" si="46"/>
        <v>0</v>
      </c>
      <c r="AM95" s="23">
        <v>0</v>
      </c>
      <c r="AN95" s="17">
        <f>'[1]Обслуг. ДВК'!H97+'[2]по будинку'!AZ95+'[3]по будинку'!AY95+'[4]по будинку'!AY95+'[5]по будинку'!AY95+'[6]по будинку'!AY95+'[7]по будинку'!AY95+'[8]по будинку'!AY95+'[9]по будинку'!AY95+'[10]по будинку'!AY95+'[11]по будинку'!AY95+'[12]по будинку'!AY95</f>
        <v>716.85619999999983</v>
      </c>
      <c r="AO95" s="10">
        <f>'[1]Обслуг. ДВК'!Q97+'[2]по будинку'!BA95+'[3]по будинку'!AZ95+'[4]по будинку'!AZ95+'[5]по будинку'!AZ95+'[6]по будинку'!AZ95+'[7]по будинку'!AZ95+'[8]по будинку'!AZ95+'[9]по будинку'!AZ95+'[10]по будинку'!AZ95+'[11]по будинку'!AZ95+'[12]по будинку'!AZ95</f>
        <v>871.49732217622613</v>
      </c>
      <c r="AP95" s="10">
        <v>0</v>
      </c>
      <c r="AQ95" s="23">
        <f>AO95-AN95</f>
        <v>154.6411221762263</v>
      </c>
      <c r="AR95" s="17">
        <f>'[1]ТО мереж електропост.'!H98+'[2]по будинку'!BD95+'[3]по будинку'!BC95+'[4]по будинку'!BC95+'[5]по будинку'!BC95+'[6]по будинку'!BC95+'[7]по будинку'!BC95+'[8]по будинку'!BC95+'[9]по будинку'!BC95+'[10]по будинку'!BC95+'[11]по будинку'!BC95+'[12]по будинку'!BC95</f>
        <v>1827.5114799999997</v>
      </c>
      <c r="AS95" s="11">
        <f>'[1]ТО мереж електропост.'!P98+'[2]по будинку'!BE95+'[3]по будинку'!BD95+'[4]по будинку'!BD95+'[5]по будинку'!BD95+'[6]по будинку'!BD95+'[7]по будинку'!BD95+'[8]по будинку'!BD95+'[9]по будинку'!BD95+'[10]по будинку'!BD95+'[11]по будинку'!BD95+'[12]по будинку'!BD95</f>
        <v>133.0992911638084</v>
      </c>
      <c r="AT95" s="10">
        <f t="shared" si="47"/>
        <v>1694.4121888361913</v>
      </c>
      <c r="AU95" s="23">
        <v>0</v>
      </c>
      <c r="AV95" s="17">
        <f>'[1]ПР констр.'!H97+'[2]по будинку'!BH95+'[3]по будинку'!BG95+'[4]по будинку'!BG95+'[5]по будинку'!BG95+'[6]по будинку'!BG95+'[7]по будинку'!BG95+'[8]по будинку'!BG95+'[9]по будинку'!BG95+'[10]по будинку'!BG95+'[11]по будинку'!BG95+'[12]по будинку'!BG95</f>
        <v>8938.86816</v>
      </c>
      <c r="AW95" s="10">
        <v>0</v>
      </c>
      <c r="AX95" s="10">
        <f t="shared" si="48"/>
        <v>8938.86816</v>
      </c>
      <c r="AY95" s="23">
        <v>0</v>
      </c>
      <c r="AZ95" s="17">
        <f>'[1]Прибирання та вивезення снігу'!H96+'[2]по будинку'!BL95+'[3]по будинку'!BK95+'[4]по будинку'!BK95+'[5]по будинку'!BK95+'[6]по будинку'!BK95+'[7]по будинку'!BK95+'[8]по будинку'!BK95+'[9]по будинку'!BK95+'[10]по будинку'!BK95+'[11]по будинку'!BK95+'[12]по будинку'!BK95</f>
        <v>2009.8656399999995</v>
      </c>
      <c r="BA95" s="10">
        <f>'[1]Прибирання та вивезення снігу'!R96+'[2]по будинку'!BM95+'[3]по будинку'!BL95+'[4]по будинку'!BL95+'[5]по будинку'!BL95+'[6]по будинку'!BL95+'[7]по будинку'!BL95+'[8]по будинку'!BL95+'[9]по будинку'!BL95+'[10]по будинку'!BL95+'[11]по будинку'!BL95+'[12]по будинку'!BL95</f>
        <v>1529.536954528759</v>
      </c>
      <c r="BB95" s="10">
        <f>AZ95-BA95</f>
        <v>480.32868547124053</v>
      </c>
      <c r="BC95" s="23">
        <v>0</v>
      </c>
      <c r="BD95" s="17">
        <f>'[1]експлуатація номерних знаків'!H97+'[2]по будинку'!BP95+'[3]по будинку'!BO95+'[4]по будинку'!BO95+'[5]по будинку'!BO95+'[6]по будинку'!BO95+'[7]по будинку'!BO95+'[8]по будинку'!BO95+'[9]по будинку'!BO95+'[10]по будинку'!BO95+'[11]по будинку'!BO95+'[12]по будинку'!BO95</f>
        <v>22.908159999999999</v>
      </c>
      <c r="BE95" s="10">
        <f>'[1]експлуатація номерних знаків'!P97+'[2]по будинку'!BQ95+'[3]по будинку'!BP95+'[4]по будинку'!BP95+'[5]по будинку'!BP95+'[6]по будинку'!BP95+'[7]по будинку'!BP95+'[8]по будинку'!BP95+'[9]по будинку'!BP95+'[10]по будинку'!BP95+'[11]по будинку'!BP95+'[12]по будинку'!BP95</f>
        <v>0</v>
      </c>
      <c r="BF95" s="12">
        <f t="shared" si="51"/>
        <v>22.908159999999999</v>
      </c>
      <c r="BG95" s="29">
        <v>0</v>
      </c>
      <c r="BH95" s="17">
        <f>'[1]Освітлення місць загального кор'!H97+'[2]по будинку'!BT95+'[3]по будинку'!BS95+'[4]по будинку'!BS95+'[5]по будинку'!BS95+'[6]по будинку'!BS95+'[7]по будинку'!BS95+'[8]по будинку'!BS95+'[9]по будинку'!BS95+'[10]по будинку'!BS95+'[11]по будинку'!BS95+'[12]по будинку'!BS95</f>
        <v>0</v>
      </c>
      <c r="BI95" s="10">
        <f>'[1]Освітлення місць загального кор'!Q97+'[2]по будинку'!BU95+'[3]по будинку'!BT95+'[4]по будинку'!BT95+'[5]по будинку'!BT95+'[6]по будинку'!BT95+'[7]по будинку'!BT95+'[8]по будинку'!BT95+'[9]по будинку'!BT95+'[10]по будинку'!BT95+'[11]по будинку'!BT95+'[12]по будинку'!BT95</f>
        <v>0</v>
      </c>
      <c r="BJ95" s="10">
        <f t="shared" si="52"/>
        <v>0</v>
      </c>
      <c r="BK95" s="27">
        <f t="shared" si="53"/>
        <v>0</v>
      </c>
      <c r="BL95" s="17">
        <v>0</v>
      </c>
      <c r="BM95" s="10">
        <f>'[1]Енергопостачання ліфтів'!P97+'[2]по будинку'!BY95+'[3]по будинку'!BX95+'[4]по будинку'!BX95+'[5]по будинку'!BX95+'[6]по будинку'!BX95+'[7]по будинку'!BX95+'[8]по будинку'!BX95+'[9]по будинку'!BX95+'[10]по будинку'!BX95+'[11]по будинку'!BX95+'[12]по будинку'!BX95</f>
        <v>0</v>
      </c>
      <c r="BN95" s="10">
        <f t="shared" si="54"/>
        <v>0</v>
      </c>
      <c r="BO95" s="23">
        <f t="shared" si="55"/>
        <v>0</v>
      </c>
      <c r="BP95" s="134">
        <f t="shared" si="56"/>
        <v>28686.873519999997</v>
      </c>
      <c r="BQ95" s="12">
        <f t="shared" si="56"/>
        <v>19258.826717603559</v>
      </c>
      <c r="BR95" s="10">
        <f t="shared" si="57"/>
        <v>9428.0468023964386</v>
      </c>
      <c r="BS95" s="15">
        <v>0</v>
      </c>
      <c r="BT95" s="30">
        <f t="shared" si="58"/>
        <v>0.67134631120315824</v>
      </c>
    </row>
    <row r="96" spans="1:72" ht="17.100000000000001" customHeight="1" x14ac:dyDescent="0.2">
      <c r="A96" s="135">
        <v>91</v>
      </c>
      <c r="B96" s="39" t="s">
        <v>73</v>
      </c>
      <c r="C96" s="36">
        <v>11</v>
      </c>
      <c r="D96" s="22">
        <f>'[1]Прибирання сходових кліто'!H97+'[2]по будинку'!P96+'[3]по будинку'!O96+'[4]по будинку'!O96+'[5]по будинку'!O96+'[6]по будинку'!O96+'[7]по будинку'!O96+'[8]по будинку'!O96+'[9]по будинку'!O96+'[10]по будинку'!O96+'[11]по будинку'!O96+'[12]по будинку'!O96</f>
        <v>0</v>
      </c>
      <c r="E96" s="11">
        <f>'[1]Прибирання сходових кліто'!Y97+'[2]по будинку'!Q96+'[3]по будинку'!P96+'[4]по будинку'!P96+'[5]по будинку'!P96+'[6]по будинку'!P96+'[7]по будинку'!P96+'[8]по будинку'!P96+'[9]по будинку'!P96+'[10]по будинку'!P96+'[11]по будинку'!P96+'[12]по будинку'!P96</f>
        <v>0</v>
      </c>
      <c r="F96" s="10">
        <f t="shared" si="33"/>
        <v>0</v>
      </c>
      <c r="G96" s="23">
        <f t="shared" si="34"/>
        <v>0</v>
      </c>
      <c r="H96" s="17">
        <f>'[1]Прибирання прибуд терит.'!H96+'[2]по будинку'!T96+'[3]по будинку'!S96+'[4]по будинку'!S96+'[5]по будинку'!S96+'[6]по будинку'!S96+'[7]по будинку'!S96+'[8]по будинку'!S96+'[9]по будинку'!S96+'[10]по будинку'!S96+'[11]по будинку'!S96+'[12]по будинку'!S96</f>
        <v>2536.1464799999994</v>
      </c>
      <c r="I96" s="11">
        <f>'[1]Прибирання прибуд терит.'!AG96+'[2]по будинку'!U96+'[3]по будинку'!T96+'[4]по будинку'!T96+'[5]по будинку'!T96+'[6]по будинку'!T96+'[7]по будинку'!T96+'[8]по будинку'!T96+'[9]по будинку'!T96+'[10]по будинку'!T96+'[11]по будинку'!T96+'[12]по будинку'!T96</f>
        <v>7435.483023268519</v>
      </c>
      <c r="J96" s="10">
        <v>0</v>
      </c>
      <c r="K96" s="23">
        <f t="shared" si="36"/>
        <v>4899.3365432685196</v>
      </c>
      <c r="L96" s="22">
        <f>'[1]Вивезення та знешкодження ТПВ'!H98+'[2]по будинку'!X96+'[3]по будинку'!W96+'[4]по будинку'!W96+'[5]по будинку'!W96</f>
        <v>1061.277</v>
      </c>
      <c r="M96" s="10">
        <f>'[1]Вивезення та знешкодження ТПВ'!V98+'[2]по будинку'!Y96+'[3]по будинку'!X96+'[4]по будинку'!X96+'[5]по будинку'!X96</f>
        <v>888.6963859693368</v>
      </c>
      <c r="N96" s="10">
        <f t="shared" si="61"/>
        <v>172.58061403066324</v>
      </c>
      <c r="O96" s="15">
        <v>0</v>
      </c>
      <c r="P96" s="17">
        <f>'[1]Приб підвал, тех.поверхів,покр '!H98+'[2]по будинку'!AB96+'[3]по будинку'!AA96+'[4]по будинку'!AA96+'[5]по будинку'!AA96+'[6]по будинку'!AA96+'[7]по будинку'!AA96+'[8]по будинку'!AA96+'[9]по будинку'!AA96+'[10]по будинку'!AA96+'[11]по будинку'!AA96+'[12]по будинку'!AA96</f>
        <v>0</v>
      </c>
      <c r="Q96" s="11">
        <f>'[1]Приб підвал, тех.поверхів,покр '!Q98+'[2]по будинку'!AC96+'[3]по будинку'!AB96+'[4]по будинку'!AB96+'[5]по будинку'!AB96+'[6]по будинку'!AB96+'[7]по будинку'!AB96+'[8]по будинку'!AB96+'[9]по будинку'!AB96+'[10]по будинку'!AB96+'[11]по будинку'!AB96+'[12]по будинку'!AB96</f>
        <v>0</v>
      </c>
      <c r="R96" s="10">
        <f t="shared" si="38"/>
        <v>0</v>
      </c>
      <c r="S96" s="23">
        <v>0</v>
      </c>
      <c r="T96" s="17">
        <v>0</v>
      </c>
      <c r="U96" s="10">
        <f>'[1]ТО ліфтів'!Q98+'[2]по будинку'!AG96+'[3]по будинку'!AF96+'[4]по будинку'!AF96+'[5]по будинку'!AF96+'[6]по будинку'!AF96+'[7]по будинку'!AF96+'[8]по будинку'!AF96+'[9]по будинку'!AF96+'[10]по будинку'!AF96+'[11]по будинку'!AF96+'[12]по будинку'!AF96</f>
        <v>0</v>
      </c>
      <c r="V96" s="10">
        <f t="shared" si="39"/>
        <v>0</v>
      </c>
      <c r="W96" s="23">
        <f t="shared" si="40"/>
        <v>0</v>
      </c>
      <c r="X96" s="17">
        <f>'[1]Обслуг. дисп.'!H98+'[2]по будинку'!AJ96+'[3]по будинку'!AI96+'[4]по будинку'!AI96+'[5]по будинку'!AI96+'[6]по будинку'!AI96+'[7]по будинку'!AI96+'[8]по будинку'!AI96+'[9]по будинку'!AI96+'[10]по будинку'!AI96+'[11]по будинку'!AI96+'[12]по будинку'!AI96</f>
        <v>0</v>
      </c>
      <c r="Y96" s="10">
        <f>'[1]Обслуг. дисп.'!O98+'[2]по будинку'!AK96+'[3]по будинку'!AJ96+'[4]по будинку'!AJ96+'[5]по будинку'!AJ96+'[6]по будинку'!AJ96+'[7]по будинку'!AJ96+'[8]по будинку'!AJ96+'[9]по будинку'!AJ96+'[10]по будинку'!AJ96+'[11]по будинку'!AJ96+'[12]по будинку'!AJ96</f>
        <v>0</v>
      </c>
      <c r="Z96" s="10">
        <f t="shared" si="41"/>
        <v>0</v>
      </c>
      <c r="AA96" s="27">
        <f t="shared" si="42"/>
        <v>0</v>
      </c>
      <c r="AB96" s="17">
        <f>'[1]ТО внутр. буд.сист'!H96+'[2]по будинку'!AN96+'[3]по будинку'!AM96+'[4]по будинку'!AM96+'[5]по будинку'!AM96+'[6]по будинку'!AM96+'[7]по будинку'!AM96+'[8]по будинку'!AM96+'[9]по будинку'!AM96+'[10]по будинку'!AM96+'[11]по будинку'!AM96+'[12]по будинку'!AM96</f>
        <v>3807.1529999999989</v>
      </c>
      <c r="AC96" s="10">
        <f>'[1]ТО внутр. буд.сист'!W96+'[2]по будинку'!AO96+'[3]по будинку'!AN96+'[4]по будинку'!AN96+'[5]по будинку'!AN96+'[6]по будинку'!AN96+'[7]по будинку'!AN96+'[8]по будинку'!AN96+'[9]по будинку'!AN96+'[10]по будинку'!AN96+'[11]по будинку'!AN96+'[12]по будинку'!AN96</f>
        <v>1743.4531919576532</v>
      </c>
      <c r="AD96" s="10">
        <f t="shared" si="43"/>
        <v>2063.6998080423455</v>
      </c>
      <c r="AE96" s="23">
        <v>0</v>
      </c>
      <c r="AF96" s="17">
        <f>[1]Дератизація!H97+'[2]по будинку'!AR96+'[3]по будинку'!AQ96+'[4]по будинку'!AQ96+'[5]по будинку'!AQ96+'[6]по будинку'!AQ96+'[7]по будинку'!AQ96+'[8]по будинку'!AQ96+'[9]по будинку'!AQ96+'[10]по будинку'!AQ96+'[11]по будинку'!AQ96+'[12]по будинку'!AQ96</f>
        <v>0</v>
      </c>
      <c r="AG96" s="10">
        <f>[1]Дератизація!O97+'[2]по будинку'!AS96+'[3]по будинку'!AR96+'[4]по будинку'!AR96+'[5]по будинку'!AR96+'[6]по будинку'!AR96+'[7]по будинку'!AR96+'[8]по будинку'!AR96+'[9]по будинку'!AR96+'[10]по будинку'!AR96+'[11]по будинку'!AR96+'[12]по будинку'!AR96</f>
        <v>0</v>
      </c>
      <c r="AH96" s="10">
        <f t="shared" si="44"/>
        <v>0</v>
      </c>
      <c r="AI96" s="23">
        <f t="shared" si="45"/>
        <v>0</v>
      </c>
      <c r="AJ96" s="17">
        <f>[1]Дезінсекція!H98+'[2]по будинку'!AV96+'[3]по будинку'!AU96+'[4]по будинку'!AU96+'[5]по будинку'!AU96+'[6]по будинку'!AU96+'[7]по будинку'!AU96+'[8]по будинку'!AU96+'[9]по будинку'!AU96+'[10]по будинку'!AU96+'[11]по будинку'!AU96+'[12]по будинку'!AU96</f>
        <v>0</v>
      </c>
      <c r="AK96" s="10">
        <f>[1]Дезінсекція!O98+'[2]по будинку'!AW96+'[3]по будинку'!AV96+'[4]по будинку'!AV96+'[5]по будинку'!AV96+'[6]по будинку'!AV96+'[7]по будинку'!AV96+'[8]по будинку'!AV96+'[9]по будинку'!AV96+'[10]по будинку'!AV96+'[11]по будинку'!AV96+'[12]по будинку'!AV96</f>
        <v>0</v>
      </c>
      <c r="AL96" s="10">
        <f t="shared" si="46"/>
        <v>0</v>
      </c>
      <c r="AM96" s="23">
        <v>0</v>
      </c>
      <c r="AN96" s="17">
        <f>'[1]Обслуг. ДВК'!H98+'[2]по будинку'!AZ96+'[3]по будинку'!AY96+'[4]по будинку'!AY96+'[5]по будинку'!AY96+'[6]по будинку'!AY96+'[7]по будинку'!AY96+'[8]по будинку'!AY96+'[9]по будинку'!AY96+'[10]по будинку'!AY96+'[11]по будинку'!AY96+'[12]по будинку'!AY96</f>
        <v>365.72298000000006</v>
      </c>
      <c r="AO96" s="10">
        <f>'[1]Обслуг. ДВК'!Q98+'[2]по будинку'!BA96+'[3]по будинку'!AZ96+'[4]по будинку'!AZ96+'[5]по будинку'!AZ96+'[6]по будинку'!AZ96+'[7]по будинку'!AZ96+'[8]по будинку'!AZ96+'[9]по будинку'!AZ96+'[10]по будинку'!AZ96+'[11]по будинку'!AZ96+'[12]по будинку'!AZ96</f>
        <v>435.74866108811307</v>
      </c>
      <c r="AP96" s="10">
        <v>0</v>
      </c>
      <c r="AQ96" s="23">
        <f t="shared" ref="AQ96:AQ105" si="66">AO96-AN96</f>
        <v>70.025681088113004</v>
      </c>
      <c r="AR96" s="17">
        <f>'[1]ТО мереж електропост.'!H99+'[2]по будинку'!BD96+'[3]по будинку'!BC96+'[4]по будинку'!BC96+'[5]по будинку'!BC96+'[6]по будинку'!BC96+'[7]по будинку'!BC96+'[8]по будинку'!BC96+'[9]по будинку'!BC96+'[10]по будинку'!BC96+'[11]по будинку'!BC96+'[12]по будинку'!BC96</f>
        <v>1825.19274</v>
      </c>
      <c r="AS96" s="11">
        <f>'[1]ТО мереж електропост.'!P99+'[2]по будинку'!BE96+'[3]по будинку'!BD96+'[4]по будинку'!BD96+'[5]по будинку'!BD96+'[6]по будинку'!BD96+'[7]по будинку'!BD96+'[8]по будинку'!BD96+'[9]по будинку'!BD96+'[10]по будинку'!BD96+'[11]по будинку'!BD96+'[12]по будинку'!BD96</f>
        <v>132.97896664001894</v>
      </c>
      <c r="AT96" s="10">
        <f t="shared" si="47"/>
        <v>1692.2137733599811</v>
      </c>
      <c r="AU96" s="23">
        <v>0</v>
      </c>
      <c r="AV96" s="17">
        <f>'[1]ПР констр.'!H98+'[2]по будинку'!BH96+'[3]по будинку'!BG96+'[4]по будинку'!BG96+'[5]по будинку'!BG96+'[6]по будинку'!BG96+'[7]по будинку'!BG96+'[8]по будинку'!BG96+'[9]по будинку'!BG96+'[10]по будинку'!BG96+'[11]по будинку'!BG96+'[12]по будинку'!BG96</f>
        <v>7878.6271199999974</v>
      </c>
      <c r="AW96" s="10">
        <v>6139.69</v>
      </c>
      <c r="AX96" s="10">
        <f t="shared" si="48"/>
        <v>1738.9371199999978</v>
      </c>
      <c r="AY96" s="23">
        <v>0</v>
      </c>
      <c r="AZ96" s="17">
        <f>'[1]Прибирання та вивезення снігу'!H97+'[2]по будинку'!BL96+'[3]по будинку'!BK96+'[4]по будинку'!BK96+'[5]по будинку'!BK96+'[6]по будинку'!BK96+'[7]по будинку'!BK96+'[8]по будинку'!BK96+'[9]по будинку'!BK96+'[10]по будинку'!BK96+'[11]по будинку'!BK96+'[12]по будинку'!BK96</f>
        <v>1414.8187199999998</v>
      </c>
      <c r="BA96" s="10">
        <f>'[1]Прибирання та вивезення снігу'!R97+'[2]по будинку'!BM96+'[3]по будинку'!BL96+'[4]по будинку'!BL96+'[5]по будинку'!BL96+'[6]по будинку'!BL96+'[7]по будинку'!BL96+'[8]по будинку'!BL96+'[9]по будинку'!BL96+'[10]по будинку'!BL96+'[11]по будинку'!BL96+'[12]по будинку'!BL96</f>
        <v>1456.1102319902998</v>
      </c>
      <c r="BB96" s="10">
        <v>0</v>
      </c>
      <c r="BC96" s="23">
        <f t="shared" ref="BC96" si="67">BA96-AZ96</f>
        <v>41.291511990300023</v>
      </c>
      <c r="BD96" s="17">
        <f>'[1]експлуатація номерних знаків'!H98+'[2]по будинку'!BP96+'[3]по будинку'!BO96+'[4]по будинку'!BO96+'[5]по будинку'!BO96+'[6]по будинку'!BO96+'[7]по будинку'!BO96+'[8]по будинку'!BO96+'[9]по будинку'!BO96+'[10]по будинку'!BO96+'[11]по будинку'!BO96+'[12]по будинку'!BO96</f>
        <v>12.344219999999996</v>
      </c>
      <c r="BE96" s="10">
        <f>'[1]експлуатація номерних знаків'!P98+'[2]по будинку'!BQ96+'[3]по будинку'!BP96+'[4]по будинку'!BP96+'[5]по будинку'!BP96+'[6]по будинку'!BP96+'[7]по будинку'!BP96+'[8]по будинку'!BP96+'[9]по будинку'!BP96+'[10]по будинку'!BP96+'[11]по будинку'!BP96+'[12]по будинку'!BP96</f>
        <v>0</v>
      </c>
      <c r="BF96" s="12">
        <f t="shared" si="51"/>
        <v>12.344219999999996</v>
      </c>
      <c r="BG96" s="29">
        <v>0</v>
      </c>
      <c r="BH96" s="17">
        <f>'[1]Освітлення місць загального кор'!H98+'[2]по будинку'!BT96+'[3]по будинку'!BS96+'[4]по будинку'!BS96+'[5]по будинку'!BS96+'[6]по будинку'!BS96+'[7]по будинку'!BS96+'[8]по будинку'!BS96+'[9]по будинку'!BS96+'[10]по будинку'!BS96+'[11]по будинку'!BS96+'[12]по будинку'!BS96</f>
        <v>0</v>
      </c>
      <c r="BI96" s="10">
        <f>'[1]Освітлення місць загального кор'!Q98+'[2]по будинку'!BU96+'[3]по будинку'!BT96+'[4]по будинку'!BT96+'[5]по будинку'!BT96+'[6]по будинку'!BT96+'[7]по будинку'!BT96+'[8]по будинку'!BT96+'[9]по будинку'!BT96+'[10]по будинку'!BT96+'[11]по будинку'!BT96+'[12]по будинку'!BT96</f>
        <v>0</v>
      </c>
      <c r="BJ96" s="10">
        <f t="shared" si="52"/>
        <v>0</v>
      </c>
      <c r="BK96" s="27">
        <f t="shared" si="53"/>
        <v>0</v>
      </c>
      <c r="BL96" s="17">
        <v>0</v>
      </c>
      <c r="BM96" s="10">
        <f>'[1]Енергопостачання ліфтів'!P98+'[2]по будинку'!BY96+'[3]по будинку'!BX96+'[4]по будинку'!BX96+'[5]по будинку'!BX96+'[6]по будинку'!BX96+'[7]по будинку'!BX96+'[8]по будинку'!BX96+'[9]по будинку'!BX96+'[10]по будинку'!BX96+'[11]по будинку'!BX96+'[12]по будинку'!BX96</f>
        <v>0</v>
      </c>
      <c r="BN96" s="10">
        <f t="shared" si="54"/>
        <v>0</v>
      </c>
      <c r="BO96" s="23">
        <f t="shared" si="55"/>
        <v>0</v>
      </c>
      <c r="BP96" s="134">
        <f t="shared" si="56"/>
        <v>18901.282259999996</v>
      </c>
      <c r="BQ96" s="12">
        <f t="shared" si="56"/>
        <v>18232.160460913939</v>
      </c>
      <c r="BR96" s="10">
        <f t="shared" si="57"/>
        <v>669.12179908605685</v>
      </c>
      <c r="BS96" s="15">
        <v>0</v>
      </c>
      <c r="BT96" s="30">
        <f t="shared" si="58"/>
        <v>0.96459913195931202</v>
      </c>
    </row>
    <row r="97" spans="1:72" ht="17.100000000000001" customHeight="1" x14ac:dyDescent="0.2">
      <c r="A97" s="136">
        <v>92</v>
      </c>
      <c r="B97" s="39" t="s">
        <v>73</v>
      </c>
      <c r="C97" s="36">
        <v>12</v>
      </c>
      <c r="D97" s="22">
        <f>'[1]Прибирання сходових кліто'!H98+'[2]по будинку'!P97+'[3]по будинку'!O97+'[4]по будинку'!O97+'[5]по будинку'!O97+'[6]по будинку'!O97+'[7]по будинку'!O97+'[8]по будинку'!O97+'[9]по будинку'!O97+'[10]по будинку'!O97+'[11]по будинку'!O97+'[12]по будинку'!O97</f>
        <v>0</v>
      </c>
      <c r="E97" s="11">
        <f>'[1]Прибирання сходових кліто'!Y98+'[2]по будинку'!Q97+'[3]по будинку'!P97+'[4]по будинку'!P97+'[5]по будинку'!P97+'[6]по будинку'!P97+'[7]по будинку'!P97+'[8]по будинку'!P97+'[9]по будинку'!P97+'[10]по будинку'!P97+'[11]по будинку'!P97+'[12]по будинку'!P97</f>
        <v>0</v>
      </c>
      <c r="F97" s="10">
        <f t="shared" si="33"/>
        <v>0</v>
      </c>
      <c r="G97" s="23">
        <f t="shared" si="34"/>
        <v>0</v>
      </c>
      <c r="H97" s="17">
        <f>'[1]Прибирання прибуд терит.'!H97+'[2]по будинку'!T97+'[3]по будинку'!S97+'[4]по будинку'!S97+'[5]по будинку'!S97+'[6]по будинку'!S97+'[7]по будинку'!S97+'[8]по будинку'!S97+'[9]по будинку'!S97+'[10]по будинку'!S97+'[11]по будинку'!S97+'[12]по будинку'!S97</f>
        <v>8423.6001600000018</v>
      </c>
      <c r="I97" s="11">
        <f>'[1]Прибирання прибуд терит.'!AG97+'[2]по будинку'!U97+'[3]по будинку'!T97+'[4]по будинку'!T97+'[5]по будинку'!T97+'[6]по будинку'!T97+'[7]по будинку'!T97+'[8]по будинку'!T97+'[9]по будинку'!T97+'[10]по будинку'!T97+'[11]по будинку'!T97+'[12]по будинку'!T97</f>
        <v>18926.747928127174</v>
      </c>
      <c r="J97" s="10">
        <v>0</v>
      </c>
      <c r="K97" s="23">
        <f t="shared" si="36"/>
        <v>10503.147768127172</v>
      </c>
      <c r="L97" s="22">
        <f>'[1]Вивезення та знешкодження ТПВ'!H99+'[2]по будинку'!X97+'[3]по будинку'!W97+'[4]по будинку'!W97+'[5]по будинку'!W97</f>
        <v>1394.4480000000001</v>
      </c>
      <c r="M97" s="10">
        <f>'[1]Вивезення та знешкодження ТПВ'!V99+'[2]по будинку'!Y97+'[3]по будинку'!X97+'[4]по будинку'!X97+'[5]по будинку'!X97</f>
        <v>1316.5374559868892</v>
      </c>
      <c r="N97" s="10">
        <f t="shared" si="61"/>
        <v>77.910544013110894</v>
      </c>
      <c r="O97" s="15">
        <v>0</v>
      </c>
      <c r="P97" s="17">
        <f>'[1]Приб підвал, тех.поверхів,покр '!H99+'[2]по будинку'!AB97+'[3]по будинку'!AA97+'[4]по будинку'!AA97+'[5]по будинку'!AA97+'[6]по будинку'!AA97+'[7]по будинку'!AA97+'[8]по будинку'!AA97+'[9]по будинку'!AA97+'[10]по будинку'!AA97+'[11]по будинку'!AA97+'[12]по будинку'!AA97</f>
        <v>0</v>
      </c>
      <c r="Q97" s="11">
        <f>'[1]Приб підвал, тех.поверхів,покр '!Q99+'[2]по будинку'!AC97+'[3]по будинку'!AB97+'[4]по будинку'!AB97+'[5]по будинку'!AB97+'[6]по будинку'!AB97+'[7]по будинку'!AB97+'[8]по будинку'!AB97+'[9]по будинку'!AB97+'[10]по будинку'!AB97+'[11]по будинку'!AB97+'[12]по будинку'!AB97</f>
        <v>0</v>
      </c>
      <c r="R97" s="10">
        <f t="shared" si="38"/>
        <v>0</v>
      </c>
      <c r="S97" s="23">
        <v>0</v>
      </c>
      <c r="T97" s="17">
        <v>0</v>
      </c>
      <c r="U97" s="10">
        <f>'[1]ТО ліфтів'!Q99+'[2]по будинку'!AG97+'[3]по будинку'!AF97+'[4]по будинку'!AF97+'[5]по будинку'!AF97+'[6]по будинку'!AF97+'[7]по будинку'!AF97+'[8]по будинку'!AF97+'[9]по будинку'!AF97+'[10]по будинку'!AF97+'[11]по будинку'!AF97+'[12]по будинку'!AF97</f>
        <v>0</v>
      </c>
      <c r="V97" s="10">
        <f t="shared" si="39"/>
        <v>0</v>
      </c>
      <c r="W97" s="23">
        <f t="shared" si="40"/>
        <v>0</v>
      </c>
      <c r="X97" s="17">
        <f>'[1]Обслуг. дисп.'!H99+'[2]по будинку'!AJ97+'[3]по будинку'!AI97+'[4]по будинку'!AI97+'[5]по будинку'!AI97+'[6]по будинку'!AI97+'[7]по будинку'!AI97+'[8]по будинку'!AI97+'[9]по будинку'!AI97+'[10]по будинку'!AI97+'[11]по будинку'!AI97+'[12]по будинку'!AI97</f>
        <v>0</v>
      </c>
      <c r="Y97" s="10">
        <f>'[1]Обслуг. дисп.'!O99+'[2]по будинку'!AK97+'[3]по будинку'!AJ97+'[4]по будинку'!AJ97+'[5]по будинку'!AJ97+'[6]по будинку'!AJ97+'[7]по будинку'!AJ97+'[8]по будинку'!AJ97+'[9]по будинку'!AJ97+'[10]по будинку'!AJ97+'[11]по будинку'!AJ97+'[12]по будинку'!AJ97</f>
        <v>0</v>
      </c>
      <c r="Z97" s="10">
        <f t="shared" si="41"/>
        <v>0</v>
      </c>
      <c r="AA97" s="27">
        <f t="shared" si="42"/>
        <v>0</v>
      </c>
      <c r="AB97" s="17">
        <f>'[1]ТО внутр. буд.сист'!H97+'[2]по будинку'!AN97+'[3]по будинку'!AM97+'[4]по будинку'!AM97+'[5]по будинку'!AM97+'[6]по будинку'!AM97+'[7]по будинку'!AM97+'[8]по будинку'!AM97+'[9]по будинку'!AM97+'[10]по будинку'!AM97+'[11]по будинку'!AM97+'[12]по будинку'!AM97</f>
        <v>5705.6942400000016</v>
      </c>
      <c r="AC97" s="10">
        <f>'[1]ТО внутр. буд.сист'!W97+'[2]по будинку'!AO97+'[3]по будинку'!AN97+'[4]по будинку'!AN97+'[5]по будинку'!AN97+'[6]по будинку'!AN97+'[7]по будинку'!AN97+'[8]по будинку'!AN97+'[9]по будинку'!AN97+'[10]по будинку'!AN97+'[11]по будинку'!AN97+'[12]по будинку'!AN97</f>
        <v>4253.1006654026332</v>
      </c>
      <c r="AD97" s="10">
        <f t="shared" si="43"/>
        <v>1452.5935745973684</v>
      </c>
      <c r="AE97" s="23">
        <v>0</v>
      </c>
      <c r="AF97" s="17">
        <f>[1]Дератизація!H98+'[2]по будинку'!AR97+'[3]по будинку'!AQ97+'[4]по будинку'!AQ97+'[5]по будинку'!AQ97+'[6]по будинку'!AQ97+'[7]по будинку'!AQ97+'[8]по будинку'!AQ97+'[9]по будинку'!AQ97+'[10]по будинку'!AQ97+'[11]по будинку'!AQ97+'[12]по будинку'!AQ97</f>
        <v>0</v>
      </c>
      <c r="AG97" s="10">
        <f>[1]Дератизація!O98+'[2]по будинку'!AS97+'[3]по будинку'!AR97+'[4]по будинку'!AR97+'[5]по будинку'!AR97+'[6]по будинку'!AR97+'[7]по будинку'!AR97+'[8]по будинку'!AR97+'[9]по будинку'!AR97+'[10]по будинку'!AR97+'[11]по будинку'!AR97+'[12]по будинку'!AR97</f>
        <v>0</v>
      </c>
      <c r="AH97" s="10">
        <f t="shared" si="44"/>
        <v>0</v>
      </c>
      <c r="AI97" s="23">
        <f t="shared" si="45"/>
        <v>0</v>
      </c>
      <c r="AJ97" s="17">
        <f>[1]Дезінсекція!H99+'[2]по будинку'!AV97+'[3]по будинку'!AU97+'[4]по будинку'!AU97+'[5]по будинку'!AU97+'[6]по будинку'!AU97+'[7]по будинку'!AU97+'[8]по будинку'!AU97+'[9]по будинку'!AU97+'[10]по будинку'!AU97+'[11]по будинку'!AU97+'[12]по будинку'!AU97</f>
        <v>0</v>
      </c>
      <c r="AK97" s="10">
        <f>[1]Дезінсекція!O99+'[2]по будинку'!AW97+'[3]по будинку'!AV97+'[4]по будинку'!AV97+'[5]по будинку'!AV97+'[6]по будинку'!AV97+'[7]по будинку'!AV97+'[8]по будинку'!AV97+'[9]по будинку'!AV97+'[10]по будинку'!AV97+'[11]по будинку'!AV97+'[12]по будинку'!AV97</f>
        <v>0</v>
      </c>
      <c r="AL97" s="10">
        <f t="shared" si="46"/>
        <v>0</v>
      </c>
      <c r="AM97" s="23">
        <v>0</v>
      </c>
      <c r="AN97" s="17">
        <f>'[1]Обслуг. ДВК'!H99+'[2]по будинку'!AZ97+'[3]по будинку'!AY97+'[4]по будинку'!AY97+'[5]по будинку'!AY97+'[6]по будинку'!AY97+'[7]по будинку'!AY97+'[8]по будинку'!AY97+'[9]по будинку'!AY97+'[10]по будинку'!AY97+'[11]по будинку'!AY97+'[12]по будинку'!AY97</f>
        <v>717.03984000000014</v>
      </c>
      <c r="AO97" s="10">
        <f>'[1]Обслуг. ДВК'!Q99+'[2]по будинку'!BA97+'[3]по будинку'!AZ97+'[4]по будинку'!AZ97+'[5]по будинку'!AZ97+'[6]по будинку'!AZ97+'[7]по будинку'!AZ97+'[8]по будинку'!AZ97+'[9]по будинку'!AZ97+'[10]по будинку'!AZ97+'[11]по будинку'!AZ97+'[12]по будинку'!AZ97</f>
        <v>871.49732217622613</v>
      </c>
      <c r="AP97" s="10">
        <v>0</v>
      </c>
      <c r="AQ97" s="23">
        <f t="shared" si="66"/>
        <v>154.45748217622599</v>
      </c>
      <c r="AR97" s="17">
        <f>'[1]ТО мереж електропост.'!H100+'[2]по будинку'!BD97+'[3]по будинку'!BC97+'[4]по будинку'!BC97+'[5]по будинку'!BC97+'[6]по будинку'!BC97+'[7]по будинку'!BC97+'[8]по будинку'!BC97+'[9]по будинку'!BC97+'[10]по будинку'!BC97+'[11]по будинку'!BC97+'[12]по будинку'!BC97</f>
        <v>1840.1376000000005</v>
      </c>
      <c r="AS97" s="11">
        <f>'[1]ТО мереж електропост.'!P100+'[2]по будинку'!BE97+'[3]по будинку'!BD97+'[4]по будинку'!BD97+'[5]по будинку'!BD97+'[6]по будинку'!BD97+'[7]по будинку'!BD97+'[8]по будинку'!BD97+'[9]по будинку'!BD97+'[10]по будинку'!BD97+'[11]по будинку'!BD97+'[12]по будинку'!BD97</f>
        <v>134.11567792981262</v>
      </c>
      <c r="AT97" s="10">
        <f t="shared" si="47"/>
        <v>1706.0219220701879</v>
      </c>
      <c r="AU97" s="23">
        <v>0</v>
      </c>
      <c r="AV97" s="17">
        <f>'[1]ПР констр.'!H99+'[2]по будинку'!BH97+'[3]по будинку'!BG97+'[4]по будинку'!BG97+'[5]по будинку'!BG97+'[6]по будинку'!BG97+'[7]по будинку'!BG97+'[8]по будинку'!BG97+'[9]по будинку'!BG97+'[10]по будинку'!BG97+'[11]по будинку'!BG97+'[12]по будинку'!BG97</f>
        <v>9915.7929600000007</v>
      </c>
      <c r="AW97" s="10">
        <v>829.44</v>
      </c>
      <c r="AX97" s="10">
        <f t="shared" si="48"/>
        <v>9086.3529600000002</v>
      </c>
      <c r="AY97" s="23">
        <v>0</v>
      </c>
      <c r="AZ97" s="17">
        <f>'[1]Прибирання та вивезення снігу'!H98+'[2]по будинку'!BL97+'[3]по будинку'!BK97+'[4]по будинку'!BK97+'[5]по будинку'!BK97+'[6]по будинку'!BK97+'[7]по будинку'!BK97+'[8]по будинку'!BK97+'[9]по будинку'!BK97+'[10]по будинку'!BK97+'[11]по будинку'!BK97+'[12]по будинку'!BK97</f>
        <v>1899.5184000000002</v>
      </c>
      <c r="BA97" s="10">
        <f>'[1]Прибирання та вивезення снігу'!R98+'[2]по будинку'!BM97+'[3]по будинку'!BL97+'[4]по будинку'!BL97+'[5]по будинку'!BL97+'[6]по будинку'!BL97+'[7]по будинку'!BL97+'[8]по будинку'!BL97+'[9]по будинку'!BL97+'[10]по будинку'!BL97+'[11]по будинку'!BL97+'[12]по будинку'!BL97</f>
        <v>2898.8680644227502</v>
      </c>
      <c r="BB97" s="10">
        <v>0</v>
      </c>
      <c r="BC97" s="23">
        <f t="shared" si="50"/>
        <v>999.34966442275004</v>
      </c>
      <c r="BD97" s="17">
        <f>'[1]експлуатація номерних знаків'!H99+'[2]по будинку'!BP97+'[3]по будинку'!BO97+'[4]по будинку'!BO97+'[5]по будинку'!BO97+'[6]по будинку'!BO97+'[7]по будинку'!BO97+'[8]по будинку'!BO97+'[9]по будинку'!BO97+'[10]по будинку'!BO97+'[11]по будинку'!BO97+'[12]по будинку'!BO97</f>
        <v>11.742720000000002</v>
      </c>
      <c r="BE97" s="10">
        <f>'[1]експлуатація номерних знаків'!P99+'[2]по будинку'!BQ97+'[3]по будинку'!BP97+'[4]по будинку'!BP97+'[5]по будинку'!BP97+'[6]по будинку'!BP97+'[7]по будинку'!BP97+'[8]по будинку'!BP97+'[9]по будинку'!BP97+'[10]по будинку'!BP97+'[11]по будинку'!BP97+'[12]по будинку'!BP97</f>
        <v>0</v>
      </c>
      <c r="BF97" s="12">
        <f t="shared" si="51"/>
        <v>11.742720000000002</v>
      </c>
      <c r="BG97" s="29">
        <v>0</v>
      </c>
      <c r="BH97" s="17">
        <f>'[1]Освітлення місць загального кор'!H99+'[2]по будинку'!BT97+'[3]по будинку'!BS97+'[4]по будинку'!BS97+'[5]по будинку'!BS97+'[6]по будинку'!BS97+'[7]по будинку'!BS97+'[8]по будинку'!BS97+'[9]по будинку'!BS97+'[10]по будинку'!BS97+'[11]по будинку'!BS97+'[12]по будинку'!BS97</f>
        <v>0</v>
      </c>
      <c r="BI97" s="10">
        <f>'[1]Освітлення місць загального кор'!Q99+'[2]по будинку'!BU97+'[3]по будинку'!BT97+'[4]по будинку'!BT97+'[5]по будинку'!BT97+'[6]по будинку'!BT97+'[7]по будинку'!BT97+'[8]по будинку'!BT97+'[9]по будинку'!BT97+'[10]по будинку'!BT97+'[11]по будинку'!BT97+'[12]по будинку'!BT97</f>
        <v>0</v>
      </c>
      <c r="BJ97" s="10">
        <f t="shared" si="52"/>
        <v>0</v>
      </c>
      <c r="BK97" s="27">
        <f t="shared" si="53"/>
        <v>0</v>
      </c>
      <c r="BL97" s="17">
        <v>0</v>
      </c>
      <c r="BM97" s="10">
        <f>'[1]Енергопостачання ліфтів'!P99+'[2]по будинку'!BY97+'[3]по будинку'!BX97+'[4]по будинку'!BX97+'[5]по будинку'!BX97+'[6]по будинку'!BX97+'[7]по будинку'!BX97+'[8]по будинку'!BX97+'[9]по будинку'!BX97+'[10]по будинку'!BX97+'[11]по будинку'!BX97+'[12]по будинку'!BX97</f>
        <v>0</v>
      </c>
      <c r="BN97" s="10">
        <f t="shared" si="54"/>
        <v>0</v>
      </c>
      <c r="BO97" s="23">
        <f t="shared" si="55"/>
        <v>0</v>
      </c>
      <c r="BP97" s="134">
        <f t="shared" si="56"/>
        <v>29907.97392</v>
      </c>
      <c r="BQ97" s="12">
        <f t="shared" si="56"/>
        <v>29230.307114045485</v>
      </c>
      <c r="BR97" s="10">
        <f t="shared" si="57"/>
        <v>677.66680595451544</v>
      </c>
      <c r="BS97" s="15">
        <v>0</v>
      </c>
      <c r="BT97" s="30">
        <f t="shared" si="58"/>
        <v>0.97734160101358969</v>
      </c>
    </row>
    <row r="98" spans="1:72" ht="17.100000000000001" customHeight="1" x14ac:dyDescent="0.2">
      <c r="A98" s="136">
        <v>93</v>
      </c>
      <c r="B98" s="39" t="s">
        <v>73</v>
      </c>
      <c r="C98" s="36">
        <v>13</v>
      </c>
      <c r="D98" s="22">
        <f>'[1]Прибирання сходових кліто'!H99+'[2]по будинку'!P98+'[3]по будинку'!O98+'[4]по будинку'!O98+'[5]по будинку'!O98+'[6]по будинку'!O98+'[7]по будинку'!O98+'[8]по будинку'!O98+'[9]по будинку'!O98+'[10]по будинку'!O98+'[11]по будинку'!O98+'[12]по будинку'!O98</f>
        <v>0</v>
      </c>
      <c r="E98" s="11">
        <f>'[1]Прибирання сходових кліто'!Y99+'[2]по будинку'!Q98+'[3]по будинку'!P98+'[4]по будинку'!P98+'[5]по будинку'!P98+'[6]по будинку'!P98+'[7]по будинку'!P98+'[8]по будинку'!P98+'[9]по будинку'!P98+'[10]по будинку'!P98+'[11]по будинку'!P98+'[12]по будинку'!P98</f>
        <v>0</v>
      </c>
      <c r="F98" s="10">
        <f t="shared" si="33"/>
        <v>0</v>
      </c>
      <c r="G98" s="23">
        <f t="shared" si="34"/>
        <v>0</v>
      </c>
      <c r="H98" s="17">
        <f>'[1]Прибирання прибуд терит.'!H98+'[2]по будинку'!T98+'[3]по будинку'!S98+'[4]по будинку'!S98+'[5]по будинку'!S98+'[6]по будинку'!S98+'[7]по будинку'!S98+'[8]по будинку'!S98+'[9]по будинку'!S98+'[10]по будинку'!S98+'[11]по будинку'!S98+'[12]по будинку'!S98</f>
        <v>2563.3344000000002</v>
      </c>
      <c r="I98" s="11">
        <f>'[1]Прибирання прибуд терит.'!AG98+'[2]по будинку'!U98+'[3]по будинку'!T98+'[4]по будинку'!T98+'[5]по будинку'!T98+'[6]по будинку'!T98+'[7]по будинку'!T98+'[8]по будинку'!T98+'[9]по будинку'!T98+'[10]по будинку'!T98+'[11]по будинку'!T98+'[12]по будинку'!T98</f>
        <v>7076.3235180159272</v>
      </c>
      <c r="J98" s="10">
        <v>0</v>
      </c>
      <c r="K98" s="23">
        <f t="shared" si="36"/>
        <v>4512.9891180159266</v>
      </c>
      <c r="L98" s="22">
        <f>'[1]Вивезення та знешкодження ТПВ'!H100+'[2]по будинку'!X98+'[3]по будинку'!W98+'[4]по будинку'!W98+'[5]по будинку'!W98</f>
        <v>678.61199999999997</v>
      </c>
      <c r="M98" s="10">
        <f>'[1]Вивезення та знешкодження ТПВ'!V100+'[2]по будинку'!Y98+'[3]по будинку'!X98+'[4]по будинку'!X98+'[5]по будинку'!X98</f>
        <v>972.55576772928555</v>
      </c>
      <c r="N98" s="10">
        <v>0</v>
      </c>
      <c r="O98" s="15">
        <f t="shared" si="37"/>
        <v>293.94376772928558</v>
      </c>
      <c r="P98" s="17">
        <f>'[1]Приб підвал, тех.поверхів,покр '!H100+'[2]по будинку'!AB98+'[3]по будинку'!AA98+'[4]по будинку'!AA98+'[5]по будинку'!AA98+'[6]по будинку'!AA98+'[7]по будинку'!AA98+'[8]по будинку'!AA98+'[9]по будинку'!AA98+'[10]по будинку'!AA98+'[11]по будинку'!AA98+'[12]по будинку'!AA98</f>
        <v>0</v>
      </c>
      <c r="Q98" s="11">
        <f>'[1]Приб підвал, тех.поверхів,покр '!Q100+'[2]по будинку'!AC98+'[3]по будинку'!AB98+'[4]по будинку'!AB98+'[5]по будинку'!AB98+'[6]по будинку'!AB98+'[7]по будинку'!AB98+'[8]по будинку'!AB98+'[9]по будинку'!AB98+'[10]по будинку'!AB98+'[11]по будинку'!AB98+'[12]по будинку'!AB98</f>
        <v>0</v>
      </c>
      <c r="R98" s="10">
        <f t="shared" si="38"/>
        <v>0</v>
      </c>
      <c r="S98" s="23">
        <v>0</v>
      </c>
      <c r="T98" s="17">
        <v>0</v>
      </c>
      <c r="U98" s="10">
        <f>'[1]ТО ліфтів'!Q100+'[2]по будинку'!AG98+'[3]по будинку'!AF98+'[4]по будинку'!AF98+'[5]по будинку'!AF98+'[6]по будинку'!AF98+'[7]по будинку'!AF98+'[8]по будинку'!AF98+'[9]по будинку'!AF98+'[10]по будинку'!AF98+'[11]по будинку'!AF98+'[12]по будинку'!AF98</f>
        <v>0</v>
      </c>
      <c r="V98" s="10">
        <f t="shared" si="39"/>
        <v>0</v>
      </c>
      <c r="W98" s="23">
        <f t="shared" si="40"/>
        <v>0</v>
      </c>
      <c r="X98" s="17">
        <f>'[1]Обслуг. дисп.'!H100+'[2]по будинку'!AJ98+'[3]по будинку'!AI98+'[4]по будинку'!AI98+'[5]по будинку'!AI98+'[6]по будинку'!AI98+'[7]по будинку'!AI98+'[8]по будинку'!AI98+'[9]по будинку'!AI98+'[10]по будинку'!AI98+'[11]по будинку'!AI98+'[12]по будинку'!AI98</f>
        <v>0</v>
      </c>
      <c r="Y98" s="10">
        <f>'[1]Обслуг. дисп.'!O100+'[2]по будинку'!AK98+'[3]по будинку'!AJ98+'[4]по будинку'!AJ98+'[5]по будинку'!AJ98+'[6]по будинку'!AJ98+'[7]по будинку'!AJ98+'[8]по будинку'!AJ98+'[9]по будинку'!AJ98+'[10]по будинку'!AJ98+'[11]по будинку'!AJ98+'[12]по будинку'!AJ98</f>
        <v>0</v>
      </c>
      <c r="Z98" s="10">
        <f t="shared" si="41"/>
        <v>0</v>
      </c>
      <c r="AA98" s="27">
        <f t="shared" si="42"/>
        <v>0</v>
      </c>
      <c r="AB98" s="17">
        <f>'[1]ТО внутр. буд.сист'!H98+'[2]по будинку'!AN98+'[3]по будинку'!AM98+'[4]по будинку'!AM98+'[5]по будинку'!AM98+'[6]по будинку'!AM98+'[7]по будинку'!AM98+'[8]по будинку'!AM98+'[9]по будинку'!AM98+'[10]по будинку'!AM98+'[11]по будинку'!AM98+'[12]по будинку'!AM98</f>
        <v>3310.5771599999989</v>
      </c>
      <c r="AC98" s="10">
        <f>'[1]ТО внутр. буд.сист'!W98+'[2]по будинку'!AO98+'[3]по будинку'!AN98+'[4]по будинку'!AN98+'[5]по будинку'!AN98+'[6]по будинку'!AN98+'[7]по будинку'!AN98+'[8]по будинку'!AN98+'[9]по будинку'!AN98+'[10]по будинку'!AN98+'[11]по будинку'!AN98+'[12]по будинку'!AN98</f>
        <v>1686.4071065759156</v>
      </c>
      <c r="AD98" s="10">
        <f t="shared" si="43"/>
        <v>1624.1700534240833</v>
      </c>
      <c r="AE98" s="23">
        <v>0</v>
      </c>
      <c r="AF98" s="17">
        <f>[1]Дератизація!H99+'[2]по будинку'!AR98+'[3]по будинку'!AQ98+'[4]по будинку'!AQ98+'[5]по будинку'!AQ98+'[6]по будинку'!AQ98+'[7]по будинку'!AQ98+'[8]по будинку'!AQ98+'[9]по будинку'!AQ98+'[10]по будинку'!AQ98+'[11]по будинку'!AQ98+'[12]по будинку'!AQ98</f>
        <v>0</v>
      </c>
      <c r="AG98" s="10">
        <f>[1]Дератизація!O99+'[2]по будинку'!AS98+'[3]по будинку'!AR98+'[4]по будинку'!AR98+'[5]по будинку'!AR98+'[6]по будинку'!AR98+'[7]по будинку'!AR98+'[8]по будинку'!AR98+'[9]по будинку'!AR98+'[10]по будинку'!AR98+'[11]по будинку'!AR98+'[12]по будинку'!AR98</f>
        <v>0</v>
      </c>
      <c r="AH98" s="10">
        <f t="shared" si="44"/>
        <v>0</v>
      </c>
      <c r="AI98" s="23">
        <f t="shared" si="45"/>
        <v>0</v>
      </c>
      <c r="AJ98" s="17">
        <f>[1]Дезінсекція!H100+'[2]по будинку'!AV98+'[3]по будинку'!AU98+'[4]по будинку'!AU98+'[5]по будинку'!AU98+'[6]по будинку'!AU98+'[7]по будинку'!AU98+'[8]по будинку'!AU98+'[9]по будинку'!AU98+'[10]по будинку'!AU98+'[11]по будинку'!AU98+'[12]по будинку'!AU98</f>
        <v>0</v>
      </c>
      <c r="AK98" s="10">
        <f>[1]Дезінсекція!O100+'[2]по будинку'!AW98+'[3]по будинку'!AV98+'[4]по будинку'!AV98+'[5]по будинку'!AV98+'[6]по будинку'!AV98+'[7]по будинку'!AV98+'[8]по будинку'!AV98+'[9]по будинку'!AV98+'[10]по будинку'!AV98+'[11]по будинку'!AV98+'[12]по будинку'!AV98</f>
        <v>0</v>
      </c>
      <c r="AL98" s="10">
        <f t="shared" si="46"/>
        <v>0</v>
      </c>
      <c r="AM98" s="23">
        <v>0</v>
      </c>
      <c r="AN98" s="17">
        <f>'[1]Обслуг. ДВК'!H100+'[2]по будинку'!AZ98+'[3]по будинку'!AY98+'[4]по будинку'!AY98+'[5]по будинку'!AY98+'[6]по будинку'!AY98+'[7]по будинку'!AY98+'[8]по будинку'!AY98+'[9]по будинку'!AY98+'[10]по будинку'!AY98+'[11]по будинку'!AY98+'[12]по будинку'!AY98</f>
        <v>365.82083999999998</v>
      </c>
      <c r="AO98" s="10">
        <f>'[1]Обслуг. ДВК'!Q100+'[2]по будинку'!BA98+'[3]по будинку'!AZ98+'[4]по будинку'!AZ98+'[5]по будинку'!AZ98+'[6]по будинку'!AZ98+'[7]по будинку'!AZ98+'[8]по будинку'!AZ98+'[9]по будинку'!AZ98+'[10]по будинку'!AZ98+'[11]по будинку'!AZ98+'[12]по будинку'!AZ98</f>
        <v>597.25381493507996</v>
      </c>
      <c r="AP98" s="10">
        <v>0</v>
      </c>
      <c r="AQ98" s="23">
        <f t="shared" si="66"/>
        <v>231.43297493507998</v>
      </c>
      <c r="AR98" s="17">
        <f>'[1]ТО мереж електропост.'!H101+'[2]по будинку'!BD98+'[3]по будинку'!BC98+'[4]по будинку'!BC98+'[5]по будинку'!BC98+'[6]по будинку'!BC98+'[7]по будинку'!BC98+'[8]по будинку'!BC98+'[9]по будинку'!BC98+'[10]по будинку'!BC98+'[11]по будинку'!BC98+'[12]по будинку'!BC98</f>
        <v>1695.4106399999998</v>
      </c>
      <c r="AS98" s="11">
        <f>'[1]ТО мереж електропост.'!P101+'[2]по будинку'!BE98+'[3]по будинку'!BD98+'[4]по будинку'!BD98+'[5]по будинку'!BD98+'[6]по будинку'!BD98+'[7]по будинку'!BD98+'[8]по будинку'!BD98+'[9]по будинку'!BD98+'[10]по будинку'!BD98+'[11]по будинку'!BD98+'[12]по будинку'!BD98</f>
        <v>123.52515153792396</v>
      </c>
      <c r="AT98" s="10">
        <f t="shared" si="47"/>
        <v>1571.885488462076</v>
      </c>
      <c r="AU98" s="23">
        <v>0</v>
      </c>
      <c r="AV98" s="17">
        <f>'[1]ПР констр.'!H100+'[2]по будинку'!BH98+'[3]по будинку'!BG98+'[4]по будинку'!BG98+'[5]по будинку'!BG98+'[6]по будинку'!BG98+'[7]по будинку'!BG98+'[8]по будинку'!BG98+'[9]по будинку'!BG98+'[10]по будинку'!BG98+'[11]по будинку'!BG98+'[12]по будинку'!BG98</f>
        <v>6715.6702800000012</v>
      </c>
      <c r="AW98" s="10">
        <v>1634.8500000000001</v>
      </c>
      <c r="AX98" s="10">
        <f t="shared" si="48"/>
        <v>5080.8202800000008</v>
      </c>
      <c r="AY98" s="23">
        <v>0</v>
      </c>
      <c r="AZ98" s="17">
        <f>'[1]Прибирання та вивезення снігу'!H99+'[2]по будинку'!BL98+'[3]по будинку'!BK98+'[4]по будинку'!BK98+'[5]по будинку'!BK98+'[6]по будинку'!BK98+'[7]по будинку'!BK98+'[8]по будинку'!BK98+'[9]по будинку'!BK98+'[10]по будинку'!BK98+'[11]по будинку'!BK98+'[12]по будинку'!BK98</f>
        <v>1240.2159000000001</v>
      </c>
      <c r="BA98" s="10">
        <f>'[1]Прибирання та вивезення снігу'!R99+'[2]по будинку'!BM98+'[3]по будинку'!BL98+'[4]по будинку'!BL98+'[5]по будинку'!BL98+'[6]по будинку'!BL98+'[7]по будинку'!BL98+'[8]по будинку'!BL98+'[9]по будинку'!BL98+'[10]по будинку'!BL98+'[11]по будинку'!BL98+'[12]по будинку'!BL98</f>
        <v>1854.5379616695245</v>
      </c>
      <c r="BB98" s="10">
        <v>0</v>
      </c>
      <c r="BC98" s="23">
        <f t="shared" si="50"/>
        <v>614.32206166952437</v>
      </c>
      <c r="BD98" s="17">
        <f>'[1]експлуатація номерних знаків'!H100+'[2]по будинку'!BP98+'[3]по будинку'!BO98+'[4]по будинку'!BO98+'[5]по будинку'!BO98+'[6]по будинку'!BO98+'[7]по будинку'!BO98+'[8]по будинку'!BO98+'[9]по будинку'!BO98+'[10]по будинку'!BO98+'[11]по будинку'!BO98+'[12]по будинку'!BO98</f>
        <v>11.823239999999998</v>
      </c>
      <c r="BE98" s="10">
        <f>'[1]експлуатація номерних знаків'!P100+'[2]по будинку'!BQ98+'[3]по будинку'!BP98+'[4]по будинку'!BP98+'[5]по будинку'!BP98+'[6]по будинку'!BP98+'[7]по будинку'!BP98+'[8]по будинку'!BP98+'[9]по будинку'!BP98+'[10]по будинку'!BP98+'[11]по будинку'!BP98+'[12]по будинку'!BP98</f>
        <v>0</v>
      </c>
      <c r="BF98" s="12">
        <f t="shared" si="51"/>
        <v>11.823239999999998</v>
      </c>
      <c r="BG98" s="29">
        <v>0</v>
      </c>
      <c r="BH98" s="17">
        <f>'[1]Освітлення місць загального кор'!H100+'[2]по будинку'!BT98+'[3]по будинку'!BS98+'[4]по будинку'!BS98+'[5]по будинку'!BS98+'[6]по будинку'!BS98+'[7]по будинку'!BS98+'[8]по будинку'!BS98+'[9]по будинку'!BS98+'[10]по будинку'!BS98+'[11]по будинку'!BS98+'[12]по будинку'!BS98</f>
        <v>0</v>
      </c>
      <c r="BI98" s="10">
        <f>'[1]Освітлення місць загального кор'!Q100+'[2]по будинку'!BU98+'[3]по будинку'!BT98+'[4]по будинку'!BT98+'[5]по будинку'!BT98+'[6]по будинку'!BT98+'[7]по будинку'!BT98+'[8]по будинку'!BT98+'[9]по будинку'!BT98+'[10]по будинку'!BT98+'[11]по будинку'!BT98+'[12]по будинку'!BT98</f>
        <v>0</v>
      </c>
      <c r="BJ98" s="10">
        <f t="shared" si="52"/>
        <v>0</v>
      </c>
      <c r="BK98" s="27">
        <f t="shared" si="53"/>
        <v>0</v>
      </c>
      <c r="BL98" s="17">
        <v>0</v>
      </c>
      <c r="BM98" s="10">
        <f>'[1]Енергопостачання ліфтів'!P100+'[2]по будинку'!BY98+'[3]по будинку'!BX98+'[4]по будинку'!BX98+'[5]по будинку'!BX98+'[6]по будинку'!BX98+'[7]по будинку'!BX98+'[8]по будинку'!BX98+'[9]по будинку'!BX98+'[10]по будинку'!BX98+'[11]по будинку'!BX98+'[12]по будинку'!BX98</f>
        <v>0</v>
      </c>
      <c r="BN98" s="10">
        <f t="shared" si="54"/>
        <v>0</v>
      </c>
      <c r="BO98" s="23">
        <f t="shared" si="55"/>
        <v>0</v>
      </c>
      <c r="BP98" s="134">
        <f t="shared" si="56"/>
        <v>16581.464460000003</v>
      </c>
      <c r="BQ98" s="12">
        <f t="shared" si="56"/>
        <v>13945.453320463657</v>
      </c>
      <c r="BR98" s="10">
        <f t="shared" si="57"/>
        <v>2636.0111395363456</v>
      </c>
      <c r="BS98" s="15">
        <v>0</v>
      </c>
      <c r="BT98" s="30">
        <f t="shared" si="58"/>
        <v>0.8410266387570724</v>
      </c>
    </row>
    <row r="99" spans="1:72" ht="17.100000000000001" customHeight="1" x14ac:dyDescent="0.2">
      <c r="A99" s="135">
        <v>94</v>
      </c>
      <c r="B99" s="39" t="s">
        <v>73</v>
      </c>
      <c r="C99" s="36">
        <v>14</v>
      </c>
      <c r="D99" s="22">
        <f>'[1]Прибирання сходових кліто'!H100+'[2]по будинку'!P99+'[3]по будинку'!O99+'[4]по будинку'!O99+'[5]по будинку'!O99+'[6]по будинку'!O99+'[7]по будинку'!O99+'[8]по будинку'!O99+'[9]по будинку'!O99+'[10]по будинку'!O99+'[11]по будинку'!O99+'[12]по будинку'!O99</f>
        <v>0</v>
      </c>
      <c r="E99" s="11">
        <f>'[1]Прибирання сходових кліто'!Y100+'[2]по будинку'!Q99+'[3]по будинку'!P99+'[4]по будинку'!P99+'[5]по будинку'!P99+'[6]по будинку'!P99+'[7]по будинку'!P99+'[8]по будинку'!P99+'[9]по будинку'!P99+'[10]по будинку'!P99+'[11]по будинку'!P99+'[12]по будинку'!P99</f>
        <v>0</v>
      </c>
      <c r="F99" s="10">
        <f t="shared" si="33"/>
        <v>0</v>
      </c>
      <c r="G99" s="23">
        <f t="shared" si="34"/>
        <v>0</v>
      </c>
      <c r="H99" s="17">
        <f>'[1]Прибирання прибуд терит.'!H99+'[2]по будинку'!T99+'[3]по будинку'!S99+'[4]по будинку'!S99+'[5]по будинку'!S99+'[6]по будинку'!S99+'[7]по будинку'!S99+'[8]по будинку'!S99+'[9]по будинку'!S99+'[10]по будинку'!S99+'[11]по будинку'!S99+'[12]по будинку'!S99</f>
        <v>7362.595110000002</v>
      </c>
      <c r="I99" s="11">
        <f>'[1]Прибирання прибуд терит.'!AG99+'[2]по будинку'!U99+'[3]по будинку'!T99+'[4]по будинку'!T99+'[5]по будинку'!T99+'[6]по будинку'!T99+'[7]по будинку'!T99+'[8]по будинку'!T99+'[9]по будинку'!T99+'[10]по будинку'!T99+'[11]по будинку'!T99+'[12]по будинку'!T99</f>
        <v>12730.595364716419</v>
      </c>
      <c r="J99" s="10">
        <v>0</v>
      </c>
      <c r="K99" s="23">
        <f t="shared" si="36"/>
        <v>5368.0002547164167</v>
      </c>
      <c r="L99" s="22">
        <f>'[1]Вивезення та знешкодження ТПВ'!H101+'[2]по будинку'!X99+'[3]по будинку'!W99+'[4]по будинку'!W99+'[5]по будинку'!W99</f>
        <v>1698.3850000000002</v>
      </c>
      <c r="M99" s="10">
        <f>'[1]Вивезення та знешкодження ТПВ'!V101+'[2]по будинку'!Y99+'[3]по будинку'!X99+'[4]по будинку'!X99+'[5]по будинку'!X99</f>
        <v>1790.3601656085505</v>
      </c>
      <c r="N99" s="10">
        <v>0</v>
      </c>
      <c r="O99" s="15">
        <f t="shared" si="37"/>
        <v>91.975165608550242</v>
      </c>
      <c r="P99" s="17">
        <f>'[1]Приб підвал, тех.поверхів,покр '!H101+'[2]по будинку'!AB99+'[3]по будинку'!AA99+'[4]по будинку'!AA99+'[5]по будинку'!AA99+'[6]по будинку'!AA99+'[7]по будинку'!AA99+'[8]по будинку'!AA99+'[9]по будинку'!AA99+'[10]по будинку'!AA99+'[11]по будинку'!AA99+'[12]по будинку'!AA99</f>
        <v>0</v>
      </c>
      <c r="Q99" s="11">
        <f>'[1]Приб підвал, тех.поверхів,покр '!Q101+'[2]по будинку'!AC99+'[3]по будинку'!AB99+'[4]по будинку'!AB99+'[5]по будинку'!AB99+'[6]по будинку'!AB99+'[7]по будинку'!AB99+'[8]по будинку'!AB99+'[9]по будинку'!AB99+'[10]по будинку'!AB99+'[11]по будинку'!AB99+'[12]по будинку'!AB99</f>
        <v>0</v>
      </c>
      <c r="R99" s="10">
        <f t="shared" si="38"/>
        <v>0</v>
      </c>
      <c r="S99" s="23">
        <v>0</v>
      </c>
      <c r="T99" s="17">
        <v>0</v>
      </c>
      <c r="U99" s="10">
        <f>'[1]ТО ліфтів'!Q101+'[2]по будинку'!AG99+'[3]по будинку'!AF99+'[4]по будинку'!AF99+'[5]по будинку'!AF99+'[6]по будинку'!AF99+'[7]по будинку'!AF99+'[8]по будинку'!AF99+'[9]по будинку'!AF99+'[10]по будинку'!AF99+'[11]по будинку'!AF99+'[12]по будинку'!AF99</f>
        <v>0</v>
      </c>
      <c r="V99" s="10">
        <f t="shared" si="39"/>
        <v>0</v>
      </c>
      <c r="W99" s="23">
        <f t="shared" si="40"/>
        <v>0</v>
      </c>
      <c r="X99" s="17">
        <f>'[1]Обслуг. дисп.'!H101+'[2]по будинку'!AJ99+'[3]по будинку'!AI99+'[4]по будинку'!AI99+'[5]по будинку'!AI99+'[6]по будинку'!AI99+'[7]по будинку'!AI99+'[8]по будинку'!AI99+'[9]по будинку'!AI99+'[10]по будинку'!AI99+'[11]по будинку'!AI99+'[12]по будинку'!AI99</f>
        <v>0</v>
      </c>
      <c r="Y99" s="10">
        <f>'[1]Обслуг. дисп.'!O101+'[2]по будинку'!AK99+'[3]по будинку'!AJ99+'[4]по будинку'!AJ99+'[5]по будинку'!AJ99+'[6]по будинку'!AJ99+'[7]по будинку'!AJ99+'[8]по будинку'!AJ99+'[9]по будинку'!AJ99+'[10]по будинку'!AJ99+'[11]по будинку'!AJ99+'[12]по будинку'!AJ99</f>
        <v>0</v>
      </c>
      <c r="Z99" s="10">
        <f t="shared" si="41"/>
        <v>0</v>
      </c>
      <c r="AA99" s="27">
        <f t="shared" si="42"/>
        <v>0</v>
      </c>
      <c r="AB99" s="17">
        <f>'[1]ТО внутр. буд.сист'!H99+'[2]по будинку'!AN99+'[3]по будинку'!AM99+'[4]по будинку'!AM99+'[5]по будинку'!AM99+'[6]по будинку'!AM99+'[7]по будинку'!AM99+'[8]по будинку'!AM99+'[9]по будинку'!AM99+'[10]по будинку'!AM99+'[11]по будинку'!AM99+'[12]по будинку'!AM99</f>
        <v>5726.6337699999995</v>
      </c>
      <c r="AC99" s="10">
        <f>'[1]ТО внутр. буд.сист'!W99+'[2]по будинку'!AO99+'[3]по будинку'!AN99+'[4]по будинку'!AN99+'[5]по будинку'!AN99+'[6]по будинку'!AN99+'[7]по будинку'!AN99+'[8]по будинку'!AN99+'[9]по будинку'!AN99+'[10]по будинку'!AN99+'[11]по будинку'!AN99+'[12]по будинку'!AN99</f>
        <v>1874.9214823475145</v>
      </c>
      <c r="AD99" s="10">
        <f t="shared" si="43"/>
        <v>3851.712287652485</v>
      </c>
      <c r="AE99" s="23">
        <v>0</v>
      </c>
      <c r="AF99" s="17">
        <f>[1]Дератизація!H100+'[2]по будинку'!AR99+'[3]по будинку'!AQ99+'[4]по будинку'!AQ99+'[5]по будинку'!AQ99+'[6]по будинку'!AQ99+'[7]по будинку'!AQ99+'[8]по будинку'!AQ99+'[9]по будинку'!AQ99+'[10]по будинку'!AQ99+'[11]по будинку'!AQ99+'[12]по будинку'!AQ99</f>
        <v>0</v>
      </c>
      <c r="AG99" s="10">
        <f>[1]Дератизація!O100+'[2]по будинку'!AS99+'[3]по будинку'!AR99+'[4]по будинку'!AR99+'[5]по будинку'!AR99+'[6]по будинку'!AR99+'[7]по будинку'!AR99+'[8]по будинку'!AR99+'[9]по будинку'!AR99+'[10]по будинку'!AR99+'[11]по будинку'!AR99+'[12]по будинку'!AR99</f>
        <v>0</v>
      </c>
      <c r="AH99" s="10">
        <f t="shared" si="44"/>
        <v>0</v>
      </c>
      <c r="AI99" s="23">
        <f t="shared" si="45"/>
        <v>0</v>
      </c>
      <c r="AJ99" s="17">
        <f>[1]Дезінсекція!H101+'[2]по будинку'!AV99+'[3]по будинку'!AU99+'[4]по будинку'!AU99+'[5]по будинку'!AU99+'[6]по будинку'!AU99+'[7]по будинку'!AU99+'[8]по будинку'!AU99+'[9]по будинку'!AU99+'[10]по будинку'!AU99+'[11]по будинку'!AU99+'[12]по будинку'!AU99</f>
        <v>0</v>
      </c>
      <c r="AK99" s="10">
        <f>[1]Дезінсекція!O101+'[2]по будинку'!AW99+'[3]по будинку'!AV99+'[4]по будинку'!AV99+'[5]по будинку'!AV99+'[6]по будинку'!AV99+'[7]по будинку'!AV99+'[8]по будинку'!AV99+'[9]по будинку'!AV99+'[10]по будинку'!AV99+'[11]по будинку'!AV99+'[12]по будинку'!AV99</f>
        <v>0</v>
      </c>
      <c r="AL99" s="10">
        <f t="shared" si="46"/>
        <v>0</v>
      </c>
      <c r="AM99" s="23">
        <v>0</v>
      </c>
      <c r="AN99" s="17">
        <f>'[1]Обслуг. ДВК'!H101+'[2]по будинку'!AZ99+'[3]по будинку'!AY99+'[4]по будинку'!AY99+'[5]по будинку'!AY99+'[6]по будинку'!AY99+'[7]по будинку'!AY99+'[8]по будинку'!AY99+'[9]по будинку'!AY99+'[10]по будинку'!AY99+'[11]по будинку'!AY99+'[12]по будинку'!AY99</f>
        <v>715.88530000000014</v>
      </c>
      <c r="AO99" s="10">
        <f>'[1]Обслуг. ДВК'!Q101+'[2]по будинку'!BA99+'[3]по будинку'!AZ99+'[4]по будинку'!AZ99+'[5]по будинку'!AZ99+'[6]по будинку'!AZ99+'[7]по будинку'!AZ99+'[8]по будинку'!AZ99+'[9]по будинку'!AZ99+'[10]по будинку'!AZ99+'[11]по будинку'!AZ99+'[12]по будинку'!AZ99</f>
        <v>871.49732217622613</v>
      </c>
      <c r="AP99" s="10">
        <v>0</v>
      </c>
      <c r="AQ99" s="23">
        <f t="shared" si="66"/>
        <v>155.61202217622599</v>
      </c>
      <c r="AR99" s="17">
        <f>'[1]ТО мереж електропост.'!H102+'[2]по будинку'!BD99+'[3]по будинку'!BC99+'[4]по будинку'!BC99+'[5]по будинку'!BC99+'[6]по будинку'!BC99+'[7]по будинку'!BC99+'[8]по будинку'!BC99+'[9]по будинку'!BC99+'[10]по будинку'!BC99+'[11]по будинку'!BC99+'[12]по будинку'!BC99</f>
        <v>1827.2699899999996</v>
      </c>
      <c r="AS99" s="11">
        <f>'[1]ТО мереж електропост.'!P102+'[2]по будинку'!BE99+'[3]по будинку'!BD99+'[4]по будинку'!BD99+'[5]по будинку'!BD99+'[6]по будинку'!BD99+'[7]по будинку'!BD99+'[8]по будинку'!BD99+'[9]по будинку'!BD99+'[10]по будинку'!BD99+'[11]по будинку'!BD99+'[12]по будинку'!BD99</f>
        <v>133.13315102713716</v>
      </c>
      <c r="AT99" s="10">
        <f t="shared" si="47"/>
        <v>1694.1368389728623</v>
      </c>
      <c r="AU99" s="23">
        <v>0</v>
      </c>
      <c r="AV99" s="17">
        <f>'[1]ПР констр.'!H101+'[2]по будинку'!BH99+'[3]по будинку'!BG99+'[4]по будинку'!BG99+'[5]по будинку'!BG99+'[6]по будинку'!BG99+'[7]по будинку'!BG99+'[8]по будинку'!BG99+'[9]по будинку'!BG99+'[10]по будинку'!BG99+'[11]по будинку'!BG99+'[12]по будинку'!BG99</f>
        <v>10345.600069999999</v>
      </c>
      <c r="AW99" s="10">
        <v>64.7</v>
      </c>
      <c r="AX99" s="10">
        <f t="shared" si="48"/>
        <v>10280.900069999998</v>
      </c>
      <c r="AY99" s="23">
        <v>0</v>
      </c>
      <c r="AZ99" s="17">
        <f>'[1]Прибирання та вивезення снігу'!H100+'[2]по будинку'!BL99+'[3]по будинку'!BK99+'[4]по будинку'!BK99+'[5]по будинку'!BK99+'[6]по будинку'!BK99+'[7]по будинку'!BK99+'[8]по будинку'!BK99+'[9]по будинку'!BK99+'[10]по будинку'!BK99+'[11]по будинку'!BK99+'[12]по будинку'!BK99</f>
        <v>1836.3707700000004</v>
      </c>
      <c r="BA99" s="10">
        <f>'[1]Прибирання та вивезення снігу'!R100+'[2]по будинку'!BM99+'[3]по будинку'!BL99+'[4]по будинку'!BL99+'[5]по будинку'!BL99+'[6]по будинку'!BL99+'[7]по будинку'!BL99+'[8]по будинку'!BL99+'[9]по будинку'!BL99+'[10]по будинку'!BL99+'[11]по будинку'!BL99+'[12]по будинку'!BL99</f>
        <v>1526.9045238869455</v>
      </c>
      <c r="BB99" s="10">
        <f>AZ99-BA99</f>
        <v>309.46624611305492</v>
      </c>
      <c r="BC99" s="23">
        <v>0</v>
      </c>
      <c r="BD99" s="17">
        <f>'[1]експлуатація номерних знаків'!H101+'[2]по будинку'!BP99+'[3]по будинку'!BO99+'[4]по будинку'!BO99+'[5]по будинку'!BO99+'[6]по будинку'!BO99+'[7]по будинку'!BO99+'[8]по будинку'!BO99+'[9]по будинку'!BO99+'[10]по будинку'!BO99+'[11]по будинку'!BO99+'[12]по будинку'!BO99</f>
        <v>11.27984</v>
      </c>
      <c r="BE99" s="10">
        <f>'[1]експлуатація номерних знаків'!P101+'[2]по будинку'!BQ99+'[3]по будинку'!BP99+'[4]по будинку'!BP99+'[5]по будинку'!BP99+'[6]по будинку'!BP99+'[7]по будинку'!BP99+'[8]по будинку'!BP99+'[9]по будинку'!BP99+'[10]по будинку'!BP99+'[11]по будинку'!BP99+'[12]по будинку'!BP99</f>
        <v>0</v>
      </c>
      <c r="BF99" s="12">
        <f t="shared" si="51"/>
        <v>11.27984</v>
      </c>
      <c r="BG99" s="29">
        <v>0</v>
      </c>
      <c r="BH99" s="17">
        <f>'[1]Освітлення місць загального кор'!H101+'[2]по будинку'!BT99+'[3]по будинку'!BS99+'[4]по будинку'!BS99+'[5]по будинку'!BS99+'[6]по будинку'!BS99+'[7]по будинку'!BS99+'[8]по будинку'!BS99+'[9]по будинку'!BS99+'[10]по будинку'!BS99+'[11]по будинку'!BS99+'[12]по будинку'!BS99</f>
        <v>0</v>
      </c>
      <c r="BI99" s="10">
        <f>'[1]Освітлення місць загального кор'!Q101+'[2]по будинку'!BU99+'[3]по будинку'!BT99+'[4]по будинку'!BT99+'[5]по будинку'!BT99+'[6]по будинку'!BT99+'[7]по будинку'!BT99+'[8]по будинку'!BT99+'[9]по будинку'!BT99+'[10]по будинку'!BT99+'[11]по будинку'!BT99+'[12]по будинку'!BT99</f>
        <v>0</v>
      </c>
      <c r="BJ99" s="10">
        <f t="shared" si="52"/>
        <v>0</v>
      </c>
      <c r="BK99" s="27">
        <f t="shared" si="53"/>
        <v>0</v>
      </c>
      <c r="BL99" s="17">
        <v>0</v>
      </c>
      <c r="BM99" s="10">
        <f>'[1]Енергопостачання ліфтів'!P101+'[2]по будинку'!BY99+'[3]по будинку'!BX99+'[4]по будинку'!BX99+'[5]по будинку'!BX99+'[6]по будинку'!BX99+'[7]по будинку'!BX99+'[8]по будинку'!BX99+'[9]по будинку'!BX99+'[10]по будинку'!BX99+'[11]по будинку'!BX99+'[12]по будинку'!BX99</f>
        <v>0</v>
      </c>
      <c r="BN99" s="10">
        <f t="shared" si="54"/>
        <v>0</v>
      </c>
      <c r="BO99" s="23">
        <f t="shared" si="55"/>
        <v>0</v>
      </c>
      <c r="BP99" s="134">
        <f t="shared" si="56"/>
        <v>29524.019850000001</v>
      </c>
      <c r="BQ99" s="12">
        <f t="shared" si="56"/>
        <v>18992.112009762794</v>
      </c>
      <c r="BR99" s="10">
        <f t="shared" si="57"/>
        <v>10531.907840237207</v>
      </c>
      <c r="BS99" s="15">
        <v>0</v>
      </c>
      <c r="BT99" s="30">
        <f t="shared" si="58"/>
        <v>0.64327663056231121</v>
      </c>
    </row>
    <row r="100" spans="1:72" ht="17.100000000000001" customHeight="1" x14ac:dyDescent="0.2">
      <c r="A100" s="136">
        <v>95</v>
      </c>
      <c r="B100" s="39" t="s">
        <v>73</v>
      </c>
      <c r="C100" s="36">
        <v>16</v>
      </c>
      <c r="D100" s="22">
        <f>'[1]Прибирання сходових кліто'!H101+'[2]по будинку'!P100+'[3]по будинку'!O100+'[4]по будинку'!O100+'[5]по будинку'!O100+'[6]по будинку'!O100+'[7]по будинку'!O100+'[8]по будинку'!O100+'[9]по будинку'!O100+'[10]по будинку'!O100+'[11]по будинку'!O100+'[12]по будинку'!O100</f>
        <v>0</v>
      </c>
      <c r="E100" s="11">
        <f>'[1]Прибирання сходових кліто'!Y101+'[2]по будинку'!Q100+'[3]по будинку'!P100+'[4]по будинку'!P100+'[5]по будинку'!P100+'[6]по будинку'!P100+'[7]по будинку'!P100+'[8]по будинку'!P100+'[9]по будинку'!P100+'[10]по будинку'!P100+'[11]по будинку'!P100+'[12]по будинку'!P100</f>
        <v>0</v>
      </c>
      <c r="F100" s="10">
        <f t="shared" si="33"/>
        <v>0</v>
      </c>
      <c r="G100" s="23">
        <f t="shared" si="34"/>
        <v>0</v>
      </c>
      <c r="H100" s="17">
        <f>'[1]Прибирання прибуд терит.'!H100+'[2]по будинку'!T100+'[3]по будинку'!S100+'[4]по будинку'!S100+'[5]по будинку'!S100+'[6]по будинку'!S100+'[7]по будинку'!S100+'[8]по будинку'!S100+'[9]по будинку'!S100+'[10]по будинку'!S100+'[11]по будинку'!S100+'[12]по будинку'!S100</f>
        <v>8242.9311600000001</v>
      </c>
      <c r="I100" s="11">
        <f>'[1]Прибирання прибуд терит.'!AG100+'[2]по будинку'!U100+'[3]по будинку'!T100+'[4]по будинку'!T100+'[5]по будинку'!T100+'[6]по будинку'!T100+'[7]по будинку'!T100+'[8]по будинку'!T100+'[9]по будинку'!T100+'[10]по будинку'!T100+'[11]по будинку'!T100+'[12]по будинку'!T100</f>
        <v>15261.050667869529</v>
      </c>
      <c r="J100" s="10">
        <v>0</v>
      </c>
      <c r="K100" s="23">
        <f t="shared" si="36"/>
        <v>7018.1195078695291</v>
      </c>
      <c r="L100" s="22">
        <f>'[1]Вивезення та знешкодження ТПВ'!H102+'[2]по будинку'!X100+'[3]по будинку'!W100+'[4]по будинку'!W100+'[5]по будинку'!W100</f>
        <v>1741.9635000000003</v>
      </c>
      <c r="M100" s="10">
        <f>'[1]Вивезення та знешкодження ТПВ'!V102+'[2]по будинку'!Y100+'[3]по будинку'!X100+'[4]по будинку'!X100+'[5]по будинку'!X100</f>
        <v>1878.1403776540669</v>
      </c>
      <c r="N100" s="10">
        <v>0</v>
      </c>
      <c r="O100" s="15">
        <f t="shared" si="37"/>
        <v>136.17687765406663</v>
      </c>
      <c r="P100" s="17">
        <f>'[1]Приб підвал, тех.поверхів,покр '!H102+'[2]по будинку'!AB100+'[3]по будинку'!AA100+'[4]по будинку'!AA100+'[5]по будинку'!AA100+'[6]по будинку'!AA100+'[7]по будинку'!AA100+'[8]по будинку'!AA100+'[9]по будинку'!AA100+'[10]по будинку'!AA100+'[11]по будинку'!AA100+'[12]по будинку'!AA100</f>
        <v>0</v>
      </c>
      <c r="Q100" s="11">
        <f>'[1]Приб підвал, тех.поверхів,покр '!Q102+'[2]по будинку'!AC100+'[3]по будинку'!AB100+'[4]по будинку'!AB100+'[5]по будинку'!AB100+'[6]по будинку'!AB100+'[7]по будинку'!AB100+'[8]по будинку'!AB100+'[9]по будинку'!AB100+'[10]по будинку'!AB100+'[11]по будинку'!AB100+'[12]по будинку'!AB100</f>
        <v>0</v>
      </c>
      <c r="R100" s="10">
        <f t="shared" si="38"/>
        <v>0</v>
      </c>
      <c r="S100" s="23">
        <v>0</v>
      </c>
      <c r="T100" s="17">
        <v>0</v>
      </c>
      <c r="U100" s="10">
        <f>'[1]ТО ліфтів'!Q102+'[2]по будинку'!AG100+'[3]по будинку'!AF100+'[4]по будинку'!AF100+'[5]по будинку'!AF100+'[6]по будинку'!AF100+'[7]по будинку'!AF100+'[8]по будинку'!AF100+'[9]по будинку'!AF100+'[10]по будинку'!AF100+'[11]по будинку'!AF100+'[12]по будинку'!AF100</f>
        <v>0</v>
      </c>
      <c r="V100" s="10">
        <f t="shared" si="39"/>
        <v>0</v>
      </c>
      <c r="W100" s="23">
        <f t="shared" si="40"/>
        <v>0</v>
      </c>
      <c r="X100" s="17">
        <f>'[1]Обслуг. дисп.'!H102+'[2]по будинку'!AJ100+'[3]по будинку'!AI100+'[4]по будинку'!AI100+'[5]по будинку'!AI100+'[6]по будинку'!AI100+'[7]по будинку'!AI100+'[8]по будинку'!AI100+'[9]по будинку'!AI100+'[10]по будинку'!AI100+'[11]по будинку'!AI100+'[12]по будинку'!AI100</f>
        <v>0</v>
      </c>
      <c r="Y100" s="10">
        <f>'[1]Обслуг. дисп.'!O102+'[2]по будинку'!AK100+'[3]по будинку'!AJ100+'[4]по будинку'!AJ100+'[5]по будинку'!AJ100+'[6]по будинку'!AJ100+'[7]по будинку'!AJ100+'[8]по будинку'!AJ100+'[9]по будинку'!AJ100+'[10]по будинку'!AJ100+'[11]по будинку'!AJ100+'[12]по будинку'!AJ100</f>
        <v>0</v>
      </c>
      <c r="Z100" s="10">
        <f t="shared" si="41"/>
        <v>0</v>
      </c>
      <c r="AA100" s="27">
        <f t="shared" si="42"/>
        <v>0</v>
      </c>
      <c r="AB100" s="17">
        <f>'[1]ТО внутр. буд.сист'!H100+'[2]по будинку'!AN100+'[3]по будинку'!AM100+'[4]по будинку'!AM100+'[5]по будинку'!AM100+'[6]по будинку'!AM100+'[7]по будинку'!AM100+'[8]по будинку'!AM100+'[9]по будинку'!AM100+'[10]по будинку'!AM100+'[11]по будинку'!AM100+'[12]по будинку'!AM100</f>
        <v>5805.7202700000016</v>
      </c>
      <c r="AC100" s="10">
        <f>'[1]ТО внутр. буд.сист'!W100+'[2]по будинку'!AO100+'[3]по будинку'!AN100+'[4]по будинку'!AN100+'[5]по будинку'!AN100+'[6]по будинку'!AN100+'[7]по будинку'!AN100+'[8]по будинку'!AN100+'[9]по будинку'!AN100+'[10]по будинку'!AN100+'[11]по будинку'!AN100+'[12]по будинку'!AN100</f>
        <v>4757.877255670388</v>
      </c>
      <c r="AD100" s="10">
        <f t="shared" si="43"/>
        <v>1047.8430143296137</v>
      </c>
      <c r="AE100" s="23">
        <v>0</v>
      </c>
      <c r="AF100" s="17">
        <f>[1]Дератизація!H101+'[2]по будинку'!AR100+'[3]по будинку'!AQ100+'[4]по будинку'!AQ100+'[5]по будинку'!AQ100+'[6]по будинку'!AQ100+'[7]по будинку'!AQ100+'[8]по будинку'!AQ100+'[9]по будинку'!AQ100+'[10]по будинку'!AQ100+'[11]по будинку'!AQ100+'[12]по будинку'!AQ100</f>
        <v>0</v>
      </c>
      <c r="AG100" s="10">
        <f>[1]Дератизація!O101+'[2]по будинку'!AS100+'[3]по будинку'!AR100+'[4]по будинку'!AR100+'[5]по будинку'!AR100+'[6]по будинку'!AR100+'[7]по будинку'!AR100+'[8]по будинку'!AR100+'[9]по будинку'!AR100+'[10]по будинку'!AR100+'[11]по будинку'!AR100+'[12]по будинку'!AR100</f>
        <v>0</v>
      </c>
      <c r="AH100" s="10">
        <f t="shared" si="44"/>
        <v>0</v>
      </c>
      <c r="AI100" s="23">
        <f t="shared" si="45"/>
        <v>0</v>
      </c>
      <c r="AJ100" s="17">
        <f>[1]Дезінсекція!H102+'[2]по будинку'!AV100+'[3]по будинку'!AU100+'[4]по будинку'!AU100+'[5]по будинку'!AU100+'[6]по будинку'!AU100+'[7]по будинку'!AU100+'[8]по будинку'!AU100+'[9]по будинку'!AU100+'[10]по будинку'!AU100+'[11]по будинку'!AU100+'[12]по будинку'!AU100</f>
        <v>0</v>
      </c>
      <c r="AK100" s="10">
        <f>[1]Дезінсекція!O102+'[2]по будинку'!AW100+'[3]по будинку'!AV100+'[4]по будинку'!AV100+'[5]по будинку'!AV100+'[6]по будинку'!AV100+'[7]по будинку'!AV100+'[8]по будинку'!AV100+'[9]по будинку'!AV100+'[10]по будинку'!AV100+'[11]по будинку'!AV100+'[12]по будинку'!AV100</f>
        <v>0</v>
      </c>
      <c r="AL100" s="10">
        <f t="shared" si="46"/>
        <v>0</v>
      </c>
      <c r="AM100" s="23">
        <v>0</v>
      </c>
      <c r="AN100" s="17">
        <f>'[1]Обслуг. ДВК'!H102+'[2]по будинку'!AZ100+'[3]по будинку'!AY100+'[4]по будинку'!AY100+'[5]по будинку'!AY100+'[6]по будинку'!AY100+'[7]по будинку'!AY100+'[8]по будинку'!AY100+'[9]по будинку'!AY100+'[10]по будинку'!AY100+'[11]по будинку'!AY100+'[12]по будинку'!AY100</f>
        <v>717.24761999999987</v>
      </c>
      <c r="AO100" s="10">
        <f>'[1]Обслуг. ДВК'!Q102+'[2]по будинку'!BA100+'[3]по будинку'!AZ100+'[4]по будинку'!AZ100+'[5]по будинку'!AZ100+'[6]по будинку'!AZ100+'[7]по будинку'!AZ100+'[8]по будинку'!AZ100+'[9]по будинку'!AZ100+'[10]по будинку'!AZ100+'[11]по будинку'!AZ100+'[12]по будинку'!AZ100</f>
        <v>871.49732217622613</v>
      </c>
      <c r="AP100" s="10">
        <v>0</v>
      </c>
      <c r="AQ100" s="23">
        <f t="shared" si="66"/>
        <v>154.24970217622626</v>
      </c>
      <c r="AR100" s="17">
        <f>'[1]ТО мереж електропост.'!H103+'[2]по будинку'!BD100+'[3]по будинку'!BC100+'[4]по будинку'!BC100+'[5]по будинку'!BC100+'[6]по будинку'!BC100+'[7]по будинку'!BC100+'[8]по будинку'!BC100+'[9]по будинку'!BC100+'[10]по будинку'!BC100+'[11]по будинку'!BC100+'[12]по будинку'!BC100</f>
        <v>1826.3534400000008</v>
      </c>
      <c r="AS100" s="11">
        <f>'[1]ТО мереж електропост.'!P103+'[2]по будинку'!BE100+'[3]по будинку'!BD100+'[4]по будинку'!BD100+'[5]по будинку'!BD100+'[6]по будинку'!BD100+'[7]по будинку'!BD100+'[8]по будинку'!BD100+'[9]по будинку'!BD100+'[10]по будинку'!BD100+'[11]по будинку'!BD100+'[12]по будинку'!BD100</f>
        <v>133.11970771390372</v>
      </c>
      <c r="AT100" s="10">
        <f t="shared" si="47"/>
        <v>1693.2337322860972</v>
      </c>
      <c r="AU100" s="23">
        <v>0</v>
      </c>
      <c r="AV100" s="17">
        <f>'[1]ПР констр.'!H102+'[2]по будинку'!BH100+'[3]по будинку'!BG100+'[4]по будинку'!BG100+'[5]по будинку'!BG100+'[6]по будинку'!BG100+'[7]по будинку'!BG100+'[8]по будинку'!BG100+'[9]по будинку'!BG100+'[10]по будинку'!BG100+'[11]по будинку'!BG100+'[12]по будинку'!BG100</f>
        <v>10360.369709999999</v>
      </c>
      <c r="AW100" s="10">
        <v>1485.1299999999999</v>
      </c>
      <c r="AX100" s="10">
        <f t="shared" si="48"/>
        <v>8875.2397099999998</v>
      </c>
      <c r="AY100" s="23">
        <v>0</v>
      </c>
      <c r="AZ100" s="17">
        <f>'[1]Прибирання та вивезення снігу'!H101+'[2]по будинку'!BL100+'[3]по будинку'!BK100+'[4]по будинку'!BK100+'[5]по будинку'!BK100+'[6]по будинку'!BK100+'[7]по будинку'!BK100+'[8]по будинку'!BK100+'[9]по будинку'!BK100+'[10]по будинку'!BK100+'[11]по будинку'!BK100+'[12]по будинку'!BK100</f>
        <v>1754.6688000000004</v>
      </c>
      <c r="BA100" s="10">
        <f>'[1]Прибирання та вивезення снігу'!R101+'[2]по будинку'!BM100+'[3]по будинку'!BL100+'[4]по будинку'!BL100+'[5]по будинку'!BL100+'[6]по будинку'!BL100+'[7]по будинку'!BL100+'[8]по будинку'!BL100+'[9]по будинку'!BL100+'[10]по будинку'!BL100+'[11]по будинку'!BL100+'[12]по будинку'!BL100</f>
        <v>1672.5108489897957</v>
      </c>
      <c r="BB100" s="10">
        <f>AZ100-BA100</f>
        <v>82.15795101020467</v>
      </c>
      <c r="BC100" s="23">
        <v>0</v>
      </c>
      <c r="BD100" s="17">
        <f>'[1]експлуатація номерних знаків'!H102+'[2]по будинку'!BP100+'[3]по будинку'!BO100+'[4]по будинку'!BO100+'[5]по будинку'!BO100+'[6]по будинку'!BO100+'[7]по будинку'!BO100+'[8]по будинку'!BO100+'[9]по будинку'!BO100+'[10]по будинку'!BO100+'[11]по будинку'!BO100+'[12]по будинку'!BO100</f>
        <v>11.769119999999999</v>
      </c>
      <c r="BE100" s="10">
        <f>'[1]експлуатація номерних знаків'!P102+'[2]по будинку'!BQ100+'[3]по будинку'!BP100+'[4]по будинку'!BP100+'[5]по будинку'!BP100+'[6]по будинку'!BP100+'[7]по будинку'!BP100+'[8]по будинку'!BP100+'[9]по будинку'!BP100+'[10]по будинку'!BP100+'[11]по будинку'!BP100+'[12]по будинку'!BP100</f>
        <v>0</v>
      </c>
      <c r="BF100" s="12">
        <f t="shared" si="51"/>
        <v>11.769119999999999</v>
      </c>
      <c r="BG100" s="29">
        <v>0</v>
      </c>
      <c r="BH100" s="17">
        <f>'[1]Освітлення місць загального кор'!H102+'[2]по будинку'!BT100+'[3]по будинку'!BS100+'[4]по будинку'!BS100+'[5]по будинку'!BS100+'[6]по будинку'!BS100+'[7]по будинку'!BS100+'[8]по будинку'!BS100+'[9]по будинку'!BS100+'[10]по будинку'!BS100+'[11]по будинку'!BS100+'[12]по будинку'!BS100</f>
        <v>0</v>
      </c>
      <c r="BI100" s="10">
        <f>'[1]Освітлення місць загального кор'!Q102+'[2]по будинку'!BU100+'[3]по будинку'!BT100+'[4]по будинку'!BT100+'[5]по будинку'!BT100+'[6]по будинку'!BT100+'[7]по будинку'!BT100+'[8]по будинку'!BT100+'[9]по будинку'!BT100+'[10]по будинку'!BT100+'[11]по будинку'!BT100+'[12]по будинку'!BT100</f>
        <v>0</v>
      </c>
      <c r="BJ100" s="10">
        <f t="shared" si="52"/>
        <v>0</v>
      </c>
      <c r="BK100" s="27">
        <f t="shared" si="53"/>
        <v>0</v>
      </c>
      <c r="BL100" s="17">
        <v>0</v>
      </c>
      <c r="BM100" s="10">
        <f>'[1]Енергопостачання ліфтів'!P102+'[2]по будинку'!BY100+'[3]по будинку'!BX100+'[4]по будинку'!BX100+'[5]по будинку'!BX100+'[6]по будинку'!BX100+'[7]по будинку'!BX100+'[8]по будинку'!BX100+'[9]по будинку'!BX100+'[10]по будинку'!BX100+'[11]по будинку'!BX100+'[12]по будинку'!BX100</f>
        <v>0</v>
      </c>
      <c r="BN100" s="10">
        <f t="shared" si="54"/>
        <v>0</v>
      </c>
      <c r="BO100" s="23">
        <f t="shared" si="55"/>
        <v>0</v>
      </c>
      <c r="BP100" s="134">
        <f t="shared" si="56"/>
        <v>30461.023620000004</v>
      </c>
      <c r="BQ100" s="12">
        <f t="shared" si="56"/>
        <v>26059.326180073913</v>
      </c>
      <c r="BR100" s="10">
        <f t="shared" si="57"/>
        <v>4401.6974399260907</v>
      </c>
      <c r="BS100" s="15">
        <v>0</v>
      </c>
      <c r="BT100" s="30">
        <f t="shared" si="58"/>
        <v>0.85549738922640672</v>
      </c>
    </row>
    <row r="101" spans="1:72" ht="17.100000000000001" customHeight="1" x14ac:dyDescent="0.2">
      <c r="A101" s="136">
        <v>96</v>
      </c>
      <c r="B101" s="39" t="s">
        <v>73</v>
      </c>
      <c r="C101" s="36">
        <v>17</v>
      </c>
      <c r="D101" s="22">
        <f>'[1]Прибирання сходових кліто'!H102+'[2]по будинку'!P101+'[3]по будинку'!O101+'[4]по будинку'!O101+'[5]по будинку'!O101+'[6]по будинку'!O101+'[7]по будинку'!O101+'[8]по будинку'!O101+'[9]по будинку'!O101+'[10]по будинку'!O101+'[11]по будинку'!O101+'[12]по будинку'!O101</f>
        <v>0</v>
      </c>
      <c r="E101" s="11">
        <f>'[1]Прибирання сходових кліто'!Y102+'[2]по будинку'!Q101+'[3]по будинку'!P101+'[4]по будинку'!P101+'[5]по будинку'!P101+'[6]по будинку'!P101+'[7]по будинку'!P101+'[8]по будинку'!P101+'[9]по будинку'!P101+'[10]по будинку'!P101+'[11]по будинку'!P101+'[12]по будинку'!P101</f>
        <v>0</v>
      </c>
      <c r="F101" s="10">
        <f t="shared" si="33"/>
        <v>0</v>
      </c>
      <c r="G101" s="23">
        <f t="shared" si="34"/>
        <v>0</v>
      </c>
      <c r="H101" s="17">
        <f>'[1]Прибирання прибуд терит.'!H101+'[2]по будинку'!T101+'[3]по будинку'!S101+'[4]по будинку'!S101+'[5]по будинку'!S101+'[6]по будинку'!S101+'[7]по будинку'!S101+'[8]по будинку'!S101+'[9]по будинку'!S101+'[10]по будинку'!S101+'[11]по будинку'!S101+'[12]по будинку'!S101</f>
        <v>10227.95248</v>
      </c>
      <c r="I101" s="11">
        <f>'[1]Прибирання прибуд терит.'!AG101+'[2]по будинку'!U101+'[3]по будинку'!T101+'[4]по будинку'!T101+'[5]по будинку'!T101+'[6]по будинку'!T101+'[7]по будинку'!T101+'[8]по будинку'!T101+'[9]по будинку'!T101+'[10]по будинку'!T101+'[11]по будинку'!T101+'[12]по будинку'!T101</f>
        <v>17220.341070059541</v>
      </c>
      <c r="J101" s="10">
        <v>0</v>
      </c>
      <c r="K101" s="23">
        <f t="shared" si="36"/>
        <v>6992.3885900595415</v>
      </c>
      <c r="L101" s="22">
        <f>'[1]Вивезення та знешкодження ТПВ'!H103+'[2]по будинку'!X101+'[3]по будинку'!W101+'[4]по будинку'!W101+'[5]по будинку'!W101</f>
        <v>1441.079</v>
      </c>
      <c r="M101" s="10">
        <f>'[1]Вивезення та знешкодження ТПВ'!V103+'[2]по будинку'!Y101+'[3]по будинку'!X101+'[4]по будинку'!X101+'[5]по будинку'!X101</f>
        <v>1614.5224639300563</v>
      </c>
      <c r="N101" s="10">
        <v>0</v>
      </c>
      <c r="O101" s="15">
        <f t="shared" si="37"/>
        <v>173.4434639300564</v>
      </c>
      <c r="P101" s="17">
        <f>'[1]Приб підвал, тех.поверхів,покр '!H103+'[2]по будинку'!AB101+'[3]по будинку'!AA101+'[4]по будинку'!AA101+'[5]по будинку'!AA101+'[6]по будинку'!AA101+'[7]по будинку'!AA101+'[8]по будинку'!AA101+'[9]по будинку'!AA101+'[10]по будинку'!AA101+'[11]по будинку'!AA101+'[12]по будинку'!AA101</f>
        <v>0</v>
      </c>
      <c r="Q101" s="11">
        <f>'[1]Приб підвал, тех.поверхів,покр '!Q103+'[2]по будинку'!AC101+'[3]по будинку'!AB101+'[4]по будинку'!AB101+'[5]по будинку'!AB101+'[6]по будинку'!AB101+'[7]по будинку'!AB101+'[8]по будинку'!AB101+'[9]по будинку'!AB101+'[10]по будинку'!AB101+'[11]по будинку'!AB101+'[12]по будинку'!AB101</f>
        <v>0</v>
      </c>
      <c r="R101" s="10">
        <f t="shared" si="38"/>
        <v>0</v>
      </c>
      <c r="S101" s="23">
        <v>0</v>
      </c>
      <c r="T101" s="17">
        <v>0</v>
      </c>
      <c r="U101" s="10">
        <f>'[1]ТО ліфтів'!Q103+'[2]по будинку'!AG101+'[3]по будинку'!AF101+'[4]по будинку'!AF101+'[5]по будинку'!AF101+'[6]по будинку'!AF101+'[7]по будинку'!AF101+'[8]по будинку'!AF101+'[9]по будинку'!AF101+'[10]по будинку'!AF101+'[11]по будинку'!AF101+'[12]по будинку'!AF101</f>
        <v>0</v>
      </c>
      <c r="V101" s="10">
        <f t="shared" si="39"/>
        <v>0</v>
      </c>
      <c r="W101" s="23">
        <f t="shared" si="40"/>
        <v>0</v>
      </c>
      <c r="X101" s="17">
        <f>'[1]Обслуг. дисп.'!H103+'[2]по будинку'!AJ101+'[3]по будинку'!AI101+'[4]по будинку'!AI101+'[5]по будинку'!AI101+'[6]по будинку'!AI101+'[7]по будинку'!AI101+'[8]по будинку'!AI101+'[9]по будинку'!AI101+'[10]по будинку'!AI101+'[11]по будинку'!AI101+'[12]по будинку'!AI101</f>
        <v>0</v>
      </c>
      <c r="Y101" s="10">
        <f>'[1]Обслуг. дисп.'!O103+'[2]по будинку'!AK101+'[3]по будинку'!AJ101+'[4]по будинку'!AJ101+'[5]по будинку'!AJ101+'[6]по будинку'!AJ101+'[7]по будинку'!AJ101+'[8]по будинку'!AJ101+'[9]по будинку'!AJ101+'[10]по будинку'!AJ101+'[11]по будинку'!AJ101+'[12]по будинку'!AJ101</f>
        <v>0</v>
      </c>
      <c r="Z101" s="10">
        <f t="shared" si="41"/>
        <v>0</v>
      </c>
      <c r="AA101" s="27">
        <f t="shared" si="42"/>
        <v>0</v>
      </c>
      <c r="AB101" s="17">
        <f>'[1]ТО внутр. буд.сист'!H101+'[2]по будинку'!AN101+'[3]по будинку'!AM101+'[4]по будинку'!AM101+'[5]по будинку'!AM101+'[6]по будинку'!AM101+'[7]по будинку'!AM101+'[8]по будинку'!AM101+'[9]по будинку'!AM101+'[10]по будинку'!AM101+'[11]по будинку'!AM101+'[12]по будинку'!AM101</f>
        <v>5679.34764</v>
      </c>
      <c r="AC101" s="10">
        <f>'[1]ТО внутр. буд.сист'!W101+'[2]по будинку'!AO101+'[3]по будинку'!AN101+'[4]по будинку'!AN101+'[5]по будинку'!AN101+'[6]по будинку'!AN101+'[7]по будинку'!AN101+'[8]по будинку'!AN101+'[9]по будинку'!AN101+'[10]по будинку'!AN101+'[11]по будинку'!AN101+'[12]по будинку'!AN101</f>
        <v>4799.7064346158286</v>
      </c>
      <c r="AD101" s="10">
        <f t="shared" si="43"/>
        <v>879.64120538417137</v>
      </c>
      <c r="AE101" s="23">
        <v>0</v>
      </c>
      <c r="AF101" s="17">
        <f>[1]Дератизація!H102+'[2]по будинку'!AR101+'[3]по будинку'!AQ101+'[4]по будинку'!AQ101+'[5]по будинку'!AQ101+'[6]по будинку'!AQ101+'[7]по будинку'!AQ101+'[8]по будинку'!AQ101+'[9]по будинку'!AQ101+'[10]по будинку'!AQ101+'[11]по будинку'!AQ101+'[12]по будинку'!AQ101</f>
        <v>0</v>
      </c>
      <c r="AG101" s="10">
        <f>[1]Дератизація!O102+'[2]по будинку'!AS101+'[3]по будинку'!AR101+'[4]по будинку'!AR101+'[5]по будинку'!AR101+'[6]по будинку'!AR101+'[7]по будинку'!AR101+'[8]по будинку'!AR101+'[9]по будинку'!AR101+'[10]по будинку'!AR101+'[11]по будинку'!AR101+'[12]по будинку'!AR101</f>
        <v>0</v>
      </c>
      <c r="AH101" s="10">
        <f t="shared" si="44"/>
        <v>0</v>
      </c>
      <c r="AI101" s="23">
        <f t="shared" si="45"/>
        <v>0</v>
      </c>
      <c r="AJ101" s="17">
        <f>[1]Дезінсекція!H103+'[2]по будинку'!AV101+'[3]по будинку'!AU101+'[4]по будинку'!AU101+'[5]по будинку'!AU101+'[6]по будинку'!AU101+'[7]по будинку'!AU101+'[8]по будинку'!AU101+'[9]по будинку'!AU101+'[10]по будинку'!AU101+'[11]по будинку'!AU101+'[12]по будинку'!AU101</f>
        <v>0</v>
      </c>
      <c r="AK101" s="10">
        <f>[1]Дезінсекція!O103+'[2]по будинку'!AW101+'[3]по будинку'!AV101+'[4]по будинку'!AV101+'[5]по будинку'!AV101+'[6]по будинку'!AV101+'[7]по будинку'!AV101+'[8]по будинку'!AV101+'[9]по будинку'!AV101+'[10]по будинку'!AV101+'[11]по будинку'!AV101+'[12]по будинку'!AV101</f>
        <v>0</v>
      </c>
      <c r="AL101" s="10">
        <f t="shared" si="46"/>
        <v>0</v>
      </c>
      <c r="AM101" s="23">
        <v>0</v>
      </c>
      <c r="AN101" s="17">
        <f>'[1]Обслуг. ДВК'!H103+'[2]по будинку'!AZ101+'[3]по будинку'!AY101+'[4]по будинку'!AY101+'[5]по будинку'!AY101+'[6]по будинку'!AY101+'[7]по будинку'!AY101+'[8]по будинку'!AY101+'[9]по будинку'!AY101+'[10]по будинку'!AY101+'[11]по будинку'!AY101+'[12]по будинку'!AY101</f>
        <v>717.09132</v>
      </c>
      <c r="AO101" s="10">
        <f>'[1]Обслуг. ДВК'!Q103+'[2]по будинку'!BA101+'[3]по будинку'!AZ101+'[4]по будинку'!AZ101+'[5]по будинку'!AZ101+'[6]по будинку'!AZ101+'[7]по будинку'!AZ101+'[8]по будинку'!AZ101+'[9]по будинку'!AZ101+'[10]по будинку'!AZ101+'[11]по будинку'!AZ101+'[12]по будинку'!AZ101</f>
        <v>871.49732217622613</v>
      </c>
      <c r="AP101" s="10">
        <v>0</v>
      </c>
      <c r="AQ101" s="23">
        <f t="shared" si="66"/>
        <v>154.40600217622614</v>
      </c>
      <c r="AR101" s="17">
        <f>'[1]ТО мереж електропост.'!H104+'[2]по будинку'!BD101+'[3]по будинку'!BC101+'[4]по будинку'!BC101+'[5]по будинку'!BC101+'[6]по будинку'!BC101+'[7]по будинку'!BC101+'[8]по будинку'!BC101+'[9]по будинку'!BC101+'[10]по будинку'!BC101+'[11]по будинку'!BC101+'[12]по будинку'!BC101</f>
        <v>1827.4052799999997</v>
      </c>
      <c r="AS101" s="11">
        <f>'[1]ТО мереж електропост.'!P104+'[2]по будинку'!BE101+'[3]по будинку'!BD101+'[4]по будинку'!BD101+'[5]по будинку'!BD101+'[6]по будинку'!BD101+'[7]по будинку'!BD101+'[8]по будинку'!BD101+'[9]по будинку'!BD101+'[10]по будинку'!BD101+'[11]по будинку'!BD101+'[12]по будинку'!BD101</f>
        <v>559.56644816281175</v>
      </c>
      <c r="AT101" s="10">
        <f t="shared" si="47"/>
        <v>1267.8388318371881</v>
      </c>
      <c r="AU101" s="23">
        <v>0</v>
      </c>
      <c r="AV101" s="17">
        <f>'[1]ПР констр.'!H103+'[2]по будинку'!BH101+'[3]по будинку'!BG101+'[4]по будинку'!BG101+'[5]по будинку'!BG101+'[6]по будинку'!BG101+'[7]по будинку'!BG101+'[8]по будинку'!BG101+'[9]по будинку'!BG101+'[10]по будинку'!BG101+'[11]по будинку'!BG101+'[12]по будинку'!BG101</f>
        <v>10327.819579999999</v>
      </c>
      <c r="AW101" s="10">
        <v>11725.82</v>
      </c>
      <c r="AX101" s="10">
        <v>0</v>
      </c>
      <c r="AY101" s="23">
        <f>AW101-AV101</f>
        <v>1398.0004200000003</v>
      </c>
      <c r="AZ101" s="17">
        <f>'[1]Прибирання та вивезення снігу'!H102+'[2]по будинку'!BL101+'[3]по будинку'!BK101+'[4]по будинку'!BK101+'[5]по будинку'!BK101+'[6]по будинку'!BK101+'[7]по будинку'!BK101+'[8]по будинку'!BK101+'[9]по будинку'!BK101+'[10]по будинку'!BK101+'[11]по будинку'!BK101+'[12]по будинку'!BK101</f>
        <v>1534.1148000000003</v>
      </c>
      <c r="BA101" s="10">
        <f>'[1]Прибирання та вивезення снігу'!R102+'[2]по будинку'!BM101+'[3]по будинку'!BL101+'[4]по будинку'!BL101+'[5]по будинку'!BL101+'[6]по будинку'!BL101+'[7]по будинку'!BL101+'[8]по будинку'!BL101+'[9]по будинку'!BL101+'[10]по будинку'!BL101+'[11]по будинку'!BL101+'[12]по будинку'!BL101</f>
        <v>1669.1581045508296</v>
      </c>
      <c r="BB101" s="10">
        <v>0</v>
      </c>
      <c r="BC101" s="23">
        <f t="shared" si="50"/>
        <v>135.04330455082936</v>
      </c>
      <c r="BD101" s="17">
        <f>'[1]експлуатація номерних знаків'!H103+'[2]по будинку'!BP101+'[3]по будинку'!BO101+'[4]по будинку'!BO101+'[5]по будинку'!BO101+'[6]по будинку'!BO101+'[7]по будинку'!BO101+'[8]по будинку'!BO101+'[9]по будинку'!BO101+'[10]по будинку'!BO101+'[11]по будинку'!BO101+'[12]по будинку'!BO101</f>
        <v>11.450559999999999</v>
      </c>
      <c r="BE101" s="10">
        <f>'[1]експлуатація номерних знаків'!P103+'[2]по будинку'!BQ101+'[3]по будинку'!BP101+'[4]по будинку'!BP101+'[5]по будинку'!BP101+'[6]по будинку'!BP101+'[7]по будинку'!BP101+'[8]по будинку'!BP101+'[9]по будинку'!BP101+'[10]по будинку'!BP101+'[11]по будинку'!BP101+'[12]по будинку'!BP101</f>
        <v>0</v>
      </c>
      <c r="BF101" s="12">
        <f t="shared" si="51"/>
        <v>11.450559999999999</v>
      </c>
      <c r="BG101" s="29">
        <v>0</v>
      </c>
      <c r="BH101" s="17">
        <f>'[1]Освітлення місць загального кор'!H103+'[2]по будинку'!BT101+'[3]по будинку'!BS101+'[4]по будинку'!BS101+'[5]по будинку'!BS101+'[6]по будинку'!BS101+'[7]по будинку'!BS101+'[8]по будинку'!BS101+'[9]по будинку'!BS101+'[10]по будинку'!BS101+'[11]по будинку'!BS101+'[12]по будинку'!BS101</f>
        <v>0</v>
      </c>
      <c r="BI101" s="10">
        <f>'[1]Освітлення місць загального кор'!Q103+'[2]по будинку'!BU101+'[3]по будинку'!BT101+'[4]по будинку'!BT101+'[5]по будинку'!BT101+'[6]по будинку'!BT101+'[7]по будинку'!BT101+'[8]по будинку'!BT101+'[9]по будинку'!BT101+'[10]по будинку'!BT101+'[11]по будинку'!BT101+'[12]по будинку'!BT101</f>
        <v>0</v>
      </c>
      <c r="BJ101" s="10">
        <f t="shared" si="52"/>
        <v>0</v>
      </c>
      <c r="BK101" s="27">
        <f t="shared" si="53"/>
        <v>0</v>
      </c>
      <c r="BL101" s="17">
        <v>0</v>
      </c>
      <c r="BM101" s="10">
        <f>'[1]Енергопостачання ліфтів'!P103+'[2]по будинку'!BY101+'[3]по будинку'!BX101+'[4]по будинку'!BX101+'[5]по будинку'!BX101+'[6]по будинку'!BX101+'[7]по будинку'!BX101+'[8]по будинку'!BX101+'[9]по будинку'!BX101+'[10]по будинку'!BX101+'[11]по будинку'!BX101+'[12]по будинку'!BX101</f>
        <v>0</v>
      </c>
      <c r="BN101" s="10">
        <f t="shared" si="54"/>
        <v>0</v>
      </c>
      <c r="BO101" s="23">
        <f t="shared" si="55"/>
        <v>0</v>
      </c>
      <c r="BP101" s="134">
        <f t="shared" si="56"/>
        <v>31766.260659999996</v>
      </c>
      <c r="BQ101" s="12">
        <f t="shared" si="56"/>
        <v>38460.611843495295</v>
      </c>
      <c r="BR101" s="10">
        <v>0</v>
      </c>
      <c r="BS101" s="15">
        <f t="shared" si="62"/>
        <v>6694.3511834952988</v>
      </c>
      <c r="BT101" s="30">
        <f t="shared" si="58"/>
        <v>1.2107377778941673</v>
      </c>
    </row>
    <row r="102" spans="1:72" ht="17.100000000000001" customHeight="1" x14ac:dyDescent="0.2">
      <c r="A102" s="135">
        <v>97</v>
      </c>
      <c r="B102" s="39" t="s">
        <v>73</v>
      </c>
      <c r="C102" s="36">
        <v>6</v>
      </c>
      <c r="D102" s="22">
        <f>'[1]Прибирання сходових кліто'!H103+'[2]по будинку'!P102+'[3]по будинку'!O102+'[4]по будинку'!O102+'[5]по будинку'!O102+'[6]по будинку'!O102+'[7]по будинку'!O102+'[8]по будинку'!O102+'[9]по будинку'!O102+'[10]по будинку'!O102+'[11]по будинку'!O102+'[12]по будинку'!O102</f>
        <v>0</v>
      </c>
      <c r="E102" s="11">
        <f>'[1]Прибирання сходових кліто'!Y103+'[2]по будинку'!Q102+'[3]по будинку'!P102+'[4]по будинку'!P102+'[5]по будинку'!P102+'[6]по будинку'!P102+'[7]по будинку'!P102+'[8]по будинку'!P102+'[9]по будинку'!P102+'[10]по будинку'!P102+'[11]по будинку'!P102+'[12]по будинку'!P102</f>
        <v>0</v>
      </c>
      <c r="F102" s="10">
        <f t="shared" si="33"/>
        <v>0</v>
      </c>
      <c r="G102" s="23">
        <f t="shared" si="34"/>
        <v>0</v>
      </c>
      <c r="H102" s="17">
        <f>'[1]Прибирання прибуд терит.'!H102+'[2]по будинку'!T102+'[3]по будинку'!S102+'[4]по будинку'!S102+'[5]по будинку'!S102+'[6]по будинку'!S102+'[7]по будинку'!S102+'[8]по будинку'!S102+'[9]по будинку'!S102+'[10]по будинку'!S102+'[11]по будинку'!S102+'[12]по будинку'!S102</f>
        <v>7907.5393600000007</v>
      </c>
      <c r="I102" s="11">
        <f>'[1]Прибирання прибуд терит.'!AG102+'[2]по будинку'!U102+'[3]по будинку'!T102+'[4]по будинку'!T102+'[5]по будинку'!T102+'[6]по будинку'!T102+'[7]по будинку'!T102+'[8]по будинку'!T102+'[9]по будинку'!T102+'[10]по будинку'!T102+'[11]по будинку'!T102+'[12]по будинку'!T102</f>
        <v>17497.340378923225</v>
      </c>
      <c r="J102" s="10">
        <v>0</v>
      </c>
      <c r="K102" s="23">
        <f t="shared" si="36"/>
        <v>9589.8010189232245</v>
      </c>
      <c r="L102" s="22">
        <f>'[1]Вивезення та знешкодження ТПВ'!H104+'[2]по будинку'!X102+'[3]по будинку'!W102+'[4]по будинку'!W102+'[5]по будинку'!W102</f>
        <v>1654.6585000000002</v>
      </c>
      <c r="M102" s="10">
        <f>'[1]Вивезення та знешкодження ТПВ'!V104+'[2]по будинку'!Y102+'[3]по будинку'!X102+'[4]по будинку'!X102+'[5]по будинку'!X102</f>
        <v>3649.6176815224285</v>
      </c>
      <c r="N102" s="10">
        <v>0</v>
      </c>
      <c r="O102" s="15">
        <f t="shared" si="37"/>
        <v>1994.9591815224283</v>
      </c>
      <c r="P102" s="17">
        <f>'[1]Приб підвал, тех.поверхів,покр '!H104+'[2]по будинку'!AB102+'[3]по будинку'!AA102+'[4]по будинку'!AA102+'[5]по будинку'!AA102+'[6]по будинку'!AA102+'[7]по будинку'!AA102+'[8]по будинку'!AA102+'[9]по будинку'!AA102+'[10]по будинку'!AA102+'[11]по будинку'!AA102+'[12]по будинку'!AA102</f>
        <v>0</v>
      </c>
      <c r="Q102" s="11">
        <f>'[1]Приб підвал, тех.поверхів,покр '!Q104+'[2]по будинку'!AC102+'[3]по будинку'!AB102+'[4]по будинку'!AB102+'[5]по будинку'!AB102+'[6]по будинку'!AB102+'[7]по будинку'!AB102+'[8]по будинку'!AB102+'[9]по будинку'!AB102+'[10]по будинку'!AB102+'[11]по будинку'!AB102+'[12]по будинку'!AB102</f>
        <v>0</v>
      </c>
      <c r="R102" s="10">
        <f t="shared" si="38"/>
        <v>0</v>
      </c>
      <c r="S102" s="23">
        <v>0</v>
      </c>
      <c r="T102" s="17">
        <v>0</v>
      </c>
      <c r="U102" s="10">
        <f>'[1]ТО ліфтів'!Q104+'[2]по будинку'!AG102+'[3]по будинку'!AF102+'[4]по будинку'!AF102+'[5]по будинку'!AF102+'[6]по будинку'!AF102+'[7]по будинку'!AF102+'[8]по будинку'!AF102+'[9]по будинку'!AF102+'[10]по будинку'!AF102+'[11]по будинку'!AF102+'[12]по будинку'!AF102</f>
        <v>0</v>
      </c>
      <c r="V102" s="10">
        <f t="shared" si="39"/>
        <v>0</v>
      </c>
      <c r="W102" s="23">
        <f t="shared" si="40"/>
        <v>0</v>
      </c>
      <c r="X102" s="17">
        <f>'[1]Обслуг. дисп.'!H104+'[2]по будинку'!AJ102+'[3]по будинку'!AI102+'[4]по будинку'!AI102+'[5]по будинку'!AI102+'[6]по будинку'!AI102+'[7]по будинку'!AI102+'[8]по будинку'!AI102+'[9]по будинку'!AI102+'[10]по будинку'!AI102+'[11]по будинку'!AI102+'[12]по будинку'!AI102</f>
        <v>0</v>
      </c>
      <c r="Y102" s="10">
        <f>'[1]Обслуг. дисп.'!O104+'[2]по будинку'!AK102+'[3]по будинку'!AJ102+'[4]по будинку'!AJ102+'[5]по будинку'!AJ102+'[6]по будинку'!AJ102+'[7]по будинку'!AJ102+'[8]по будинку'!AJ102+'[9]по будинку'!AJ102+'[10]по будинку'!AJ102+'[11]по будинку'!AJ102+'[12]по будинку'!AJ102</f>
        <v>0</v>
      </c>
      <c r="Z102" s="10">
        <f t="shared" si="41"/>
        <v>0</v>
      </c>
      <c r="AA102" s="27">
        <f t="shared" si="42"/>
        <v>0</v>
      </c>
      <c r="AB102" s="17">
        <f>'[1]ТО внутр. буд.сист'!H102+'[2]по будинку'!AN102+'[3]по будинку'!AM102+'[4]по будинку'!AM102+'[5]по будинку'!AM102+'[6]по будинку'!AM102+'[7]по будинку'!AM102+'[8]по будинку'!AM102+'[9]по будинку'!AM102+'[10]по будинку'!AM102+'[11]по будинку'!AM102+'[12]по будинку'!AM102</f>
        <v>5418.3824900000009</v>
      </c>
      <c r="AC102" s="10">
        <f>'[1]ТО внутр. буд.сист'!W102+'[2]по будинку'!AO102+'[3]по будинку'!AN102+'[4]по будинку'!AN102+'[5]по будинку'!AN102+'[6]по будинку'!AN102+'[7]по будинку'!AN102+'[8]по будинку'!AN102+'[9]по будинку'!AN102+'[10]по будинку'!AN102+'[11]по будинку'!AN102+'[12]по будинку'!AN102</f>
        <v>2909.1913568775776</v>
      </c>
      <c r="AD102" s="10">
        <f t="shared" si="43"/>
        <v>2509.1911331224233</v>
      </c>
      <c r="AE102" s="23">
        <v>0</v>
      </c>
      <c r="AF102" s="17">
        <f>[1]Дератизація!H103+'[2]по будинку'!AR102+'[3]по будинку'!AQ102+'[4]по будинку'!AQ102+'[5]по будинку'!AQ102+'[6]по будинку'!AQ102+'[7]по будинку'!AQ102+'[8]по будинку'!AQ102+'[9]по будинку'!AQ102+'[10]по будинку'!AQ102+'[11]по будинку'!AQ102+'[12]по будинку'!AQ102</f>
        <v>0</v>
      </c>
      <c r="AG102" s="10">
        <f>[1]Дератизація!O103+'[2]по будинку'!AS102+'[3]по будинку'!AR102+'[4]по будинку'!AR102+'[5]по будинку'!AR102+'[6]по будинку'!AR102+'[7]по будинку'!AR102+'[8]по будинку'!AR102+'[9]по будинку'!AR102+'[10]по будинку'!AR102+'[11]по будинку'!AR102+'[12]по будинку'!AR102</f>
        <v>0</v>
      </c>
      <c r="AH102" s="10">
        <f t="shared" si="44"/>
        <v>0</v>
      </c>
      <c r="AI102" s="23">
        <f t="shared" si="45"/>
        <v>0</v>
      </c>
      <c r="AJ102" s="17">
        <f>[1]Дезінсекція!H104+'[2]по будинку'!AV102+'[3]по будинку'!AU102+'[4]по будинку'!AU102+'[5]по будинку'!AU102+'[6]по будинку'!AU102+'[7]по будинку'!AU102+'[8]по будинку'!AU102+'[9]по будинку'!AU102+'[10]по будинку'!AU102+'[11]по будинку'!AU102+'[12]по будинку'!AU102</f>
        <v>0</v>
      </c>
      <c r="AK102" s="10">
        <f>[1]Дезінсекція!O104+'[2]по будинку'!AW102+'[3]по будинку'!AV102+'[4]по будинку'!AV102+'[5]по будинку'!AV102+'[6]по будинку'!AV102+'[7]по будинку'!AV102+'[8]по будинку'!AV102+'[9]по будинку'!AV102+'[10]по будинку'!AV102+'[11]по будинку'!AV102+'[12]по будинку'!AV102</f>
        <v>0</v>
      </c>
      <c r="AL102" s="10">
        <f t="shared" si="46"/>
        <v>0</v>
      </c>
      <c r="AM102" s="23">
        <v>0</v>
      </c>
      <c r="AN102" s="17">
        <f>'[1]Обслуг. ДВК'!H104+'[2]по будинку'!AZ102+'[3]по будинку'!AY102+'[4]по будинку'!AY102+'[5]по будинку'!AY102+'[6]по будинку'!AY102+'[7]по будинку'!AY102+'[8]по будинку'!AY102+'[9]по будинку'!AY102+'[10]по будинку'!AY102+'[11]по будинку'!AY102+'[12]по будинку'!AY102</f>
        <v>719.08833999999979</v>
      </c>
      <c r="AO102" s="10">
        <f>'[1]Обслуг. ДВК'!Q104+'[2]по будинку'!BA102+'[3]по будинку'!AZ102+'[4]по будинку'!AZ102+'[5]по будинку'!AZ102+'[6]по будинку'!AZ102+'[7]по будинку'!AZ102+'[8]по будинку'!AZ102+'[9]по будинку'!AZ102+'[10]по будинку'!AZ102+'[11]по будинку'!AZ102+'[12]по будинку'!AZ102</f>
        <v>871.49732217622613</v>
      </c>
      <c r="AP102" s="10">
        <v>0</v>
      </c>
      <c r="AQ102" s="23">
        <f t="shared" si="66"/>
        <v>152.40898217622635</v>
      </c>
      <c r="AR102" s="17">
        <f>'[1]ТО мереж електропост.'!H105+'[2]по будинку'!BD102+'[3]по будинку'!BC102+'[4]по будинку'!BC102+'[5]по будинку'!BC102+'[6]по будинку'!BC102+'[7]по будинку'!BC102+'[8]по будинку'!BC102+'[9]по будинку'!BC102+'[10]по будинку'!BC102+'[11]по будинку'!BC102+'[12]по будинку'!BC102</f>
        <v>1824.9891099999995</v>
      </c>
      <c r="AS102" s="11">
        <f>'[1]ТО мереж електропост.'!P105+'[2]по будинку'!BE102+'[3]по будинку'!BD102+'[4]по будинку'!BD102+'[5]по будинку'!BD102+'[6]по будинку'!BD102+'[7]по будинку'!BD102+'[8]по будинку'!BD102+'[9]по будинку'!BD102+'[10]по будинку'!BD102+'[11]по будинку'!BD102+'[12]по будинку'!BD102</f>
        <v>132.96696828283743</v>
      </c>
      <c r="AT102" s="10">
        <f t="shared" si="47"/>
        <v>1692.0221417171622</v>
      </c>
      <c r="AU102" s="23">
        <v>0</v>
      </c>
      <c r="AV102" s="17">
        <f>'[1]ПР констр.'!H104+'[2]по будинку'!BH102+'[3]по будинку'!BG102+'[4]по будинку'!BG102+'[5]по будинку'!BG102+'[6]по будинку'!BG102+'[7]по будинку'!BG102+'[8]по будинку'!BG102+'[9]по будинку'!BG102+'[10]по будинку'!BG102+'[11]по будинку'!BG102+'[12]по будинку'!BG102</f>
        <v>10005.339089999999</v>
      </c>
      <c r="AW102" s="10">
        <v>2190.65</v>
      </c>
      <c r="AX102" s="10">
        <f t="shared" si="48"/>
        <v>7814.6890899999999</v>
      </c>
      <c r="AY102" s="23">
        <v>0</v>
      </c>
      <c r="AZ102" s="17">
        <f>'[1]Прибирання та вивезення снігу'!H103+'[2]по будинку'!BL102+'[3]по будинку'!BK102+'[4]по будинку'!BK102+'[5]по будинку'!BK102+'[6]по будинку'!BK102+'[7]по будинку'!BK102+'[8]по будинку'!BK102+'[9]по будинку'!BK102+'[10]по будинку'!BK102+'[11]по будинку'!BK102+'[12]по будинку'!BK102</f>
        <v>1679.6223999999997</v>
      </c>
      <c r="BA102" s="10">
        <f>'[1]Прибирання та вивезення снігу'!R103+'[2]по будинку'!BM102+'[3]по будинку'!BL102+'[4]по будинку'!BL102+'[5]по будинку'!BL102+'[6]по будинку'!BL102+'[7]по будинку'!BL102+'[8]по будинку'!BL102+'[9]по будинку'!BL102+'[10]по будинку'!BL102+'[11]по будинку'!BL102+'[12]по будинку'!BL102</f>
        <v>1671.3703830039331</v>
      </c>
      <c r="BB102" s="10">
        <f>AZ102-BA102</f>
        <v>8.2520169960666863</v>
      </c>
      <c r="BC102" s="23">
        <v>0</v>
      </c>
      <c r="BD102" s="17">
        <f>'[1]експлуатація номерних знаків'!H104+'[2]по будинку'!BP102+'[3]по будинку'!BO102+'[4]по будинку'!BO102+'[5]по будинку'!BO102+'[6]по будинку'!BO102+'[7]по будинку'!BO102+'[8]по будинку'!BO102+'[9]по будинку'!BO102+'[10]по будинку'!BO102+'[11]по будинку'!BO102+'[12]по будинку'!BO102</f>
        <v>11.265759999999997</v>
      </c>
      <c r="BE102" s="10">
        <f>'[1]експлуатація номерних знаків'!P104+'[2]по будинку'!BQ102+'[3]по будинку'!BP102+'[4]по будинку'!BP102+'[5]по будинку'!BP102+'[6]по будинку'!BP102+'[7]по будинку'!BP102+'[8]по будинку'!BP102+'[9]по будинку'!BP102+'[10]по будинку'!BP102+'[11]по будинку'!BP102+'[12]по будинку'!BP102</f>
        <v>0</v>
      </c>
      <c r="BF102" s="12">
        <f t="shared" si="51"/>
        <v>11.265759999999997</v>
      </c>
      <c r="BG102" s="29">
        <v>0</v>
      </c>
      <c r="BH102" s="17">
        <f>'[1]Освітлення місць загального кор'!H104+'[2]по будинку'!BT102+'[3]по будинку'!BS102+'[4]по будинку'!BS102+'[5]по будинку'!BS102+'[6]по будинку'!BS102+'[7]по будинку'!BS102+'[8]по будинку'!BS102+'[9]по будинку'!BS102+'[10]по будинку'!BS102+'[11]по будинку'!BS102+'[12]по будинку'!BS102</f>
        <v>0</v>
      </c>
      <c r="BI102" s="10">
        <f>'[1]Освітлення місць загального кор'!Q104+'[2]по будинку'!BU102+'[3]по будинку'!BT102+'[4]по будинку'!BT102+'[5]по будинку'!BT102+'[6]по будинку'!BT102+'[7]по будинку'!BT102+'[8]по будинку'!BT102+'[9]по будинку'!BT102+'[10]по будинку'!BT102+'[11]по будинку'!BT102+'[12]по будинку'!BT102</f>
        <v>0</v>
      </c>
      <c r="BJ102" s="10">
        <f t="shared" si="52"/>
        <v>0</v>
      </c>
      <c r="BK102" s="27">
        <f t="shared" si="53"/>
        <v>0</v>
      </c>
      <c r="BL102" s="17">
        <v>0</v>
      </c>
      <c r="BM102" s="10">
        <f>'[1]Енергопостачання ліфтів'!P104+'[2]по будинку'!BY102+'[3]по будинку'!BX102+'[4]по будинку'!BX102+'[5]по будинку'!BX102+'[6]по будинку'!BX102+'[7]по будинку'!BX102+'[8]по будинку'!BX102+'[9]по будинку'!BX102+'[10]по будинку'!BX102+'[11]по будинку'!BX102+'[12]по будинку'!BX102</f>
        <v>0</v>
      </c>
      <c r="BN102" s="10">
        <f t="shared" si="54"/>
        <v>0</v>
      </c>
      <c r="BO102" s="23">
        <f t="shared" si="55"/>
        <v>0</v>
      </c>
      <c r="BP102" s="134">
        <f t="shared" si="56"/>
        <v>29220.885050000001</v>
      </c>
      <c r="BQ102" s="12">
        <f t="shared" si="56"/>
        <v>28922.634090786232</v>
      </c>
      <c r="BR102" s="10">
        <f t="shared" si="57"/>
        <v>298.25095921376851</v>
      </c>
      <c r="BS102" s="15">
        <v>0</v>
      </c>
      <c r="BT102" s="30">
        <f t="shared" si="58"/>
        <v>0.98979322636178102</v>
      </c>
    </row>
    <row r="103" spans="1:72" ht="17.100000000000001" customHeight="1" x14ac:dyDescent="0.2">
      <c r="A103" s="136">
        <v>98</v>
      </c>
      <c r="B103" s="39" t="s">
        <v>73</v>
      </c>
      <c r="C103" s="36">
        <v>7</v>
      </c>
      <c r="D103" s="22">
        <f>'[1]Прибирання сходових кліто'!H104+'[2]по будинку'!P103+'[3]по будинку'!O103+'[4]по будинку'!O103+'[5]по будинку'!O103+'[6]по будинку'!O103+'[7]по будинку'!O103+'[8]по будинку'!O103+'[9]по будинку'!O103+'[10]по будинку'!O103+'[11]по будинку'!O103+'[12]по будинку'!O103</f>
        <v>0</v>
      </c>
      <c r="E103" s="11">
        <f>'[1]Прибирання сходових кліто'!Y104+'[2]по будинку'!Q103+'[3]по будинку'!P103+'[4]по будинку'!P103+'[5]по будинку'!P103+'[6]по будинку'!P103+'[7]по будинку'!P103+'[8]по будинку'!P103+'[9]по будинку'!P103+'[10]по будинку'!P103+'[11]по будинку'!P103+'[12]по будинку'!P103</f>
        <v>0</v>
      </c>
      <c r="F103" s="10">
        <f t="shared" si="33"/>
        <v>0</v>
      </c>
      <c r="G103" s="23">
        <f t="shared" si="34"/>
        <v>0</v>
      </c>
      <c r="H103" s="17">
        <f>'[1]Прибирання прибуд терит.'!H103+'[2]по будинку'!T103+'[3]по будинку'!S103+'[4]по будинку'!S103+'[5]по будинку'!S103+'[6]по будинку'!S103+'[7]по будинку'!S103+'[8]по будинку'!S103+'[9]по будинку'!S103+'[10]по будинку'!S103+'[11]по будинку'!S103+'[12]по будинку'!S103</f>
        <v>9842.9946</v>
      </c>
      <c r="I103" s="11">
        <f>'[1]Прибирання прибуд терит.'!AG103+'[2]по будинку'!U103+'[3]по будинку'!T103+'[4]по будинку'!T103+'[5]по будинку'!T103+'[6]по будинку'!T103+'[7]по будинку'!T103+'[8]по будинку'!T103+'[9]по будинку'!T103+'[10]по будинку'!T103+'[11]по будинку'!T103+'[12]по будинку'!T103</f>
        <v>16411.478105351016</v>
      </c>
      <c r="J103" s="10">
        <v>0</v>
      </c>
      <c r="K103" s="23">
        <f t="shared" si="36"/>
        <v>6568.483505351016</v>
      </c>
      <c r="L103" s="22">
        <f>'[1]Вивезення та знешкодження ТПВ'!H105+'[2]по будинку'!X103+'[3]по будинку'!W103+'[4]по будинку'!W103+'[5]по будинку'!W103</f>
        <v>1527.7200000000003</v>
      </c>
      <c r="M103" s="10">
        <f>'[1]Вивезення та знешкодження ТПВ'!V105+'[2]по будинку'!Y103+'[3]по будинку'!X103+'[4]по будинку'!X103+'[5]по будинку'!X103</f>
        <v>1579.1726542389852</v>
      </c>
      <c r="N103" s="10">
        <v>0</v>
      </c>
      <c r="O103" s="15">
        <f t="shared" si="37"/>
        <v>51.452654238984906</v>
      </c>
      <c r="P103" s="17">
        <f>'[1]Приб підвал, тех.поверхів,покр '!H105+'[2]по будинку'!AB103+'[3]по будинку'!AA103+'[4]по будинку'!AA103+'[5]по будинку'!AA103+'[6]по будинку'!AA103+'[7]по будинку'!AA103+'[8]по будинку'!AA103+'[9]по будинку'!AA103+'[10]по будинку'!AA103+'[11]по будинку'!AA103+'[12]по будинку'!AA103</f>
        <v>0</v>
      </c>
      <c r="Q103" s="11">
        <f>'[1]Приб підвал, тех.поверхів,покр '!Q105+'[2]по будинку'!AC103+'[3]по будинку'!AB103+'[4]по будинку'!AB103+'[5]по будинку'!AB103+'[6]по будинку'!AB103+'[7]по будинку'!AB103+'[8]по будинку'!AB103+'[9]по будинку'!AB103+'[10]по будинку'!AB103+'[11]по будинку'!AB103+'[12]по будинку'!AB103</f>
        <v>0</v>
      </c>
      <c r="R103" s="10">
        <f t="shared" si="38"/>
        <v>0</v>
      </c>
      <c r="S103" s="23">
        <v>0</v>
      </c>
      <c r="T103" s="17">
        <v>0</v>
      </c>
      <c r="U103" s="10">
        <f>'[1]ТО ліфтів'!Q105+'[2]по будинку'!AG103+'[3]по будинку'!AF103+'[4]по будинку'!AF103+'[5]по будинку'!AF103+'[6]по будинку'!AF103+'[7]по будинку'!AF103+'[8]по будинку'!AF103+'[9]по будинку'!AF103+'[10]по будинку'!AF103+'[11]по будинку'!AF103+'[12]по будинку'!AF103</f>
        <v>0</v>
      </c>
      <c r="V103" s="10">
        <f t="shared" si="39"/>
        <v>0</v>
      </c>
      <c r="W103" s="23">
        <f t="shared" si="40"/>
        <v>0</v>
      </c>
      <c r="X103" s="17">
        <f>'[1]Обслуг. дисп.'!H105+'[2]по будинку'!AJ103+'[3]по будинку'!AI103+'[4]по будинку'!AI103+'[5]по будинку'!AI103+'[6]по будинку'!AI103+'[7]по будинку'!AI103+'[8]по будинку'!AI103+'[9]по будинку'!AI103+'[10]по будинку'!AI103+'[11]по будинку'!AI103+'[12]по будинку'!AI103</f>
        <v>0</v>
      </c>
      <c r="Y103" s="10">
        <f>'[1]Обслуг. дисп.'!O105+'[2]по будинку'!AK103+'[3]по будинку'!AJ103+'[4]по будинку'!AJ103+'[5]по будинку'!AJ103+'[6]по будинку'!AJ103+'[7]по будинку'!AJ103+'[8]по будинку'!AJ103+'[9]по будинку'!AJ103+'[10]по будинку'!AJ103+'[11]по будинку'!AJ103+'[12]по будинку'!AJ103</f>
        <v>0</v>
      </c>
      <c r="Z103" s="10">
        <f t="shared" si="41"/>
        <v>0</v>
      </c>
      <c r="AA103" s="27">
        <f t="shared" si="42"/>
        <v>0</v>
      </c>
      <c r="AB103" s="17">
        <f>'[1]ТО внутр. буд.сист'!H103+'[2]по будинку'!AN103+'[3]по будинку'!AM103+'[4]по будинку'!AM103+'[5]по будинку'!AM103+'[6]по будинку'!AM103+'[7]по будинку'!AM103+'[8]по будинку'!AM103+'[9]по будинку'!AM103+'[10]по будинку'!AM103+'[11]по будинку'!AM103+'[12]по будинку'!AM103</f>
        <v>5475.6909000000005</v>
      </c>
      <c r="AC103" s="10">
        <f>'[1]ТО внутр. буд.сист'!W103+'[2]по будинку'!AO103+'[3]по будинку'!AN103+'[4]по будинку'!AN103+'[5]по будинку'!AN103+'[6]по будинку'!AN103+'[7]по будинку'!AN103+'[8]по будинку'!AN103+'[9]по будинку'!AN103+'[10]по будинку'!AN103+'[11]по будинку'!AN103+'[12]по будинку'!AN103</f>
        <v>2880.7104253662692</v>
      </c>
      <c r="AD103" s="10">
        <f t="shared" si="43"/>
        <v>2594.9804746337313</v>
      </c>
      <c r="AE103" s="23">
        <v>0</v>
      </c>
      <c r="AF103" s="17">
        <f>[1]Дератизація!H104+'[2]по будинку'!AR103+'[3]по будинку'!AQ103+'[4]по будинку'!AQ103+'[5]по будинку'!AQ103+'[6]по будинку'!AQ103+'[7]по будинку'!AQ103+'[8]по будинку'!AQ103+'[9]по будинку'!AQ103+'[10]по будинку'!AQ103+'[11]по будинку'!AQ103+'[12]по будинку'!AQ103</f>
        <v>0</v>
      </c>
      <c r="AG103" s="10">
        <f>[1]Дератизація!O104+'[2]по будинку'!AS103+'[3]по будинку'!AR103+'[4]по будинку'!AR103+'[5]по будинку'!AR103+'[6]по будинку'!AR103+'[7]по будинку'!AR103+'[8]по будинку'!AR103+'[9]по будинку'!AR103+'[10]по будинку'!AR103+'[11]по будинку'!AR103+'[12]по будинку'!AR103</f>
        <v>0</v>
      </c>
      <c r="AH103" s="10">
        <f t="shared" si="44"/>
        <v>0</v>
      </c>
      <c r="AI103" s="23">
        <f t="shared" si="45"/>
        <v>0</v>
      </c>
      <c r="AJ103" s="17">
        <f>[1]Дезінсекція!H105+'[2]по будинку'!AV103+'[3]по будинку'!AU103+'[4]по будинку'!AU103+'[5]по будинку'!AU103+'[6]по будинку'!AU103+'[7]по будинку'!AU103+'[8]по будинку'!AU103+'[9]по будинку'!AU103+'[10]по будинку'!AU103+'[11]по будинку'!AU103+'[12]по будинку'!AU103</f>
        <v>0</v>
      </c>
      <c r="AK103" s="10">
        <f>[1]Дезінсекція!O105+'[2]по будинку'!AW103+'[3]по будинку'!AV103+'[4]по будинку'!AV103+'[5]по будинку'!AV103+'[6]по будинку'!AV103+'[7]по будинку'!AV103+'[8]по будинку'!AV103+'[9]по будинку'!AV103+'[10]по будинку'!AV103+'[11]по будинку'!AV103+'[12]по будинку'!AV103</f>
        <v>0</v>
      </c>
      <c r="AL103" s="10">
        <f t="shared" si="46"/>
        <v>0</v>
      </c>
      <c r="AM103" s="23">
        <v>0</v>
      </c>
      <c r="AN103" s="17">
        <f>'[1]Обслуг. ДВК'!H105+'[2]по будинку'!AZ103+'[3]по будинку'!AY103+'[4]по будинку'!AY103+'[5]по будинку'!AY103+'[6]по будинку'!AY103+'[7]по будинку'!AY103+'[8]по будинку'!AY103+'[9]по будинку'!AY103+'[10]по будинку'!AY103+'[11]по будинку'!AY103+'[12]по будинку'!AY103</f>
        <v>685.89359999999988</v>
      </c>
      <c r="AO103" s="10">
        <f>'[1]Обслуг. ДВК'!Q105+'[2]по будинку'!BA103+'[3]по будинку'!AZ103+'[4]по будинку'!AZ103+'[5]по будинку'!AZ103+'[6]по будинку'!AZ103+'[7]по будинку'!AZ103+'[8]по будинку'!AZ103+'[9]по будинку'!AZ103+'[10]по будинку'!AZ103+'[11]по будинку'!AZ103+'[12]по будинку'!AZ103</f>
        <v>871.49732217622613</v>
      </c>
      <c r="AP103" s="10">
        <v>0</v>
      </c>
      <c r="AQ103" s="23">
        <f t="shared" si="66"/>
        <v>185.60372217622626</v>
      </c>
      <c r="AR103" s="17">
        <f>'[1]ТО мереж електропост.'!H106+'[2]по будинку'!BD103+'[3]по будинку'!BC103+'[4]по будинку'!BC103+'[5]по будинку'!BC103+'[6]по будинку'!BC103+'[7]по будинку'!BC103+'[8]по будинку'!BC103+'[9]по будинку'!BC103+'[10]по будинку'!BC103+'[11]по будинку'!BC103+'[12]по будинку'!BC103</f>
        <v>1824.5059499999998</v>
      </c>
      <c r="AS103" s="11">
        <f>'[1]ТО мереж електропост.'!P106+'[2]по будинку'!BE103+'[3]по будинку'!BD103+'[4]по будинку'!BD103+'[5]по будинку'!BD103+'[6]по будинку'!BD103+'[7]по будинку'!BD103+'[8]по будинку'!BD103+'[9]по будинку'!BD103+'[10]по будинку'!BD103+'[11]по будинку'!BD103+'[12]по будинку'!BD103</f>
        <v>132.95607724180391</v>
      </c>
      <c r="AT103" s="10">
        <f t="shared" si="47"/>
        <v>1691.5498727581958</v>
      </c>
      <c r="AU103" s="23">
        <v>0</v>
      </c>
      <c r="AV103" s="17">
        <f>'[1]ПР констр.'!H105+'[2]по будинку'!BH103+'[3]по будинку'!BG103+'[4]по будинку'!BG103+'[5]по будинку'!BG103+'[6]по будинку'!BG103+'[7]по будинку'!BG103+'[8]по будинку'!BG103+'[9]по будинку'!BG103+'[10]по будинку'!BG103+'[11]по будинку'!BG103+'[12]по будинку'!BG103</f>
        <v>10077.420600000003</v>
      </c>
      <c r="AW103" s="10">
        <v>2190.58</v>
      </c>
      <c r="AX103" s="10">
        <f t="shared" si="48"/>
        <v>7886.8406000000032</v>
      </c>
      <c r="AY103" s="23">
        <v>0</v>
      </c>
      <c r="AZ103" s="17">
        <f>'[1]Прибирання та вивезення снігу'!H104+'[2]по будинку'!BL103+'[3]по будинку'!BK103+'[4]по будинку'!BK103+'[5]по будинку'!BK103+'[6]по будинку'!BK103+'[7]по будинку'!BK103+'[8]по будинку'!BK103+'[9]по будинку'!BK103+'[10]по будинку'!BK103+'[11]по будинку'!BK103+'[12]по будинку'!BK103</f>
        <v>1637.2944000000002</v>
      </c>
      <c r="BA103" s="10">
        <f>'[1]Прибирання та вивезення снігу'!R104+'[2]по будинку'!BM103+'[3]по будинку'!BL103+'[4]по будинку'!BL103+'[5]по будинку'!BL103+'[6]по будинку'!BL103+'[7]по будинку'!BL103+'[8]по будинку'!BL103+'[9]по будинку'!BL103+'[10]по будинку'!BL103+'[11]по будинку'!BL103+'[12]по будинку'!BL103</f>
        <v>1924.9745426537884</v>
      </c>
      <c r="BB103" s="10">
        <v>0</v>
      </c>
      <c r="BC103" s="23">
        <f t="shared" si="50"/>
        <v>287.68014265378815</v>
      </c>
      <c r="BD103" s="17">
        <f>'[1]експлуатація номерних знаків'!H105+'[2]по будинку'!BP103+'[3]по будинку'!BO103+'[4]по будинку'!BO103+'[5]по будинку'!BO103+'[6]по будинку'!BO103+'[7]по будинку'!BO103+'[8]по будинку'!BO103+'[9]по будинку'!BO103+'[10]по будинку'!BO103+'[11]по будинку'!BO103+'[12]по будинку'!BO103</f>
        <v>11.589599999999999</v>
      </c>
      <c r="BE103" s="10">
        <f>'[1]експлуатація номерних знаків'!P105+'[2]по будинку'!BQ103+'[3]по будинку'!BP103+'[4]по будинку'!BP103+'[5]по будинку'!BP103+'[6]по будинку'!BP103+'[7]по будинку'!BP103+'[8]по будинку'!BP103+'[9]по будинку'!BP103+'[10]по будинку'!BP103+'[11]по будинку'!BP103+'[12]по будинку'!BP103</f>
        <v>0</v>
      </c>
      <c r="BF103" s="12">
        <f t="shared" si="51"/>
        <v>11.589599999999999</v>
      </c>
      <c r="BG103" s="29">
        <v>0</v>
      </c>
      <c r="BH103" s="17">
        <f>'[1]Освітлення місць загального кор'!H105+'[2]по будинку'!BT103+'[3]по будинку'!BS103+'[4]по будинку'!BS103+'[5]по будинку'!BS103+'[6]по будинку'!BS103+'[7]по будинку'!BS103+'[8]по будинку'!BS103+'[9]по будинку'!BS103+'[10]по будинку'!BS103+'[11]по будинку'!BS103+'[12]по будинку'!BS103</f>
        <v>0</v>
      </c>
      <c r="BI103" s="10">
        <f>'[1]Освітлення місць загального кор'!Q105+'[2]по будинку'!BU103+'[3]по будинку'!BT103+'[4]по будинку'!BT103+'[5]по будинку'!BT103+'[6]по будинку'!BT103+'[7]по будинку'!BT103+'[8]по будинку'!BT103+'[9]по будинку'!BT103+'[10]по будинку'!BT103+'[11]по будинку'!BT103+'[12]по будинку'!BT103</f>
        <v>0</v>
      </c>
      <c r="BJ103" s="10">
        <f t="shared" si="52"/>
        <v>0</v>
      </c>
      <c r="BK103" s="27">
        <f t="shared" si="53"/>
        <v>0</v>
      </c>
      <c r="BL103" s="17">
        <v>0</v>
      </c>
      <c r="BM103" s="10">
        <f>'[1]Енергопостачання ліфтів'!P105+'[2]по будинку'!BY103+'[3]по будинку'!BX103+'[4]по будинку'!BX103+'[5]по будинку'!BX103+'[6]по будинку'!BX103+'[7]по будинку'!BX103+'[8]по будинку'!BX103+'[9]по будинку'!BX103+'[10]по будинку'!BX103+'[11]по будинку'!BX103+'[12]по будинку'!BX103</f>
        <v>0</v>
      </c>
      <c r="BN103" s="10">
        <f t="shared" si="54"/>
        <v>0</v>
      </c>
      <c r="BO103" s="23">
        <f t="shared" si="55"/>
        <v>0</v>
      </c>
      <c r="BP103" s="134">
        <f t="shared" si="56"/>
        <v>31083.109649999999</v>
      </c>
      <c r="BQ103" s="12">
        <f t="shared" si="56"/>
        <v>25991.369127028087</v>
      </c>
      <c r="BR103" s="10">
        <f t="shared" si="57"/>
        <v>5091.7405229719116</v>
      </c>
      <c r="BS103" s="15">
        <v>0</v>
      </c>
      <c r="BT103" s="30">
        <f t="shared" si="58"/>
        <v>0.83618947459550874</v>
      </c>
    </row>
    <row r="104" spans="1:72" ht="17.100000000000001" customHeight="1" x14ac:dyDescent="0.2">
      <c r="A104" s="136">
        <v>99</v>
      </c>
      <c r="B104" s="39" t="s">
        <v>73</v>
      </c>
      <c r="C104" s="36">
        <v>8</v>
      </c>
      <c r="D104" s="22">
        <f>'[1]Прибирання сходових кліто'!H105+'[2]по будинку'!P104+'[3]по будинку'!O104+'[4]по будинку'!O104+'[5]по будинку'!O104+'[6]по будинку'!O104+'[7]по будинку'!O104+'[8]по будинку'!O104+'[9]по будинку'!O104+'[10]по будинку'!O104+'[11]по будинку'!O104+'[12]по будинку'!O104</f>
        <v>0</v>
      </c>
      <c r="E104" s="11">
        <f>'[1]Прибирання сходових кліто'!Y105+'[2]по будинку'!Q104+'[3]по будинку'!P104+'[4]по будинку'!P104+'[5]по будинку'!P104+'[6]по будинку'!P104+'[7]по будинку'!P104+'[8]по будинку'!P104+'[9]по будинку'!P104+'[10]по будинку'!P104+'[11]по будинку'!P104+'[12]по будинку'!P104</f>
        <v>0</v>
      </c>
      <c r="F104" s="10">
        <f t="shared" si="33"/>
        <v>0</v>
      </c>
      <c r="G104" s="23">
        <f t="shared" si="34"/>
        <v>0</v>
      </c>
      <c r="H104" s="17">
        <f>'[1]Прибирання прибуд терит.'!H104+'[2]по будинку'!T104+'[3]по будинку'!S104+'[4]по будинку'!S104+'[5]по будинку'!S104+'[6]по будинку'!S104+'[7]по будинку'!S104+'[8]по будинку'!S104+'[9]по будинку'!S104+'[10]по будинку'!S104+'[11]по будинку'!S104+'[12]по будинку'!S104</f>
        <v>11278.975769999997</v>
      </c>
      <c r="I104" s="11">
        <f>'[1]Прибирання прибуд терит.'!AG104+'[2]по будинку'!U104+'[3]по будинку'!T104+'[4]по будинку'!T104+'[5]по будинку'!T104+'[6]по будинку'!T104+'[7]по будинку'!T104+'[8]по будинку'!T104+'[9]по будинку'!T104+'[10]по будинку'!T104+'[11]по будинку'!T104+'[12]по будинку'!T104</f>
        <v>15038.150596650879</v>
      </c>
      <c r="J104" s="10">
        <v>0</v>
      </c>
      <c r="K104" s="23">
        <f t="shared" si="36"/>
        <v>3759.1748266508821</v>
      </c>
      <c r="L104" s="22">
        <f>'[1]Вивезення та знешкодження ТПВ'!H106+'[2]по будинку'!X104+'[3]по будинку'!W104+'[4]по будинку'!W104+'[5]по будинку'!W104</f>
        <v>1480.5100000000002</v>
      </c>
      <c r="M104" s="10">
        <f>'[1]Вивезення та знешкодження ТПВ'!V106+'[2]по будинку'!Y104+'[3]по будинку'!X104+'[4]по будинку'!X104+'[5]по будинку'!X104</f>
        <v>1545.8437724506209</v>
      </c>
      <c r="N104" s="10">
        <v>0</v>
      </c>
      <c r="O104" s="15">
        <f t="shared" si="37"/>
        <v>65.3337724506207</v>
      </c>
      <c r="P104" s="17">
        <f>'[1]Приб підвал, тех.поверхів,покр '!H106+'[2]по будинку'!AB104+'[3]по будинку'!AA104+'[4]по будинку'!AA104+'[5]по будинку'!AA104+'[6]по будинку'!AA104+'[7]по будинку'!AA104+'[8]по будинку'!AA104+'[9]по будинку'!AA104+'[10]по будинку'!AA104+'[11]по будинку'!AA104+'[12]по будинку'!AA104</f>
        <v>0</v>
      </c>
      <c r="Q104" s="11">
        <f>'[1]Приб підвал, тех.поверхів,покр '!Q106+'[2]по будинку'!AC104+'[3]по будинку'!AB104+'[4]по будинку'!AB104+'[5]по будинку'!AB104+'[6]по будинку'!AB104+'[7]по будинку'!AB104+'[8]по будинку'!AB104+'[9]по будинку'!AB104+'[10]по будинку'!AB104+'[11]по будинку'!AB104+'[12]по будинку'!AB104</f>
        <v>0</v>
      </c>
      <c r="R104" s="10">
        <f t="shared" si="38"/>
        <v>0</v>
      </c>
      <c r="S104" s="23">
        <v>0</v>
      </c>
      <c r="T104" s="17">
        <v>0</v>
      </c>
      <c r="U104" s="10">
        <f>'[1]ТО ліфтів'!Q106+'[2]по будинку'!AG104+'[3]по будинку'!AF104+'[4]по будинку'!AF104+'[5]по будинку'!AF104+'[6]по будинку'!AF104+'[7]по будинку'!AF104+'[8]по будинку'!AF104+'[9]по будинку'!AF104+'[10]по будинку'!AF104+'[11]по будинку'!AF104+'[12]по будинку'!AF104</f>
        <v>0</v>
      </c>
      <c r="V104" s="10">
        <f t="shared" si="39"/>
        <v>0</v>
      </c>
      <c r="W104" s="23">
        <f t="shared" si="40"/>
        <v>0</v>
      </c>
      <c r="X104" s="17">
        <f>'[1]Обслуг. дисп.'!H106+'[2]по будинку'!AJ104+'[3]по будинку'!AI104+'[4]по будинку'!AI104+'[5]по будинку'!AI104+'[6]по будинку'!AI104+'[7]по будинку'!AI104+'[8]по будинку'!AI104+'[9]по будинку'!AI104+'[10]по будинку'!AI104+'[11]по будинку'!AI104+'[12]по будинку'!AI104</f>
        <v>0</v>
      </c>
      <c r="Y104" s="10">
        <f>'[1]Обслуг. дисп.'!O106+'[2]по будинку'!AK104+'[3]по будинку'!AJ104+'[4]по будинку'!AJ104+'[5]по будинку'!AJ104+'[6]по будинку'!AJ104+'[7]по будинку'!AJ104+'[8]по будинку'!AJ104+'[9]по будинку'!AJ104+'[10]по будинку'!AJ104+'[11]по будинку'!AJ104+'[12]по будинку'!AJ104</f>
        <v>0</v>
      </c>
      <c r="Z104" s="10">
        <f t="shared" si="41"/>
        <v>0</v>
      </c>
      <c r="AA104" s="27">
        <f t="shared" si="42"/>
        <v>0</v>
      </c>
      <c r="AB104" s="17">
        <f>'[1]ТО внутр. буд.сист'!H104+'[2]по будинку'!AN104+'[3]по будинку'!AM104+'[4]по будинку'!AM104+'[5]по будинку'!AM104+'[6]по будинку'!AM104+'[7]по будинку'!AM104+'[8]по будинку'!AM104+'[9]по будинку'!AM104+'[10]по будинку'!AM104+'[11]по будинку'!AM104+'[12]по будинку'!AM104</f>
        <v>5769.8049500000006</v>
      </c>
      <c r="AC104" s="10">
        <f>'[1]ТО внутр. буд.сист'!W104+'[2]по будинку'!AO104+'[3]по будинку'!AN104+'[4]по будинку'!AN104+'[5]по будинку'!AN104+'[6]по будинку'!AN104+'[7]по будинку'!AN104+'[8]по будинку'!AN104+'[9]по будинку'!AN104+'[10]по будинку'!AN104+'[11]по будинку'!AN104+'[12]по будинку'!AN104</f>
        <v>1889.1609870599466</v>
      </c>
      <c r="AD104" s="10">
        <f t="shared" si="43"/>
        <v>3880.6439629400538</v>
      </c>
      <c r="AE104" s="23">
        <v>0</v>
      </c>
      <c r="AF104" s="17">
        <f>[1]Дератизація!H105+'[2]по будинку'!AR104+'[3]по будинку'!AQ104+'[4]по будинку'!AQ104+'[5]по будинку'!AQ104+'[6]по будинку'!AQ104+'[7]по будинку'!AQ104+'[8]по будинку'!AQ104+'[9]по будинку'!AQ104+'[10]по будинку'!AQ104+'[11]по будинку'!AQ104+'[12]по будинку'!AQ104</f>
        <v>0</v>
      </c>
      <c r="AG104" s="10">
        <f>[1]Дератизація!O105+'[2]по будинку'!AS104+'[3]по будинку'!AR104+'[4]по будинку'!AR104+'[5]по будинку'!AR104+'[6]по будинку'!AR104+'[7]по будинку'!AR104+'[8]по будинку'!AR104+'[9]по будинку'!AR104+'[10]по будинку'!AR104+'[11]по будинку'!AR104+'[12]по будинку'!AR104</f>
        <v>0</v>
      </c>
      <c r="AH104" s="10">
        <f t="shared" si="44"/>
        <v>0</v>
      </c>
      <c r="AI104" s="23">
        <f t="shared" si="45"/>
        <v>0</v>
      </c>
      <c r="AJ104" s="17">
        <f>[1]Дезінсекція!H106+'[2]по будинку'!AV104+'[3]по будинку'!AU104+'[4]по будинку'!AU104+'[5]по будинку'!AU104+'[6]по будинку'!AU104+'[7]по будинку'!AU104+'[8]по будинку'!AU104+'[9]по будинку'!AU104+'[10]по будинку'!AU104+'[11]по будинку'!AU104+'[12]по будинку'!AU104</f>
        <v>0</v>
      </c>
      <c r="AK104" s="10">
        <f>[1]Дезінсекція!O106+'[2]по будинку'!AW104+'[3]по будинку'!AV104+'[4]по будинку'!AV104+'[5]по будинку'!AV104+'[6]по будинку'!AV104+'[7]по будинку'!AV104+'[8]по будинку'!AV104+'[9]по будинку'!AV104+'[10]по будинку'!AV104+'[11]по будинку'!AV104+'[12]по будинку'!AV104</f>
        <v>0</v>
      </c>
      <c r="AL104" s="10">
        <f t="shared" si="46"/>
        <v>0</v>
      </c>
      <c r="AM104" s="23">
        <v>0</v>
      </c>
      <c r="AN104" s="17">
        <f>'[1]Обслуг. ДВК'!H106+'[2]по будинку'!AZ104+'[3]по будинку'!AY104+'[4]по будинку'!AY104+'[5]по будинку'!AY104+'[6]по будинку'!AY104+'[7]по будинку'!AY104+'[8]по будинку'!AY104+'[9]по будинку'!AY104+'[10]по будинку'!AY104+'[11]по будинку'!AY104+'[12]по будинку'!AY104</f>
        <v>717.21053999999992</v>
      </c>
      <c r="AO104" s="10">
        <f>'[1]Обслуг. ДВК'!Q106+'[2]по будинку'!BA104+'[3]по будинку'!AZ104+'[4]по будинку'!AZ104+'[5]по будинку'!AZ104+'[6]по будинку'!AZ104+'[7]по будинку'!AZ104+'[8]по будинку'!AZ104+'[9]по будинку'!AZ104+'[10]по будинку'!AZ104+'[11]по будинку'!AZ104+'[12]по будинку'!AZ104</f>
        <v>871.49732217622613</v>
      </c>
      <c r="AP104" s="10">
        <v>0</v>
      </c>
      <c r="AQ104" s="23">
        <f t="shared" si="66"/>
        <v>154.28678217622621</v>
      </c>
      <c r="AR104" s="17">
        <f>'[1]ТО мереж електропост.'!H107+'[2]по будинку'!BD104+'[3]по будинку'!BC104+'[4]по будинку'!BC104+'[5]по будинку'!BC104+'[6]по будинку'!BC104+'[7]по будинку'!BC104+'[8]по будинку'!BC104+'[9]по будинку'!BC104+'[10]по будинку'!BC104+'[11]по будинку'!BC104+'[12]по будинку'!BC104</f>
        <v>1822.1215899999997</v>
      </c>
      <c r="AS104" s="11">
        <f>'[1]ТО мереж електропост.'!P107+'[2]по будинку'!BE104+'[3]по будинку'!BD104+'[4]по будинку'!BD104+'[5]по будинку'!BD104+'[6]по будинку'!BD104+'[7]по будинку'!BD104+'[8]по будинку'!BD104+'[9]по будинку'!BD104+'[10]по будинку'!BD104+'[11]по будинку'!BD104+'[12]по будинку'!BD104</f>
        <v>132.6050648451554</v>
      </c>
      <c r="AT104" s="10">
        <f t="shared" si="47"/>
        <v>1689.5165251548444</v>
      </c>
      <c r="AU104" s="23">
        <v>0</v>
      </c>
      <c r="AV104" s="17">
        <f>'[1]ПР констр.'!H106+'[2]по будинку'!BH104+'[3]по будинку'!BG104+'[4]по будинку'!BG104+'[5]по будинку'!BG104+'[6]по будинку'!BG104+'[7]по будинку'!BG104+'[8]по будинку'!BG104+'[9]по будинку'!BG104+'[10]по будинку'!BG104+'[11]по будинку'!BG104+'[12]по будинку'!BG104</f>
        <v>10408.435890000002</v>
      </c>
      <c r="AW104" s="10">
        <v>0</v>
      </c>
      <c r="AX104" s="10">
        <f t="shared" si="48"/>
        <v>10408.435890000002</v>
      </c>
      <c r="AY104" s="23">
        <v>0</v>
      </c>
      <c r="AZ104" s="17">
        <f>'[1]Прибирання та вивезення снігу'!H105+'[2]по будинку'!BL104+'[3]по будинку'!BK104+'[4]по будинку'!BK104+'[5]по будинку'!BK104+'[6]по будинку'!BK104+'[7]по будинку'!BK104+'[8]по будинку'!BK104+'[9]по будинку'!BK104+'[10]по будинку'!BK104+'[11]по будинку'!BK104+'[12]по будинку'!BK104</f>
        <v>1336.1924600000002</v>
      </c>
      <c r="BA104" s="10">
        <f>'[1]Прибирання та вивезення снігу'!R105+'[2]по будинку'!BM104+'[3]по будинку'!BL104+'[4]по будинку'!BL104+'[5]по будинку'!BL104+'[6]по будинку'!BL104+'[7]по будинку'!BL104+'[8]по будинку'!BL104+'[9]по будинку'!BL104+'[10]по будинку'!BL104+'[11]по будинку'!BL104+'[12]по будинку'!BL104</f>
        <v>1920.4237895751944</v>
      </c>
      <c r="BB104" s="10">
        <v>0</v>
      </c>
      <c r="BC104" s="23">
        <f t="shared" si="50"/>
        <v>584.2313295751942</v>
      </c>
      <c r="BD104" s="17">
        <f>'[1]експлуатація номерних знаків'!H106+'[2]по будинку'!BP104+'[3]по будинку'!BO104+'[4]по будинку'!BO104+'[5]по будинку'!BO104+'[6]по будинку'!BO104+'[7]по будинку'!BO104+'[8]по будинку'!BO104+'[9]по будинку'!BO104+'[10]по будинку'!BO104+'[11]по будинку'!BO104+'[12]по будинку'!BO104</f>
        <v>11.32912</v>
      </c>
      <c r="BE104" s="10">
        <f>'[1]експлуатація номерних знаків'!P106+'[2]по будинку'!BQ104+'[3]по будинку'!BP104+'[4]по будинку'!BP104+'[5]по будинку'!BP104+'[6]по будинку'!BP104+'[7]по будинку'!BP104+'[8]по будинку'!BP104+'[9]по будинку'!BP104+'[10]по будинку'!BP104+'[11]по будинку'!BP104+'[12]по будинку'!BP104</f>
        <v>0</v>
      </c>
      <c r="BF104" s="12">
        <f t="shared" si="51"/>
        <v>11.32912</v>
      </c>
      <c r="BG104" s="29">
        <v>0</v>
      </c>
      <c r="BH104" s="17">
        <f>'[1]Освітлення місць загального кор'!H106+'[2]по будинку'!BT104+'[3]по будинку'!BS104+'[4]по будинку'!BS104+'[5]по будинку'!BS104+'[6]по будинку'!BS104+'[7]по будинку'!BS104+'[8]по будинку'!BS104+'[9]по будинку'!BS104+'[10]по будинку'!BS104+'[11]по будинку'!BS104+'[12]по будинку'!BS104</f>
        <v>0</v>
      </c>
      <c r="BI104" s="10">
        <f>'[1]Освітлення місць загального кор'!Q106+'[2]по будинку'!BU104+'[3]по будинку'!BT104+'[4]по будинку'!BT104+'[5]по будинку'!BT104+'[6]по будинку'!BT104+'[7]по будинку'!BT104+'[8]по будинку'!BT104+'[9]по будинку'!BT104+'[10]по будинку'!BT104+'[11]по будинку'!BT104+'[12]по будинку'!BT104</f>
        <v>0</v>
      </c>
      <c r="BJ104" s="10">
        <f t="shared" si="52"/>
        <v>0</v>
      </c>
      <c r="BK104" s="27">
        <f t="shared" si="53"/>
        <v>0</v>
      </c>
      <c r="BL104" s="17">
        <v>0</v>
      </c>
      <c r="BM104" s="10">
        <f>'[1]Енергопостачання ліфтів'!P106+'[2]по будинку'!BY104+'[3]по будинку'!BX104+'[4]по будинку'!BX104+'[5]по будинку'!BX104+'[6]по будинку'!BX104+'[7]по будинку'!BX104+'[8]по будинку'!BX104+'[9]по будинку'!BX104+'[10]по будинку'!BX104+'[11]по будинку'!BX104+'[12]по будинку'!BX104</f>
        <v>0</v>
      </c>
      <c r="BN104" s="10">
        <f t="shared" si="54"/>
        <v>0</v>
      </c>
      <c r="BO104" s="23">
        <f t="shared" si="55"/>
        <v>0</v>
      </c>
      <c r="BP104" s="134">
        <f t="shared" si="56"/>
        <v>32824.580320000001</v>
      </c>
      <c r="BQ104" s="12">
        <f t="shared" si="56"/>
        <v>21397.681532758023</v>
      </c>
      <c r="BR104" s="10">
        <f t="shared" si="57"/>
        <v>11426.898787241978</v>
      </c>
      <c r="BS104" s="15">
        <v>0</v>
      </c>
      <c r="BT104" s="30">
        <f t="shared" si="58"/>
        <v>0.65187982067573991</v>
      </c>
    </row>
    <row r="105" spans="1:72" ht="17.100000000000001" customHeight="1" x14ac:dyDescent="0.2">
      <c r="A105" s="135">
        <v>100</v>
      </c>
      <c r="B105" s="39" t="s">
        <v>73</v>
      </c>
      <c r="C105" s="36">
        <v>9</v>
      </c>
      <c r="D105" s="22">
        <f>'[1]Прибирання сходових кліто'!H106+'[2]по будинку'!P105+'[3]по будинку'!O105+'[4]по будинку'!O105+'[5]по будинку'!O105+'[6]по будинку'!O105+'[7]по будинку'!O105+'[8]по будинку'!O105+'[9]по будинку'!O105+'[10]по будинку'!O105+'[11]по будинку'!O105+'[12]по будинку'!O105</f>
        <v>0</v>
      </c>
      <c r="E105" s="11">
        <f>'[1]Прибирання сходових кліто'!Y106+'[2]по будинку'!Q105+'[3]по будинку'!P105+'[4]по будинку'!P105+'[5]по будинку'!P105+'[6]по будинку'!P105+'[7]по будинку'!P105+'[8]по будинку'!P105+'[9]по будинку'!P105+'[10]по будинку'!P105+'[11]по будинку'!P105+'[12]по будинку'!P105</f>
        <v>0</v>
      </c>
      <c r="F105" s="10">
        <f t="shared" si="33"/>
        <v>0</v>
      </c>
      <c r="G105" s="23">
        <f t="shared" si="34"/>
        <v>0</v>
      </c>
      <c r="H105" s="17">
        <f>'[1]Прибирання прибуд терит.'!H105+'[2]по будинку'!T105+'[3]по будинку'!S105+'[4]по будинку'!S105+'[5]по будинку'!S105+'[6]по будинку'!S105+'[7]по будинку'!S105+'[8]по будинку'!S105+'[9]по будинку'!S105+'[10]по будинку'!S105+'[11]по будинку'!S105+'[12]по будинку'!S105</f>
        <v>1967.7293999999993</v>
      </c>
      <c r="I105" s="11">
        <f>'[1]Прибирання прибуд терит.'!AG105+'[2]по будинку'!U105+'[3]по будинку'!T105+'[4]по будинку'!T105+'[5]по будинку'!T105+'[6]по будинку'!T105+'[7]по будинку'!T105+'[8]по будинку'!T105+'[9]по будинку'!T105+'[10]по будинку'!T105+'[11]по будинку'!T105+'[12]по будинку'!T105</f>
        <v>6856.9729036186181</v>
      </c>
      <c r="J105" s="10">
        <v>0</v>
      </c>
      <c r="K105" s="23">
        <f t="shared" si="36"/>
        <v>4889.2435036186189</v>
      </c>
      <c r="L105" s="22">
        <f>'[1]Вивезення та знешкодження ТПВ'!H107+'[2]по будинку'!X105+'[3]по будинку'!W105+'[4]по будинку'!W105+'[5]по будинку'!W105</f>
        <v>887.79</v>
      </c>
      <c r="M105" s="10">
        <f>'[1]Вивезення та знешкодження ТПВ'!V107+'[2]по будинку'!Y105+'[3]по будинку'!X105+'[4]по будинку'!X105+'[5]по будинку'!X105</f>
        <v>826.30959258623966</v>
      </c>
      <c r="N105" s="10">
        <f t="shared" si="61"/>
        <v>61.480407413760304</v>
      </c>
      <c r="O105" s="15">
        <v>0</v>
      </c>
      <c r="P105" s="17">
        <f>'[1]Приб підвал, тех.поверхів,покр '!H107+'[2]по будинку'!AB105+'[3]по будинку'!AA105+'[4]по будинку'!AA105+'[5]по будинку'!AA105+'[6]по будинку'!AA105+'[7]по будинку'!AA105+'[8]по будинку'!AA105+'[9]по будинку'!AA105+'[10]по будинку'!AA105+'[11]по будинку'!AA105+'[12]по будинку'!AA105</f>
        <v>0</v>
      </c>
      <c r="Q105" s="11">
        <f>'[1]Приб підвал, тех.поверхів,покр '!Q107+'[2]по будинку'!AC105+'[3]по будинку'!AB105+'[4]по будинку'!AB105+'[5]по будинку'!AB105+'[6]по будинку'!AB105+'[7]по будинку'!AB105+'[8]по будинку'!AB105+'[9]по будинку'!AB105+'[10]по будинку'!AB105+'[11]по будинку'!AB105+'[12]по будинку'!AB105</f>
        <v>0</v>
      </c>
      <c r="R105" s="10">
        <f t="shared" si="38"/>
        <v>0</v>
      </c>
      <c r="S105" s="23">
        <v>0</v>
      </c>
      <c r="T105" s="17">
        <v>0</v>
      </c>
      <c r="U105" s="10">
        <f>'[1]ТО ліфтів'!Q107+'[2]по будинку'!AG105+'[3]по будинку'!AF105+'[4]по будинку'!AF105+'[5]по будинку'!AF105+'[6]по будинку'!AF105+'[7]по будинку'!AF105+'[8]по будинку'!AF105+'[9]по будинку'!AF105+'[10]по будинку'!AF105+'[11]по будинку'!AF105+'[12]по будинку'!AF105</f>
        <v>0</v>
      </c>
      <c r="V105" s="10">
        <f t="shared" si="39"/>
        <v>0</v>
      </c>
      <c r="W105" s="23">
        <f t="shared" si="40"/>
        <v>0</v>
      </c>
      <c r="X105" s="17">
        <f>'[1]Обслуг. дисп.'!H107+'[2]по будинку'!AJ105+'[3]по будинку'!AI105+'[4]по будинку'!AI105+'[5]по будинку'!AI105+'[6]по будинку'!AI105+'[7]по будинку'!AI105+'[8]по будинку'!AI105+'[9]по будинку'!AI105+'[10]по будинку'!AI105+'[11]по будинку'!AI105+'[12]по будинку'!AI105</f>
        <v>0</v>
      </c>
      <c r="Y105" s="10">
        <f>'[1]Обслуг. дисп.'!O107+'[2]по будинку'!AK105+'[3]по будинку'!AJ105+'[4]по будинку'!AJ105+'[5]по будинку'!AJ105+'[6]по будинку'!AJ105+'[7]по будинку'!AJ105+'[8]по будинку'!AJ105+'[9]по будинку'!AJ105+'[10]по будинку'!AJ105+'[11]по будинку'!AJ105+'[12]по будинку'!AJ105</f>
        <v>0</v>
      </c>
      <c r="Z105" s="10">
        <f t="shared" si="41"/>
        <v>0</v>
      </c>
      <c r="AA105" s="27">
        <f t="shared" si="42"/>
        <v>0</v>
      </c>
      <c r="AB105" s="17">
        <f>'[1]ТО внутр. буд.сист'!H105+'[2]по будинку'!AN105+'[3]по будинку'!AM105+'[4]по будинку'!AM105+'[5]по будинку'!AM105+'[6]по будинку'!AM105+'[7]по будинку'!AM105+'[8]по будинку'!AM105+'[9]по будинку'!AM105+'[10]по будинку'!AM105+'[11]по будинку'!AM105+'[12]по будинку'!AM105</f>
        <v>3326.136</v>
      </c>
      <c r="AC105" s="10">
        <f>'[1]ТО внутр. буд.сист'!W105+'[2]по будинку'!AO105+'[3]по будинку'!AN105+'[4]по будинку'!AN105+'[5]по будинку'!AN105+'[6]по будинку'!AN105+'[7]по будинку'!AN105+'[8]по будинку'!AN105+'[9]по будинку'!AN105+'[10]по будинку'!AN105+'[11]по будинку'!AN105+'[12]по будинку'!AN105</f>
        <v>1600.9212259098442</v>
      </c>
      <c r="AD105" s="10">
        <f t="shared" si="43"/>
        <v>1725.2147740901557</v>
      </c>
      <c r="AE105" s="23">
        <v>0</v>
      </c>
      <c r="AF105" s="17">
        <f>[1]Дератизація!H106+'[2]по будинку'!AR105+'[3]по будинку'!AQ105+'[4]по будинку'!AQ105+'[5]по будинку'!AQ105+'[6]по будинку'!AQ105+'[7]по будинку'!AQ105+'[8]по будинку'!AQ105+'[9]по будинку'!AQ105+'[10]по будинку'!AQ105+'[11]по будинку'!AQ105+'[12]по будинку'!AQ105</f>
        <v>0</v>
      </c>
      <c r="AG105" s="10">
        <f>[1]Дератизація!O106+'[2]по будинку'!AS105+'[3]по будинку'!AR105+'[4]по будинку'!AR105+'[5]по будинку'!AR105+'[6]по будинку'!AR105+'[7]по будинку'!AR105+'[8]по будинку'!AR105+'[9]по будинку'!AR105+'[10]по будинку'!AR105+'[11]по будинку'!AR105+'[12]по будинку'!AR105</f>
        <v>0</v>
      </c>
      <c r="AH105" s="10">
        <f t="shared" si="44"/>
        <v>0</v>
      </c>
      <c r="AI105" s="23">
        <f t="shared" si="45"/>
        <v>0</v>
      </c>
      <c r="AJ105" s="17">
        <f>[1]Дезінсекція!H107+'[2]по будинку'!AV105+'[3]по будинку'!AU105+'[4]по будинку'!AU105+'[5]по будинку'!AU105+'[6]по будинку'!AU105+'[7]по будинку'!AU105+'[8]по будинку'!AU105+'[9]по будинку'!AU105+'[10]по будинку'!AU105+'[11]по будинку'!AU105+'[12]по будинку'!AU105</f>
        <v>0</v>
      </c>
      <c r="AK105" s="10">
        <f>[1]Дезінсекція!O107+'[2]по будинку'!AW105+'[3]по будинку'!AV105+'[4]по будинку'!AV105+'[5]по будинку'!AV105+'[6]по будинку'!AV105+'[7]по будинку'!AV105+'[8]по будинку'!AV105+'[9]по будинку'!AV105+'[10]по будинку'!AV105+'[11]по будинку'!AV105+'[12]по будинку'!AV105</f>
        <v>0</v>
      </c>
      <c r="AL105" s="10">
        <f t="shared" si="46"/>
        <v>0</v>
      </c>
      <c r="AM105" s="23">
        <v>0</v>
      </c>
      <c r="AN105" s="17">
        <f>'[1]Обслуг. ДВК'!H107+'[2]по будинку'!AZ105+'[3]по будинку'!AY105+'[4]по будинку'!AY105+'[5]по будинку'!AY105+'[6]по будинку'!AY105+'[7]по будинку'!AY105+'[8]по будинку'!AY105+'[9]по будинку'!AY105+'[10]по будинку'!AY105+'[11]по будинку'!AY105+'[12]по будинку'!AY105</f>
        <v>366.96491999999989</v>
      </c>
      <c r="AO105" s="10">
        <f>'[1]Обслуг. ДВК'!Q107+'[2]по будинку'!BA105+'[3]по будинку'!AZ105+'[4]по будинку'!AZ105+'[5]по будинку'!AZ105+'[6]по будинку'!AZ105+'[7]по будинку'!AZ105+'[8]по будинку'!AZ105+'[9]по будинку'!AZ105+'[10]по будинку'!AZ105+'[11]по будинку'!AZ105+'[12]по будинку'!AZ105</f>
        <v>435.74866108811307</v>
      </c>
      <c r="AP105" s="10">
        <v>0</v>
      </c>
      <c r="AQ105" s="23">
        <f t="shared" si="66"/>
        <v>68.783741088113175</v>
      </c>
      <c r="AR105" s="17">
        <f>'[1]ТО мереж електропост.'!H108+'[2]по будинку'!BD105+'[3]по будинку'!BC105+'[4]по будинку'!BC105+'[5]по будинку'!BC105+'[6]по будинку'!BC105+'[7]по будинку'!BC105+'[8]по будинку'!BC105+'[9]по будинку'!BC105+'[10]по будинку'!BC105+'[11]по будинку'!BC105+'[12]по будинку'!BC105</f>
        <v>1750.7570400000004</v>
      </c>
      <c r="AS105" s="11">
        <f>'[1]ТО мереж електропост.'!P108+'[2]по будинку'!BE105+'[3]по будинку'!BD105+'[4]по будинку'!BD105+'[5]по будинку'!BD105+'[6]по будинку'!BD105+'[7]по будинку'!BD105+'[8]по будинку'!BD105+'[9]по будинку'!BD105+'[10]по будинку'!BD105+'[11]по будинку'!BD105+'[12]по будинку'!BD105</f>
        <v>127.51885365719933</v>
      </c>
      <c r="AT105" s="10">
        <f t="shared" si="47"/>
        <v>1623.2381863428011</v>
      </c>
      <c r="AU105" s="23">
        <v>0</v>
      </c>
      <c r="AV105" s="17">
        <f>'[1]ПР констр.'!H107+'[2]по будинку'!BH105+'[3]по будинку'!BG105+'[4]по будинку'!BG105+'[5]по будинку'!BG105+'[6]по будинку'!BG105+'[7]по будинку'!BG105+'[8]по будинку'!BG105+'[9]по будинку'!BG105+'[10]по будинку'!BG105+'[11]по будинку'!BG105+'[12]по будинку'!BG105</f>
        <v>6560.2231199999978</v>
      </c>
      <c r="AW105" s="10">
        <v>0</v>
      </c>
      <c r="AX105" s="10">
        <f t="shared" si="48"/>
        <v>6560.2231199999978</v>
      </c>
      <c r="AY105" s="23">
        <v>0</v>
      </c>
      <c r="AZ105" s="17">
        <f>'[1]Прибирання та вивезення снігу'!H106+'[2]по будинку'!BL105+'[3]по будинку'!BK105+'[4]по будинку'!BK105+'[5]по будинку'!BK105+'[6]по будинку'!BK105+'[7]по будинку'!BK105+'[8]по будинку'!BK105+'[9]по будинку'!BK105+'[10]по будинку'!BK105+'[11]по будинку'!BK105+'[12]по будинку'!BK105</f>
        <v>1201.45236</v>
      </c>
      <c r="BA105" s="10">
        <f>'[1]Прибирання та вивезення снігу'!R106+'[2]по будинку'!BM105+'[3]по будинку'!BL105+'[4]по будинку'!BL105+'[5]по будинку'!BL105+'[6]по будинку'!BL105+'[7]по будинку'!BL105+'[8]по будинку'!BL105+'[9]по будинку'!BL105+'[10]по будинку'!BL105+'[11]по будинку'!BL105+'[12]по будинку'!BL105</f>
        <v>1853.9837079355004</v>
      </c>
      <c r="BB105" s="10">
        <v>0</v>
      </c>
      <c r="BC105" s="23">
        <f t="shared" si="50"/>
        <v>652.53134793550043</v>
      </c>
      <c r="BD105" s="17">
        <f>'[1]експлуатація номерних знаків'!H107+'[2]по будинку'!BP105+'[3]по будинку'!BO105+'[4]по будинку'!BO105+'[5]по будинку'!BO105+'[6]по будинку'!BO105+'[7]по будинку'!BO105+'[8]по будинку'!BO105+'[9]по будинку'!BO105+'[10]по будинку'!BO105+'[11]по будинку'!BO105+'[12]по будинку'!BO105</f>
        <v>11.884079999999997</v>
      </c>
      <c r="BE105" s="10">
        <f>'[1]експлуатація номерних знаків'!P107+'[2]по будинку'!BQ105+'[3]по будинку'!BP105+'[4]по будинку'!BP105+'[5]по будинку'!BP105+'[6]по будинку'!BP105+'[7]по будинку'!BP105+'[8]по будинку'!BP105+'[9]по будинку'!BP105+'[10]по будинку'!BP105+'[11]по будинку'!BP105+'[12]по будинку'!BP105</f>
        <v>0</v>
      </c>
      <c r="BF105" s="12">
        <f t="shared" si="51"/>
        <v>11.884079999999997</v>
      </c>
      <c r="BG105" s="29">
        <v>0</v>
      </c>
      <c r="BH105" s="17">
        <f>'[1]Освітлення місць загального кор'!H107+'[2]по будинку'!BT105+'[3]по будинку'!BS105+'[4]по будинку'!BS105+'[5]по будинку'!BS105+'[6]по будинку'!BS105+'[7]по будинку'!BS105+'[8]по будинку'!BS105+'[9]по будинку'!BS105+'[10]по будинку'!BS105+'[11]по будинку'!BS105+'[12]по будинку'!BS105</f>
        <v>0</v>
      </c>
      <c r="BI105" s="10">
        <f>'[1]Освітлення місць загального кор'!Q107+'[2]по будинку'!BU105+'[3]по будинку'!BT105+'[4]по будинку'!BT105+'[5]по будинку'!BT105+'[6]по будинку'!BT105+'[7]по будинку'!BT105+'[8]по будинку'!BT105+'[9]по будинку'!BT105+'[10]по будинку'!BT105+'[11]по будинку'!BT105+'[12]по будинку'!BT105</f>
        <v>0</v>
      </c>
      <c r="BJ105" s="10">
        <f t="shared" si="52"/>
        <v>0</v>
      </c>
      <c r="BK105" s="27">
        <f t="shared" si="53"/>
        <v>0</v>
      </c>
      <c r="BL105" s="17">
        <v>0</v>
      </c>
      <c r="BM105" s="10">
        <f>'[1]Енергопостачання ліфтів'!P107+'[2]по будинку'!BY105+'[3]по будинку'!BX105+'[4]по будинку'!BX105+'[5]по будинку'!BX105+'[6]по будинку'!BX105+'[7]по будинку'!BX105+'[8]по будинку'!BX105+'[9]по будинку'!BX105+'[10]по будинку'!BX105+'[11]по будинку'!BX105+'[12]по будинку'!BX105</f>
        <v>0</v>
      </c>
      <c r="BN105" s="10">
        <f t="shared" si="54"/>
        <v>0</v>
      </c>
      <c r="BO105" s="23">
        <f t="shared" si="55"/>
        <v>0</v>
      </c>
      <c r="BP105" s="134">
        <f t="shared" si="56"/>
        <v>16072.936919999996</v>
      </c>
      <c r="BQ105" s="12">
        <f t="shared" si="56"/>
        <v>11701.454944795514</v>
      </c>
      <c r="BR105" s="10">
        <f t="shared" si="57"/>
        <v>4371.4819752044823</v>
      </c>
      <c r="BS105" s="15">
        <v>0</v>
      </c>
      <c r="BT105" s="30">
        <f t="shared" si="58"/>
        <v>0.72802220297617626</v>
      </c>
    </row>
    <row r="106" spans="1:72" ht="17.100000000000001" customHeight="1" x14ac:dyDescent="0.2">
      <c r="A106" s="136">
        <v>101</v>
      </c>
      <c r="B106" s="39" t="s">
        <v>52</v>
      </c>
      <c r="C106" s="36">
        <v>18</v>
      </c>
      <c r="D106" s="22">
        <f>'[1]Прибирання сходових кліто'!H107+'[2]по будинку'!P106+'[3]по будинку'!O106+'[4]по будинку'!O106+'[5]по будинку'!O106+'[6]по будинку'!O106+'[7]по будинку'!O106+'[8]по будинку'!O106+'[9]по будинку'!O106+'[10]по будинку'!O106+'[11]по будинку'!O106+'[12]по будинку'!O106</f>
        <v>0</v>
      </c>
      <c r="E106" s="11">
        <f>'[1]Прибирання сходових кліто'!Y107+'[2]по будинку'!Q106+'[3]по будинку'!P106+'[4]по будинку'!P106+'[5]по будинку'!P106+'[6]по будинку'!P106+'[7]по будинку'!P106+'[8]по будинку'!P106+'[9]по будинку'!P106+'[10]по будинку'!P106+'[11]по будинку'!P106+'[12]по будинку'!P106</f>
        <v>0</v>
      </c>
      <c r="F106" s="10">
        <f t="shared" si="33"/>
        <v>0</v>
      </c>
      <c r="G106" s="23">
        <f t="shared" si="34"/>
        <v>0</v>
      </c>
      <c r="H106" s="17">
        <f>'[1]Прибирання прибуд терит.'!H106+'[2]по будинку'!T106+'[3]по будинку'!S106+'[4]по будинку'!S106+'[5]по будинку'!S106+'[6]по будинку'!S106+'[7]по будинку'!S106+'[8]по будинку'!S106+'[9]по будинку'!S106+'[10]по будинку'!S106+'[11]по будинку'!S106+'[12]по будинку'!S106</f>
        <v>13865.034449999999</v>
      </c>
      <c r="I106" s="11">
        <f>'[1]Прибирання прибуд терит.'!AG106+'[2]по будинку'!U106+'[3]по будинку'!T106+'[4]по будинку'!T106+'[5]по будинку'!T106+'[6]по будинку'!T106+'[7]по будинку'!T106+'[8]по будинку'!T106+'[9]по будинку'!T106+'[10]по будинку'!T106+'[11]по будинку'!T106+'[12]по будинку'!T106</f>
        <v>21083.474038092776</v>
      </c>
      <c r="J106" s="10">
        <v>0</v>
      </c>
      <c r="K106" s="23">
        <f t="shared" si="36"/>
        <v>7218.4395880927768</v>
      </c>
      <c r="L106" s="22">
        <f>'[1]Вивезення та знешкодження ТПВ'!H108+'[2]по будинку'!X106+'[3]по будинку'!W106+'[4]по будинку'!W106+'[5]по будинку'!W106</f>
        <v>1687.4945</v>
      </c>
      <c r="M106" s="10">
        <f>'[1]Вивезення та знешкодження ТПВ'!V108+'[2]по будинку'!Y106+'[3]по будинку'!X106+'[4]по будинку'!X106+'[5]по будинку'!X106</f>
        <v>1869.4520280421953</v>
      </c>
      <c r="N106" s="10">
        <v>0</v>
      </c>
      <c r="O106" s="15">
        <f t="shared" si="37"/>
        <v>181.95752804219524</v>
      </c>
      <c r="P106" s="17">
        <f>'[1]Приб підвал, тех.поверхів,покр '!H108+'[2]по будинку'!AB106+'[3]по будинку'!AA106+'[4]по будинку'!AA106+'[5]по будинку'!AA106+'[6]по будинку'!AA106+'[7]по будинку'!AA106+'[8]по будинку'!AA106+'[9]по будинку'!AA106+'[10]по будинку'!AA106+'[11]по будинку'!AA106+'[12]по будинку'!AA106</f>
        <v>0</v>
      </c>
      <c r="Q106" s="11">
        <f>'[1]Приб підвал, тех.поверхів,покр '!Q108+'[2]по будинку'!AC106+'[3]по будинку'!AB106+'[4]по будинку'!AB106+'[5]по будинку'!AB106+'[6]по будинку'!AB106+'[7]по будинку'!AB106+'[8]по будинку'!AB106+'[9]по будинку'!AB106+'[10]по будинку'!AB106+'[11]по будинку'!AB106+'[12]по будинку'!AB106</f>
        <v>0</v>
      </c>
      <c r="R106" s="10">
        <f t="shared" si="38"/>
        <v>0</v>
      </c>
      <c r="S106" s="23">
        <v>0</v>
      </c>
      <c r="T106" s="17">
        <v>0</v>
      </c>
      <c r="U106" s="10">
        <f>'[1]ТО ліфтів'!Q108+'[2]по будинку'!AG106+'[3]по будинку'!AF106+'[4]по будинку'!AF106+'[5]по будинку'!AF106+'[6]по будинку'!AF106+'[7]по будинку'!AF106+'[8]по будинку'!AF106+'[9]по будинку'!AF106+'[10]по будинку'!AF106+'[11]по будинку'!AF106+'[12]по будинку'!AF106</f>
        <v>0</v>
      </c>
      <c r="V106" s="10">
        <f t="shared" si="39"/>
        <v>0</v>
      </c>
      <c r="W106" s="23">
        <f t="shared" si="40"/>
        <v>0</v>
      </c>
      <c r="X106" s="17">
        <f>'[1]Обслуг. дисп.'!H108+'[2]по будинку'!AJ106+'[3]по будинку'!AI106+'[4]по будинку'!AI106+'[5]по будинку'!AI106+'[6]по будинку'!AI106+'[7]по будинку'!AI106+'[8]по будинку'!AI106+'[9]по будинку'!AI106+'[10]по будинку'!AI106+'[11]по будинку'!AI106+'[12]по будинку'!AI106</f>
        <v>0</v>
      </c>
      <c r="Y106" s="10">
        <f>'[1]Обслуг. дисп.'!O108+'[2]по будинку'!AK106+'[3]по будинку'!AJ106+'[4]по будинку'!AJ106+'[5]по будинку'!AJ106+'[6]по будинку'!AJ106+'[7]по будинку'!AJ106+'[8]по будинку'!AJ106+'[9]по будинку'!AJ106+'[10]по будинку'!AJ106+'[11]по будинку'!AJ106+'[12]по будинку'!AJ106</f>
        <v>0</v>
      </c>
      <c r="Z106" s="10">
        <f t="shared" si="41"/>
        <v>0</v>
      </c>
      <c r="AA106" s="27">
        <f t="shared" si="42"/>
        <v>0</v>
      </c>
      <c r="AB106" s="17">
        <f>'[1]ТО внутр. буд.сист'!H106+'[2]по будинку'!AN106+'[3]по будинку'!AM106+'[4]по будинку'!AM106+'[5]по будинку'!AM106+'[6]по будинку'!AM106+'[7]по будинку'!AM106+'[8]по будинку'!AM106+'[9]по будинку'!AM106+'[10]по будинку'!AM106+'[11]по будинку'!AM106+'[12]по будинку'!AM106</f>
        <v>8378.0128600000007</v>
      </c>
      <c r="AC106" s="10">
        <f>'[1]ТО внутр. буд.сист'!W106+'[2]по будинку'!AO106+'[3]по будинку'!AN106+'[4]по будинку'!AN106+'[5]по будинку'!AN106+'[6]по будинку'!AN106+'[7]по будинку'!AN106+'[8]по будинку'!AN106+'[9]по будинку'!AN106+'[10]по будинку'!AN106+'[11]по будинку'!AN106+'[12]по будинку'!AN106</f>
        <v>3787.207053182342</v>
      </c>
      <c r="AD106" s="10">
        <f t="shared" si="43"/>
        <v>4590.8058068176588</v>
      </c>
      <c r="AE106" s="23">
        <v>0</v>
      </c>
      <c r="AF106" s="17">
        <f>[1]Дератизація!H107+'[2]по будинку'!AR106+'[3]по будинку'!AQ106+'[4]по будинку'!AQ106+'[5]по будинку'!AQ106+'[6]по будинку'!AQ106+'[7]по будинку'!AQ106+'[8]по будинку'!AQ106+'[9]по будинку'!AQ106+'[10]по будинку'!AQ106+'[11]по будинку'!AQ106+'[12]по будинку'!AQ106</f>
        <v>0</v>
      </c>
      <c r="AG106" s="10">
        <f>[1]Дератизація!O107+'[2]по будинку'!AS106+'[3]по будинку'!AR106+'[4]по будинку'!AR106+'[5]по будинку'!AR106+'[6]по будинку'!AR106+'[7]по будинку'!AR106+'[8]по будинку'!AR106+'[9]по будинку'!AR106+'[10]по будинку'!AR106+'[11]по будинку'!AR106+'[12]по будинку'!AR106</f>
        <v>0</v>
      </c>
      <c r="AH106" s="10">
        <f t="shared" si="44"/>
        <v>0</v>
      </c>
      <c r="AI106" s="23">
        <f t="shared" si="45"/>
        <v>0</v>
      </c>
      <c r="AJ106" s="17">
        <f>[1]Дезінсекція!H108+'[2]по будинку'!AV106+'[3]по будинку'!AU106+'[4]по будинку'!AU106+'[5]по будинку'!AU106+'[6]по будинку'!AU106+'[7]по будинку'!AU106+'[8]по будинку'!AU106+'[9]по будинку'!AU106+'[10]по будинку'!AU106+'[11]по будинку'!AU106+'[12]по будинку'!AU106</f>
        <v>0</v>
      </c>
      <c r="AK106" s="10">
        <f>[1]Дезінсекція!O108+'[2]по будинку'!AW106+'[3]по будинку'!AV106+'[4]по будинку'!AV106+'[5]по будинку'!AV106+'[6]по будинку'!AV106+'[7]по будинку'!AV106+'[8]по будинку'!AV106+'[9]по будинку'!AV106+'[10]по будинку'!AV106+'[11]по будинку'!AV106+'[12]по будинку'!AV106</f>
        <v>0</v>
      </c>
      <c r="AL106" s="10">
        <f t="shared" si="46"/>
        <v>0</v>
      </c>
      <c r="AM106" s="23">
        <v>0</v>
      </c>
      <c r="AN106" s="17">
        <f>'[1]Обслуг. ДВК'!H108+'[2]по будинку'!AZ106+'[3]по будинку'!AY106+'[4]по будинку'!AY106+'[5]по будинку'!AY106+'[6]по будинку'!AY106+'[7]по будинку'!AY106+'[8]по будинку'!AY106+'[9]по будинку'!AY106+'[10]по будинку'!AY106+'[11]по будинку'!AY106+'[12]по будинку'!AY106</f>
        <v>823.4599199999999</v>
      </c>
      <c r="AO106" s="10">
        <f>'[1]Обслуг. ДВК'!Q108+'[2]по будинку'!BA106+'[3]по будинку'!AZ106+'[4]по будинку'!AZ106+'[5]по будинку'!AZ106+'[6]по будинку'!AZ106+'[7]по будинку'!AZ106+'[8]по будинку'!AZ106+'[9]по будинку'!AZ106+'[10]по будинку'!AZ106+'[11]по будинку'!AZ106+'[12]по будинку'!AZ106</f>
        <v>386.73298052294263</v>
      </c>
      <c r="AP106" s="10">
        <f t="shared" si="63"/>
        <v>436.72693947705727</v>
      </c>
      <c r="AQ106" s="23">
        <v>0</v>
      </c>
      <c r="AR106" s="17">
        <f>'[1]ТО мереж електропост.'!H109+'[2]по будинку'!BD106+'[3]по будинку'!BC106+'[4]по будинку'!BC106+'[5]по будинку'!BC106+'[6]по будинку'!BC106+'[7]по будинку'!BC106+'[8]по будинку'!BC106+'[9]по будинку'!BC106+'[10]по будинку'!BC106+'[11]по будинку'!BC106+'[12]по будинку'!BC106</f>
        <v>2321.3566999999994</v>
      </c>
      <c r="AS106" s="11">
        <f>'[1]ТО мереж електропост.'!P109+'[2]по будинку'!BE106+'[3]по будинку'!BD106+'[4]по будинку'!BD106+'[5]по будинку'!BD106+'[6]по будинку'!BD106+'[7]по будинку'!BD106+'[8]по будинку'!BD106+'[9]по будинку'!BD106+'[10]по будинку'!BD106+'[11]по будинку'!BD106+'[12]по будинку'!BD106</f>
        <v>169.08201769221026</v>
      </c>
      <c r="AT106" s="10">
        <f t="shared" si="47"/>
        <v>2152.2746823077891</v>
      </c>
      <c r="AU106" s="23">
        <v>0</v>
      </c>
      <c r="AV106" s="17">
        <f>'[1]ПР констр.'!H108+'[2]по будинку'!BH106+'[3]по будинку'!BG106+'[4]по будинку'!BG106+'[5]по будинку'!BG106+'[6]по будинку'!BG106+'[7]по будинку'!BG106+'[8]по будинку'!BG106+'[9]по будинку'!BG106+'[10]по будинку'!BG106+'[11]по будинку'!BG106+'[12]по будинку'!BG106</f>
        <v>12812.150070000003</v>
      </c>
      <c r="AW106" s="10">
        <v>0</v>
      </c>
      <c r="AX106" s="10">
        <f t="shared" si="48"/>
        <v>12812.150070000003</v>
      </c>
      <c r="AY106" s="23">
        <v>0</v>
      </c>
      <c r="AZ106" s="17">
        <f>'[1]Прибирання та вивезення снігу'!H107+'[2]по будинку'!BL106+'[3]по будинку'!BK106+'[4]по будинку'!BK106+'[5]по будинку'!BK106+'[6]по будинку'!BK106+'[7]по будинку'!BK106+'[8]по будинку'!BK106+'[9]по будинку'!BK106+'[10]по будинку'!BK106+'[11]по будинку'!BK106+'[12]по будинку'!BK106</f>
        <v>3138.5527899999997</v>
      </c>
      <c r="BA106" s="10">
        <f>'[1]Прибирання та вивезення снігу'!R107+'[2]по будинку'!BM106+'[3]по будинку'!BL106+'[4]по будинку'!BL106+'[5]по будинку'!BL106+'[6]по будинку'!BL106+'[7]по будинку'!BL106+'[8]по будинку'!BL106+'[9]по будинку'!BL106+'[10]по будинку'!BL106+'[11]по будинку'!BL106+'[12]по будинку'!BL106</f>
        <v>2218.0246227749649</v>
      </c>
      <c r="BB106" s="10">
        <f>AZ106-BA106</f>
        <v>920.52816722503485</v>
      </c>
      <c r="BC106" s="23">
        <v>0</v>
      </c>
      <c r="BD106" s="17">
        <f>'[1]експлуатація номерних знаків'!H108+'[2]по будинку'!BP106+'[3]по будинку'!BO106+'[4]по будинку'!BO106+'[5]по будинку'!BO106+'[6]по будинку'!BO106+'[7]по будинку'!BO106+'[8]по будинку'!BO106+'[9]по будинку'!BO106+'[10]по будинку'!BO106+'[11]по будинку'!BO106+'[12]по будинку'!BO106</f>
        <v>12.527659999999996</v>
      </c>
      <c r="BE106" s="10">
        <f>'[1]експлуатація номерних знаків'!P108+'[2]по будинку'!BQ106+'[3]по будинку'!BP106+'[4]по будинку'!BP106+'[5]по будинку'!BP106+'[6]по будинку'!BP106+'[7]по будинку'!BP106+'[8]по будинку'!BP106+'[9]по будинку'!BP106+'[10]по будинку'!BP106+'[11]по будинку'!BP106+'[12]по будинку'!BP106</f>
        <v>0</v>
      </c>
      <c r="BF106" s="12">
        <f t="shared" si="51"/>
        <v>12.527659999999996</v>
      </c>
      <c r="BG106" s="29">
        <v>0</v>
      </c>
      <c r="BH106" s="17">
        <f>'[1]Освітлення місць загального кор'!H108+'[2]по будинку'!BT106+'[3]по будинку'!BS106+'[4]по будинку'!BS106+'[5]по будинку'!BS106+'[6]по будинку'!BS106+'[7]по будинку'!BS106+'[8]по будинку'!BS106+'[9]по будинку'!BS106+'[10]по будинку'!BS106+'[11]по будинку'!BS106+'[12]по будинку'!BS106</f>
        <v>2832.7469999999994</v>
      </c>
      <c r="BI106" s="10">
        <f>'[1]Освітлення місць загального кор'!Q108+'[2]по будинку'!BU106+'[3]по будинку'!BT106+'[4]по будинку'!BT106+'[5]по будинку'!BT106+'[6]по будинку'!BT106+'[7]по будинку'!BT106+'[8]по будинку'!BT106+'[9]по будинку'!BT106+'[10]по будинку'!BT106+'[11]по будинку'!BT106+'[12]по будинку'!BT106</f>
        <v>1587.1341959364358</v>
      </c>
      <c r="BJ106" s="10">
        <f t="shared" si="52"/>
        <v>1245.6128040635635</v>
      </c>
      <c r="BK106" s="27">
        <v>0</v>
      </c>
      <c r="BL106" s="17">
        <v>0</v>
      </c>
      <c r="BM106" s="10">
        <f>'[1]Енергопостачання ліфтів'!P108+'[2]по будинку'!BY106+'[3]по будинку'!BX106+'[4]по будинку'!BX106+'[5]по будинку'!BX106+'[6]по будинку'!BX106+'[7]по будинку'!BX106+'[8]по будинку'!BX106+'[9]по будинку'!BX106+'[10]по будинку'!BX106+'[11]по будинку'!BX106+'[12]по будинку'!BX106</f>
        <v>0</v>
      </c>
      <c r="BN106" s="10">
        <f t="shared" si="54"/>
        <v>0</v>
      </c>
      <c r="BO106" s="23">
        <f t="shared" si="55"/>
        <v>0</v>
      </c>
      <c r="BP106" s="134">
        <f t="shared" si="56"/>
        <v>45871.335950000008</v>
      </c>
      <c r="BQ106" s="12">
        <f t="shared" si="56"/>
        <v>31101.106936243865</v>
      </c>
      <c r="BR106" s="10">
        <f t="shared" si="57"/>
        <v>14770.229013756143</v>
      </c>
      <c r="BS106" s="15">
        <v>0</v>
      </c>
      <c r="BT106" s="30">
        <f t="shared" si="58"/>
        <v>0.67800743737100289</v>
      </c>
    </row>
    <row r="107" spans="1:72" ht="17.100000000000001" customHeight="1" x14ac:dyDescent="0.2">
      <c r="A107" s="136">
        <v>102</v>
      </c>
      <c r="B107" s="39" t="s">
        <v>52</v>
      </c>
      <c r="C107" s="36">
        <v>20</v>
      </c>
      <c r="D107" s="22">
        <f>'[1]Прибирання сходових кліто'!H108+'[2]по будинку'!P107+'[3]по будинку'!O107+'[4]по будинку'!O107+'[5]по будинку'!O107+'[6]по будинку'!O107+'[7]по будинку'!O107+'[8]по будинку'!O107+'[9]по будинку'!O107+'[10]по будинку'!O107+'[11]по будинку'!O107+'[12]по будинку'!O107</f>
        <v>0</v>
      </c>
      <c r="E107" s="11">
        <f>'[1]Прибирання сходових кліто'!Y108+'[2]по будинку'!Q107+'[3]по будинку'!P107+'[4]по будинку'!P107+'[5]по будинку'!P107+'[6]по будинку'!P107+'[7]по будинку'!P107+'[8]по будинку'!P107+'[9]по будинку'!P107+'[10]по будинку'!P107+'[11]по будинку'!P107+'[12]по будинку'!P107</f>
        <v>0</v>
      </c>
      <c r="F107" s="10">
        <f t="shared" si="33"/>
        <v>0</v>
      </c>
      <c r="G107" s="23">
        <f t="shared" si="34"/>
        <v>0</v>
      </c>
      <c r="H107" s="17">
        <f>'[1]Прибирання прибуд терит.'!H107+'[2]по будинку'!T107+'[3]по будинку'!S107+'[4]по будинку'!S107+'[5]по будинку'!S107+'[6]по будинку'!S107+'[7]по будинку'!S107+'[8]по будинку'!S107+'[9]по будинку'!S107+'[10]по будинку'!S107+'[11]по будинку'!S107+'[12]по будинку'!S107</f>
        <v>18139.233119999994</v>
      </c>
      <c r="I107" s="11">
        <f>'[1]Прибирання прибуд терит.'!AG107+'[2]по будинку'!U107+'[3]по будинку'!T107+'[4]по будинку'!T107+'[5]по будинку'!T107+'[6]по будинку'!T107+'[7]по будинку'!T107+'[8]по будинку'!T107+'[9]по будинку'!T107+'[10]по будинку'!T107+'[11]по будинку'!T107+'[12]по будинку'!T107</f>
        <v>25079.646392290997</v>
      </c>
      <c r="J107" s="10">
        <v>0</v>
      </c>
      <c r="K107" s="23">
        <f t="shared" si="36"/>
        <v>6940.4132722910035</v>
      </c>
      <c r="L107" s="22">
        <f>'[1]Вивезення та знешкодження ТПВ'!H109+'[2]по будинку'!X107+'[3]по будинку'!W107+'[4]по будинку'!W107+'[5]по будинку'!W107</f>
        <v>1336.7639999999997</v>
      </c>
      <c r="M107" s="10">
        <f>'[1]Вивезення та знешкодження ТПВ'!V109+'[2]по будинку'!Y107+'[3]по будинку'!X107+'[4]по будинку'!X107+'[5]по будинку'!X107</f>
        <v>1953.9177159992951</v>
      </c>
      <c r="N107" s="10">
        <v>0</v>
      </c>
      <c r="O107" s="15">
        <f t="shared" si="37"/>
        <v>617.1537159992954</v>
      </c>
      <c r="P107" s="17">
        <f>'[1]Приб підвал, тех.поверхів,покр '!H109+'[2]по будинку'!AB107+'[3]по будинку'!AA107+'[4]по будинку'!AA107+'[5]по будинку'!AA107+'[6]по будинку'!AA107+'[7]по будинку'!AA107+'[8]по будинку'!AA107+'[9]по будинку'!AA107+'[10]по будинку'!AA107+'[11]по будинку'!AA107+'[12]по будинку'!AA107</f>
        <v>0</v>
      </c>
      <c r="Q107" s="11">
        <f>'[1]Приб підвал, тех.поверхів,покр '!Q109+'[2]по будинку'!AC107+'[3]по будинку'!AB107+'[4]по будинку'!AB107+'[5]по будинку'!AB107+'[6]по будинку'!AB107+'[7]по будинку'!AB107+'[8]по будинку'!AB107+'[9]по будинку'!AB107+'[10]по будинку'!AB107+'[11]по будинку'!AB107+'[12]по будинку'!AB107</f>
        <v>0</v>
      </c>
      <c r="R107" s="10">
        <f t="shared" si="38"/>
        <v>0</v>
      </c>
      <c r="S107" s="23">
        <v>0</v>
      </c>
      <c r="T107" s="17">
        <v>0</v>
      </c>
      <c r="U107" s="10">
        <f>'[1]ТО ліфтів'!Q109+'[2]по будинку'!AG107+'[3]по будинку'!AF107+'[4]по будинку'!AF107+'[5]по будинку'!AF107+'[6]по будинку'!AF107+'[7]по будинку'!AF107+'[8]по будинку'!AF107+'[9]по будинку'!AF107+'[10]по будинку'!AF107+'[11]по будинку'!AF107+'[12]по будинку'!AF107</f>
        <v>0</v>
      </c>
      <c r="V107" s="10">
        <f t="shared" si="39"/>
        <v>0</v>
      </c>
      <c r="W107" s="23">
        <f t="shared" si="40"/>
        <v>0</v>
      </c>
      <c r="X107" s="17">
        <f>'[1]Обслуг. дисп.'!H109+'[2]по будинку'!AJ107+'[3]по будинку'!AI107+'[4]по будинку'!AI107+'[5]по будинку'!AI107+'[6]по будинку'!AI107+'[7]по будинку'!AI107+'[8]по будинку'!AI107+'[9]по будинку'!AI107+'[10]по будинку'!AI107+'[11]по будинку'!AI107+'[12]по будинку'!AI107</f>
        <v>0</v>
      </c>
      <c r="Y107" s="10">
        <f>'[1]Обслуг. дисп.'!O109+'[2]по будинку'!AK107+'[3]по будинку'!AJ107+'[4]по будинку'!AJ107+'[5]по будинку'!AJ107+'[6]по будинку'!AJ107+'[7]по будинку'!AJ107+'[8]по будинку'!AJ107+'[9]по будинку'!AJ107+'[10]по будинку'!AJ107+'[11]по будинку'!AJ107+'[12]по будинку'!AJ107</f>
        <v>0</v>
      </c>
      <c r="Z107" s="10">
        <f t="shared" si="41"/>
        <v>0</v>
      </c>
      <c r="AA107" s="27">
        <f t="shared" si="42"/>
        <v>0</v>
      </c>
      <c r="AB107" s="17">
        <f>'[1]ТО внутр. буд.сист'!H107+'[2]по будинку'!AN107+'[3]по будинку'!AM107+'[4]по будинку'!AM107+'[5]по будинку'!AM107+'[6]по будинку'!AM107+'[7]по будинку'!AM107+'[8]по будинку'!AM107+'[9]по будинку'!AM107+'[10]по будинку'!AM107+'[11]по будинку'!AM107+'[12]по будинку'!AM107</f>
        <v>9040.2638400000014</v>
      </c>
      <c r="AC107" s="10">
        <f>'[1]ТО внутр. буд.сист'!W107+'[2]по будинку'!AO107+'[3]по будинку'!AN107+'[4]по будинку'!AN107+'[5]по будинку'!AN107+'[6]по будинку'!AN107+'[7]по будинку'!AN107+'[8]по будинку'!AN107+'[9]по будинку'!AN107+'[10]по будинку'!AN107+'[11]по будинку'!AN107+'[12]по будинку'!AN107</f>
        <v>3090.7732339756103</v>
      </c>
      <c r="AD107" s="10">
        <f t="shared" si="43"/>
        <v>5949.4906060243911</v>
      </c>
      <c r="AE107" s="23">
        <v>0</v>
      </c>
      <c r="AF107" s="17">
        <f>[1]Дератизація!H108+'[2]по будинку'!AR107+'[3]по будинку'!AQ107+'[4]по будинку'!AQ107+'[5]по будинку'!AQ107+'[6]по будинку'!AQ107+'[7]по будинку'!AQ107+'[8]по будинку'!AQ107+'[9]по будинку'!AQ107+'[10]по будинку'!AQ107+'[11]по будинку'!AQ107+'[12]по будинку'!AQ107</f>
        <v>0</v>
      </c>
      <c r="AG107" s="10">
        <f>[1]Дератизація!O108+'[2]по будинку'!AS107+'[3]по будинку'!AR107+'[4]по будинку'!AR107+'[5]по будинку'!AR107+'[6]по будинку'!AR107+'[7]по будинку'!AR107+'[8]по будинку'!AR107+'[9]по будинку'!AR107+'[10]по будинку'!AR107+'[11]по будинку'!AR107+'[12]по будинку'!AR107</f>
        <v>0</v>
      </c>
      <c r="AH107" s="10">
        <f t="shared" si="44"/>
        <v>0</v>
      </c>
      <c r="AI107" s="23">
        <f t="shared" si="45"/>
        <v>0</v>
      </c>
      <c r="AJ107" s="17">
        <f>[1]Дезінсекція!H109+'[2]по будинку'!AV107+'[3]по будинку'!AU107+'[4]по будинку'!AU107+'[5]по будинку'!AU107+'[6]по будинку'!AU107+'[7]по будинку'!AU107+'[8]по будинку'!AU107+'[9]по будинку'!AU107+'[10]по будинку'!AU107+'[11]по будинку'!AU107+'[12]по будинку'!AU107</f>
        <v>0</v>
      </c>
      <c r="AK107" s="10">
        <f>[1]Дезінсекція!O109+'[2]по будинку'!AW107+'[3]по будинку'!AV107+'[4]по будинку'!AV107+'[5]по будинку'!AV107+'[6]по будинку'!AV107+'[7]по будинку'!AV107+'[8]по будинку'!AV107+'[9]по будинку'!AV107+'[10]по будинку'!AV107+'[11]по будинку'!AV107+'[12]по будинку'!AV107</f>
        <v>0</v>
      </c>
      <c r="AL107" s="10">
        <f t="shared" si="46"/>
        <v>0</v>
      </c>
      <c r="AM107" s="23">
        <v>0</v>
      </c>
      <c r="AN107" s="17">
        <f>'[1]Обслуг. ДВК'!H109+'[2]по будинку'!AZ107+'[3]по будинку'!AY107+'[4]по будинку'!AY107+'[5]по будинку'!AY107+'[6]по будинку'!AY107+'[7]по будинку'!AY107+'[8]по будинку'!AY107+'[9]по будинку'!AY107+'[10]по будинку'!AY107+'[11]по будинку'!AY107+'[12]по будинку'!AY107</f>
        <v>814.77167999999995</v>
      </c>
      <c r="AO107" s="10">
        <f>'[1]Обслуг. ДВК'!Q109+'[2]по будинку'!BA107+'[3]по будинку'!AZ107+'[4]по будинку'!AZ107+'[5]по будинку'!AZ107+'[6]по будинку'!AZ107+'[7]по будинку'!AZ107+'[8]по будинку'!AZ107+'[9]по будинку'!AZ107+'[10]по будинку'!AZ107+'[11]по будинку'!AZ107+'[12]по будинку'!AZ107</f>
        <v>386.73298052294263</v>
      </c>
      <c r="AP107" s="10">
        <f t="shared" si="63"/>
        <v>428.03869947705732</v>
      </c>
      <c r="AQ107" s="23">
        <v>0</v>
      </c>
      <c r="AR107" s="17">
        <f>'[1]ТО мереж електропост.'!H110+'[2]по будинку'!BD107+'[3]по будинку'!BC107+'[4]по будинку'!BC107+'[5]по будинку'!BC107+'[6]по будинку'!BC107+'[7]по будинку'!BC107+'[8]по будинку'!BC107+'[9]по будинку'!BC107+'[10]по будинку'!BC107+'[11]по будинку'!BC107+'[12]по будинку'!BC107</f>
        <v>3350.1362399999998</v>
      </c>
      <c r="AS107" s="11">
        <f>'[1]ТО мереж електропост.'!P110+'[2]по будинку'!BE107+'[3]по будинку'!BD107+'[4]по будинку'!BD107+'[5]по будинку'!BD107+'[6]по будинку'!BD107+'[7]по будинку'!BD107+'[8]по будинку'!BD107+'[9]по будинку'!BD107+'[10]по будинку'!BD107+'[11]по будинку'!BD107+'[12]по будинку'!BD107</f>
        <v>244.07340958994192</v>
      </c>
      <c r="AT107" s="10">
        <f t="shared" si="47"/>
        <v>3106.0628304100578</v>
      </c>
      <c r="AU107" s="23">
        <v>0</v>
      </c>
      <c r="AV107" s="17">
        <f>'[1]ПР констр.'!H109+'[2]по будинку'!BH107+'[3]по будинку'!BG107+'[4]по будинку'!BG107+'[5]по будинку'!BG107+'[6]по будинку'!BG107+'[7]по будинку'!BG107+'[8]по будинку'!BG107+'[9]по будинку'!BG107+'[10]по будинку'!BG107+'[11]по будинку'!BG107+'[12]по будинку'!BG107</f>
        <v>13711.833360000002</v>
      </c>
      <c r="AW107" s="10">
        <v>24883.69</v>
      </c>
      <c r="AX107" s="10">
        <v>0</v>
      </c>
      <c r="AY107" s="23">
        <f>AW107-AV107</f>
        <v>11171.856639999996</v>
      </c>
      <c r="AZ107" s="17">
        <f>'[1]Прибирання та вивезення снігу'!H108+'[2]по будинку'!BL107+'[3]по будинку'!BK107+'[4]по будинку'!BK107+'[5]по будинку'!BK107+'[6]по будинку'!BK107+'[7]по будинку'!BK107+'[8]по будинку'!BK107+'[9]по будинку'!BK107+'[10]по будинку'!BK107+'[11]по будинку'!BK107+'[12]по будинку'!BK107</f>
        <v>3247.0278000000003</v>
      </c>
      <c r="BA107" s="10">
        <f>'[1]Прибирання та вивезення снігу'!R108+'[2]по будинку'!BM107+'[3]по будинку'!BL107+'[4]по будинку'!BL107+'[5]по будинку'!BL107+'[6]по будинку'!BL107+'[7]по будинку'!BL107+'[8]по будинку'!BL107+'[9]по будинку'!BL107+'[10]по будинку'!BL107+'[11]по будинку'!BL107+'[12]по будинку'!BL107</f>
        <v>2297.0805086651944</v>
      </c>
      <c r="BB107" s="10">
        <f t="shared" ref="BB107:BB108" si="68">AZ107-BA107</f>
        <v>949.94729133480587</v>
      </c>
      <c r="BC107" s="23">
        <v>0</v>
      </c>
      <c r="BD107" s="17">
        <f>'[1]експлуатація номерних знаків'!H109+'[2]по будинку'!BP107+'[3]по будинку'!BO107+'[4]по будинку'!BO107+'[5]по будинку'!BO107+'[6]по будинку'!BO107+'[7]по будинку'!BO107+'[8]по будинку'!BO107+'[9]по будинку'!BO107+'[10]по будинку'!BO107+'[11]по будинку'!BO107+'[12]по будинку'!BO107</f>
        <v>13.180679999999997</v>
      </c>
      <c r="BE107" s="10">
        <f>'[1]експлуатація номерних знаків'!P109+'[2]по будинку'!BQ107+'[3]по будинку'!BP107+'[4]по будинку'!BP107+'[5]по будинку'!BP107+'[6]по будинку'!BP107+'[7]по будинку'!BP107+'[8]по будинку'!BP107+'[9]по будинку'!BP107+'[10]по будинку'!BP107+'[11]по будинку'!BP107+'[12]по будинку'!BP107</f>
        <v>0</v>
      </c>
      <c r="BF107" s="12">
        <f t="shared" si="51"/>
        <v>13.180679999999997</v>
      </c>
      <c r="BG107" s="29">
        <v>0</v>
      </c>
      <c r="BH107" s="17">
        <f>'[1]Освітлення місць загального кор'!H109+'[2]по будинку'!BT107+'[3]по будинку'!BS107+'[4]по будинку'!BS107+'[5]по будинку'!BS107+'[6]по будинку'!BS107+'[7]по будинку'!BS107+'[8]по будинку'!BS107+'[9]по будинку'!BS107+'[10]по будинку'!BS107+'[11]по будинку'!BS107+'[12]по будинку'!BS107</f>
        <v>2429.82564</v>
      </c>
      <c r="BI107" s="10">
        <f>'[1]Освітлення місць загального кор'!Q109+'[2]по будинку'!BU107+'[3]по будинку'!BT107+'[4]по будинку'!BT107+'[5]по будинку'!BT107+'[6]по будинку'!BT107+'[7]по будинку'!BT107+'[8]по будинку'!BT107+'[9]по будинку'!BT107+'[10]по будинку'!BT107+'[11]по будинку'!BT107+'[12]по будинку'!BT107</f>
        <v>2137.940634555348</v>
      </c>
      <c r="BJ107" s="10">
        <f t="shared" si="52"/>
        <v>291.88500544465205</v>
      </c>
      <c r="BK107" s="27">
        <v>0</v>
      </c>
      <c r="BL107" s="17">
        <v>0</v>
      </c>
      <c r="BM107" s="10">
        <f>'[1]Енергопостачання ліфтів'!P109+'[2]по будинку'!BY107+'[3]по будинку'!BX107+'[4]по будинку'!BX107+'[5]по будинку'!BX107+'[6]по будинку'!BX107+'[7]по будинку'!BX107+'[8]по будинку'!BX107+'[9]по будинку'!BX107+'[10]по будинку'!BX107+'[11]по будинку'!BX107+'[12]по будинку'!BX107</f>
        <v>0</v>
      </c>
      <c r="BN107" s="10">
        <f t="shared" si="54"/>
        <v>0</v>
      </c>
      <c r="BO107" s="23">
        <f t="shared" si="55"/>
        <v>0</v>
      </c>
      <c r="BP107" s="134">
        <f t="shared" si="56"/>
        <v>52083.036359999998</v>
      </c>
      <c r="BQ107" s="12">
        <f t="shared" si="56"/>
        <v>60073.854875599332</v>
      </c>
      <c r="BR107" s="10">
        <v>0</v>
      </c>
      <c r="BS107" s="15">
        <f t="shared" si="62"/>
        <v>7990.8185155993342</v>
      </c>
      <c r="BT107" s="30">
        <f t="shared" si="58"/>
        <v>1.1534245903093376</v>
      </c>
    </row>
    <row r="108" spans="1:72" ht="17.100000000000001" customHeight="1" x14ac:dyDescent="0.2">
      <c r="A108" s="135">
        <v>103</v>
      </c>
      <c r="B108" s="39" t="s">
        <v>52</v>
      </c>
      <c r="C108" s="36">
        <v>22</v>
      </c>
      <c r="D108" s="22">
        <f>'[1]Прибирання сходових кліто'!H109+'[2]по будинку'!P108+'[3]по будинку'!O108+'[4]по будинку'!O108+'[5]по будинку'!O108+'[6]по будинку'!O108+'[7]по будинку'!O108+'[8]по будинку'!O108+'[9]по будинку'!O108+'[10]по будинку'!O108+'[11]по будинку'!O108+'[12]по будинку'!O108</f>
        <v>0</v>
      </c>
      <c r="E108" s="11">
        <f>'[1]Прибирання сходових кліто'!Y109+'[2]по будинку'!Q108+'[3]по будинку'!P108+'[4]по будинку'!P108+'[5]по будинку'!P108+'[6]по будинку'!P108+'[7]по будинку'!P108+'[8]по будинку'!P108+'[9]по будинку'!P108+'[10]по будинку'!P108+'[11]по будинку'!P108+'[12]по будинку'!P108</f>
        <v>0</v>
      </c>
      <c r="F108" s="10">
        <f t="shared" si="33"/>
        <v>0</v>
      </c>
      <c r="G108" s="23">
        <f t="shared" si="34"/>
        <v>0</v>
      </c>
      <c r="H108" s="17">
        <f>'[1]Прибирання прибуд терит.'!H108+'[2]по будинку'!T108+'[3]по будинку'!S108+'[4]по будинку'!S108+'[5]по будинку'!S108+'[6]по будинку'!S108+'[7]по будинку'!S108+'[8]по будинку'!S108+'[9]по будинку'!S108+'[10]по будинку'!S108+'[11]по будинку'!S108+'[12]по будинку'!S108</f>
        <v>16305.368100000002</v>
      </c>
      <c r="I108" s="11">
        <f>'[1]Прибирання прибуд терит.'!AG108+'[2]по будинку'!U108+'[3]по будинку'!T108+'[4]по будинку'!T108+'[5]по будинку'!T108+'[6]по будинку'!T108+'[7]по будинку'!T108+'[8]по будинку'!T108+'[9]по будинку'!T108+'[10]по будинку'!T108+'[11]по будинку'!T108+'[12]по будинку'!T108</f>
        <v>26260.190688580322</v>
      </c>
      <c r="J108" s="10">
        <v>0</v>
      </c>
      <c r="K108" s="23">
        <f t="shared" si="36"/>
        <v>9954.8225885803204</v>
      </c>
      <c r="L108" s="22">
        <f>'[1]Вивезення та знешкодження ТПВ'!H110+'[2]по будинку'!X108+'[3]по будинку'!W108+'[4]по будинку'!W108+'[5]по будинку'!W108</f>
        <v>2037.3569999999997</v>
      </c>
      <c r="M108" s="10">
        <f>'[1]Вивезення та знешкодження ТПВ'!V110+'[2]по будинку'!Y108+'[3]по будинку'!X108+'[4]по будинку'!X108+'[5]по будинку'!X108</f>
        <v>2105.6527662235017</v>
      </c>
      <c r="N108" s="10">
        <v>0</v>
      </c>
      <c r="O108" s="15">
        <f t="shared" si="37"/>
        <v>68.295766223501914</v>
      </c>
      <c r="P108" s="17">
        <f>'[1]Приб підвал, тех.поверхів,покр '!H110+'[2]по будинку'!AB108+'[3]по будинку'!AA108+'[4]по будинку'!AA108+'[5]по будинку'!AA108+'[6]по будинку'!AA108+'[7]по будинку'!AA108+'[8]по будинку'!AA108+'[9]по будинку'!AA108+'[10]по будинку'!AA108+'[11]по будинку'!AA108+'[12]по будинку'!AA108</f>
        <v>300.57993000000005</v>
      </c>
      <c r="Q108" s="11">
        <f>'[1]Приб підвал, тех.поверхів,покр '!Q110+'[2]по будинку'!AC108+'[3]по будинку'!AB108+'[4]по будинку'!AB108+'[5]по будинку'!AB108+'[6]по будинку'!AB108+'[7]по будинку'!AB108+'[8]по будинку'!AB108+'[9]по будинку'!AB108+'[10]по будинку'!AB108+'[11]по будинку'!AB108+'[12]по будинку'!AB108</f>
        <v>0</v>
      </c>
      <c r="R108" s="10">
        <f t="shared" si="38"/>
        <v>300.57993000000005</v>
      </c>
      <c r="S108" s="23">
        <v>0</v>
      </c>
      <c r="T108" s="17">
        <v>0</v>
      </c>
      <c r="U108" s="10">
        <f>'[1]ТО ліфтів'!Q110+'[2]по будинку'!AG108+'[3]по будинку'!AF108+'[4]по будинку'!AF108+'[5]по будинку'!AF108+'[6]по будинку'!AF108+'[7]по будинку'!AF108+'[8]по будинку'!AF108+'[9]по будинку'!AF108+'[10]по будинку'!AF108+'[11]по будинку'!AF108+'[12]по будинку'!AF108</f>
        <v>0</v>
      </c>
      <c r="V108" s="10">
        <f t="shared" si="39"/>
        <v>0</v>
      </c>
      <c r="W108" s="23">
        <f t="shared" si="40"/>
        <v>0</v>
      </c>
      <c r="X108" s="17">
        <f>'[1]Обслуг. дисп.'!H110+'[2]по будинку'!AJ108+'[3]по будинку'!AI108+'[4]по будинку'!AI108+'[5]по будинку'!AI108+'[6]по будинку'!AI108+'[7]по будинку'!AI108+'[8]по будинку'!AI108+'[9]по будинку'!AI108+'[10]по будинку'!AI108+'[11]по будинку'!AI108+'[12]по будинку'!AI108</f>
        <v>0</v>
      </c>
      <c r="Y108" s="10">
        <f>'[1]Обслуг. дисп.'!O110+'[2]по будинку'!AK108+'[3]по будинку'!AJ108+'[4]по будинку'!AJ108+'[5]по будинку'!AJ108+'[6]по будинку'!AJ108+'[7]по будинку'!AJ108+'[8]по будинку'!AJ108+'[9]по будинку'!AJ108+'[10]по будинку'!AJ108+'[11]по будинку'!AJ108+'[12]по будинку'!AJ108</f>
        <v>0</v>
      </c>
      <c r="Z108" s="10">
        <f t="shared" si="41"/>
        <v>0</v>
      </c>
      <c r="AA108" s="27">
        <f t="shared" si="42"/>
        <v>0</v>
      </c>
      <c r="AB108" s="17">
        <f>'[1]ТО внутр. буд.сист'!H108+'[2]по будинку'!AN108+'[3]по будинку'!AM108+'[4]по будинку'!AM108+'[5]по будинку'!AM108+'[6]по будинку'!AM108+'[7]по будинку'!AM108+'[8]по будинку'!AM108+'[9]по будинку'!AM108+'[10]по будинку'!AM108+'[11]по будинку'!AM108+'[12]по будинку'!AM108</f>
        <v>8150.4513299999999</v>
      </c>
      <c r="AC108" s="10">
        <f>'[1]ТО внутр. буд.сист'!W108+'[2]по будинку'!AO108+'[3]по будинку'!AN108+'[4]по будинку'!AN108+'[5]по будинку'!AN108+'[6]по будинку'!AN108+'[7]по будинку'!AN108+'[8]по будинку'!AN108+'[9]по будинку'!AN108+'[10]по будинку'!AN108+'[11]по будинку'!AN108+'[12]по будинку'!AN108</f>
        <v>3863.7439528606828</v>
      </c>
      <c r="AD108" s="10">
        <f t="shared" si="43"/>
        <v>4286.707377139317</v>
      </c>
      <c r="AE108" s="23">
        <v>0</v>
      </c>
      <c r="AF108" s="17">
        <f>[1]Дератизація!H109+'[2]по будинку'!AR108+'[3]по будинку'!AQ108+'[4]по будинку'!AQ108+'[5]по будинку'!AQ108+'[6]по будинку'!AQ108+'[7]по будинку'!AQ108+'[8]по будинку'!AQ108+'[9]по будинку'!AQ108+'[10]по будинку'!AQ108+'[11]по будинку'!AQ108+'[12]по будинку'!AQ108</f>
        <v>0</v>
      </c>
      <c r="AG108" s="10">
        <f>[1]Дератизація!O109+'[2]по будинку'!AS108+'[3]по будинку'!AR108+'[4]по будинку'!AR108+'[5]по будинку'!AR108+'[6]по будинку'!AR108+'[7]по будинку'!AR108+'[8]по будинку'!AR108+'[9]по будинку'!AR108+'[10]по будинку'!AR108+'[11]по будинку'!AR108+'[12]по будинку'!AR108</f>
        <v>0</v>
      </c>
      <c r="AH108" s="10">
        <f t="shared" si="44"/>
        <v>0</v>
      </c>
      <c r="AI108" s="23">
        <f t="shared" si="45"/>
        <v>0</v>
      </c>
      <c r="AJ108" s="17">
        <f>[1]Дезінсекція!H110+'[2]по будинку'!AV108+'[3]по будинку'!AU108+'[4]по будинку'!AU108+'[5]по будинку'!AU108+'[6]по будинку'!AU108+'[7]по будинку'!AU108+'[8]по будинку'!AU108+'[9]по будинку'!AU108+'[10]по будинку'!AU108+'[11]по будинку'!AU108+'[12]по будинку'!AU108</f>
        <v>0</v>
      </c>
      <c r="AK108" s="10">
        <f>[1]Дезінсекція!O110+'[2]по будинку'!AW108+'[3]по будинку'!AV108+'[4]по будинку'!AV108+'[5]по будинку'!AV108+'[6]по будинку'!AV108+'[7]по будинку'!AV108+'[8]по будинку'!AV108+'[9]по будинку'!AV108+'[10]по будинку'!AV108+'[11]по будинку'!AV108+'[12]по будинку'!AV108</f>
        <v>0</v>
      </c>
      <c r="AL108" s="10">
        <f t="shared" si="46"/>
        <v>0</v>
      </c>
      <c r="AM108" s="23">
        <v>0</v>
      </c>
      <c r="AN108" s="17">
        <f>'[1]Обслуг. ДВК'!H110+'[2]по будинку'!AZ108+'[3]по будинку'!AY108+'[4]по будинку'!AY108+'[5]по будинку'!AY108+'[6]по будинку'!AY108+'[7]по будинку'!AY108+'[8]по будинку'!AY108+'[9]по будинку'!AY108+'[10]по будинку'!AY108+'[11]по будинку'!AY108+'[12]по будинку'!AY108</f>
        <v>841.73543999999981</v>
      </c>
      <c r="AO108" s="10">
        <f>'[1]Обслуг. ДВК'!Q110+'[2]по будинку'!BA108+'[3]по будинку'!AZ108+'[4]по будинку'!AZ108+'[5]по будинку'!AZ108+'[6]по будинку'!AZ108+'[7]по будинку'!AZ108+'[8]по будинку'!AZ108+'[9]по будинку'!AZ108+'[10]по будинку'!AZ108+'[11]по будинку'!AZ108+'[12]по будинку'!AZ108</f>
        <v>386.73298052294263</v>
      </c>
      <c r="AP108" s="10">
        <f t="shared" si="63"/>
        <v>455.00245947705719</v>
      </c>
      <c r="AQ108" s="23">
        <v>0</v>
      </c>
      <c r="AR108" s="17">
        <f>'[1]ТО мереж електропост.'!H111+'[2]по будинку'!BD108+'[3]по будинку'!BC108+'[4]по будинку'!BC108+'[5]по будинку'!BC108+'[6]по будинку'!BC108+'[7]по будинку'!BC108+'[8]по будинку'!BC108+'[9]по будинку'!BC108+'[10]по будинку'!BC108+'[11]по будинку'!BC108+'[12]по будинку'!BC108</f>
        <v>3309.7283099999995</v>
      </c>
      <c r="AS108" s="11">
        <f>'[1]ТО мереж електропост.'!P111+'[2]по будинку'!BE108+'[3]по будинку'!BD108+'[4]по будинку'!BD108+'[5]по будинку'!BD108+'[6]по будинку'!BD108+'[7]по будинку'!BD108+'[8]по будинку'!BD108+'[9]по будинку'!BD108+'[10]по будинку'!BD108+'[11]по будинку'!BD108+'[12]по будинку'!BD108</f>
        <v>1254.9559866751729</v>
      </c>
      <c r="AT108" s="10">
        <f t="shared" si="47"/>
        <v>2054.7723233248266</v>
      </c>
      <c r="AU108" s="23">
        <v>0</v>
      </c>
      <c r="AV108" s="17">
        <f>'[1]ПР констр.'!H110+'[2]по будинку'!BH108+'[3]по будинку'!BG108+'[4]по будинку'!BG108+'[5]по будинку'!BG108+'[6]по будинку'!BG108+'[7]по будинку'!BG108+'[8]по будинку'!BG108+'[9]по будинку'!BG108+'[10]по будинку'!BG108+'[11]по будинку'!BG108+'[12]по будинку'!BG108</f>
        <v>13237.70385</v>
      </c>
      <c r="AW108" s="10">
        <v>8242.66</v>
      </c>
      <c r="AX108" s="10">
        <f t="shared" si="48"/>
        <v>4995.04385</v>
      </c>
      <c r="AY108" s="23">
        <v>0</v>
      </c>
      <c r="AZ108" s="17">
        <f>'[1]Прибирання та вивезення снігу'!H109+'[2]по будинку'!BL108+'[3]по будинку'!BK108+'[4]по будинку'!BK108+'[5]по будинку'!BK108+'[6]по будинку'!BK108+'[7]по будинку'!BK108+'[8]по будинку'!BK108+'[9]по будинку'!BK108+'[10]по будинку'!BK108+'[11]по будинку'!BK108+'[12]по будинку'!BK108</f>
        <v>2687.2645799999996</v>
      </c>
      <c r="BA108" s="10">
        <f>'[1]Прибирання та вивезення снігу'!R109+'[2]по будинку'!BM108+'[3]по будинку'!BL108+'[4]по будинку'!BL108+'[5]по будинку'!BL108+'[6]по будинку'!BL108+'[7]по будинку'!BL108+'[8]по будинку'!BL108+'[9]по будинку'!BL108+'[10]по будинку'!BL108+'[11]по будинку'!BL108+'[12]по будинку'!BL108</f>
        <v>2435.620702941123</v>
      </c>
      <c r="BB108" s="10">
        <f t="shared" si="68"/>
        <v>251.64387705887657</v>
      </c>
      <c r="BC108" s="23">
        <v>0</v>
      </c>
      <c r="BD108" s="17">
        <f>'[1]експлуатація номерних знаків'!H110+'[2]по будинку'!BP108+'[3]по будинку'!BO108+'[4]по будинку'!BO108+'[5]по будинку'!BO108+'[6]по будинку'!BO108+'[7]по будинку'!BO108+'[8]по будинку'!BO108+'[9]по будинку'!BO108+'[10]по будинку'!BO108+'[11]по будинку'!BO108+'[12]по будинку'!BO108</f>
        <v>12.466020000000002</v>
      </c>
      <c r="BE108" s="10">
        <f>'[1]експлуатація номерних знаків'!P110+'[2]по будинку'!BQ108+'[3]по будинку'!BP108+'[4]по будинку'!BP108+'[5]по будинку'!BP108+'[6]по будинку'!BP108+'[7]по будинку'!BP108+'[8]по будинку'!BP108+'[9]по будинку'!BP108+'[10]по будинку'!BP108+'[11]по будинку'!BP108+'[12]по будинку'!BP108</f>
        <v>0</v>
      </c>
      <c r="BF108" s="12">
        <f t="shared" si="51"/>
        <v>12.466020000000002</v>
      </c>
      <c r="BG108" s="29">
        <v>0</v>
      </c>
      <c r="BH108" s="17">
        <f>'[1]Освітлення місць загального кор'!H110+'[2]по будинку'!BT108+'[3]по будинку'!BS108+'[4]по будинку'!BS108+'[5]по будинку'!BS108+'[6]по будинку'!BS108+'[7]по будинку'!BS108+'[8]по будинку'!BS108+'[9]по будинку'!BS108+'[10]по будинку'!BS108+'[11]по будинку'!BS108+'[12]по будинку'!BS108</f>
        <v>2713.2199499999997</v>
      </c>
      <c r="BI108" s="10">
        <f>'[1]Освітлення місць загального кор'!Q110+'[2]по будинку'!BU108+'[3]по будинку'!BT108+'[4]по будинку'!BT108+'[5]по будинку'!BT108+'[6]по будинку'!BT108+'[7]по будинку'!BT108+'[8]по будинку'!BT108+'[9]по будинку'!BT108+'[10]по будинку'!BT108+'[11]по будинку'!BT108+'[12]по будинку'!BT108</f>
        <v>2886.6458456904261</v>
      </c>
      <c r="BJ108" s="10">
        <v>0</v>
      </c>
      <c r="BK108" s="27">
        <f t="shared" si="53"/>
        <v>173.42589569042639</v>
      </c>
      <c r="BL108" s="17">
        <v>0</v>
      </c>
      <c r="BM108" s="10">
        <f>'[1]Енергопостачання ліфтів'!P110+'[2]по будинку'!BY108+'[3]по будинку'!BX108+'[4]по будинку'!BX108+'[5]по будинку'!BX108+'[6]по будинку'!BX108+'[7]по будинку'!BX108+'[8]по будинку'!BX108+'[9]по будинку'!BX108+'[10]по будинку'!BX108+'[11]по будинку'!BX108+'[12]по будинку'!BX108</f>
        <v>0</v>
      </c>
      <c r="BN108" s="10">
        <f t="shared" si="54"/>
        <v>0</v>
      </c>
      <c r="BO108" s="23">
        <f t="shared" si="55"/>
        <v>0</v>
      </c>
      <c r="BP108" s="134">
        <f t="shared" si="56"/>
        <v>49595.874510000001</v>
      </c>
      <c r="BQ108" s="12">
        <f t="shared" si="56"/>
        <v>47436.202923494173</v>
      </c>
      <c r="BR108" s="10">
        <f t="shared" si="57"/>
        <v>2159.6715865058286</v>
      </c>
      <c r="BS108" s="15">
        <v>0</v>
      </c>
      <c r="BT108" s="30">
        <f t="shared" si="58"/>
        <v>0.95645461224662198</v>
      </c>
    </row>
    <row r="109" spans="1:72" ht="17.100000000000001" customHeight="1" x14ac:dyDescent="0.2">
      <c r="A109" s="136">
        <v>104</v>
      </c>
      <c r="B109" s="39" t="s">
        <v>52</v>
      </c>
      <c r="C109" s="36">
        <v>4</v>
      </c>
      <c r="D109" s="22">
        <f>'[1]Прибирання сходових кліто'!H110+'[2]по будинку'!P109+'[3]по будинку'!O109+'[4]по будинку'!O109+'[5]по будинку'!O109+'[6]по будинку'!O109+'[7]по будинку'!O109+'[8]по будинку'!O109+'[9]по будинку'!O109+'[10]по будинку'!O109+'[11]по будинку'!O109+'[12]по будинку'!O109</f>
        <v>0</v>
      </c>
      <c r="E109" s="11">
        <f>'[1]Прибирання сходових кліто'!Y110+'[2]по будинку'!Q109+'[3]по будинку'!P109+'[4]по будинку'!P109+'[5]по будинку'!P109+'[6]по будинку'!P109+'[7]по будинку'!P109+'[8]по будинку'!P109+'[9]по будинку'!P109+'[10]по будинку'!P109+'[11]по будинку'!P109+'[12]по будинку'!P109</f>
        <v>0</v>
      </c>
      <c r="F109" s="10">
        <f t="shared" si="33"/>
        <v>0</v>
      </c>
      <c r="G109" s="23">
        <f t="shared" si="34"/>
        <v>0</v>
      </c>
      <c r="H109" s="17">
        <f>'[1]Прибирання прибуд терит.'!H109+'[2]по будинку'!T109+'[3]по будинку'!S109+'[4]по будинку'!S109+'[5]по будинку'!S109+'[6]по будинку'!S109+'[7]по будинку'!S109+'[8]по будинку'!S109+'[9]по будинку'!S109+'[10]по будинку'!S109+'[11]по будинку'!S109+'[12]по будинку'!S109</f>
        <v>3548.5728000000008</v>
      </c>
      <c r="I109" s="11">
        <f>'[1]Прибирання прибуд терит.'!AG109+'[2]по будинку'!U109+'[3]по будинку'!T109+'[4]по будинку'!T109+'[5]по будинку'!T109+'[6]по будинку'!T109+'[7]по будинку'!T109+'[8]по будинку'!T109+'[9]по будинку'!T109+'[10]по будинку'!T109+'[11]по будинку'!T109+'[12]по будинку'!T109</f>
        <v>11095.374861526661</v>
      </c>
      <c r="J109" s="10">
        <v>0</v>
      </c>
      <c r="K109" s="23">
        <f t="shared" si="36"/>
        <v>7546.8020615266605</v>
      </c>
      <c r="L109" s="22">
        <f>'[1]Вивезення та знешкодження ТПВ'!H111+'[2]по будинку'!X109+'[3]по будинку'!W109+'[4]по будинку'!W109+'[5]по будинку'!W109</f>
        <v>1187.2180000000001</v>
      </c>
      <c r="M109" s="10">
        <f>'[1]Вивезення та знешкодження ТПВ'!V111+'[2]по будинку'!Y109+'[3]по будинку'!X109+'[4]по будинку'!X109+'[5]по будинку'!X109</f>
        <v>1621.3166003864847</v>
      </c>
      <c r="N109" s="10">
        <v>0</v>
      </c>
      <c r="O109" s="15">
        <f t="shared" si="37"/>
        <v>434.09860038648458</v>
      </c>
      <c r="P109" s="17">
        <f>'[1]Приб підвал, тех.поверхів,покр '!H111+'[2]по будинку'!AB109+'[3]по будинку'!AA109+'[4]по будинку'!AA109+'[5]по будинку'!AA109+'[6]по будинку'!AA109+'[7]по будинку'!AA109+'[8]по будинку'!AA109+'[9]по будинку'!AA109+'[10]по будинку'!AA109+'[11]по будинку'!AA109+'[12]по будинку'!AA109</f>
        <v>0</v>
      </c>
      <c r="Q109" s="11">
        <f>'[1]Приб підвал, тех.поверхів,покр '!Q111+'[2]по будинку'!AC109+'[3]по будинку'!AB109+'[4]по будинку'!AB109+'[5]по будинку'!AB109+'[6]по будинку'!AB109+'[7]по будинку'!AB109+'[8]по будинку'!AB109+'[9]по будинку'!AB109+'[10]по будинку'!AB109+'[11]по будинку'!AB109+'[12]по будинку'!AB109</f>
        <v>0</v>
      </c>
      <c r="R109" s="10">
        <f t="shared" si="38"/>
        <v>0</v>
      </c>
      <c r="S109" s="23">
        <v>0</v>
      </c>
      <c r="T109" s="17">
        <v>0</v>
      </c>
      <c r="U109" s="10">
        <f>'[1]ТО ліфтів'!Q111+'[2]по будинку'!AG109+'[3]по будинку'!AF109+'[4]по будинку'!AF109+'[5]по будинку'!AF109+'[6]по будинку'!AF109+'[7]по будинку'!AF109+'[8]по будинку'!AF109+'[9]по будинку'!AF109+'[10]по будинку'!AF109+'[11]по будинку'!AF109+'[12]по будинку'!AF109</f>
        <v>0</v>
      </c>
      <c r="V109" s="10">
        <f t="shared" si="39"/>
        <v>0</v>
      </c>
      <c r="W109" s="23">
        <f t="shared" si="40"/>
        <v>0</v>
      </c>
      <c r="X109" s="17">
        <f>'[1]Обслуг. дисп.'!H111+'[2]по будинку'!AJ109+'[3]по будинку'!AI109+'[4]по будинку'!AI109+'[5]по будинку'!AI109+'[6]по будинку'!AI109+'[7]по будинку'!AI109+'[8]по будинку'!AI109+'[9]по будинку'!AI109+'[10]по будинку'!AI109+'[11]по будинку'!AI109+'[12]по будинку'!AI109</f>
        <v>0</v>
      </c>
      <c r="Y109" s="10">
        <f>'[1]Обслуг. дисп.'!O111+'[2]по будинку'!AK109+'[3]по будинку'!AJ109+'[4]по будинку'!AJ109+'[5]по будинку'!AJ109+'[6]по будинку'!AJ109+'[7]по будинку'!AJ109+'[8]по будинку'!AJ109+'[9]по будинку'!AJ109+'[10]по будинку'!AJ109+'[11]по будинку'!AJ109+'[12]по будинку'!AJ109</f>
        <v>0</v>
      </c>
      <c r="Z109" s="10">
        <f t="shared" si="41"/>
        <v>0</v>
      </c>
      <c r="AA109" s="27">
        <f t="shared" si="42"/>
        <v>0</v>
      </c>
      <c r="AB109" s="17">
        <f>'[1]ТО внутр. буд.сист'!H109+'[2]по будинку'!AN109+'[3]по будинку'!AM109+'[4]по будинку'!AM109+'[5]по будинку'!AM109+'[6]по будинку'!AM109+'[7]по будинку'!AM109+'[8]по будинку'!AM109+'[9]по будинку'!AM109+'[10]по будинку'!AM109+'[11]по будинку'!AM109+'[12]по будинку'!AM109</f>
        <v>3881.3109599999993</v>
      </c>
      <c r="AC109" s="10">
        <f>'[1]ТО внутр. буд.сист'!W109+'[2]по будинку'!AO109+'[3]по будинку'!AN109+'[4]по будинку'!AN109+'[5]по будинку'!AN109+'[6]по будинку'!AN109+'[7]по будинку'!AN109+'[8]по будинку'!AN109+'[9]по будинку'!AN109+'[10]по будинку'!AN109+'[11]по будинку'!AN109+'[12]по будинку'!AN109</f>
        <v>2397.5576327257231</v>
      </c>
      <c r="AD109" s="10">
        <f t="shared" si="43"/>
        <v>1483.7533272742762</v>
      </c>
      <c r="AE109" s="23">
        <v>0</v>
      </c>
      <c r="AF109" s="17">
        <f>[1]Дератизація!H110+'[2]по будинку'!AR109+'[3]по будинку'!AQ109+'[4]по будинку'!AQ109+'[5]по будинку'!AQ109+'[6]по будинку'!AQ109+'[7]по будинку'!AQ109+'[8]по будинку'!AQ109+'[9]по будинку'!AQ109+'[10]по будинку'!AQ109+'[11]по будинку'!AQ109+'[12]по будинку'!AQ109</f>
        <v>0</v>
      </c>
      <c r="AG109" s="10">
        <f>[1]Дератизація!O110+'[2]по будинку'!AS109+'[3]по будинку'!AR109+'[4]по будинку'!AR109+'[5]по будинку'!AR109+'[6]по будинку'!AR109+'[7]по будинку'!AR109+'[8]по будинку'!AR109+'[9]по будинку'!AR109+'[10]по будинку'!AR109+'[11]по будинку'!AR109+'[12]по будинку'!AR109</f>
        <v>0</v>
      </c>
      <c r="AH109" s="10">
        <f t="shared" si="44"/>
        <v>0</v>
      </c>
      <c r="AI109" s="23">
        <f t="shared" si="45"/>
        <v>0</v>
      </c>
      <c r="AJ109" s="17">
        <f>[1]Дезінсекція!H111+'[2]по будинку'!AV109+'[3]по будинку'!AU109+'[4]по будинку'!AU109+'[5]по будинку'!AU109+'[6]по будинку'!AU109+'[7]по будинку'!AU109+'[8]по будинку'!AU109+'[9]по будинку'!AU109+'[10]по будинку'!AU109+'[11]по будинку'!AU109+'[12]по будинку'!AU109</f>
        <v>0</v>
      </c>
      <c r="AK109" s="10">
        <f>[1]Дезінсекція!O111+'[2]по будинку'!AW109+'[3]по будинку'!AV109+'[4]по будинку'!AV109+'[5]по будинку'!AV109+'[6]по будинку'!AV109+'[7]по будинку'!AV109+'[8]по будинку'!AV109+'[9]по будинку'!AV109+'[10]по будинку'!AV109+'[11]по будинку'!AV109+'[12]по будинку'!AV109</f>
        <v>0</v>
      </c>
      <c r="AL109" s="10">
        <f t="shared" si="46"/>
        <v>0</v>
      </c>
      <c r="AM109" s="23">
        <v>0</v>
      </c>
      <c r="AN109" s="17">
        <f>'[1]Обслуг. ДВК'!H111+'[2]по будинку'!AZ109+'[3]по будинку'!AY109+'[4]по будинку'!AY109+'[5]по будинку'!AY109+'[6]по будинку'!AY109+'[7]по будинку'!AY109+'[8]по будинку'!AY109+'[9]по будинку'!AY109+'[10]по будинку'!AY109+'[11]по будинку'!AY109+'[12]по будинку'!AY109</f>
        <v>1264.63492</v>
      </c>
      <c r="AO109" s="10">
        <f>'[1]Обслуг. ДВК'!Q111+'[2]по будинку'!BA109+'[3]по будинку'!AZ109+'[4]по будинку'!AZ109+'[5]по будинку'!AZ109+'[6]по будинку'!AZ109+'[7]по будинку'!AZ109+'[8]по будинку'!AZ109+'[9]по будинку'!AZ109+'[10]по будинку'!AZ109+'[11]по будинку'!AZ109+'[12]по будинку'!AZ109</f>
        <v>1437.8217665098323</v>
      </c>
      <c r="AP109" s="10">
        <v>0</v>
      </c>
      <c r="AQ109" s="23">
        <f>AO109-AN109</f>
        <v>173.18684650983232</v>
      </c>
      <c r="AR109" s="17">
        <f>'[1]ТО мереж електропост.'!H112+'[2]по будинку'!BD109+'[3]по будинку'!BC109+'[4]по будинку'!BC109+'[5]по будинку'!BC109+'[6]по будинку'!BC109+'[7]по будинку'!BC109+'[8]по будинку'!BC109+'[9]по будинку'!BC109+'[10]по будинку'!BC109+'[11]по будинку'!BC109+'[12]по будинку'!BC109</f>
        <v>624.48856000000012</v>
      </c>
      <c r="AS109" s="11">
        <f>'[1]ТО мереж електропост.'!P112+'[2]по будинку'!BE109+'[3]по будинку'!BD109+'[4]по будинку'!BD109+'[5]по будинку'!BD109+'[6]по будинку'!BD109+'[7]по будинку'!BD109+'[8]по будинку'!BD109+'[9]по будинку'!BD109+'[10]по будинку'!BD109+'[11]по будинку'!BD109+'[12]по будинку'!BD109</f>
        <v>45.506636972999722</v>
      </c>
      <c r="AT109" s="10">
        <f t="shared" si="47"/>
        <v>578.98192302700045</v>
      </c>
      <c r="AU109" s="23">
        <v>0</v>
      </c>
      <c r="AV109" s="17">
        <f>'[1]ПР констр.'!H111+'[2]по будинку'!BH109+'[3]по будинку'!BG109+'[4]по будинку'!BG109+'[5]по будинку'!BG109+'[6]по будинку'!BG109+'[7]по будинку'!BG109+'[8]по будинку'!BG109+'[9]по будинку'!BG109+'[10]по будинку'!BG109+'[11]по будинку'!BG109+'[12]по будинку'!BG109</f>
        <v>4837.90344</v>
      </c>
      <c r="AW109" s="10">
        <v>5889.06</v>
      </c>
      <c r="AX109" s="10">
        <v>0</v>
      </c>
      <c r="AY109" s="23">
        <f>AW109-AV109</f>
        <v>1051.1565600000004</v>
      </c>
      <c r="AZ109" s="17">
        <f>'[1]Прибирання та вивезення снігу'!H110+'[2]по будинку'!BL109+'[3]по будинку'!BK109+'[4]по будинку'!BK109+'[5]по будинку'!BK109+'[6]по будинку'!BK109+'[7]по будинку'!BK109+'[8]по будинку'!BK109+'[9]по будинку'!BK109+'[10]по будинку'!BK109+'[11]по будинку'!BK109+'[12]по будинку'!BK109</f>
        <v>1359.8502000000001</v>
      </c>
      <c r="BA109" s="10">
        <f>'[1]Прибирання та вивезення снігу'!R110+'[2]по будинку'!BM109+'[3]по будинку'!BL109+'[4]по будинку'!BL109+'[5]по будинку'!BL109+'[6]по будинку'!BL109+'[7]по будинку'!BL109+'[8]по будинку'!BL109+'[9]по будинку'!BL109+'[10]по будинку'!BL109+'[11]по будинку'!BL109+'[12]по будинку'!BL109</f>
        <v>1896.4057599461521</v>
      </c>
      <c r="BB109" s="10">
        <v>0</v>
      </c>
      <c r="BC109" s="23">
        <f t="shared" si="50"/>
        <v>536.55555994615202</v>
      </c>
      <c r="BD109" s="17">
        <f>'[1]експлуатація номерних знаків'!H111+'[2]по будинку'!BP109+'[3]по будинку'!BO109+'[4]по будинку'!BO109+'[5]по будинку'!BO109+'[6]по будинку'!BO109+'[7]по будинку'!BO109+'[8]по будинку'!BO109+'[9]по будинку'!BO109+'[10]по будинку'!BO109+'[11]по будинку'!BO109+'[12]по будинку'!BO109</f>
        <v>12.010919999999999</v>
      </c>
      <c r="BE109" s="10">
        <f>'[1]експлуатація номерних знаків'!P111+'[2]по будинку'!BQ109+'[3]по будинку'!BP109+'[4]по будинку'!BP109+'[5]по будинку'!BP109+'[6]по будинку'!BP109+'[7]по будинку'!BP109+'[8]по будинку'!BP109+'[9]по будинку'!BP109+'[10]по будинку'!BP109+'[11]по будинку'!BP109+'[12]по будинку'!BP109</f>
        <v>0</v>
      </c>
      <c r="BF109" s="12">
        <f t="shared" si="51"/>
        <v>12.010919999999999</v>
      </c>
      <c r="BG109" s="29">
        <v>0</v>
      </c>
      <c r="BH109" s="17">
        <f>'[1]Освітлення місць загального кор'!H111+'[2]по будинку'!BT109+'[3]по будинку'!BS109+'[4]по будинку'!BS109+'[5]по будинку'!BS109+'[6]по будинку'!BS109+'[7]по будинку'!BS109+'[8]по будинку'!BS109+'[9]по будинку'!BS109+'[10]по будинку'!BS109+'[11]по будинку'!BS109+'[12]по будинку'!BS109</f>
        <v>967.65203999999983</v>
      </c>
      <c r="BI109" s="10">
        <f>'[1]Освітлення місць загального кор'!Q111+'[2]по будинку'!BU109+'[3]по будинку'!BT109+'[4]по будинку'!BT109+'[5]по будинку'!BT109+'[6]по будинку'!BT109+'[7]по будинку'!BT109+'[8]по будинку'!BT109+'[9]по будинку'!BT109+'[10]по будинку'!BT109+'[11]по будинку'!BT109+'[12]по будинку'!BT109</f>
        <v>965.89486934502236</v>
      </c>
      <c r="BJ109" s="10">
        <f>BH109-BI109</f>
        <v>1.7571706549774717</v>
      </c>
      <c r="BK109" s="27">
        <v>0</v>
      </c>
      <c r="BL109" s="17">
        <v>0</v>
      </c>
      <c r="BM109" s="10">
        <f>'[1]Енергопостачання ліфтів'!P111+'[2]по будинку'!BY109+'[3]по будинку'!BX109+'[4]по будинку'!BX109+'[5]по будинку'!BX109+'[6]по будинку'!BX109+'[7]по будинку'!BX109+'[8]по будинку'!BX109+'[9]по будинку'!BX109+'[10]по будинку'!BX109+'[11]по будинку'!BX109+'[12]по будинку'!BX109</f>
        <v>0</v>
      </c>
      <c r="BN109" s="10">
        <f t="shared" si="54"/>
        <v>0</v>
      </c>
      <c r="BO109" s="23">
        <f t="shared" si="55"/>
        <v>0</v>
      </c>
      <c r="BP109" s="134">
        <f t="shared" si="56"/>
        <v>17683.64184</v>
      </c>
      <c r="BQ109" s="12">
        <f t="shared" si="56"/>
        <v>25348.938127412875</v>
      </c>
      <c r="BR109" s="10">
        <v>0</v>
      </c>
      <c r="BS109" s="15">
        <f t="shared" si="62"/>
        <v>7665.2962874128752</v>
      </c>
      <c r="BT109" s="30">
        <f t="shared" si="58"/>
        <v>1.4334681937560025</v>
      </c>
    </row>
    <row r="110" spans="1:72" ht="17.100000000000001" customHeight="1" x14ac:dyDescent="0.2">
      <c r="A110" s="136">
        <v>105</v>
      </c>
      <c r="B110" s="39" t="s">
        <v>52</v>
      </c>
      <c r="C110" s="36" t="s">
        <v>74</v>
      </c>
      <c r="D110" s="22">
        <f>'[1]Прибирання сходових кліто'!H111+'[2]по будинку'!P110+'[3]по будинку'!O110+'[4]по будинку'!O110+'[5]по будинку'!O110+'[6]по будинку'!O110+'[7]по будинку'!O110+'[8]по будинку'!O110+'[9]по будинку'!O110+'[10]по будинку'!O110+'[11]по будинку'!O110+'[12]по будинку'!O110</f>
        <v>0</v>
      </c>
      <c r="E110" s="11">
        <f>'[1]Прибирання сходових кліто'!Y111+'[2]по будинку'!Q110+'[3]по будинку'!P110+'[4]по будинку'!P110+'[5]по будинку'!P110+'[6]по будинку'!P110+'[7]по будинку'!P110+'[8]по будинку'!P110+'[9]по будинку'!P110+'[10]по будинку'!P110+'[11]по будинку'!P110+'[12]по будинку'!P110</f>
        <v>0</v>
      </c>
      <c r="F110" s="10">
        <f t="shared" si="33"/>
        <v>0</v>
      </c>
      <c r="G110" s="23">
        <f t="shared" si="34"/>
        <v>0</v>
      </c>
      <c r="H110" s="17">
        <f>'[1]Прибирання прибуд терит.'!H110+'[2]по будинку'!T110+'[3]по будинку'!S110+'[4]по будинку'!S110+'[5]по будинку'!S110+'[6]по будинку'!S110+'[7]по будинку'!S110+'[8]по будинку'!S110+'[9]по будинку'!S110+'[10]по будинку'!S110+'[11]по будинку'!S110+'[12]по будинку'!S110</f>
        <v>3176.7277499999996</v>
      </c>
      <c r="I110" s="11">
        <f>'[1]Прибирання прибуд терит.'!AG110+'[2]по будинку'!U110+'[3]по будинку'!T110+'[4]по будинку'!T110+'[5]по будинку'!T110+'[6]по будинку'!T110+'[7]по будинку'!T110+'[8]по будинку'!T110+'[9]по будинку'!T110+'[10]по будинку'!T110+'[11]по будинку'!T110+'[12]по будинку'!T110</f>
        <v>10828.090026405816</v>
      </c>
      <c r="J110" s="10">
        <v>0</v>
      </c>
      <c r="K110" s="23">
        <f t="shared" si="36"/>
        <v>7651.3622764058164</v>
      </c>
      <c r="L110" s="22">
        <f>'[1]Вивезення та знешкодження ТПВ'!H112+'[2]по будинку'!X110+'[3]по будинку'!W110+'[4]по будинку'!W110+'[5]по будинку'!W110</f>
        <v>763.56</v>
      </c>
      <c r="M110" s="10">
        <f>'[1]Вивезення та знешкодження ТПВ'!V112+'[2]по будинку'!Y110+'[3]по будинку'!X110+'[4]по будинку'!X110+'[5]по будинку'!X110</f>
        <v>800.05486853073137</v>
      </c>
      <c r="N110" s="10">
        <v>0</v>
      </c>
      <c r="O110" s="15">
        <f t="shared" si="37"/>
        <v>36.494868530731424</v>
      </c>
      <c r="P110" s="17">
        <f>'[1]Приб підвал, тех.поверхів,покр '!H112+'[2]по будинку'!AB110+'[3]по будинку'!AA110+'[4]по будинку'!AA110+'[5]по будинку'!AA110+'[6]по будинку'!AA110+'[7]по будинку'!AA110+'[8]по будинку'!AA110+'[9]по будинку'!AA110+'[10]по будинку'!AA110+'[11]по будинку'!AA110+'[12]по будинку'!AA110</f>
        <v>0</v>
      </c>
      <c r="Q110" s="11">
        <f>'[1]Приб підвал, тех.поверхів,покр '!Q112+'[2]по будинку'!AC110+'[3]по будинку'!AB110+'[4]по будинку'!AB110+'[5]по будинку'!AB110+'[6]по будинку'!AB110+'[7]по будинку'!AB110+'[8]по будинку'!AB110+'[9]по будинку'!AB110+'[10]по будинку'!AB110+'[11]по будинку'!AB110+'[12]по будинку'!AB110</f>
        <v>0</v>
      </c>
      <c r="R110" s="10">
        <f t="shared" si="38"/>
        <v>0</v>
      </c>
      <c r="S110" s="23">
        <v>0</v>
      </c>
      <c r="T110" s="17">
        <v>0</v>
      </c>
      <c r="U110" s="10">
        <f>'[1]ТО ліфтів'!Q112+'[2]по будинку'!AG110+'[3]по будинку'!AF110+'[4]по будинку'!AF110+'[5]по будинку'!AF110+'[6]по будинку'!AF110+'[7]по будинку'!AF110+'[8]по будинку'!AF110+'[9]по будинку'!AF110+'[10]по будинку'!AF110+'[11]по будинку'!AF110+'[12]по будинку'!AF110</f>
        <v>0</v>
      </c>
      <c r="V110" s="10">
        <f t="shared" si="39"/>
        <v>0</v>
      </c>
      <c r="W110" s="23">
        <f t="shared" si="40"/>
        <v>0</v>
      </c>
      <c r="X110" s="17">
        <f>'[1]Обслуг. дисп.'!H112+'[2]по будинку'!AJ110+'[3]по будинку'!AI110+'[4]по будинку'!AI110+'[5]по будинку'!AI110+'[6]по будинку'!AI110+'[7]по будинку'!AI110+'[8]по будинку'!AI110+'[9]по будинку'!AI110+'[10]по будинку'!AI110+'[11]по будинку'!AI110+'[12]по будинку'!AI110</f>
        <v>0</v>
      </c>
      <c r="Y110" s="10">
        <f>'[1]Обслуг. дисп.'!O112+'[2]по будинку'!AK110+'[3]по будинку'!AJ110+'[4]по будинку'!AJ110+'[5]по будинку'!AJ110+'[6]по будинку'!AJ110+'[7]по будинку'!AJ110+'[8]по будинку'!AJ110+'[9]по будинку'!AJ110+'[10]по будинку'!AJ110+'[11]по будинку'!AJ110+'[12]по будинку'!AJ110</f>
        <v>0</v>
      </c>
      <c r="Z110" s="10">
        <f t="shared" si="41"/>
        <v>0</v>
      </c>
      <c r="AA110" s="27">
        <f t="shared" si="42"/>
        <v>0</v>
      </c>
      <c r="AB110" s="17">
        <f>'[1]ТО внутр. буд.сист'!H110+'[2]по будинку'!AN110+'[3]по будинку'!AM110+'[4]по будинку'!AM110+'[5]по будинку'!AM110+'[6]по будинку'!AM110+'[7]по будинку'!AM110+'[8]по будинку'!AM110+'[9]по будинку'!AM110+'[10]по будинку'!AM110+'[11]по будинку'!AM110+'[12]по будинку'!AM110</f>
        <v>3101.2908499999999</v>
      </c>
      <c r="AC110" s="10">
        <f>'[1]ТО внутр. буд.сист'!W110+'[2]по будинку'!AO110+'[3]по будинку'!AN110+'[4]по будинку'!AN110+'[5]по будинку'!AN110+'[6]по будинку'!AN110+'[7]по будинку'!AN110+'[8]по будинку'!AN110+'[9]по будинку'!AN110+'[10]по будинку'!AN110+'[11]по будинку'!AN110+'[12]по будинку'!AN110</f>
        <v>894.07994312890924</v>
      </c>
      <c r="AD110" s="10">
        <f t="shared" si="43"/>
        <v>2207.2109068710906</v>
      </c>
      <c r="AE110" s="23">
        <v>0</v>
      </c>
      <c r="AF110" s="17">
        <f>[1]Дератизація!H111+'[2]по будинку'!AR110+'[3]по будинку'!AQ110+'[4]по будинку'!AQ110+'[5]по будинку'!AQ110+'[6]по будинку'!AQ110+'[7]по будинку'!AQ110+'[8]по будинку'!AQ110+'[9]по будинку'!AQ110+'[10]по будинку'!AQ110+'[11]по будинку'!AQ110+'[12]по будинку'!AQ110</f>
        <v>0</v>
      </c>
      <c r="AG110" s="10">
        <f>[1]Дератизація!O111+'[2]по будинку'!AS110+'[3]по будинку'!AR110+'[4]по будинку'!AR110+'[5]по будинку'!AR110+'[6]по будинку'!AR110+'[7]по будинку'!AR110+'[8]по будинку'!AR110+'[9]по будинку'!AR110+'[10]по будинку'!AR110+'[11]по будинку'!AR110+'[12]по будинку'!AR110</f>
        <v>0</v>
      </c>
      <c r="AH110" s="10">
        <f t="shared" si="44"/>
        <v>0</v>
      </c>
      <c r="AI110" s="23">
        <f t="shared" si="45"/>
        <v>0</v>
      </c>
      <c r="AJ110" s="17">
        <f>[1]Дезінсекція!H112+'[2]по будинку'!AV110+'[3]по будинку'!AU110+'[4]по будинку'!AU110+'[5]по будинку'!AU110+'[6]по будинку'!AU110+'[7]по будинку'!AU110+'[8]по будинку'!AU110+'[9]по будинку'!AU110+'[10]по будинку'!AU110+'[11]по будинку'!AU110+'[12]по будинку'!AU110</f>
        <v>0</v>
      </c>
      <c r="AK110" s="10">
        <f>[1]Дезінсекція!O112+'[2]по будинку'!AW110+'[3]по будинку'!AV110+'[4]по будинку'!AV110+'[5]по будинку'!AV110+'[6]по будинку'!AV110+'[7]по будинку'!AV110+'[8]по будинку'!AV110+'[9]по будинку'!AV110+'[10]по будинку'!AV110+'[11]по будинку'!AV110+'[12]по будинку'!AV110</f>
        <v>0</v>
      </c>
      <c r="AL110" s="10">
        <f t="shared" si="46"/>
        <v>0</v>
      </c>
      <c r="AM110" s="23">
        <v>0</v>
      </c>
      <c r="AN110" s="17">
        <f>'[1]Обслуг. ДВК'!H112+'[2]по будинку'!AZ110+'[3]по будинку'!AY110+'[4]по будинку'!AY110+'[5]по будинку'!AY110+'[6]по будинку'!AY110+'[7]по будинку'!AY110+'[8]по будинку'!AY110+'[9]по будинку'!AY110+'[10]по будинку'!AY110+'[11]по будинку'!AY110+'[12]по будинку'!AY110</f>
        <v>859.78269999999998</v>
      </c>
      <c r="AO110" s="10">
        <f>'[1]Обслуг. ДВК'!Q112+'[2]по будинку'!BA110+'[3]по будинку'!AZ110+'[4]по будинку'!AZ110+'[5]по будинку'!AZ110+'[6]по будинку'!AZ110+'[7]по будинку'!AZ110+'[8]по будинку'!AZ110+'[9]по будинку'!AZ110+'[10]по будинку'!AZ110+'[11]по будинку'!AZ110+'[12]по будинку'!AZ110</f>
        <v>888.05094340708763</v>
      </c>
      <c r="AP110" s="10">
        <v>0</v>
      </c>
      <c r="AQ110" s="23">
        <f>AO110-AN110</f>
        <v>28.268243407087652</v>
      </c>
      <c r="AR110" s="17">
        <f>'[1]ТО мереж електропост.'!H113+'[2]по будинку'!BD110+'[3]по будинку'!BC110+'[4]по будинку'!BC110+'[5]по будинку'!BC110+'[6]по будинку'!BC110+'[7]по будинку'!BC110+'[8]по будинку'!BC110+'[9]по будинку'!BC110+'[10]по будинку'!BC110+'[11]по будинку'!BC110+'[12]по будинку'!BC110</f>
        <v>628.45230000000004</v>
      </c>
      <c r="AS110" s="11">
        <f>'[1]ТО мереж електропост.'!P113+'[2]по будинку'!BE110+'[3]по будинку'!BD110+'[4]по будинку'!BD110+'[5]по будинку'!BD110+'[6]по будинку'!BD110+'[7]по будинку'!BD110+'[8]по будинку'!BD110+'[9]по будинку'!BD110+'[10]по будинку'!BD110+'[11]по будинку'!BD110+'[12]по будинку'!BD110</f>
        <v>45.779283823787225</v>
      </c>
      <c r="AT110" s="10">
        <f t="shared" si="47"/>
        <v>582.67301617621285</v>
      </c>
      <c r="AU110" s="23">
        <v>0</v>
      </c>
      <c r="AV110" s="17">
        <f>'[1]ПР констр.'!H112+'[2]по будинку'!BH110+'[3]по будинку'!BG110+'[4]по будинку'!BG110+'[5]по будинку'!BG110+'[6]по будинку'!BG110+'[7]по будинку'!BG110+'[8]по будинку'!BG110+'[9]по будинку'!BG110+'[10]по будинку'!BG110+'[11]по будинку'!BG110+'[12]по будинку'!BG110</f>
        <v>4170.3809000000001</v>
      </c>
      <c r="AW110" s="10">
        <v>2605.7400000000002</v>
      </c>
      <c r="AX110" s="10">
        <f t="shared" si="48"/>
        <v>1564.6408999999999</v>
      </c>
      <c r="AY110" s="23">
        <v>0</v>
      </c>
      <c r="AZ110" s="17">
        <f>'[1]Прибирання та вивезення снігу'!H111+'[2]по будинку'!BL110+'[3]по будинку'!BK110+'[4]по будинку'!BK110+'[5]по будинку'!BK110+'[6]по будинку'!BK110+'[7]по будинку'!BK110+'[8]по будинку'!BK110+'[9]по будинку'!BK110+'[10]по будинку'!BK110+'[11]по будинку'!BK110+'[12]по будинку'!BK110</f>
        <v>1468.5804000000003</v>
      </c>
      <c r="BA110" s="10">
        <f>'[1]Прибирання та вивезення снігу'!R111+'[2]по будинку'!BM110+'[3]по будинку'!BL110+'[4]по будинку'!BL110+'[5]по будинку'!BL110+'[6]по будинку'!BL110+'[7]по будинку'!BL110+'[8]по будинку'!BL110+'[9]по будинку'!BL110+'[10]по будинку'!BL110+'[11]по будинку'!BL110+'[12]по будинку'!BL110</f>
        <v>1898.0528049488589</v>
      </c>
      <c r="BB110" s="10">
        <v>0</v>
      </c>
      <c r="BC110" s="23">
        <f t="shared" si="50"/>
        <v>429.47240494885864</v>
      </c>
      <c r="BD110" s="17">
        <f>'[1]експлуатація номерних знаків'!H112+'[2]по будинку'!BP110+'[3]по будинку'!BO110+'[4]по будинку'!BO110+'[5]по будинку'!BO110+'[6]по будинку'!BO110+'[7]по будинку'!BO110+'[8]по будинку'!BO110+'[9]по будинку'!BO110+'[10]по будинку'!BO110+'[11]по будинку'!BO110+'[12]по будинку'!BO110</f>
        <v>11.453399999999998</v>
      </c>
      <c r="BE110" s="10">
        <f>'[1]експлуатація номерних знаків'!P112+'[2]по будинку'!BQ110+'[3]по будинку'!BP110+'[4]по будинку'!BP110+'[5]по будинку'!BP110+'[6]по будинку'!BP110+'[7]по будинку'!BP110+'[8]по будинку'!BP110+'[9]по будинку'!BP110+'[10]по будинку'!BP110+'[11]по будинку'!BP110+'[12]по будинку'!BP110</f>
        <v>0</v>
      </c>
      <c r="BF110" s="12">
        <f t="shared" si="51"/>
        <v>11.453399999999998</v>
      </c>
      <c r="BG110" s="29">
        <v>0</v>
      </c>
      <c r="BH110" s="17">
        <f>'[1]Освітлення місць загального кор'!H112+'[2]по будинку'!BT110+'[3]по будинку'!BS110+'[4]по будинку'!BS110+'[5]по будинку'!BS110+'[6]по будинку'!BS110+'[7]по будинку'!BS110+'[8]по будинку'!BS110+'[9]по будинку'!BS110+'[10]по будинку'!BS110+'[11]по будинку'!BS110+'[12]по будинку'!BS110</f>
        <v>2492.3517500000003</v>
      </c>
      <c r="BI110" s="10">
        <f>'[1]Освітлення місць загального кор'!Q112+'[2]по будинку'!BU110+'[3]по будинку'!BT110+'[4]по будинку'!BT110+'[5]по будинку'!BT110+'[6]по будинку'!BT110+'[7]по будинку'!BT110+'[8]по будинку'!BT110+'[9]по будинку'!BT110+'[10]по будинку'!BT110+'[11]по будинку'!BT110+'[12]по будинку'!BT110</f>
        <v>2561.258104022419</v>
      </c>
      <c r="BJ110" s="10">
        <v>0</v>
      </c>
      <c r="BK110" s="27">
        <f t="shared" si="53"/>
        <v>68.906354022418782</v>
      </c>
      <c r="BL110" s="17">
        <v>0</v>
      </c>
      <c r="BM110" s="10">
        <f>'[1]Енергопостачання ліфтів'!P112+'[2]по будинку'!BY110+'[3]по будинку'!BX110+'[4]по будинку'!BX110+'[5]по будинку'!BX110+'[6]по будинку'!BX110+'[7]по будинку'!BX110+'[8]по будинку'!BX110+'[9]по будинку'!BX110+'[10]по будинку'!BX110+'[11]по будинку'!BX110+'[12]по будинку'!BX110</f>
        <v>0</v>
      </c>
      <c r="BN110" s="10">
        <f t="shared" si="54"/>
        <v>0</v>
      </c>
      <c r="BO110" s="23">
        <f t="shared" si="55"/>
        <v>0</v>
      </c>
      <c r="BP110" s="134">
        <f t="shared" si="56"/>
        <v>16672.58005</v>
      </c>
      <c r="BQ110" s="12">
        <f t="shared" si="56"/>
        <v>20521.105974267608</v>
      </c>
      <c r="BR110" s="10">
        <v>0</v>
      </c>
      <c r="BS110" s="15">
        <f t="shared" si="62"/>
        <v>3848.5259242676075</v>
      </c>
      <c r="BT110" s="30">
        <f t="shared" si="58"/>
        <v>1.2308296564014762</v>
      </c>
    </row>
    <row r="111" spans="1:72" ht="17.100000000000001" customHeight="1" x14ac:dyDescent="0.2">
      <c r="A111" s="135">
        <v>106</v>
      </c>
      <c r="B111" s="39" t="s">
        <v>58</v>
      </c>
      <c r="C111" s="36">
        <v>10</v>
      </c>
      <c r="D111" s="22">
        <f>'[1]Прибирання сходових кліто'!H112+'[2]по будинку'!P111+'[3]по будинку'!O111+'[4]по будинку'!O111+'[5]по будинку'!O111+'[6]по будинку'!O111+'[7]по будинку'!O111+'[8]по будинку'!O111+'[9]по будинку'!O111+'[10]по будинку'!O111+'[11]по будинку'!O111+'[12]по будинку'!O111</f>
        <v>0</v>
      </c>
      <c r="E111" s="11">
        <f>'[1]Прибирання сходових кліто'!Y112+'[2]по будинку'!Q111+'[3]по будинку'!P111+'[4]по будинку'!P111+'[5]по будинку'!P111+'[6]по будинку'!P111+'[7]по будинку'!P111+'[8]по будинку'!P111+'[9]по будинку'!P111+'[10]по будинку'!P111+'[11]по будинку'!P111+'[12]по будинку'!P111</f>
        <v>0</v>
      </c>
      <c r="F111" s="10">
        <f t="shared" si="33"/>
        <v>0</v>
      </c>
      <c r="G111" s="23">
        <f t="shared" si="34"/>
        <v>0</v>
      </c>
      <c r="H111" s="17">
        <f>'[1]Прибирання прибуд терит.'!H111+'[2]по будинку'!T111+'[3]по будинку'!S111+'[4]по будинку'!S111+'[5]по будинку'!S111+'[6]по будинку'!S111+'[7]по будинку'!S111+'[8]по будинку'!S111+'[9]по будинку'!S111+'[10]по будинку'!S111+'[11]по будинку'!S111+'[12]по будинку'!S111</f>
        <v>7225.4034400000019</v>
      </c>
      <c r="I111" s="11">
        <f>'[1]Прибирання прибуд терит.'!AG111+'[2]по будинку'!U111+'[3]по будинку'!T111+'[4]по будинку'!T111+'[5]по будинку'!T111+'[6]по будинку'!T111+'[7]по будинку'!T111+'[8]по будинку'!T111+'[9]по будинку'!T111+'[10]по будинку'!T111+'[11]по будинку'!T111+'[12]по будинку'!T111</f>
        <v>9004.781965123062</v>
      </c>
      <c r="J111" s="10">
        <v>0</v>
      </c>
      <c r="K111" s="23">
        <f t="shared" si="36"/>
        <v>1779.3785251230602</v>
      </c>
      <c r="L111" s="22">
        <f>'[1]Вивезення та знешкодження ТПВ'!H113+'[2]по будинку'!X111+'[3]по будинку'!W111+'[4]по будинку'!W111+'[5]по будинку'!W111</f>
        <v>1356.924</v>
      </c>
      <c r="M111" s="10">
        <f>'[1]Вивезення та знешкодження ТПВ'!V113+'[2]по будинку'!Y111+'[3]по будинку'!X111+'[4]по будинку'!X111+'[5]по будинку'!X111</f>
        <v>1808.9871032405651</v>
      </c>
      <c r="N111" s="10">
        <v>0</v>
      </c>
      <c r="O111" s="15">
        <f t="shared" si="37"/>
        <v>452.06310324056517</v>
      </c>
      <c r="P111" s="17">
        <f>'[1]Приб підвал, тех.поверхів,покр '!H113+'[2]по будинку'!AB111+'[3]по будинку'!AA111+'[4]по будинку'!AA111+'[5]по будинку'!AA111+'[6]по будинку'!AA111+'[7]по будинку'!AA111+'[8]по будинку'!AA111+'[9]по будинку'!AA111+'[10]по будинку'!AA111+'[11]по будинку'!AA111+'[12]по будинку'!AA111</f>
        <v>482.17271999999991</v>
      </c>
      <c r="Q111" s="11">
        <f>'[1]Приб підвал, тех.поверхів,покр '!Q113+'[2]по будинку'!AC111+'[3]по будинку'!AB111+'[4]по будинку'!AB111+'[5]по будинку'!AB111+'[6]по будинку'!AB111+'[7]по будинку'!AB111+'[8]по будинку'!AB111+'[9]по будинку'!AB111+'[10]по будинку'!AB111+'[11]по будинку'!AB111+'[12]по будинку'!AB111</f>
        <v>0</v>
      </c>
      <c r="R111" s="10">
        <f t="shared" si="38"/>
        <v>482.17271999999991</v>
      </c>
      <c r="S111" s="23">
        <v>0</v>
      </c>
      <c r="T111" s="17">
        <v>0</v>
      </c>
      <c r="U111" s="10">
        <f>'[1]ТО ліфтів'!Q113+'[2]по будинку'!AG111+'[3]по будинку'!AF111+'[4]по будинку'!AF111+'[5]по будинку'!AF111+'[6]по будинку'!AF111+'[7]по будинку'!AF111+'[8]по будинку'!AF111+'[9]по будинку'!AF111+'[10]по будинку'!AF111+'[11]по будинку'!AF111+'[12]по будинку'!AF111</f>
        <v>0</v>
      </c>
      <c r="V111" s="10">
        <f t="shared" si="39"/>
        <v>0</v>
      </c>
      <c r="W111" s="23">
        <f t="shared" si="40"/>
        <v>0</v>
      </c>
      <c r="X111" s="17">
        <f>'[1]Обслуг. дисп.'!H113+'[2]по будинку'!AJ111+'[3]по будинку'!AI111+'[4]по будинку'!AI111+'[5]по будинку'!AI111+'[6]по будинку'!AI111+'[7]по будинку'!AI111+'[8]по будинку'!AI111+'[9]по будинку'!AI111+'[10]по будинку'!AI111+'[11]по будинку'!AI111+'[12]по будинку'!AI111</f>
        <v>0</v>
      </c>
      <c r="Y111" s="10">
        <f>'[1]Обслуг. дисп.'!O113+'[2]по будинку'!AK111+'[3]по будинку'!AJ111+'[4]по будинку'!AJ111+'[5]по будинку'!AJ111+'[6]по будинку'!AJ111+'[7]по будинку'!AJ111+'[8]по будинку'!AJ111+'[9]по будинку'!AJ111+'[10]по будинку'!AJ111+'[11]по будинку'!AJ111+'[12]по будинку'!AJ111</f>
        <v>0</v>
      </c>
      <c r="Z111" s="10">
        <f t="shared" si="41"/>
        <v>0</v>
      </c>
      <c r="AA111" s="27">
        <f t="shared" si="42"/>
        <v>0</v>
      </c>
      <c r="AB111" s="17">
        <f>'[1]ТО внутр. буд.сист'!H111+'[2]по будинку'!AN111+'[3]по будинку'!AM111+'[4]по будинку'!AM111+'[5]по будинку'!AM111+'[6]по будинку'!AM111+'[7]по будинку'!AM111+'[8]по будинку'!AM111+'[9]по будинку'!AM111+'[10]по будинку'!AM111+'[11]по будинку'!AM111+'[12]по будинку'!AM111</f>
        <v>4087.0055199999997</v>
      </c>
      <c r="AC111" s="10">
        <f>'[1]ТО внутр. буд.сист'!W111+'[2]по будинку'!AO111+'[3]по будинку'!AN111+'[4]по будинку'!AN111+'[5]по будинку'!AN111+'[6]по будинку'!AN111+'[7]по будинку'!AN111+'[8]по будинку'!AN111+'[9]по будинку'!AN111+'[10]по будинку'!AN111+'[11]по будинку'!AN111+'[12]по будинку'!AN111</f>
        <v>2332.5988779670865</v>
      </c>
      <c r="AD111" s="10">
        <f t="shared" si="43"/>
        <v>1754.4066420329132</v>
      </c>
      <c r="AE111" s="23">
        <v>0</v>
      </c>
      <c r="AF111" s="17">
        <f>[1]Дератизація!H112+'[2]по будинку'!AR111+'[3]по будинку'!AQ111+'[4]по будинку'!AQ111+'[5]по будинку'!AQ111+'[6]по будинку'!AQ111+'[7]по будинку'!AQ111+'[8]по будинку'!AQ111+'[9]по будинку'!AQ111+'[10]по будинку'!AQ111+'[11]по будинку'!AQ111+'[12]по будинку'!AQ111</f>
        <v>0</v>
      </c>
      <c r="AG111" s="10">
        <f>[1]Дератизація!O112+'[2]по будинку'!AS111+'[3]по будинку'!AR111+'[4]по будинку'!AR111+'[5]по будинку'!AR111+'[6]по будинку'!AR111+'[7]по будинку'!AR111+'[8]по будинку'!AR111+'[9]по будинку'!AR111+'[10]по будинку'!AR111+'[11]по будинку'!AR111+'[12]по будинку'!AR111</f>
        <v>0</v>
      </c>
      <c r="AH111" s="10">
        <f t="shared" si="44"/>
        <v>0</v>
      </c>
      <c r="AI111" s="23">
        <f t="shared" si="45"/>
        <v>0</v>
      </c>
      <c r="AJ111" s="17">
        <f>[1]Дезінсекція!H113+'[2]по будинку'!AV111+'[3]по будинку'!AU111+'[4]по будинку'!AU111+'[5]по будинку'!AU111+'[6]по будинку'!AU111+'[7]по будинку'!AU111+'[8]по будинку'!AU111+'[9]по будинку'!AU111+'[10]по будинку'!AU111+'[11]по будинку'!AU111+'[12]по будинку'!AU111</f>
        <v>0</v>
      </c>
      <c r="AK111" s="10">
        <f>[1]Дезінсекція!O113+'[2]по будинку'!AW111+'[3]по будинку'!AV111+'[4]по будинку'!AV111+'[5]по будинку'!AV111+'[6]по будинку'!AV111+'[7]по будинку'!AV111+'[8]по будинку'!AV111+'[9]по будинку'!AV111+'[10]по будинку'!AV111+'[11]по будинку'!AV111+'[12]по будинку'!AV111</f>
        <v>0</v>
      </c>
      <c r="AL111" s="10">
        <f t="shared" si="46"/>
        <v>0</v>
      </c>
      <c r="AM111" s="23">
        <v>0</v>
      </c>
      <c r="AN111" s="17">
        <f>'[1]Обслуг. ДВК'!H113+'[2]по будинку'!AZ111+'[3]по будинку'!AY111+'[4]по будинку'!AY111+'[5]по будинку'!AY111+'[6]по будинку'!AY111+'[7]по будинку'!AY111+'[8]по будинку'!AY111+'[9]по будинку'!AY111+'[10]по будинку'!AY111+'[11]по будинку'!AY111+'[12]по будинку'!AY111</f>
        <v>1625.3966799999998</v>
      </c>
      <c r="AO111" s="10">
        <f>'[1]Обслуг. ДВК'!Q113+'[2]по будинку'!BA111+'[3]по будинку'!AZ111+'[4]по будинку'!AZ111+'[5]по будинку'!AZ111+'[6]по будинку'!AZ111+'[7]по будинку'!AZ111+'[8]по будинку'!AZ111+'[9]по будинку'!AZ111+'[10]по будинку'!AZ111+'[11]по будинку'!AZ111+'[12]по будинку'!AZ111</f>
        <v>9556.0610389612793</v>
      </c>
      <c r="AP111" s="10">
        <v>0</v>
      </c>
      <c r="AQ111" s="23">
        <f t="shared" ref="AQ111:AQ115" si="69">AO111-AN111</f>
        <v>7930.6643589612795</v>
      </c>
      <c r="AR111" s="17">
        <f>'[1]ТО мереж електропост.'!H114+'[2]по будинку'!BD111+'[3]по будинку'!BC111+'[4]по будинку'!BC111+'[5]по будинку'!BC111+'[6]по будинку'!BC111+'[7]по будинку'!BC111+'[8]по будинку'!BC111+'[9]по будинку'!BC111+'[10]по будинку'!BC111+'[11]по будинку'!BC111+'[12]по будинку'!BC111</f>
        <v>2057.1339600000006</v>
      </c>
      <c r="AS111" s="11">
        <f>'[1]ТО мереж електропост.'!P114+'[2]по будинку'!BE111+'[3]по будинку'!BD111+'[4]по будинку'!BD111+'[5]по будинку'!BD111+'[6]по будинку'!BD111+'[7]по будинку'!BD111+'[8]по будинку'!BD111+'[9]по будинку'!BD111+'[10]по будинку'!BD111+'[11]по будинку'!BD111+'[12]по будинку'!BD111</f>
        <v>149.74738130986364</v>
      </c>
      <c r="AT111" s="10">
        <f t="shared" si="47"/>
        <v>1907.386578690137</v>
      </c>
      <c r="AU111" s="23">
        <v>0</v>
      </c>
      <c r="AV111" s="17">
        <f>'[1]ПР констр.'!H113+'[2]по будинку'!BH111+'[3]по будинку'!BG111+'[4]по будинку'!BG111+'[5]по будинку'!BG111+'[6]по будинку'!BG111+'[7]по будинку'!BG111+'[8]по будинку'!BG111+'[9]по будинку'!BG111+'[10]по будинку'!BG111+'[11]по будинку'!BG111+'[12]по будинку'!BG111</f>
        <v>7720.2160000000013</v>
      </c>
      <c r="AW111" s="10">
        <v>0</v>
      </c>
      <c r="AX111" s="10">
        <f t="shared" si="48"/>
        <v>7720.2160000000013</v>
      </c>
      <c r="AY111" s="23">
        <v>0</v>
      </c>
      <c r="AZ111" s="17">
        <f>'[1]Прибирання та вивезення снігу'!H112+'[2]по будинку'!BL111+'[3]по будинку'!BK111+'[4]по будинку'!BK111+'[5]по будинку'!BK111+'[6]по будинку'!BK111+'[7]по будинку'!BK111+'[8]по будинку'!BK111+'[9]по будинку'!BK111+'[10]по будинку'!BK111+'[11]по будинку'!BK111+'[12]по будинку'!BK111</f>
        <v>1814.2507600000004</v>
      </c>
      <c r="BA111" s="10">
        <f>'[1]Прибирання та вивезення снігу'!R112+'[2]по будинку'!BM111+'[3]по будинку'!BL111+'[4]по будинку'!BL111+'[5]по будинку'!BL111+'[6]по будинку'!BL111+'[7]по будинку'!BL111+'[8]по будинку'!BL111+'[9]по будинку'!BL111+'[10]по будинку'!BL111+'[11]по будинку'!BL111+'[12]по будинку'!BL111</f>
        <v>943.5413804585005</v>
      </c>
      <c r="BB111" s="10">
        <f>AZ111-BA111</f>
        <v>870.70937954149986</v>
      </c>
      <c r="BC111" s="23">
        <v>0</v>
      </c>
      <c r="BD111" s="17">
        <f>'[1]експлуатація номерних знаків'!H113+'[2]по будинку'!BP111+'[3]по будинку'!BO111+'[4]по будинку'!BO111+'[5]по будинку'!BO111+'[6]по будинку'!BO111+'[7]по будинку'!BO111+'[8]по будинку'!BO111+'[9]по будинку'!BO111+'[10]по будинку'!BO111+'[11]по будинку'!BO111+'[12]по будинку'!BO111</f>
        <v>11.33868</v>
      </c>
      <c r="BE111" s="10">
        <f>'[1]експлуатація номерних знаків'!P113+'[2]по будинку'!BQ111+'[3]по будинку'!BP111+'[4]по будинку'!BP111+'[5]по будинку'!BP111+'[6]по будинку'!BP111+'[7]по будинку'!BP111+'[8]по будинку'!BP111+'[9]по будинку'!BP111+'[10]по будинку'!BP111+'[11]по будинку'!BP111+'[12]по будинку'!BP111</f>
        <v>0</v>
      </c>
      <c r="BF111" s="12">
        <f t="shared" si="51"/>
        <v>11.33868</v>
      </c>
      <c r="BG111" s="29">
        <v>0</v>
      </c>
      <c r="BH111" s="17">
        <f>'[1]Освітлення місць загального кор'!H113+'[2]по будинку'!BT111+'[3]по будинку'!BS111+'[4]по будинку'!BS111+'[5]по будинку'!BS111+'[6]по будинку'!BS111+'[7]по будинку'!BS111+'[8]по будинку'!BS111+'[9]по будинку'!BS111+'[10]по будинку'!BS111+'[11]по будинку'!BS111+'[12]по будинку'!BS111</f>
        <v>1329.4137599999997</v>
      </c>
      <c r="BI111" s="10">
        <f>'[1]Освітлення місць загального кор'!Q113+'[2]по будинку'!BU111+'[3]по будинку'!BT111+'[4]по будинку'!BT111+'[5]по будинку'!BT111+'[6]по будинку'!BT111+'[7]по будинку'!BT111+'[8]по будинку'!BT111+'[9]по будинку'!BT111+'[10]по будинку'!BT111+'[11]по будинку'!BT111+'[12]по будинку'!BT111</f>
        <v>965.89486934502236</v>
      </c>
      <c r="BJ111" s="10">
        <f t="shared" si="52"/>
        <v>363.51889065497733</v>
      </c>
      <c r="BK111" s="27">
        <v>0</v>
      </c>
      <c r="BL111" s="17">
        <v>0</v>
      </c>
      <c r="BM111" s="10">
        <f>'[1]Енергопостачання ліфтів'!P113+'[2]по будинку'!BY111+'[3]по будинку'!BX111+'[4]по будинку'!BX111+'[5]по будинку'!BX111+'[6]по будинку'!BX111+'[7]по будинку'!BX111+'[8]по будинку'!BX111+'[9]по будинку'!BX111+'[10]по будинку'!BX111+'[11]по будинку'!BX111+'[12]по будинку'!BX111</f>
        <v>0</v>
      </c>
      <c r="BN111" s="10">
        <f t="shared" si="54"/>
        <v>0</v>
      </c>
      <c r="BO111" s="23">
        <f t="shared" si="55"/>
        <v>0</v>
      </c>
      <c r="BP111" s="134">
        <f t="shared" si="56"/>
        <v>27709.255520000002</v>
      </c>
      <c r="BQ111" s="12">
        <f t="shared" si="56"/>
        <v>24761.612616405375</v>
      </c>
      <c r="BR111" s="10">
        <f t="shared" si="57"/>
        <v>2947.6429035946276</v>
      </c>
      <c r="BS111" s="15">
        <v>0</v>
      </c>
      <c r="BT111" s="30">
        <f t="shared" si="58"/>
        <v>0.89362244317725981</v>
      </c>
    </row>
    <row r="112" spans="1:72" ht="17.100000000000001" customHeight="1" x14ac:dyDescent="0.2">
      <c r="A112" s="136">
        <v>107</v>
      </c>
      <c r="B112" s="39" t="s">
        <v>58</v>
      </c>
      <c r="C112" s="36">
        <v>12</v>
      </c>
      <c r="D112" s="22">
        <f>'[1]Прибирання сходових кліто'!H113+'[2]по будинку'!P112+'[3]по будинку'!O112+'[4]по будинку'!O112+'[5]по будинку'!O112+'[6]по будинку'!O112+'[7]по будинку'!O112+'[8]по будинку'!O112+'[9]по будинку'!O112+'[10]по будинку'!O112+'[11]по будинку'!O112+'[12]по будинку'!O112</f>
        <v>0</v>
      </c>
      <c r="E112" s="11">
        <f>'[1]Прибирання сходових кліто'!Y113+'[2]по будинку'!Q112+'[3]по будинку'!P112+'[4]по будинку'!P112+'[5]по будинку'!P112+'[6]по будинку'!P112+'[7]по будинку'!P112+'[8]по будинку'!P112+'[9]по будинку'!P112+'[10]по будинку'!P112+'[11]по будинку'!P112+'[12]по будинку'!P112</f>
        <v>0</v>
      </c>
      <c r="F112" s="10">
        <f t="shared" si="33"/>
        <v>0</v>
      </c>
      <c r="G112" s="23">
        <f t="shared" si="34"/>
        <v>0</v>
      </c>
      <c r="H112" s="17">
        <f>'[1]Прибирання прибуд терит.'!H112+'[2]по будинку'!T112+'[3]по будинку'!S112+'[4]по будинку'!S112+'[5]по будинку'!S112+'[6]по будинку'!S112+'[7]по будинку'!S112+'[8]по будинку'!S112+'[9]по будинку'!S112+'[10]по будинку'!S112+'[11]по будинку'!S112+'[12]по будинку'!S112</f>
        <v>3052.747135999999</v>
      </c>
      <c r="I112" s="11">
        <f>'[1]Прибирання прибуд терит.'!AG112+'[2]по будинку'!U112+'[3]по будинку'!T112+'[4]по будинку'!T112+'[5]по будинку'!T112+'[6]по будинку'!T112+'[7]по будинку'!T112+'[8]по будинку'!T112+'[9]по будинку'!T112+'[10]по будинку'!T112+'[11]по будинку'!T112+'[12]по будинку'!T112</f>
        <v>5320.8857010372394</v>
      </c>
      <c r="J112" s="10">
        <v>0</v>
      </c>
      <c r="K112" s="23">
        <f t="shared" si="36"/>
        <v>2268.1385650372404</v>
      </c>
      <c r="L112" s="22">
        <f>'[1]Вивезення та знешкодження ТПВ'!H114+'[2]по будинку'!X112+'[3]по будинку'!W112+'[4]по будинку'!W112+'[5]по будинку'!W112</f>
        <v>764.8528</v>
      </c>
      <c r="M112" s="10">
        <f>'[1]Вивезення та знешкодження ТПВ'!V114+'[2]по будинку'!Y112+'[3]по будинку'!X112+'[4]по будинку'!X112+'[5]по будинку'!X112</f>
        <v>1390.1516478974638</v>
      </c>
      <c r="N112" s="10">
        <v>0</v>
      </c>
      <c r="O112" s="15">
        <f t="shared" si="37"/>
        <v>625.29884789746382</v>
      </c>
      <c r="P112" s="17">
        <f>'[1]Приб підвал, тех.поверхів,покр '!H114+'[2]по будинку'!AB112+'[3]по будинку'!AA112+'[4]по будинку'!AA112+'[5]по будинку'!AA112+'[6]по будинку'!AA112+'[7]по будинку'!AA112+'[8]по будинку'!AA112+'[9]по будинку'!AA112+'[10]по будинку'!AA112+'[11]по будинку'!AA112+'[12]по будинку'!AA112</f>
        <v>289.58387200000004</v>
      </c>
      <c r="Q112" s="11">
        <f>'[1]Приб підвал, тех.поверхів,покр '!Q114+'[2]по будинку'!AC112+'[3]по будинку'!AB112+'[4]по будинку'!AB112+'[5]по будинку'!AB112+'[6]по будинку'!AB112+'[7]по будинку'!AB112+'[8]по будинку'!AB112+'[9]по будинку'!AB112+'[10]по будинку'!AB112+'[11]по будинку'!AB112+'[12]по будинку'!AB112</f>
        <v>0</v>
      </c>
      <c r="R112" s="10">
        <f t="shared" si="38"/>
        <v>289.58387200000004</v>
      </c>
      <c r="S112" s="23">
        <v>0</v>
      </c>
      <c r="T112" s="17">
        <v>0</v>
      </c>
      <c r="U112" s="10">
        <f>'[1]ТО ліфтів'!Q114+'[2]по будинку'!AG112+'[3]по будинку'!AF112+'[4]по будинку'!AF112+'[5]по будинку'!AF112+'[6]по будинку'!AF112+'[7]по будинку'!AF112+'[8]по будинку'!AF112+'[9]по будинку'!AF112+'[10]по будинку'!AF112+'[11]по будинку'!AF112+'[12]по будинку'!AF112</f>
        <v>0</v>
      </c>
      <c r="V112" s="10">
        <f t="shared" si="39"/>
        <v>0</v>
      </c>
      <c r="W112" s="23">
        <f t="shared" si="40"/>
        <v>0</v>
      </c>
      <c r="X112" s="17">
        <f>'[1]Обслуг. дисп.'!H114+'[2]по будинку'!AJ112+'[3]по будинку'!AI112+'[4]по будинку'!AI112+'[5]по будинку'!AI112+'[6]по будинку'!AI112+'[7]по будинку'!AI112+'[8]по будинку'!AI112+'[9]по будинку'!AI112+'[10]по будинку'!AI112+'[11]по будинку'!AI112+'[12]по будинку'!AI112</f>
        <v>0</v>
      </c>
      <c r="Y112" s="10">
        <f>'[1]Обслуг. дисп.'!O114+'[2]по будинку'!AK112+'[3]по будинку'!AJ112+'[4]по будинку'!AJ112+'[5]по будинку'!AJ112+'[6]по будинку'!AJ112+'[7]по будинку'!AJ112+'[8]по будинку'!AJ112+'[9]по будинку'!AJ112+'[10]по будинку'!AJ112+'[11]по будинку'!AJ112+'[12]по будинку'!AJ112</f>
        <v>0</v>
      </c>
      <c r="Z112" s="10">
        <f t="shared" si="41"/>
        <v>0</v>
      </c>
      <c r="AA112" s="27">
        <f t="shared" si="42"/>
        <v>0</v>
      </c>
      <c r="AB112" s="17">
        <f>'[1]ТО внутр. буд.сист'!H112+'[2]по будинку'!AN112+'[3]по будинку'!AM112+'[4]по будинку'!AM112+'[5]по будинку'!AM112+'[6]по будинку'!AM112+'[7]по будинку'!AM112+'[8]по будинку'!AM112+'[9]по будинку'!AM112+'[10]по будинку'!AM112+'[11]по будинку'!AM112+'[12]по будинку'!AM112</f>
        <v>2418.5629999999996</v>
      </c>
      <c r="AC112" s="10">
        <f>'[1]ТО внутр. буд.сист'!W112+'[2]по будинку'!AO112+'[3]по будинку'!AN112+'[4]по будинку'!AN112+'[5]по будинку'!AN112+'[6]по будинку'!AN112+'[7]по будинку'!AN112+'[8]по будинку'!AN112+'[9]по будинку'!AN112+'[10]по будинку'!AN112+'[11]по будинку'!AN112+'[12]по будинку'!AN112</f>
        <v>392.96784593126154</v>
      </c>
      <c r="AD112" s="10">
        <f t="shared" si="43"/>
        <v>2025.5951540687381</v>
      </c>
      <c r="AE112" s="23">
        <v>0</v>
      </c>
      <c r="AF112" s="17">
        <f>[1]Дератизація!H113+'[2]по будинку'!AR112+'[3]по будинку'!AQ112+'[4]по будинку'!AQ112+'[5]по будинку'!AQ112+'[6]по будинку'!AQ112+'[7]по будинку'!AQ112+'[8]по будинку'!AQ112+'[9]по будинку'!AQ112+'[10]по будинку'!AQ112+'[11]по будинку'!AQ112+'[12]по будинку'!AQ112</f>
        <v>0</v>
      </c>
      <c r="AG112" s="10">
        <f>[1]Дератизація!O113+'[2]по будинку'!AS112+'[3]по будинку'!AR112+'[4]по будинку'!AR112+'[5]по будинку'!AR112+'[6]по будинку'!AR112+'[7]по будинку'!AR112+'[8]по будинку'!AR112+'[9]по будинку'!AR112+'[10]по будинку'!AR112+'[11]по будинку'!AR112+'[12]по будинку'!AR112</f>
        <v>0</v>
      </c>
      <c r="AH112" s="10">
        <f t="shared" si="44"/>
        <v>0</v>
      </c>
      <c r="AI112" s="23">
        <f t="shared" si="45"/>
        <v>0</v>
      </c>
      <c r="AJ112" s="17">
        <f>[1]Дезінсекція!H114+'[2]по будинку'!AV112+'[3]по будинку'!AU112+'[4]по будинку'!AU112+'[5]по будинку'!AU112+'[6]по будинку'!AU112+'[7]по будинку'!AU112+'[8]по будинку'!AU112+'[9]по будинку'!AU112+'[10]по будинку'!AU112+'[11]по будинку'!AU112+'[12]по будинку'!AU112</f>
        <v>0</v>
      </c>
      <c r="AK112" s="10">
        <f>[1]Дезінсекція!O114+'[2]по будинку'!AW112+'[3]по будинку'!AV112+'[4]по будинку'!AV112+'[5]по будинку'!AV112+'[6]по будинку'!AV112+'[7]по будинку'!AV112+'[8]по будинку'!AV112+'[9]по будинку'!AV112+'[10]по будинку'!AV112+'[11]по будинку'!AV112+'[12]по будинку'!AV112</f>
        <v>0</v>
      </c>
      <c r="AL112" s="10">
        <f t="shared" si="46"/>
        <v>0</v>
      </c>
      <c r="AM112" s="23">
        <v>0</v>
      </c>
      <c r="AN112" s="17">
        <f>'[1]Обслуг. ДВК'!H114+'[2]по будинку'!AZ112+'[3]по будинку'!AY112+'[4]по будинку'!AY112+'[5]по будинку'!AY112+'[6]по будинку'!AY112+'[7]по будинку'!AY112+'[8]по будинку'!AY112+'[9]по будинку'!AY112+'[10]по будинку'!AY112+'[11]по будинку'!AY112+'[12]по будинку'!AY112</f>
        <v>837.09731199999987</v>
      </c>
      <c r="AO112" s="10">
        <f>'[1]Обслуг. ДВК'!Q114+'[2]по будинку'!BA112+'[3]по будинку'!AZ112+'[4]по будинку'!AZ112+'[5]по будинку'!AZ112+'[6]по будинку'!AZ112+'[7]по будинку'!AZ112+'[8]по будинку'!AZ112+'[9]по будинку'!AZ112+'[10]по будинку'!AZ112+'[11]по будинку'!AZ112+'[12]по будинку'!AZ112</f>
        <v>4778.0305194806397</v>
      </c>
      <c r="AP112" s="10">
        <v>0</v>
      </c>
      <c r="AQ112" s="23">
        <f t="shared" si="69"/>
        <v>3940.9332074806398</v>
      </c>
      <c r="AR112" s="17">
        <f>'[1]ТО мереж електропост.'!H115+'[2]по будинку'!BD112+'[3]по будинку'!BC112+'[4]по будинку'!BC112+'[5]по будинку'!BC112+'[6]по будинку'!BC112+'[7]по будинку'!BC112+'[8]по будинку'!BC112+'[9]по будинку'!BC112+'[10]по будинку'!BC112+'[11]по будинку'!BC112+'[12]по будинку'!BC112</f>
        <v>715.3266880000001</v>
      </c>
      <c r="AS112" s="11">
        <f>'[1]ТО мереж електропост.'!P115+'[2]по будинку'!BE112+'[3]по будинку'!BD112+'[4]по будинку'!BD112+'[5]по будинку'!BD112+'[6]по будинку'!BD112+'[7]по будинку'!BD112+'[8]по будинку'!BD112+'[9]по будинку'!BD112+'[10]по будинку'!BD112+'[11]по будинку'!BD112+'[12]по будинку'!BD112</f>
        <v>52.14496852625539</v>
      </c>
      <c r="AT112" s="10">
        <f t="shared" si="47"/>
        <v>663.18171947374469</v>
      </c>
      <c r="AU112" s="23">
        <v>0</v>
      </c>
      <c r="AV112" s="17">
        <f>'[1]ПР констр.'!H114+'[2]по будинку'!BH112+'[3]по будинку'!BG112+'[4]по будинку'!BG112+'[5]по будинку'!BG112+'[6]по будинку'!BG112+'[7]по будинку'!BG112+'[8]по будинку'!BG112+'[9]по будинку'!BG112+'[10]по будинку'!BG112+'[11]по будинку'!BG112+'[12]по будинку'!BG112</f>
        <v>4910.4307039999994</v>
      </c>
      <c r="AW112" s="10">
        <v>0</v>
      </c>
      <c r="AX112" s="10">
        <f t="shared" si="48"/>
        <v>4910.4307039999994</v>
      </c>
      <c r="AY112" s="23">
        <v>0</v>
      </c>
      <c r="AZ112" s="17">
        <f>'[1]Прибирання та вивезення снігу'!H113+'[2]по будинку'!BL112+'[3]по будинку'!BK112+'[4]по будинку'!BK112+'[5]по будинку'!BK112+'[6]по будинку'!BK112+'[7]по будинку'!BK112+'[8]по будинку'!BK112+'[9]по будинку'!BK112+'[10]по будинку'!BK112+'[11]по будинку'!BK112+'[12]по будинку'!BK112</f>
        <v>1166.4005200000001</v>
      </c>
      <c r="BA112" s="10">
        <f>'[1]Прибирання та вивезення снігу'!R113+'[2]по будинку'!BM112+'[3]по будинку'!BL112+'[4]по будинку'!BL112+'[5]по будинку'!BL112+'[6]по будинку'!BL112+'[7]по будинку'!BL112+'[8]по будинку'!BL112+'[9]по будинку'!BL112+'[10]по будинку'!BL112+'[11]по будинку'!BL112+'[12]по будинку'!BL112</f>
        <v>933.69503864361036</v>
      </c>
      <c r="BB112" s="10">
        <f t="shared" ref="BB112:BB118" si="70">AZ112-BA112</f>
        <v>232.70548135638978</v>
      </c>
      <c r="BC112" s="23">
        <v>0</v>
      </c>
      <c r="BD112" s="17">
        <f>'[1]експлуатація номерних знаків'!H114+'[2]по будинку'!BP112+'[3]по будинку'!BO112+'[4]по будинку'!BO112+'[5]по будинку'!BO112+'[6]по будинку'!BO112+'[7]по будинку'!BO112+'[8]по будинку'!BO112+'[9]по будинку'!BO112+'[10]по будинку'!BO112+'[11]по будинку'!BO112+'[12]по будинку'!BO112</f>
        <v>0</v>
      </c>
      <c r="BE112" s="10">
        <f>'[1]експлуатація номерних знаків'!P114+'[2]по будинку'!BQ112+'[3]по будинку'!BP112+'[4]по будинку'!BP112+'[5]по будинку'!BP112+'[6]по будинку'!BP112+'[7]по будинку'!BP112+'[8]по будинку'!BP112+'[9]по будинку'!BP112+'[10]по будинку'!BP112+'[11]по будинку'!BP112+'[12]по будинку'!BP112</f>
        <v>0</v>
      </c>
      <c r="BF112" s="12">
        <f t="shared" si="51"/>
        <v>0</v>
      </c>
      <c r="BG112" s="29">
        <v>0</v>
      </c>
      <c r="BH112" s="17">
        <f>'[1]Освітлення місць загального кор'!H114+'[2]по будинку'!BT112+'[3]по будинку'!BS112+'[4]по будинку'!BS112+'[5]по будинку'!BS112+'[6]по будинку'!BS112+'[7]по будинку'!BS112+'[8]по будинку'!BS112+'[9]по будинку'!BS112+'[10]по будинку'!BS112+'[11]по будинку'!BS112+'[12]по будинку'!BS112</f>
        <v>941.98059200000034</v>
      </c>
      <c r="BI112" s="10">
        <f>'[1]Освітлення місць загального кор'!Q114+'[2]по будинку'!BU112+'[3]по будинку'!BT112+'[4]по будинку'!BT112+'[5]по будинку'!BT112+'[6]по будинку'!BT112+'[7]по будинку'!BT112+'[8]по будинку'!BT112+'[9]по будинку'!BT112+'[10]по будинку'!BT112+'[11]по будинку'!BT112+'[12]по будинку'!BT112</f>
        <v>778.33207394095427</v>
      </c>
      <c r="BJ112" s="10">
        <f t="shared" si="52"/>
        <v>163.64851805904607</v>
      </c>
      <c r="BK112" s="27">
        <v>0</v>
      </c>
      <c r="BL112" s="17">
        <v>0</v>
      </c>
      <c r="BM112" s="10">
        <f>'[1]Енергопостачання ліфтів'!P114+'[2]по будинку'!BY112+'[3]по будинку'!BX112+'[4]по будинку'!BX112+'[5]по будинку'!BX112+'[6]по будинку'!BX112+'[7]по будинку'!BX112+'[8]по будинку'!BX112+'[9]по будинку'!BX112+'[10]по будинку'!BX112+'[11]по будинку'!BX112+'[12]по будинку'!BX112</f>
        <v>0</v>
      </c>
      <c r="BN112" s="10">
        <f t="shared" si="54"/>
        <v>0</v>
      </c>
      <c r="BO112" s="23">
        <f t="shared" si="55"/>
        <v>0</v>
      </c>
      <c r="BP112" s="134">
        <f t="shared" si="56"/>
        <v>15096.982623999997</v>
      </c>
      <c r="BQ112" s="12">
        <f t="shared" si="56"/>
        <v>13646.207795457425</v>
      </c>
      <c r="BR112" s="10">
        <f t="shared" si="57"/>
        <v>1450.7748285425714</v>
      </c>
      <c r="BS112" s="15">
        <v>0</v>
      </c>
      <c r="BT112" s="30">
        <f t="shared" si="58"/>
        <v>0.90390299408331809</v>
      </c>
    </row>
    <row r="113" spans="1:72" ht="17.100000000000001" customHeight="1" x14ac:dyDescent="0.2">
      <c r="A113" s="136">
        <v>108</v>
      </c>
      <c r="B113" s="39" t="s">
        <v>58</v>
      </c>
      <c r="C113" s="36">
        <v>14</v>
      </c>
      <c r="D113" s="22">
        <f>'[1]Прибирання сходових кліто'!H114+'[2]по будинку'!P113+'[3]по будинку'!O113+'[4]по будинку'!O113+'[5]по будинку'!O113+'[6]по будинку'!O113+'[7]по будинку'!O113+'[8]по будинку'!O113+'[9]по будинку'!O113+'[10]по будинку'!O113+'[11]по будинку'!O113+'[12]по будинку'!O113</f>
        <v>0</v>
      </c>
      <c r="E113" s="11">
        <f>'[1]Прибирання сходових кліто'!Y114+'[2]по будинку'!Q113+'[3]по будинку'!P113+'[4]по будинку'!P113+'[5]по будинку'!P113+'[6]по будинку'!P113+'[7]по будинку'!P113+'[8]по будинку'!P113+'[9]по будинку'!P113+'[10]по будинку'!P113+'[11]по будинку'!P113+'[12]по будинку'!P113</f>
        <v>0</v>
      </c>
      <c r="F113" s="10">
        <f t="shared" si="33"/>
        <v>0</v>
      </c>
      <c r="G113" s="23">
        <f t="shared" si="34"/>
        <v>0</v>
      </c>
      <c r="H113" s="17">
        <f>'[1]Прибирання прибуд терит.'!H113+'[2]по будинку'!T113+'[3]по будинку'!S113+'[4]по будинку'!S113+'[5]по будинку'!S113+'[6]по будинку'!S113+'[7]по будинку'!S113+'[8]по будинку'!S113+'[9]по будинку'!S113+'[10]по будинку'!S113+'[11]по будинку'!S113+'[12]по будинку'!S113</f>
        <v>6334.891520000001</v>
      </c>
      <c r="I113" s="11">
        <f>'[1]Прибирання прибуд терит.'!AG113+'[2]по будинку'!U113+'[3]по будинку'!T113+'[4]по будинку'!T113+'[5]по будинку'!T113+'[6]по будинку'!T113+'[7]по будинку'!T113+'[8]по будинку'!T113+'[9]по будинку'!T113+'[10]по будинку'!T113+'[11]по будинку'!T113+'[12]по будинку'!T113</f>
        <v>7798.0498489254032</v>
      </c>
      <c r="J113" s="10">
        <v>0</v>
      </c>
      <c r="K113" s="23">
        <f t="shared" si="36"/>
        <v>1463.1583289254022</v>
      </c>
      <c r="L113" s="22">
        <f>'[1]Вивезення та знешкодження ТПВ'!H115+'[2]по будинку'!X113+'[3]по будинку'!W113+'[4]по будинку'!W113+'[5]по будинку'!W113</f>
        <v>637.93020000000001</v>
      </c>
      <c r="M113" s="10">
        <f>'[1]Вивезення та знешкодження ТПВ'!V115+'[2]по будинку'!Y113+'[3]по будинку'!X113+'[4]по будинку'!X113+'[5]по будинку'!X113</f>
        <v>652.18535433589705</v>
      </c>
      <c r="N113" s="10">
        <v>0</v>
      </c>
      <c r="O113" s="15">
        <f t="shared" si="37"/>
        <v>14.255154335897032</v>
      </c>
      <c r="P113" s="17">
        <f>'[1]Приб підвал, тех.поверхів,покр '!H115+'[2]по будинку'!AB113+'[3]по будинку'!AA113+'[4]по будинку'!AA113+'[5]по будинку'!AA113+'[6]по будинку'!AA113+'[7]по будинку'!AA113+'[8]по будинку'!AA113+'[9]по будинку'!AA113+'[10]по будинку'!AA113+'[11]по будинку'!AA113+'[12]по будинку'!AA113</f>
        <v>287.84012800000005</v>
      </c>
      <c r="Q113" s="11">
        <f>'[1]Приб підвал, тех.поверхів,покр '!Q115+'[2]по будинку'!AC113+'[3]по будинку'!AB113+'[4]по будинку'!AB113+'[5]по будинку'!AB113+'[6]по будинку'!AB113+'[7]по будинку'!AB113+'[8]по будинку'!AB113+'[9]по будинку'!AB113+'[10]по будинку'!AB113+'[11]по будинку'!AB113+'[12]по будинку'!AB113</f>
        <v>0</v>
      </c>
      <c r="R113" s="10">
        <f t="shared" si="38"/>
        <v>287.84012800000005</v>
      </c>
      <c r="S113" s="23">
        <v>0</v>
      </c>
      <c r="T113" s="17">
        <v>0</v>
      </c>
      <c r="U113" s="10">
        <f>'[1]ТО ліфтів'!Q115+'[2]по будинку'!AG113+'[3]по будинку'!AF113+'[4]по будинку'!AF113+'[5]по будинку'!AF113+'[6]по будинку'!AF113+'[7]по будинку'!AF113+'[8]по будинку'!AF113+'[9]по будинку'!AF113+'[10]по будинку'!AF113+'[11]по будинку'!AF113+'[12]по будинку'!AF113</f>
        <v>0</v>
      </c>
      <c r="V113" s="10">
        <f t="shared" si="39"/>
        <v>0</v>
      </c>
      <c r="W113" s="23">
        <f t="shared" si="40"/>
        <v>0</v>
      </c>
      <c r="X113" s="17">
        <f>'[1]Обслуг. дисп.'!H115+'[2]по будинку'!AJ113+'[3]по будинку'!AI113+'[4]по будинку'!AI113+'[5]по будинку'!AI113+'[6]по будинку'!AI113+'[7]по будинку'!AI113+'[8]по будинку'!AI113+'[9]по будинку'!AI113+'[10]по будинку'!AI113+'[11]по будинку'!AI113+'[12]по будинку'!AI113</f>
        <v>0</v>
      </c>
      <c r="Y113" s="10">
        <f>'[1]Обслуг. дисп.'!O115+'[2]по будинку'!AK113+'[3]по будинку'!AJ113+'[4]по будинку'!AJ113+'[5]по будинку'!AJ113+'[6]по будинку'!AJ113+'[7]по будинку'!AJ113+'[8]по будинку'!AJ113+'[9]по будинку'!AJ113+'[10]по будинку'!AJ113+'[11]по будинку'!AJ113+'[12]по будинку'!AJ113</f>
        <v>0</v>
      </c>
      <c r="Z113" s="10">
        <f t="shared" si="41"/>
        <v>0</v>
      </c>
      <c r="AA113" s="27">
        <f t="shared" si="42"/>
        <v>0</v>
      </c>
      <c r="AB113" s="17">
        <f>'[1]ТО внутр. буд.сист'!H113+'[2]по будинку'!AN113+'[3]по будинку'!AM113+'[4]по будинку'!AM113+'[5]по будинку'!AM113+'[6]по будинку'!AM113+'[7]по будинку'!AM113+'[8]по будинку'!AM113+'[9]по будинку'!AM113+'[10]по будинку'!AM113+'[11]по будинку'!AM113+'[12]по будинку'!AM113</f>
        <v>2411.4137920000003</v>
      </c>
      <c r="AC113" s="10">
        <f>'[1]ТО внутр. буд.сист'!W113+'[2]по будинку'!AO113+'[3]по будинку'!AN113+'[4]по будинку'!AN113+'[5]по будинку'!AN113+'[6]по будинку'!AN113+'[7]по будинку'!AN113+'[8]по будинку'!AN113+'[9]по будинку'!AN113+'[10]по будинку'!AN113+'[11]по будинку'!AN113+'[12]по будинку'!AN113</f>
        <v>1088.8351053261586</v>
      </c>
      <c r="AD113" s="10">
        <f t="shared" si="43"/>
        <v>1322.5786866738417</v>
      </c>
      <c r="AE113" s="23">
        <v>0</v>
      </c>
      <c r="AF113" s="17">
        <f>[1]Дератизація!H114+'[2]по будинку'!AR113+'[3]по будинку'!AQ113+'[4]по будинку'!AQ113+'[5]по будинку'!AQ113+'[6]по будинку'!AQ113+'[7]по будинку'!AQ113+'[8]по будинку'!AQ113+'[9]по будинку'!AQ113+'[10]по будинку'!AQ113+'[11]по будинку'!AQ113+'[12]по будинку'!AQ113</f>
        <v>0</v>
      </c>
      <c r="AG113" s="10">
        <f>[1]Дератизація!O114+'[2]по будинку'!AS113+'[3]по будинку'!AR113+'[4]по будинку'!AR113+'[5]по будинку'!AR113+'[6]по будинку'!AR113+'[7]по будинку'!AR113+'[8]по будинку'!AR113+'[9]по будинку'!AR113+'[10]по будинку'!AR113+'[11]по будинку'!AR113+'[12]по будинку'!AR113</f>
        <v>0</v>
      </c>
      <c r="AH113" s="10">
        <f t="shared" si="44"/>
        <v>0</v>
      </c>
      <c r="AI113" s="23">
        <f t="shared" si="45"/>
        <v>0</v>
      </c>
      <c r="AJ113" s="17">
        <f>[1]Дезінсекція!H115+'[2]по будинку'!AV113+'[3]по будинку'!AU113+'[4]по будинку'!AU113+'[5]по будинку'!AU113+'[6]по будинку'!AU113+'[7]по будинку'!AU113+'[8]по будинку'!AU113+'[9]по будинку'!AU113+'[10]по будинку'!AU113+'[11]по будинку'!AU113+'[12]по будинку'!AU113</f>
        <v>0</v>
      </c>
      <c r="AK113" s="10">
        <f>[1]Дезінсекція!O115+'[2]по будинку'!AW113+'[3]по будинку'!AV113+'[4]по будинку'!AV113+'[5]по будинку'!AV113+'[6]по будинку'!AV113+'[7]по будинку'!AV113+'[8]по будинку'!AV113+'[9]по будинку'!AV113+'[10]по будинку'!AV113+'[11]по будинку'!AV113+'[12]по будинку'!AV113</f>
        <v>0</v>
      </c>
      <c r="AL113" s="10">
        <f t="shared" si="46"/>
        <v>0</v>
      </c>
      <c r="AM113" s="23">
        <v>0</v>
      </c>
      <c r="AN113" s="17">
        <f>'[1]Обслуг. ДВК'!H115+'[2]по будинку'!AZ113+'[3]по будинку'!AY113+'[4]по будинку'!AY113+'[5]по будинку'!AY113+'[6]по будинку'!AY113+'[7]по будинку'!AY113+'[8]по будинку'!AY113+'[9]по будинку'!AY113+'[10]по будинку'!AY113+'[11]по будинку'!AY113+'[12]по будинку'!AY113</f>
        <v>838.68062399999985</v>
      </c>
      <c r="AO113" s="10">
        <f>'[1]Обслуг. ДВК'!Q115+'[2]по будинку'!BA113+'[3]по будинку'!AZ113+'[4]по будинку'!AZ113+'[5]по будинку'!AZ113+'[6]по будинку'!AZ113+'[7]по будинку'!AZ113+'[8]по будинку'!AZ113+'[9]по будинку'!AZ113+'[10]по будинку'!AZ113+'[11]по будинку'!AZ113+'[12]по будинку'!AZ113</f>
        <v>4778.0305194806397</v>
      </c>
      <c r="AP113" s="10">
        <v>0</v>
      </c>
      <c r="AQ113" s="23">
        <f t="shared" si="69"/>
        <v>3939.34989548064</v>
      </c>
      <c r="AR113" s="17">
        <f>'[1]ТО мереж електропост.'!H116+'[2]по будинку'!BD113+'[3]по будинку'!BC113+'[4]по будинку'!BC113+'[5]по будинку'!BC113+'[6]по будинку'!BC113+'[7]по будинку'!BC113+'[8]по будинку'!BC113+'[9]по будинку'!BC113+'[10]по будинку'!BC113+'[11]по будинку'!BC113+'[12]по будинку'!BC113</f>
        <v>725.09517600000027</v>
      </c>
      <c r="AS113" s="11">
        <f>'[1]ТО мереж електропост.'!P116+'[2]по будинку'!BE113+'[3]по будинку'!BD113+'[4]по будинку'!BD113+'[5]по будинку'!BD113+'[6]по будинку'!BD113+'[7]по будинку'!BD113+'[8]по будинку'!BD113+'[9]по будинку'!BD113+'[10]по будинку'!BD113+'[11]по будинку'!BD113+'[12]по будинку'!BD113</f>
        <v>52.812877564819566</v>
      </c>
      <c r="AT113" s="10">
        <f t="shared" si="47"/>
        <v>672.28229843518068</v>
      </c>
      <c r="AU113" s="23">
        <v>0</v>
      </c>
      <c r="AV113" s="17">
        <f>'[1]ПР констр.'!H115+'[2]по будинку'!BH113+'[3]по будинку'!BG113+'[4]по будинку'!BG113+'[5]по будинку'!BG113+'[6]по будинку'!BG113+'[7]по будинку'!BG113+'[8]по будинку'!BG113+'[9]по будинку'!BG113+'[10]по будинку'!BG113+'[11]по будинку'!BG113+'[12]по будинку'!BG113</f>
        <v>4283.7295199999999</v>
      </c>
      <c r="AW113" s="10">
        <v>653.72</v>
      </c>
      <c r="AX113" s="10">
        <f t="shared" si="48"/>
        <v>3630.0095199999996</v>
      </c>
      <c r="AY113" s="23">
        <v>0</v>
      </c>
      <c r="AZ113" s="17">
        <f>'[1]Прибирання та вивезення снігу'!H114+'[2]по будинку'!BL113+'[3]по будинку'!BK113+'[4]по будинку'!BK113+'[5]по будинку'!BK113+'[6]по будинку'!BK113+'[7]по будинку'!BK113+'[8]по будинку'!BK113+'[9]по будинку'!BK113+'[10]по будинку'!BK113+'[11]по будинку'!BK113+'[12]по будинку'!BK113</f>
        <v>1150.6077919999998</v>
      </c>
      <c r="BA113" s="10">
        <f>'[1]Прибирання та вивезення снігу'!R114+'[2]по будинку'!BM113+'[3]по будинку'!BL113+'[4]по будинку'!BL113+'[5]по будинку'!BL113+'[6]по будинку'!BL113+'[7]по будинку'!BL113+'[8]по будинку'!BL113+'[9]по будинку'!BL113+'[10]по будинку'!BL113+'[11]по будинку'!BL113+'[12]по будинку'!BL113</f>
        <v>933.44903249803644</v>
      </c>
      <c r="BB113" s="10">
        <f t="shared" si="70"/>
        <v>217.15875950196335</v>
      </c>
      <c r="BC113" s="23">
        <v>0</v>
      </c>
      <c r="BD113" s="17">
        <f>'[1]експлуатація номерних знаків'!H115+'[2]по будинку'!BP113+'[3]по будинку'!BO113+'[4]по будинку'!BO113+'[5]по будинку'!BO113+'[6]по будинку'!BO113+'[7]по будинку'!BO113+'[8]по будинку'!BO113+'[9]по будинку'!BO113+'[10]по будинку'!BO113+'[11]по будинку'!BO113+'[12]по будинку'!BO113</f>
        <v>0</v>
      </c>
      <c r="BE113" s="10">
        <f>'[1]експлуатація номерних знаків'!P115+'[2]по будинку'!BQ113+'[3]по будинку'!BP113+'[4]по будинку'!BP113+'[5]по будинку'!BP113+'[6]по будинку'!BP113+'[7]по будинку'!BP113+'[8]по будинку'!BP113+'[9]по будинку'!BP113+'[10]по будинку'!BP113+'[11]по будинку'!BP113+'[12]по будинку'!BP113</f>
        <v>0</v>
      </c>
      <c r="BF113" s="12">
        <f t="shared" si="51"/>
        <v>0</v>
      </c>
      <c r="BG113" s="29">
        <v>0</v>
      </c>
      <c r="BH113" s="17">
        <f>'[1]Освітлення місць загального кор'!H115+'[2]по будинку'!BT113+'[3]по будинку'!BS113+'[4]по будинку'!BS113+'[5]по будинку'!BS113+'[6]по будинку'!BS113+'[7]по будинку'!BS113+'[8]по будинку'!BS113+'[9]по будинку'!BS113+'[10]по будинку'!BS113+'[11]по будинку'!BS113+'[12]по будинку'!BS113</f>
        <v>1087.755672</v>
      </c>
      <c r="BI113" s="10">
        <f>'[1]Освітлення місць загального кор'!Q115+'[2]по будинку'!BU113+'[3]по будинку'!BT113+'[4]по будинку'!BT113+'[5]по будинку'!BT113+'[6]по будинку'!BT113+'[7]по будинку'!BT113+'[8]по будинку'!BT113+'[9]по будинку'!BT113+'[10]по будинку'!BT113+'[11]по будинку'!BT113+'[12]по будинку'!BT113</f>
        <v>965.89486934502236</v>
      </c>
      <c r="BJ113" s="10">
        <f t="shared" si="52"/>
        <v>121.86080265497765</v>
      </c>
      <c r="BK113" s="27">
        <v>0</v>
      </c>
      <c r="BL113" s="17">
        <v>0</v>
      </c>
      <c r="BM113" s="10">
        <f>'[1]Енергопостачання ліфтів'!P115+'[2]по будинку'!BY113+'[3]по будинку'!BX113+'[4]по будинку'!BX113+'[5]по будинку'!BX113+'[6]по будинку'!BX113+'[7]по будинку'!BX113+'[8]по будинку'!BX113+'[9]по будинку'!BX113+'[10]по будинку'!BX113+'[11]по будинку'!BX113+'[12]по будинку'!BX113</f>
        <v>0</v>
      </c>
      <c r="BN113" s="10">
        <f t="shared" si="54"/>
        <v>0</v>
      </c>
      <c r="BO113" s="23">
        <f t="shared" si="55"/>
        <v>0</v>
      </c>
      <c r="BP113" s="134">
        <f t="shared" si="56"/>
        <v>17757.944424000001</v>
      </c>
      <c r="BQ113" s="12">
        <f t="shared" si="56"/>
        <v>16922.977607475976</v>
      </c>
      <c r="BR113" s="10">
        <f t="shared" si="57"/>
        <v>834.96681652402549</v>
      </c>
      <c r="BS113" s="15">
        <v>0</v>
      </c>
      <c r="BT113" s="30">
        <f t="shared" si="58"/>
        <v>0.95298066056589514</v>
      </c>
    </row>
    <row r="114" spans="1:72" ht="17.100000000000001" customHeight="1" x14ac:dyDescent="0.2">
      <c r="A114" s="135">
        <v>109</v>
      </c>
      <c r="B114" s="39" t="s">
        <v>58</v>
      </c>
      <c r="C114" s="36">
        <v>16</v>
      </c>
      <c r="D114" s="22">
        <f>'[1]Прибирання сходових кліто'!H115+'[2]по будинку'!P114+'[3]по будинку'!O114+'[4]по будинку'!O114+'[5]по будинку'!O114+'[6]по будинку'!O114+'[7]по будинку'!O114+'[8]по будинку'!O114+'[9]по будинку'!O114+'[10]по будинку'!O114+'[11]по будинку'!O114+'[12]по будинку'!O114</f>
        <v>0</v>
      </c>
      <c r="E114" s="11">
        <f>'[1]Прибирання сходових кліто'!Y115+'[2]по будинку'!Q114+'[3]по будинку'!P114+'[4]по будинку'!P114+'[5]по будинку'!P114+'[6]по будинку'!P114+'[7]по будинку'!P114+'[8]по будинку'!P114+'[9]по будинку'!P114+'[10]по будинку'!P114+'[11]по будинку'!P114+'[12]по будинку'!P114</f>
        <v>0</v>
      </c>
      <c r="F114" s="10">
        <f t="shared" si="33"/>
        <v>0</v>
      </c>
      <c r="G114" s="23">
        <f t="shared" si="34"/>
        <v>0</v>
      </c>
      <c r="H114" s="17">
        <f>'[1]Прибирання прибуд терит.'!H114+'[2]по будинку'!T114+'[3]по будинку'!S114+'[4]по будинку'!S114+'[5]по будинку'!S114+'[6]по будинку'!S114+'[7]по будинку'!S114+'[8]по будинку'!S114+'[9]по будинку'!S114+'[10]по будинку'!S114+'[11]по будинку'!S114+'[12]по будинку'!S114</f>
        <v>5914.3109299999987</v>
      </c>
      <c r="I114" s="11">
        <f>'[1]Прибирання прибуд терит.'!AG114+'[2]по будинку'!U114+'[3]по будинку'!T114+'[4]по будинку'!T114+'[5]по будинку'!T114+'[6]по будинку'!T114+'[7]по будинку'!T114+'[8]по будинку'!T114+'[9]по будинку'!T114+'[10]по будинку'!T114+'[11]по будинку'!T114+'[12]по будинку'!T114</f>
        <v>7956.1820579465202</v>
      </c>
      <c r="J114" s="10">
        <v>0</v>
      </c>
      <c r="K114" s="23">
        <f t="shared" si="36"/>
        <v>2041.8711279465215</v>
      </c>
      <c r="L114" s="22">
        <f>'[1]Вивезення та знешкодження ТПВ'!H116+'[2]по будинку'!X114+'[3]по будинку'!W114+'[4]по будинку'!W114+'[5]по будинку'!W114</f>
        <v>1481.6912</v>
      </c>
      <c r="M114" s="10">
        <f>'[1]Вивезення та знешкодження ТПВ'!V116+'[2]по будинку'!Y114+'[3]по будинку'!X114+'[4]по будинку'!X114+'[5]по будинку'!X114</f>
        <v>1451.9524696030458</v>
      </c>
      <c r="N114" s="10">
        <f t="shared" si="61"/>
        <v>29.738730396954224</v>
      </c>
      <c r="O114" s="15">
        <v>0</v>
      </c>
      <c r="P114" s="17">
        <f>'[1]Приб підвал, тех.поверхів,покр '!H116+'[2]по будинку'!AB114+'[3]по будинку'!AA114+'[4]по будинку'!AA114+'[5]по будинку'!AA114+'[6]по будинку'!AA114+'[7]по будинку'!AA114+'[8]по будинку'!AA114+'[9]по будинку'!AA114+'[10]по будинку'!AA114+'[11]по будинку'!AA114+'[12]по будинку'!AA114</f>
        <v>488.00010600000002</v>
      </c>
      <c r="Q114" s="11">
        <f>'[1]Приб підвал, тех.поверхів,покр '!Q116+'[2]по будинку'!AC114+'[3]по будинку'!AB114+'[4]по будинку'!AB114+'[5]по будинку'!AB114+'[6]по будинку'!AB114+'[7]по будинку'!AB114+'[8]по будинку'!AB114+'[9]по будинку'!AB114+'[10]по будинку'!AB114+'[11]по будинку'!AB114+'[12]по будинку'!AB114</f>
        <v>0</v>
      </c>
      <c r="R114" s="10">
        <f t="shared" si="38"/>
        <v>488.00010600000002</v>
      </c>
      <c r="S114" s="23">
        <v>0</v>
      </c>
      <c r="T114" s="17">
        <v>0</v>
      </c>
      <c r="U114" s="10">
        <f>'[1]ТО ліфтів'!Q116+'[2]по будинку'!AG114+'[3]по будинку'!AF114+'[4]по будинку'!AF114+'[5]по будинку'!AF114+'[6]по будинку'!AF114+'[7]по будинку'!AF114+'[8]по будинку'!AF114+'[9]по будинку'!AF114+'[10]по будинку'!AF114+'[11]по будинку'!AF114+'[12]по будинку'!AF114</f>
        <v>0</v>
      </c>
      <c r="V114" s="10">
        <f t="shared" si="39"/>
        <v>0</v>
      </c>
      <c r="W114" s="23">
        <f t="shared" si="40"/>
        <v>0</v>
      </c>
      <c r="X114" s="17">
        <f>'[1]Обслуг. дисп.'!H116+'[2]по будинку'!AJ114+'[3]по будинку'!AI114+'[4]по будинку'!AI114+'[5]по будинку'!AI114+'[6]по будинку'!AI114+'[7]по будинку'!AI114+'[8]по будинку'!AI114+'[9]по будинку'!AI114+'[10]по будинку'!AI114+'[11]по будинку'!AI114+'[12]по будинку'!AI114</f>
        <v>0</v>
      </c>
      <c r="Y114" s="10">
        <f>'[1]Обслуг. дисп.'!O116+'[2]по будинку'!AK114+'[3]по будинку'!AJ114+'[4]по будинку'!AJ114+'[5]по будинку'!AJ114+'[6]по будинку'!AJ114+'[7]по будинку'!AJ114+'[8]по будинку'!AJ114+'[9]по будинку'!AJ114+'[10]по будинку'!AJ114+'[11]по будинку'!AJ114+'[12]по будинку'!AJ114</f>
        <v>0</v>
      </c>
      <c r="Z114" s="10">
        <f t="shared" si="41"/>
        <v>0</v>
      </c>
      <c r="AA114" s="27">
        <f t="shared" si="42"/>
        <v>0</v>
      </c>
      <c r="AB114" s="17">
        <f>'[1]ТО внутр. буд.сист'!H114+'[2]по будинку'!AN114+'[3]по будинку'!AM114+'[4]по будинку'!AM114+'[5]по будинку'!AM114+'[6]по будинку'!AM114+'[7]по будинку'!AM114+'[8]по будинку'!AM114+'[9]по будинку'!AM114+'[10]по будинку'!AM114+'[11]по будинку'!AM114+'[12]по будинку'!AM114</f>
        <v>4228.5039940000006</v>
      </c>
      <c r="AC114" s="10">
        <f>'[1]ТО внутр. буд.сист'!W114+'[2]по будинку'!AO114+'[3]по будинку'!AN114+'[4]по будинку'!AN114+'[5]по будинку'!AN114+'[6]по будинку'!AN114+'[7]по будинку'!AN114+'[8]по будинку'!AN114+'[9]по будинку'!AN114+'[10]по будинку'!AN114+'[11]по будинку'!AN114+'[12]по будинку'!AN114</f>
        <v>2081.2385997746892</v>
      </c>
      <c r="AD114" s="10">
        <f t="shared" si="43"/>
        <v>2147.2653942253114</v>
      </c>
      <c r="AE114" s="23">
        <v>0</v>
      </c>
      <c r="AF114" s="17">
        <f>[1]Дератизація!H115+'[2]по будинку'!AR114+'[3]по будинку'!AQ114+'[4]по будинку'!AQ114+'[5]по будинку'!AQ114+'[6]по будинку'!AQ114+'[7]по будинку'!AQ114+'[8]по будинку'!AQ114+'[9]по будинку'!AQ114+'[10]по будинку'!AQ114+'[11]по будинку'!AQ114+'[12]по будинку'!AQ114</f>
        <v>0</v>
      </c>
      <c r="AG114" s="10">
        <f>[1]Дератизація!O115+'[2]по будинку'!AS114+'[3]по будинку'!AR114+'[4]по будинку'!AR114+'[5]по будинку'!AR114+'[6]по будинку'!AR114+'[7]по будинку'!AR114+'[8]по будинку'!AR114+'[9]по будинку'!AR114+'[10]по будинку'!AR114+'[11]по будинку'!AR114+'[12]по будинку'!AR114</f>
        <v>0</v>
      </c>
      <c r="AH114" s="10">
        <f t="shared" si="44"/>
        <v>0</v>
      </c>
      <c r="AI114" s="23">
        <f t="shared" si="45"/>
        <v>0</v>
      </c>
      <c r="AJ114" s="17">
        <f>[1]Дезінсекція!H116+'[2]по будинку'!AV114+'[3]по будинку'!AU114+'[4]по будинку'!AU114+'[5]по будинку'!AU114+'[6]по будинку'!AU114+'[7]по будинку'!AU114+'[8]по будинку'!AU114+'[9]по будинку'!AU114+'[10]по будинку'!AU114+'[11]по будинку'!AU114+'[12]по будинку'!AU114</f>
        <v>0</v>
      </c>
      <c r="AK114" s="10">
        <f>[1]Дезінсекція!O116+'[2]по будинку'!AW114+'[3]по будинку'!AV114+'[4]по будинку'!AV114+'[5]по будинку'!AV114+'[6]по будинку'!AV114+'[7]по будинку'!AV114+'[8]по будинку'!AV114+'[9]по будинку'!AV114+'[10]по будинку'!AV114+'[11]по будинку'!AV114+'[12]по будинку'!AV114</f>
        <v>0</v>
      </c>
      <c r="AL114" s="10">
        <f t="shared" si="46"/>
        <v>0</v>
      </c>
      <c r="AM114" s="23">
        <v>0</v>
      </c>
      <c r="AN114" s="17">
        <f>'[1]Обслуг. ДВК'!H116+'[2]по будинку'!AZ114+'[3]по будинку'!AY114+'[4]по будинку'!AY114+'[5]по будинку'!AY114+'[6]по будинку'!AY114+'[7]по будинку'!AY114+'[8]по будинку'!AY114+'[9]по будинку'!AY114+'[10]по будинку'!AY114+'[11]по будинку'!AY114+'[12]по будинку'!AY114</f>
        <v>1628.1359379999997</v>
      </c>
      <c r="AO114" s="10">
        <f>'[1]Обслуг. ДВК'!Q116+'[2]по будинку'!BA114+'[3]по будинку'!AZ114+'[4]по будинку'!AZ114+'[5]по будинку'!AZ114+'[6]по будинку'!AZ114+'[7]по будинку'!AZ114+'[8]по будинку'!AZ114+'[9]по будинку'!AZ114+'[10]по будинку'!AZ114+'[11]по будинку'!AZ114+'[12]по будинку'!AZ114</f>
        <v>9556.0610389612793</v>
      </c>
      <c r="AP114" s="10">
        <v>0</v>
      </c>
      <c r="AQ114" s="23">
        <f t="shared" si="69"/>
        <v>7927.9251009612799</v>
      </c>
      <c r="AR114" s="17">
        <f>'[1]ТО мереж електропост.'!H117+'[2]по будинку'!BD114+'[3]по будинку'!BC114+'[4]по будинку'!BC114+'[5]по будинку'!BC114+'[6]по будинку'!BC114+'[7]по будинку'!BC114+'[8]по будинку'!BC114+'[9]по будинку'!BC114+'[10]по будинку'!BC114+'[11]по будинку'!BC114+'[12]по будинку'!BC114</f>
        <v>2053.2918999999993</v>
      </c>
      <c r="AS114" s="11">
        <f>'[1]ТО мереж електропост.'!P117+'[2]по будинку'!BE114+'[3]по будинку'!BD114+'[4]по будинку'!BD114+'[5]по будинку'!BD114+'[6]по будинку'!BD114+'[7]по будинку'!BD114+'[8]по будинку'!BD114+'[9]по будинку'!BD114+'[10]по будинку'!BD114+'[11]по будинку'!BD114+'[12]по будинку'!BD114</f>
        <v>149.54149958957714</v>
      </c>
      <c r="AT114" s="10">
        <f t="shared" si="47"/>
        <v>1903.7504004104221</v>
      </c>
      <c r="AU114" s="23">
        <v>0</v>
      </c>
      <c r="AV114" s="17">
        <f>'[1]ПР констр.'!H116+'[2]по будинку'!BH114+'[3]по будинку'!BG114+'[4]по будинку'!BG114+'[5]по будинку'!BG114+'[6]по будинку'!BG114+'[7]по будинку'!BG114+'[8]по будинку'!BG114+'[9]по будинку'!BG114+'[10]по будинку'!BG114+'[11]по будинку'!BG114+'[12]по будинку'!BG114</f>
        <v>7838.7851079999982</v>
      </c>
      <c r="AW114" s="10">
        <v>0</v>
      </c>
      <c r="AX114" s="10">
        <f t="shared" si="48"/>
        <v>7838.7851079999982</v>
      </c>
      <c r="AY114" s="23">
        <v>0</v>
      </c>
      <c r="AZ114" s="17">
        <f>'[1]Прибирання та вивезення снігу'!H115+'[2]по будинку'!BL114+'[3]по будинку'!BK114+'[4]по будинку'!BK114+'[5]по будинку'!BK114+'[6]по будинку'!BK114+'[7]по будинку'!BK114+'[8]по будинку'!BK114+'[9]по будинку'!BK114+'[10]по будинку'!BK114+'[11]по будинку'!BK114+'[12]по будинку'!BK114</f>
        <v>1876.3830800000001</v>
      </c>
      <c r="BA114" s="10">
        <f>'[1]Прибирання та вивезення снігу'!R115+'[2]по будинку'!BM114+'[3]по будинку'!BL114+'[4]по будинку'!BL114+'[5]по будинку'!BL114+'[6]по будинку'!BL114+'[7]по будинку'!BL114+'[8]по будинку'!BL114+'[9]по будинку'!BL114+'[10]по будинку'!BL114+'[11]по будинку'!BL114+'[12]по будинку'!BL114</f>
        <v>944.49940671302716</v>
      </c>
      <c r="BB114" s="10">
        <f t="shared" si="70"/>
        <v>931.88367328697291</v>
      </c>
      <c r="BC114" s="23">
        <v>0</v>
      </c>
      <c r="BD114" s="17">
        <f>'[1]експлуатація номерних знаків'!H116+'[2]по будинку'!BP114+'[3]по будинку'!BO114+'[4]по будинку'!BO114+'[5]по будинку'!BO114+'[6]по будинку'!BO114+'[7]по будинку'!BO114+'[8]по будинку'!BO114+'[9]по будинку'!BO114+'[10]по будинку'!BO114+'[11]по будинку'!BO114+'[12]по будинку'!BO114</f>
        <v>11.240415999999998</v>
      </c>
      <c r="BE114" s="10">
        <f>'[1]експлуатація номерних знаків'!P116+'[2]по будинку'!BQ114+'[3]по будинку'!BP114+'[4]по будинку'!BP114+'[5]по будинку'!BP114+'[6]по будинку'!BP114+'[7]по будинку'!BP114+'[8]по будинку'!BP114+'[9]по будинку'!BP114+'[10]по будинку'!BP114+'[11]по будинку'!BP114+'[12]по будинку'!BP114</f>
        <v>0</v>
      </c>
      <c r="BF114" s="12">
        <f t="shared" si="51"/>
        <v>11.240415999999998</v>
      </c>
      <c r="BG114" s="29">
        <v>0</v>
      </c>
      <c r="BH114" s="17">
        <f>'[1]Освітлення місць загального кор'!H116+'[2]по будинку'!BT114+'[3]по будинку'!BS114+'[4]по будинку'!BS114+'[5]по будинку'!BS114+'[6]по будинку'!BS114+'[7]по будинку'!BS114+'[8]по будинку'!BS114+'[9]по будинку'!BS114+'[10]по будинку'!BS114+'[11]по будинку'!BS114+'[12]по будинку'!BS114</f>
        <v>2216.980458</v>
      </c>
      <c r="BI114" s="10">
        <f>'[1]Освітлення місць загального кор'!Q116+'[2]по будинку'!BU114+'[3]по будинку'!BT114+'[4]по будинку'!BT114+'[5]по будинку'!BT114+'[6]по будинку'!BT114+'[7]по будинку'!BT114+'[8]по будинку'!BT114+'[9]по будинку'!BT114+'[10]по будинку'!BT114+'[11]по будинку'!BT114+'[12]по будинку'!BT114</f>
        <v>2666.7464960060734</v>
      </c>
      <c r="BJ114" s="10">
        <v>0</v>
      </c>
      <c r="BK114" s="27">
        <f t="shared" si="53"/>
        <v>449.76603800607336</v>
      </c>
      <c r="BL114" s="17">
        <v>0</v>
      </c>
      <c r="BM114" s="10">
        <f>'[1]Енергопостачання ліфтів'!P116+'[2]по будинку'!BY114+'[3]по будинку'!BX114+'[4]по будинку'!BX114+'[5]по будинку'!BX114+'[6]по будинку'!BX114+'[7]по будинку'!BX114+'[8]по будинку'!BX114+'[9]по будинку'!BX114+'[10]по будинку'!BX114+'[11]по будинку'!BX114+'[12]по будинку'!BX114</f>
        <v>0</v>
      </c>
      <c r="BN114" s="10">
        <f t="shared" si="54"/>
        <v>0</v>
      </c>
      <c r="BO114" s="23">
        <f t="shared" si="55"/>
        <v>0</v>
      </c>
      <c r="BP114" s="134">
        <f t="shared" si="56"/>
        <v>27737.323129999997</v>
      </c>
      <c r="BQ114" s="12">
        <f t="shared" si="56"/>
        <v>24806.221568594214</v>
      </c>
      <c r="BR114" s="10">
        <f t="shared" si="57"/>
        <v>2931.1015614057833</v>
      </c>
      <c r="BS114" s="15">
        <v>0</v>
      </c>
      <c r="BT114" s="30">
        <f t="shared" si="58"/>
        <v>0.89432644427624752</v>
      </c>
    </row>
    <row r="115" spans="1:72" ht="17.100000000000001" customHeight="1" x14ac:dyDescent="0.2">
      <c r="A115" s="136">
        <v>110</v>
      </c>
      <c r="B115" s="39" t="s">
        <v>59</v>
      </c>
      <c r="C115" s="36">
        <v>37</v>
      </c>
      <c r="D115" s="22">
        <f>'[1]Прибирання сходових кліто'!H116+'[2]по будинку'!P115+'[3]по будинку'!O115+'[4]по будинку'!O115+'[5]по будинку'!O115+'[6]по будинку'!O115+'[7]по будинку'!O115+'[8]по будинку'!O115+'[9]по будинку'!O115+'[10]по будинку'!O115+'[11]по будинку'!O115+'[12]по будинку'!O115</f>
        <v>0</v>
      </c>
      <c r="E115" s="11">
        <f>'[1]Прибирання сходових кліто'!Y116+'[2]по будинку'!Q115+'[3]по будинку'!P115+'[4]по будинку'!P115+'[5]по будинку'!P115+'[6]по будинку'!P115+'[7]по будинку'!P115+'[8]по будинку'!P115+'[9]по будинку'!P115+'[10]по будинку'!P115+'[11]по будинку'!P115+'[12]по будинку'!P115</f>
        <v>0</v>
      </c>
      <c r="F115" s="10">
        <f t="shared" si="33"/>
        <v>0</v>
      </c>
      <c r="G115" s="23">
        <f t="shared" si="34"/>
        <v>0</v>
      </c>
      <c r="H115" s="17">
        <f>'[1]Прибирання прибуд терит.'!H115+'[2]по будинку'!T115+'[3]по будинку'!S115+'[4]по будинку'!S115+'[5]по будинку'!S115+'[6]по будинку'!S115+'[7]по будинку'!S115+'[8]по будинку'!S115+'[9]по будинку'!S115+'[10]по будинку'!S115+'[11]по будинку'!S115+'[12]по будинку'!S115</f>
        <v>6526.8066599999984</v>
      </c>
      <c r="I115" s="11">
        <f>'[1]Прибирання прибуд терит.'!AG115+'[2]по будинку'!U115+'[3]по будинку'!T115+'[4]по будинку'!T115+'[5]по будинку'!T115+'[6]по будинку'!T115+'[7]по будинку'!T115+'[8]по будинку'!T115+'[9]по будинку'!T115+'[10]по будинку'!T115+'[11]по будинку'!T115+'[12]по будинку'!T115</f>
        <v>8425.9687238413717</v>
      </c>
      <c r="J115" s="10">
        <v>0</v>
      </c>
      <c r="K115" s="23">
        <f t="shared" si="36"/>
        <v>1899.1620638413733</v>
      </c>
      <c r="L115" s="22">
        <f>'[1]Вивезення та знешкодження ТПВ'!H117+'[2]по будинку'!X115+'[3]по будинку'!W115+'[4]по будинку'!W115+'[5]по будинку'!W115</f>
        <v>2538.4589999999998</v>
      </c>
      <c r="M115" s="10">
        <f>'[1]Вивезення та знешкодження ТПВ'!V117+'[2]по будинку'!Y115+'[3]по будинку'!X115+'[4]по будинку'!X115+'[5]по будинку'!X115</f>
        <v>3578.9199459326146</v>
      </c>
      <c r="N115" s="10">
        <v>0</v>
      </c>
      <c r="O115" s="15">
        <f t="shared" si="37"/>
        <v>1040.4609459326148</v>
      </c>
      <c r="P115" s="17">
        <f>'[1]Приб підвал, тех.поверхів,покр '!H117+'[2]по будинку'!AB115+'[3]по будинку'!AA115+'[4]по будинку'!AA115+'[5]по будинку'!AA115+'[6]по будинку'!AA115+'[7]по будинку'!AA115+'[8]по будинку'!AA115+'[9]по будинку'!AA115+'[10]по будинку'!AA115+'[11]по будинку'!AA115+'[12]по будинку'!AA115</f>
        <v>315.82386000000008</v>
      </c>
      <c r="Q115" s="11">
        <f>'[1]Приб підвал, тех.поверхів,покр '!Q117+'[2]по будинку'!AC115+'[3]по будинку'!AB115+'[4]по будинку'!AB115+'[5]по будинку'!AB115+'[6]по будинку'!AB115+'[7]по будинку'!AB115+'[8]по будинку'!AB115+'[9]по будинку'!AB115+'[10]по будинку'!AB115+'[11]по будинку'!AB115+'[12]по будинку'!AB115</f>
        <v>0</v>
      </c>
      <c r="R115" s="10">
        <f t="shared" si="38"/>
        <v>315.82386000000008</v>
      </c>
      <c r="S115" s="23">
        <v>0</v>
      </c>
      <c r="T115" s="17">
        <v>0</v>
      </c>
      <c r="U115" s="10">
        <f>'[1]ТО ліфтів'!Q117+'[2]по будинку'!AG115+'[3]по будинку'!AF115+'[4]по будинку'!AF115+'[5]по будинку'!AF115+'[6]по будинку'!AF115+'[7]по будинку'!AF115+'[8]по будинку'!AF115+'[9]по будинку'!AF115+'[10]по будинку'!AF115+'[11]по будинку'!AF115+'[12]по будинку'!AF115</f>
        <v>0</v>
      </c>
      <c r="V115" s="10">
        <f t="shared" si="39"/>
        <v>0</v>
      </c>
      <c r="W115" s="23">
        <f t="shared" si="40"/>
        <v>0</v>
      </c>
      <c r="X115" s="17">
        <f>'[1]Обслуг. дисп.'!H117+'[2]по будинку'!AJ115+'[3]по будинку'!AI115+'[4]по будинку'!AI115+'[5]по будинку'!AI115+'[6]по будинку'!AI115+'[7]по будинку'!AI115+'[8]по будинку'!AI115+'[9]по будинку'!AI115+'[10]по будинку'!AI115+'[11]по будинку'!AI115+'[12]по будинку'!AI115</f>
        <v>0</v>
      </c>
      <c r="Y115" s="10">
        <f>'[1]Обслуг. дисп.'!O117+'[2]по будинку'!AK115+'[3]по будинку'!AJ115+'[4]по будинку'!AJ115+'[5]по будинку'!AJ115+'[6]по будинку'!AJ115+'[7]по будинку'!AJ115+'[8]по будинку'!AJ115+'[9]по будинку'!AJ115+'[10]по будинку'!AJ115+'[11]по будинку'!AJ115+'[12]по будинку'!AJ115</f>
        <v>0</v>
      </c>
      <c r="Z115" s="10">
        <f t="shared" si="41"/>
        <v>0</v>
      </c>
      <c r="AA115" s="27">
        <f t="shared" si="42"/>
        <v>0</v>
      </c>
      <c r="AB115" s="17">
        <f>'[1]ТО внутр. буд.сист'!H115+'[2]по будинку'!AN115+'[3]по будинку'!AM115+'[4]по будинку'!AM115+'[5]по будинку'!AM115+'[6]по будинку'!AM115+'[7]по будинку'!AM115+'[8]по будинку'!AM115+'[9]по будинку'!AM115+'[10]по будинку'!AM115+'[11]по будинку'!AM115+'[12]по будинку'!AM115</f>
        <v>4526.0028000000002</v>
      </c>
      <c r="AC115" s="10">
        <f>'[1]ТО внутр. буд.сист'!W115+'[2]по будинку'!AO115+'[3]по будинку'!AN115+'[4]по будинку'!AN115+'[5]по будинку'!AN115+'[6]по будинку'!AN115+'[7]по будинку'!AN115+'[8]по будинку'!AN115+'[9]по будинку'!AN115+'[10]по будинку'!AN115+'[11]по будинку'!AN115+'[12]по будинку'!AN115</f>
        <v>6960.5375298227282</v>
      </c>
      <c r="AD115" s="10">
        <v>0</v>
      </c>
      <c r="AE115" s="23">
        <f>AC115-AB115</f>
        <v>2434.534729822728</v>
      </c>
      <c r="AF115" s="17">
        <f>[1]Дератизація!H116+'[2]по будинку'!AR115+'[3]по будинку'!AQ115+'[4]по будинку'!AQ115+'[5]по будинку'!AQ115+'[6]по будинку'!AQ115+'[7]по будинку'!AQ115+'[8]по будинку'!AQ115+'[9]по будинку'!AQ115+'[10]по будинку'!AQ115+'[11]по будинку'!AQ115+'[12]по будинку'!AQ115</f>
        <v>375.97031999999996</v>
      </c>
      <c r="AG115" s="10">
        <f>[1]Дератизація!O116+'[2]по будинку'!AS115+'[3]по будинку'!AR115+'[4]по будинку'!AR115+'[5]по будинку'!AR115+'[6]по будинку'!AR115+'[7]по будинку'!AR115+'[8]по будинку'!AR115+'[9]по будинку'!AR115+'[10]по будинку'!AR115+'[11]по будинку'!AR115+'[12]по будинку'!AR115</f>
        <v>312.87291422275752</v>
      </c>
      <c r="AH115" s="10">
        <f t="shared" si="44"/>
        <v>63.097405777242443</v>
      </c>
      <c r="AI115" s="23">
        <v>0</v>
      </c>
      <c r="AJ115" s="17">
        <f>[1]Дезінсекція!H117+'[2]по будинку'!AV115+'[3]по будинку'!AU115+'[4]по будинку'!AU115+'[5]по будинку'!AU115+'[6]по будинку'!AU115+'[7]по будинку'!AU115+'[8]по будинку'!AU115+'[9]по будинку'!AU115+'[10]по будинку'!AU115+'[11]по будинку'!AU115+'[12]по будинку'!AU115</f>
        <v>11.868119999999999</v>
      </c>
      <c r="AK115" s="10">
        <f>[1]Дезінсекція!O117+'[2]по будинку'!AW115+'[3]по будинку'!AV115+'[4]по будинку'!AV115+'[5]по будинку'!AV115+'[6]по будинку'!AV115+'[7]по будинку'!AV115+'[8]по будинку'!AV115+'[9]по будинку'!AV115+'[10]по будинку'!AV115+'[11]по будинку'!AV115+'[12]по будинку'!AV115</f>
        <v>0</v>
      </c>
      <c r="AL115" s="10">
        <f t="shared" si="46"/>
        <v>11.868119999999999</v>
      </c>
      <c r="AM115" s="23">
        <v>0</v>
      </c>
      <c r="AN115" s="17">
        <f>'[1]Обслуг. ДВК'!H117+'[2]по будинку'!AZ115+'[3]по будинку'!AY115+'[4]по будинку'!AY115+'[5]по будинку'!AY115+'[6]по будинку'!AY115+'[7]по будинку'!AY115+'[8]по будинку'!AY115+'[9]по будинку'!AY115+'[10]по будинку'!AY115+'[11]по будинку'!AY115+'[12]по будинку'!AY115</f>
        <v>1579.3390799999997</v>
      </c>
      <c r="AO115" s="10">
        <f>'[1]Обслуг. ДВК'!Q117+'[2]по будинку'!BA115+'[3]по будинку'!AZ115+'[4]по будинку'!AZ115+'[5]по будинку'!AZ115+'[6]по будинку'!AZ115+'[7]по будинку'!AZ115+'[8]по будинку'!AZ115+'[9]по будинку'!AZ115+'[10]по будинку'!AZ115+'[11]по будинку'!AZ115+'[12]по будинку'!AZ115</f>
        <v>1982.9268171937686</v>
      </c>
      <c r="AP115" s="10">
        <v>0</v>
      </c>
      <c r="AQ115" s="23">
        <f t="shared" si="69"/>
        <v>403.58773719376882</v>
      </c>
      <c r="AR115" s="17">
        <f>'[1]ТО мереж електропост.'!H118+'[2]по будинку'!BD115+'[3]по будинку'!BC115+'[4]по будинку'!BC115+'[5]по будинку'!BC115+'[6]по будинку'!BC115+'[7]по будинку'!BC115+'[8]по будинку'!BC115+'[9]по будинку'!BC115+'[10]по будинку'!BC115+'[11]по будинку'!BC115+'[12]по будинку'!BC115</f>
        <v>2025.1994400000003</v>
      </c>
      <c r="AS115" s="11">
        <f>'[1]ТО мереж електропост.'!P118+'[2]по будинку'!BE115+'[3]по будинку'!BD115+'[4]по будинку'!BD115+'[5]по будинку'!BD115+'[6]по будинку'!BD115+'[7]по будинку'!BD115+'[8]по будинку'!BD115+'[9]по будинку'!BD115+'[10]по будинку'!BD115+'[11]по будинку'!BD115+'[12]по будинку'!BD115</f>
        <v>147.42039682530356</v>
      </c>
      <c r="AT115" s="10">
        <f t="shared" si="47"/>
        <v>1877.7790431746967</v>
      </c>
      <c r="AU115" s="23">
        <v>0</v>
      </c>
      <c r="AV115" s="17">
        <f>'[1]ПР констр.'!H117+'[2]по будинку'!BH115+'[3]по будинку'!BG115+'[4]по будинку'!BG115+'[5]по будинку'!BG115+'[6]по будинку'!BG115+'[7]по будинку'!BG115+'[8]по будинку'!BG115+'[9]по будинку'!BG115+'[10]по будинку'!BG115+'[11]по будинку'!BG115+'[12]по будинку'!BG115</f>
        <v>8338.3066800000015</v>
      </c>
      <c r="AW115" s="10">
        <v>410.88</v>
      </c>
      <c r="AX115" s="10">
        <f t="shared" si="48"/>
        <v>7927.4266800000014</v>
      </c>
      <c r="AY115" s="23">
        <v>0</v>
      </c>
      <c r="AZ115" s="17">
        <f>'[1]Прибирання та вивезення снігу'!H116+'[2]по будинку'!BL115+'[3]по будинку'!BK115+'[4]по будинку'!BK115+'[5]по будинку'!BK115+'[6]по будинку'!BK115+'[7]по будинку'!BK115+'[8]по будинку'!BK115+'[9]по будинку'!BK115+'[10]по будинку'!BK115+'[11]по будинку'!BK115+'[12]по будинку'!BK115</f>
        <v>1250.9145000000003</v>
      </c>
      <c r="BA115" s="10">
        <f>'[1]Прибирання та вивезення снігу'!R116+'[2]по будинку'!BM115+'[3]по будинку'!BL115+'[4]по будинку'!BL115+'[5]по будинку'!BL115+'[6]по будинку'!BL115+'[7]по будинку'!BL115+'[8]по будинку'!BL115+'[9]по будинку'!BL115+'[10]по будинку'!BL115+'[11]по будинку'!BL115+'[12]по будинку'!BL115</f>
        <v>836.89360430267607</v>
      </c>
      <c r="BB115" s="10">
        <f t="shared" si="70"/>
        <v>414.02089569732425</v>
      </c>
      <c r="BC115" s="23">
        <v>0</v>
      </c>
      <c r="BD115" s="17">
        <f>'[1]експлуатація номерних знаків'!H117+'[2]по будинку'!BP115+'[3]по будинку'!BO115+'[4]по будинку'!BO115+'[5]по будинку'!BO115+'[6]по будинку'!BO115+'[7]по будинку'!BO115+'[8]по будинку'!BO115+'[9]по будинку'!BO115+'[10]по будинку'!BO115+'[11]по будинку'!BO115+'[12]по будинку'!BO115</f>
        <v>11.868119999999999</v>
      </c>
      <c r="BE115" s="10">
        <f>'[1]експлуатація номерних знаків'!P117+'[2]по будинку'!BQ115+'[3]по будинку'!BP115+'[4]по будинку'!BP115+'[5]по будинку'!BP115+'[6]по будинку'!BP115+'[7]по будинку'!BP115+'[8]по будинку'!BP115+'[9]по будинку'!BP115+'[10]по будинку'!BP115+'[11]по будинку'!BP115+'[12]по будинку'!BP115</f>
        <v>0</v>
      </c>
      <c r="BF115" s="12">
        <f t="shared" si="51"/>
        <v>11.868119999999999</v>
      </c>
      <c r="BG115" s="29">
        <v>0</v>
      </c>
      <c r="BH115" s="17">
        <f>'[1]Освітлення місць загального кор'!H117+'[2]по будинку'!BT115+'[3]по будинку'!BS115+'[4]по будинку'!BS115+'[5]по будинку'!BS115+'[6]по будинку'!BS115+'[7]по будинку'!BS115+'[8]по будинку'!BS115+'[9]по будинку'!BS115+'[10]по будинку'!BS115+'[11]по будинку'!BS115+'[12]по будинку'!BS115</f>
        <v>3646.2967199999994</v>
      </c>
      <c r="BI115" s="10">
        <f>'[1]Освітлення місць загального кор'!Q117+'[2]по будинку'!BU115+'[3]по будинку'!BT115+'[4]по будинку'!BT115+'[5]по будинку'!BT115+'[6]по будинку'!BT115+'[7]по будинку'!BT115+'[8]по будинку'!BT115+'[9]по будинку'!BT115+'[10]по будинку'!BT115+'[11]по будинку'!BT115+'[12]по будинку'!BT115</f>
        <v>2899.19305853473</v>
      </c>
      <c r="BJ115" s="10">
        <f>BH115-BI115</f>
        <v>747.1036614652694</v>
      </c>
      <c r="BK115" s="27">
        <v>0</v>
      </c>
      <c r="BL115" s="17">
        <v>0</v>
      </c>
      <c r="BM115" s="10">
        <f>'[1]Енергопостачання ліфтів'!P117+'[2]по будинку'!BY115+'[3]по будинку'!BX115+'[4]по будинку'!BX115+'[5]по будинку'!BX115+'[6]по будинку'!BX115+'[7]по будинку'!BX115+'[8]по будинку'!BX115+'[9]по будинку'!BX115+'[10]по будинку'!BX115+'[11]по будинку'!BX115+'[12]по будинку'!BX115</f>
        <v>0</v>
      </c>
      <c r="BN115" s="10">
        <f t="shared" si="54"/>
        <v>0</v>
      </c>
      <c r="BO115" s="23">
        <f t="shared" si="55"/>
        <v>0</v>
      </c>
      <c r="BP115" s="134">
        <f t="shared" si="56"/>
        <v>31146.855299999996</v>
      </c>
      <c r="BQ115" s="12">
        <f t="shared" si="56"/>
        <v>25555.612990675952</v>
      </c>
      <c r="BR115" s="10">
        <f t="shared" si="57"/>
        <v>5591.2423093240432</v>
      </c>
      <c r="BS115" s="15">
        <v>0</v>
      </c>
      <c r="BT115" s="30">
        <f t="shared" si="58"/>
        <v>0.8204877424873116</v>
      </c>
    </row>
    <row r="116" spans="1:72" ht="17.100000000000001" customHeight="1" x14ac:dyDescent="0.2">
      <c r="A116" s="136">
        <v>111</v>
      </c>
      <c r="B116" s="39" t="s">
        <v>59</v>
      </c>
      <c r="C116" s="36">
        <v>38</v>
      </c>
      <c r="D116" s="22">
        <f>'[1]Прибирання сходових кліто'!H117+'[2]по будинку'!P116+'[3]по будинку'!O116+'[4]по будинку'!O116+'[5]по будинку'!O116+'[6]по будинку'!O116+'[7]по будинку'!O116+'[8]по будинку'!O116+'[9]по будинку'!O116+'[10]по будинку'!O116+'[11]по будинку'!O116+'[12]по будинку'!O116</f>
        <v>0</v>
      </c>
      <c r="E116" s="11">
        <f>'[1]Прибирання сходових кліто'!Y117+'[2]по будинку'!Q116+'[3]по будинку'!P116+'[4]по будинку'!P116+'[5]по будинку'!P116+'[6]по будинку'!P116+'[7]по будинку'!P116+'[8]по будинку'!P116+'[9]по будинку'!P116+'[10]по будинку'!P116+'[11]по будинку'!P116+'[12]по будинку'!P116</f>
        <v>0</v>
      </c>
      <c r="F116" s="10">
        <f t="shared" si="33"/>
        <v>0</v>
      </c>
      <c r="G116" s="23">
        <f t="shared" si="34"/>
        <v>0</v>
      </c>
      <c r="H116" s="17">
        <f>'[1]Прибирання прибуд терит.'!H116+'[2]по будинку'!T116+'[3]по будинку'!S116+'[4]по будинку'!S116+'[5]по будинку'!S116+'[6]по будинку'!S116+'[7]по будинку'!S116+'[8]по будинку'!S116+'[9]по будинку'!S116+'[10]по будинку'!S116+'[11]по будинку'!S116+'[12]по будинку'!S116</f>
        <v>4998.4084809999995</v>
      </c>
      <c r="I116" s="11">
        <f>'[1]Прибирання прибуд терит.'!AG116+'[2]по будинку'!U116+'[3]по будинку'!T116+'[4]по будинку'!T116+'[5]по будинку'!T116+'[6]по будинку'!T116+'[7]по будинку'!T116+'[8]по будинку'!T116+'[9]по будинку'!T116+'[10]по будинку'!T116+'[11]по будинку'!T116+'[12]по будинку'!T116</f>
        <v>7547.5342329532259</v>
      </c>
      <c r="J116" s="10">
        <v>0</v>
      </c>
      <c r="K116" s="23">
        <f t="shared" si="36"/>
        <v>2549.1257519532264</v>
      </c>
      <c r="L116" s="22">
        <f>'[1]Вивезення та знешкодження ТПВ'!H118+'[2]по будинку'!X116+'[3]по будинку'!W116+'[4]по будинку'!W116+'[5]по будинку'!W116</f>
        <v>2660.0277000000001</v>
      </c>
      <c r="M116" s="10">
        <f>'[1]Вивезення та знешкодження ТПВ'!V118+'[2]по будинку'!Y116+'[3]по будинку'!X116+'[4]по будинку'!X116+'[5]по будинку'!X116</f>
        <v>2858.7299400768643</v>
      </c>
      <c r="N116" s="10">
        <v>0</v>
      </c>
      <c r="O116" s="15">
        <f t="shared" si="37"/>
        <v>198.7022400768642</v>
      </c>
      <c r="P116" s="17">
        <f>'[1]Приб підвал, тех.поверхів,покр '!H118+'[2]по будинку'!AB116+'[3]по будинку'!AA116+'[4]по будинку'!AA116+'[5]по будинку'!AA116+'[6]по будинку'!AA116+'[7]по будинку'!AA116+'[8]по будинку'!AA116+'[9]по будинку'!AA116+'[10]по будинку'!AA116+'[11]по будинку'!AA116+'[12]по будинку'!AA116</f>
        <v>559.09453599999995</v>
      </c>
      <c r="Q116" s="11">
        <f>'[1]Приб підвал, тех.поверхів,покр '!Q118+'[2]по будинку'!AC116+'[3]по будинку'!AB116+'[4]по будинку'!AB116+'[5]по будинку'!AB116+'[6]по будинку'!AB116+'[7]по будинку'!AB116+'[8]по будинку'!AB116+'[9]по будинку'!AB116+'[10]по будинку'!AB116+'[11]по будинку'!AB116+'[12]по будинку'!AB116</f>
        <v>0</v>
      </c>
      <c r="R116" s="10">
        <f t="shared" si="38"/>
        <v>559.09453599999995</v>
      </c>
      <c r="S116" s="23">
        <v>0</v>
      </c>
      <c r="T116" s="17">
        <v>0</v>
      </c>
      <c r="U116" s="10">
        <f>'[1]ТО ліфтів'!Q118+'[2]по будинку'!AG116+'[3]по будинку'!AF116+'[4]по будинку'!AF116+'[5]по будинку'!AF116+'[6]по будинку'!AF116+'[7]по будинку'!AF116+'[8]по будинку'!AF116+'[9]по будинку'!AF116+'[10]по будинку'!AF116+'[11]по будинку'!AF116+'[12]по будинку'!AF116</f>
        <v>0</v>
      </c>
      <c r="V116" s="10">
        <f t="shared" si="39"/>
        <v>0</v>
      </c>
      <c r="W116" s="23">
        <f t="shared" si="40"/>
        <v>0</v>
      </c>
      <c r="X116" s="17">
        <f>'[1]Обслуг. дисп.'!H118+'[2]по будинку'!AJ116+'[3]по будинку'!AI116+'[4]по будинку'!AI116+'[5]по будинку'!AI116+'[6]по будинку'!AI116+'[7]по будинку'!AI116+'[8]по будинку'!AI116+'[9]по будинку'!AI116+'[10]по будинку'!AI116+'[11]по будинку'!AI116+'[12]по будинку'!AI116</f>
        <v>0</v>
      </c>
      <c r="Y116" s="10">
        <f>'[1]Обслуг. дисп.'!O118+'[2]по будинку'!AK116+'[3]по будинку'!AJ116+'[4]по будинку'!AJ116+'[5]по будинку'!AJ116+'[6]по будинку'!AJ116+'[7]по будинку'!AJ116+'[8]по будинку'!AJ116+'[9]по будинку'!AJ116+'[10]по будинку'!AJ116+'[11]по будинку'!AJ116+'[12]по будинку'!AJ116</f>
        <v>0</v>
      </c>
      <c r="Z116" s="10">
        <f t="shared" si="41"/>
        <v>0</v>
      </c>
      <c r="AA116" s="27">
        <f t="shared" si="42"/>
        <v>0</v>
      </c>
      <c r="AB116" s="17">
        <f>'[1]ТО внутр. буд.сист'!H116+'[2]по будинку'!AN116+'[3]по будинку'!AM116+'[4]по будинку'!AM116+'[5]по будинку'!AM116+'[6]по будинку'!AM116+'[7]по будинку'!AM116+'[8]по будинку'!AM116+'[9]по будинку'!AM116+'[10]по будинку'!AM116+'[11]по будинку'!AM116+'[12]по будинку'!AM116</f>
        <v>6721.8411259999993</v>
      </c>
      <c r="AC116" s="10">
        <f>'[1]ТО внутр. буд.сист'!W116+'[2]по будинку'!AO116+'[3]по будинку'!AN116+'[4]по будинку'!AN116+'[5]по будинку'!AN116+'[6]по будинку'!AN116+'[7]по будинку'!AN116+'[8]по будинку'!AN116+'[9]по будинку'!AN116+'[10]по будинку'!AN116+'[11]по будинку'!AN116+'[12]по будинку'!AN116</f>
        <v>3080.0981527497465</v>
      </c>
      <c r="AD116" s="10">
        <f t="shared" si="43"/>
        <v>3641.7429732502528</v>
      </c>
      <c r="AE116" s="23">
        <v>0</v>
      </c>
      <c r="AF116" s="17">
        <f>[1]Дератизація!H117+'[2]по будинку'!AR116+'[3]по будинку'!AQ116+'[4]по будинку'!AQ116+'[5]по будинку'!AQ116+'[6]по будинку'!AQ116+'[7]по будинку'!AQ116+'[8]по будинку'!AQ116+'[9]по будинку'!AQ116+'[10]по будинку'!AQ116+'[11]по будинку'!AQ116+'[12]по будинку'!AQ116</f>
        <v>1275.5565899999997</v>
      </c>
      <c r="AG116" s="10">
        <f>[1]Дератизація!O117+'[2]по будинку'!AS116+'[3]по будинку'!AR116+'[4]по будинку'!AR116+'[5]по будинку'!AR116+'[6]по будинку'!AR116+'[7]по будинку'!AR116+'[8]по будинку'!AR116+'[9]по будинку'!AR116+'[10]по будинку'!AR116+'[11]по будинку'!AR116+'[12]по будинку'!AR116</f>
        <v>1056.5412934065782</v>
      </c>
      <c r="AH116" s="10">
        <f t="shared" si="44"/>
        <v>219.01529659342145</v>
      </c>
      <c r="AI116" s="23">
        <v>0</v>
      </c>
      <c r="AJ116" s="17">
        <f>[1]Дезінсекція!H118+'[2]по будинку'!AV116+'[3]по будинку'!AU116+'[4]по будинку'!AU116+'[5]по будинку'!AU116+'[6]по будинку'!AU116+'[7]по будинку'!AU116+'[8]по будинку'!AU116+'[9]по будинку'!AU116+'[10]по будинку'!AU116+'[11]по будинку'!AU116+'[12]по будинку'!AU116</f>
        <v>41.331663999999996</v>
      </c>
      <c r="AK116" s="10">
        <f>[1]Дезінсекція!O118+'[2]по будинку'!AW116+'[3]по будинку'!AV116+'[4]по будинку'!AV116+'[5]по будинку'!AV116+'[6]по будинку'!AV116+'[7]по будинку'!AV116+'[8]по будинку'!AV116+'[9]по будинку'!AV116+'[10]по будинку'!AV116+'[11]по будинку'!AV116+'[12]по будинку'!AV116</f>
        <v>0</v>
      </c>
      <c r="AL116" s="10">
        <f t="shared" si="46"/>
        <v>41.331663999999996</v>
      </c>
      <c r="AM116" s="23">
        <v>0</v>
      </c>
      <c r="AN116" s="17">
        <f>'[1]Обслуг. ДВК'!H118+'[2]по будинку'!AZ116+'[3]по будинку'!AY116+'[4]по будинку'!AY116+'[5]по будинку'!AY116+'[6]по будинку'!AY116+'[7]по будинку'!AY116+'[8]по будинку'!AY116+'[9]по будинку'!AY116+'[10]по будинку'!AY116+'[11]по будинку'!AY116+'[12]по будинку'!AY116</f>
        <v>120.643776</v>
      </c>
      <c r="AO116" s="10">
        <f>'[1]Обслуг. ДВК'!Q118+'[2]по будинку'!BA116+'[3]по будинку'!AZ116+'[4]по будинку'!AZ116+'[5]по будинку'!AZ116+'[6]по будинку'!AZ116+'[7]по будинку'!AZ116+'[8]по будинку'!AZ116+'[9]по будинку'!AZ116+'[10]по будинку'!AZ116+'[11]по будинку'!AZ116+'[12]по будинку'!AZ116</f>
        <v>0</v>
      </c>
      <c r="AP116" s="10">
        <f t="shared" si="63"/>
        <v>120.643776</v>
      </c>
      <c r="AQ116" s="23">
        <v>0</v>
      </c>
      <c r="AR116" s="17">
        <f>'[1]ТО мереж електропост.'!H119+'[2]по будинку'!BD116+'[3]по будинку'!BC116+'[4]по будинку'!BC116+'[5]по будинку'!BC116+'[6]по будинку'!BC116+'[7]по будинку'!BC116+'[8]по будинку'!BC116+'[9]по будинку'!BC116+'[10]по будинку'!BC116+'[11]по будинку'!BC116+'[12]по будинку'!BC116</f>
        <v>860.14543999999978</v>
      </c>
      <c r="AS116" s="11">
        <f>'[1]ТО мереж електропост.'!P119+'[2]по будинку'!BE116+'[3]по будинку'!BD116+'[4]по будинку'!BD116+'[5]по будинку'!BD116+'[6]по будинку'!BD116+'[7]по будинку'!BD116+'[8]по будинку'!BD116+'[9]по будинку'!BD116+'[10]по будинку'!BD116+'[11]по будинку'!BD116+'[12]по будинку'!BD116</f>
        <v>452.1833661719873</v>
      </c>
      <c r="AT116" s="10">
        <f t="shared" si="47"/>
        <v>407.96207382801248</v>
      </c>
      <c r="AU116" s="23">
        <v>0</v>
      </c>
      <c r="AV116" s="17">
        <f>'[1]ПР констр.'!H118+'[2]по будинку'!BH116+'[3]по будинку'!BG116+'[4]по будинку'!BG116+'[5]по будинку'!BG116+'[6]по будинку'!BG116+'[7]по будинку'!BG116+'[8]по будинку'!BG116+'[9]по будинку'!BG116+'[10]по будинку'!BG116+'[11]по будинку'!BG116+'[12]по будинку'!BG116</f>
        <v>7979.1056619999981</v>
      </c>
      <c r="AW116" s="10">
        <v>1656.12</v>
      </c>
      <c r="AX116" s="10">
        <f t="shared" si="48"/>
        <v>6322.9856619999982</v>
      </c>
      <c r="AY116" s="23">
        <v>0</v>
      </c>
      <c r="AZ116" s="17">
        <f>'[1]Прибирання та вивезення снігу'!H117+'[2]по будинку'!BL116+'[3]по будинку'!BK116+'[4]по будинку'!BK116+'[5]по будинку'!BK116+'[6]по будинку'!BK116+'[7]по будинку'!BK116+'[8]по будинку'!BK116+'[9]по будинку'!BK116+'[10]по будинку'!BK116+'[11]по будинку'!BK116+'[12]по будинку'!BK116</f>
        <v>1759.5978510000002</v>
      </c>
      <c r="BA116" s="10">
        <f>'[1]Прибирання та вивезення снігу'!R117+'[2]по будинку'!BM116+'[3]по будинку'!BL116+'[4]по будинку'!BL116+'[5]по будинку'!BL116+'[6]по будинку'!BL116+'[7]по будинку'!BL116+'[8]по будинку'!BL116+'[9]по будинку'!BL116+'[10]по будинку'!BL116+'[11]по будинку'!BL116+'[12]по будинку'!BL116</f>
        <v>844.6147221377978</v>
      </c>
      <c r="BB116" s="10">
        <f t="shared" si="70"/>
        <v>914.98312886220242</v>
      </c>
      <c r="BC116" s="23">
        <v>0</v>
      </c>
      <c r="BD116" s="17">
        <f>'[1]експлуатація номерних знаків'!H118+'[2]по будинку'!BP116+'[3]по будинку'!BO116+'[4]по будинку'!BO116+'[5]по будинку'!BO116+'[6]по будинку'!BO116+'[7]по будинку'!BO116+'[8]по будинку'!BO116+'[9]по будинку'!BO116+'[10]по будинку'!BO116+'[11]по будинку'!BO116+'[12]по будинку'!BO116</f>
        <v>0</v>
      </c>
      <c r="BE116" s="10">
        <f>'[1]експлуатація номерних знаків'!P118+'[2]по будинку'!BQ116+'[3]по будинку'!BP116+'[4]по будинку'!BP116+'[5]по будинку'!BP116+'[6]по будинку'!BP116+'[7]по будинку'!BP116+'[8]по будинку'!BP116+'[9]по будинку'!BP116+'[10]по будинку'!BP116+'[11]по будинку'!BP116+'[12]по будинку'!BP116</f>
        <v>0</v>
      </c>
      <c r="BF116" s="12">
        <f t="shared" si="51"/>
        <v>0</v>
      </c>
      <c r="BG116" s="29">
        <v>0</v>
      </c>
      <c r="BH116" s="17">
        <f>'[1]Освітлення місць загального кор'!H118+'[2]по будинку'!BT116+'[3]по будинку'!BS116+'[4]по будинку'!BS116+'[5]по будинку'!BS116+'[6]по будинку'!BS116+'[7]по будинку'!BS116+'[8]по будинку'!BS116+'[9]по будинку'!BS116+'[10]по будинку'!BS116+'[11]по будинку'!BS116+'[12]по будинку'!BS116</f>
        <v>1576.8169449999994</v>
      </c>
      <c r="BI116" s="10">
        <f>'[1]Освітлення місць загального кор'!Q118+'[2]по будинку'!BU116+'[3]по будинку'!BT116+'[4]по будинку'!BT116+'[5]по будинку'!BT116+'[6]по будинку'!BT116+'[7]по будинку'!BT116+'[8]по будинку'!BT116+'[9]по будинку'!BT116+'[10]по будинку'!BT116+'[11]по будинку'!BT116+'[12]по будинку'!BT116</f>
        <v>965.89486934502236</v>
      </c>
      <c r="BJ116" s="10">
        <f t="shared" si="52"/>
        <v>610.92207565497699</v>
      </c>
      <c r="BK116" s="27">
        <v>0</v>
      </c>
      <c r="BL116" s="17">
        <v>0</v>
      </c>
      <c r="BM116" s="10">
        <f>'[1]Енергопостачання ліфтів'!P118+'[2]по будинку'!BY116+'[3]по будинку'!BX116+'[4]по будинку'!BX116+'[5]по будинку'!BX116+'[6]по будинку'!BX116+'[7]по будинку'!BX116+'[8]по будинку'!BX116+'[9]по будинку'!BX116+'[10]по будинку'!BX116+'[11]по будинку'!BX116+'[12]по будинку'!BX116</f>
        <v>0</v>
      </c>
      <c r="BN116" s="10">
        <f t="shared" si="54"/>
        <v>0</v>
      </c>
      <c r="BO116" s="23">
        <f t="shared" si="55"/>
        <v>0</v>
      </c>
      <c r="BP116" s="134">
        <f t="shared" si="56"/>
        <v>28552.569770999995</v>
      </c>
      <c r="BQ116" s="12">
        <f t="shared" si="56"/>
        <v>18461.71657684122</v>
      </c>
      <c r="BR116" s="10">
        <f t="shared" si="57"/>
        <v>10090.853194158775</v>
      </c>
      <c r="BS116" s="15">
        <v>0</v>
      </c>
      <c r="BT116" s="30">
        <f t="shared" si="58"/>
        <v>0.64658686503210094</v>
      </c>
    </row>
    <row r="117" spans="1:72" ht="17.100000000000001" customHeight="1" x14ac:dyDescent="0.2">
      <c r="A117" s="135">
        <v>112</v>
      </c>
      <c r="B117" s="39" t="s">
        <v>59</v>
      </c>
      <c r="C117" s="36" t="s">
        <v>75</v>
      </c>
      <c r="D117" s="22">
        <f>'[1]Прибирання сходових кліто'!H118+'[2]по будинку'!P117+'[3]по будинку'!O117+'[4]по будинку'!O117+'[5]по будинку'!O117+'[6]по будинку'!O117+'[7]по будинку'!O117+'[8]по будинку'!O117+'[9]по будинку'!O117+'[10]по будинку'!O117+'[11]по будинку'!O117+'[12]по будинку'!O117</f>
        <v>0</v>
      </c>
      <c r="E117" s="11">
        <f>'[1]Прибирання сходових кліто'!Y118+'[2]по будинку'!Q117+'[3]по будинку'!P117+'[4]по будинку'!P117+'[5]по будинку'!P117+'[6]по будинку'!P117+'[7]по будинку'!P117+'[8]по будинку'!P117+'[9]по будинку'!P117+'[10]по будинку'!P117+'[11]по будинку'!P117+'[12]по будинку'!P117</f>
        <v>0</v>
      </c>
      <c r="F117" s="10">
        <f t="shared" si="33"/>
        <v>0</v>
      </c>
      <c r="G117" s="23">
        <f t="shared" si="34"/>
        <v>0</v>
      </c>
      <c r="H117" s="17">
        <f>'[1]Прибирання прибуд терит.'!H117+'[2]по будинку'!T117+'[3]по будинку'!S117+'[4]по будинку'!S117+'[5]по будинку'!S117+'[6]по будинку'!S117+'[7]по будинку'!S117+'[8]по будинку'!S117+'[9]по будинку'!S117+'[10]по будинку'!S117+'[11]по будинку'!S117+'[12]по будинку'!S117</f>
        <v>7499.5294720000002</v>
      </c>
      <c r="I117" s="11">
        <f>'[1]Прибирання прибуд терит.'!AG117+'[2]по будинку'!U117+'[3]по будинку'!T117+'[4]по будинку'!T117+'[5]по будинку'!T117+'[6]по будинку'!T117+'[7]по будинку'!T117+'[8]по будинку'!T117+'[9]по будинку'!T117+'[10]по будинку'!T117+'[11]по будинку'!T117+'[12]по будинку'!T117</f>
        <v>9655.4570329147791</v>
      </c>
      <c r="J117" s="10">
        <v>0</v>
      </c>
      <c r="K117" s="23">
        <f t="shared" si="36"/>
        <v>2155.927560914779</v>
      </c>
      <c r="L117" s="22">
        <f>'[1]Вивезення та знешкодження ТПВ'!H119+'[2]по будинку'!X117+'[3]по будинку'!W117+'[4]по будинку'!W117+'[5]по будинку'!W117</f>
        <v>3470.5183999999999</v>
      </c>
      <c r="M117" s="10">
        <f>'[1]Вивезення та знешкодження ТПВ'!V119+'[2]по будинку'!Y117+'[3]по будинку'!X117+'[4]по будинку'!X117+'[5]по будинку'!X117</f>
        <v>3992.5064541693373</v>
      </c>
      <c r="N117" s="10">
        <v>0</v>
      </c>
      <c r="O117" s="15">
        <f t="shared" si="37"/>
        <v>521.98805416933737</v>
      </c>
      <c r="P117" s="17">
        <f>'[1]Приб підвал, тех.поверхів,покр '!H119+'[2]по будинку'!AB117+'[3]по будинку'!AA117+'[4]по будинку'!AA117+'[5]по будинку'!AA117+'[6]по будинку'!AA117+'[7]по будинку'!AA117+'[8]по будинку'!AA117+'[9]по будинку'!AA117+'[10]по будинку'!AA117+'[11]по будинку'!AA117+'[12]по будинку'!AA117</f>
        <v>699.92131200000006</v>
      </c>
      <c r="Q117" s="11">
        <f>'[1]Приб підвал, тех.поверхів,покр '!Q119+'[2]по будинку'!AC117+'[3]по будинку'!AB117+'[4]по будинку'!AB117+'[5]по будинку'!AB117+'[6]по будинку'!AB117+'[7]по будинку'!AB117+'[8]по будинку'!AB117+'[9]по будинку'!AB117+'[10]по будинку'!AB117+'[11]по будинку'!AB117+'[12]по будинку'!AB117</f>
        <v>0</v>
      </c>
      <c r="R117" s="10">
        <f t="shared" si="38"/>
        <v>699.92131200000006</v>
      </c>
      <c r="S117" s="23">
        <v>0</v>
      </c>
      <c r="T117" s="17">
        <v>0</v>
      </c>
      <c r="U117" s="10">
        <f>'[1]ТО ліфтів'!Q119+'[2]по будинку'!AG117+'[3]по будинку'!AF117+'[4]по будинку'!AF117+'[5]по будинку'!AF117+'[6]по будинку'!AF117+'[7]по будинку'!AF117+'[8]по будинку'!AF117+'[9]по будинку'!AF117+'[10]по будинку'!AF117+'[11]по будинку'!AF117+'[12]по будинку'!AF117</f>
        <v>0</v>
      </c>
      <c r="V117" s="10">
        <f t="shared" si="39"/>
        <v>0</v>
      </c>
      <c r="W117" s="23">
        <f t="shared" si="40"/>
        <v>0</v>
      </c>
      <c r="X117" s="17">
        <f>'[1]Обслуг. дисп.'!H119+'[2]по будинку'!AJ117+'[3]по будинку'!AI117+'[4]по будинку'!AI117+'[5]по будинку'!AI117+'[6]по будинку'!AI117+'[7]по будинку'!AI117+'[8]по будинку'!AI117+'[9]по будинку'!AI117+'[10]по будинку'!AI117+'[11]по будинку'!AI117+'[12]по будинку'!AI117</f>
        <v>0</v>
      </c>
      <c r="Y117" s="10">
        <f>'[1]Обслуг. дисп.'!O119+'[2]по будинку'!AK117+'[3]по будинку'!AJ117+'[4]по будинку'!AJ117+'[5]по будинку'!AJ117+'[6]по будинку'!AJ117+'[7]по будинку'!AJ117+'[8]по будинку'!AJ117+'[9]по будинку'!AJ117+'[10]по будинку'!AJ117+'[11]по будинку'!AJ117+'[12]по будинку'!AJ117</f>
        <v>0</v>
      </c>
      <c r="Z117" s="10">
        <f t="shared" si="41"/>
        <v>0</v>
      </c>
      <c r="AA117" s="27">
        <f t="shared" si="42"/>
        <v>0</v>
      </c>
      <c r="AB117" s="17">
        <f>'[1]ТО внутр. буд.сист'!H117+'[2]по будинку'!AN117+'[3]по будинку'!AM117+'[4]по будинку'!AM117+'[5]по будинку'!AM117+'[6]по будинку'!AM117+'[7]по будинку'!AM117+'[8]по будинку'!AM117+'[9]по будинку'!AM117+'[10]по будинку'!AM117+'[11]по будинку'!AM117+'[12]по будинку'!AM117</f>
        <v>8415.7062079999996</v>
      </c>
      <c r="AC117" s="10">
        <f>'[1]ТО внутр. буд.сист'!W117+'[2]по будинку'!AO117+'[3]по будинку'!AN117+'[4]по будинку'!AN117+'[5]по будинку'!AN117+'[6]по будинку'!AN117+'[7]по будинку'!AN117+'[8]по будинку'!AN117+'[9]по будинку'!AN117+'[10]по будинку'!AN117+'[11]по будинку'!AN117+'[12]по будинку'!AN117</f>
        <v>3713.3729918512117</v>
      </c>
      <c r="AD117" s="10">
        <f t="shared" si="43"/>
        <v>4702.3332161487879</v>
      </c>
      <c r="AE117" s="23">
        <v>0</v>
      </c>
      <c r="AF117" s="17">
        <f>[1]Дератизація!H118+'[2]по будинку'!AR117+'[3]по будинку'!AQ117+'[4]по будинку'!AQ117+'[5]по будинку'!AQ117+'[6]по будинку'!AQ117+'[7]по будинку'!AQ117+'[8]по будинку'!AQ117+'[9]по будинку'!AQ117+'[10]по будинку'!AQ117+'[11]по будинку'!AQ117+'[12]по будинку'!AQ117</f>
        <v>1307.1617280000003</v>
      </c>
      <c r="AG117" s="10">
        <f>[1]Дератизація!O118+'[2]по будинку'!AS117+'[3]по будинку'!AR117+'[4]по будинку'!AR117+'[5]по будинку'!AR117+'[6]по будинку'!AR117+'[7]по будинку'!AR117+'[8]по будинку'!AR117+'[9]по будинку'!AR117+'[10]по будинку'!AR117+'[11]по будинку'!AR117+'[12]по будинку'!AR117</f>
        <v>1083.0149932413672</v>
      </c>
      <c r="AH117" s="10">
        <f t="shared" si="44"/>
        <v>224.1467347586331</v>
      </c>
      <c r="AI117" s="23">
        <v>0</v>
      </c>
      <c r="AJ117" s="17">
        <f>[1]Дезінсекція!H119+'[2]по будинку'!AV117+'[3]по будинку'!AU117+'[4]по будинку'!AU117+'[5]по будинку'!AU117+'[6]по будинку'!AU117+'[7]по будинку'!AU117+'[8]по будинку'!AU117+'[9]по будинку'!AU117+'[10]по будинку'!AU117+'[11]по будинку'!AU117+'[12]по будинку'!AU117</f>
        <v>43.130720000000004</v>
      </c>
      <c r="AK117" s="10">
        <f>[1]Дезінсекція!O119+'[2]по будинку'!AW117+'[3]по будинку'!AV117+'[4]по будинку'!AV117+'[5]по будинку'!AV117+'[6]по будинку'!AV117+'[7]по будинку'!AV117+'[8]по будинку'!AV117+'[9]по будинку'!AV117+'[10]по будинку'!AV117+'[11]по будинку'!AV117+'[12]по будинку'!AV117</f>
        <v>0</v>
      </c>
      <c r="AL117" s="10">
        <f t="shared" si="46"/>
        <v>43.130720000000004</v>
      </c>
      <c r="AM117" s="23">
        <v>0</v>
      </c>
      <c r="AN117" s="17">
        <f>'[1]Обслуг. ДВК'!H119+'[2]по будинку'!AZ117+'[3]по будинку'!AY117+'[4]по будинку'!AY117+'[5]по будинку'!AY117+'[6]по будинку'!AY117+'[7]по будинку'!AY117+'[8]по будинку'!AY117+'[9]по будинку'!AY117+'[10]по будинку'!AY117+'[11]по будинку'!AY117+'[12]по будинку'!AY117</f>
        <v>505.73276800000008</v>
      </c>
      <c r="AO117" s="10">
        <f>'[1]Обслуг. ДВК'!Q119+'[2]по будинку'!BA117+'[3]по будинку'!AZ117+'[4]по будинку'!AZ117+'[5]по будинку'!AZ117+'[6]по будинку'!AZ117+'[7]по будинку'!AZ117+'[8]по будинку'!AZ117+'[9]по будинку'!AZ117+'[10]по будинку'!AZ117+'[11]по будинку'!AZ117+'[12]по будинку'!AZ117</f>
        <v>0</v>
      </c>
      <c r="AP117" s="10">
        <f t="shared" si="63"/>
        <v>505.73276800000008</v>
      </c>
      <c r="AQ117" s="23">
        <v>0</v>
      </c>
      <c r="AR117" s="17">
        <f>'[1]ТО мереж електропост.'!H120+'[2]по будинку'!BD117+'[3]по будинку'!BC117+'[4]по будинку'!BC117+'[5]по будинку'!BC117+'[6]по будинку'!BC117+'[7]по будинку'!BC117+'[8]по будинку'!BC117+'[9]по будинку'!BC117+'[10]по будинку'!BC117+'[11]по будинку'!BC117+'[12]по будинку'!BC117</f>
        <v>954.89408000000003</v>
      </c>
      <c r="AS117" s="11">
        <f>'[1]ТО мереж електропост.'!P120+'[2]по будинку'!BE117+'[3]по будинку'!BD117+'[4]по будинку'!BD117+'[5]по будинку'!BD117+'[6]по будинку'!BD117+'[7]по будинку'!BD117+'[8]по будинку'!BD117+'[9]по будинку'!BD117+'[10]по будинку'!BD117+'[11]по будинку'!BD117+'[12]по будинку'!BD117</f>
        <v>2112.2285980648526</v>
      </c>
      <c r="AT117" s="10">
        <f t="shared" si="47"/>
        <v>-1157.3345180648525</v>
      </c>
      <c r="AU117" s="23">
        <v>0</v>
      </c>
      <c r="AV117" s="17">
        <f>'[1]ПР констр.'!H119+'[2]по будинку'!BH117+'[3]по будинку'!BG117+'[4]по будинку'!BG117+'[5]по будинку'!BG117+'[6]по будинку'!BG117+'[7]по будинку'!BG117+'[8]по будинку'!BG117+'[9]по будинку'!BG117+'[10]по будинку'!BG117+'[11]по будинку'!BG117+'[12]по будинку'!BG117</f>
        <v>10650.780240000002</v>
      </c>
      <c r="AW117" s="10">
        <v>0</v>
      </c>
      <c r="AX117" s="10">
        <f t="shared" si="48"/>
        <v>10650.780240000002</v>
      </c>
      <c r="AY117" s="23">
        <v>0</v>
      </c>
      <c r="AZ117" s="17">
        <f>'[1]Прибирання та вивезення снігу'!H118+'[2]по будинку'!BL117+'[3]по будинку'!BK117+'[4]по будинку'!BK117+'[5]по будинку'!BK117+'[6]по будинку'!BK117+'[7]по будинку'!BK117+'[8]по будинку'!BK117+'[9]по будинку'!BK117+'[10]по будинку'!BK117+'[11]по будинку'!BK117+'[12]по будинку'!BK117</f>
        <v>2237.78224</v>
      </c>
      <c r="BA117" s="10">
        <f>'[1]Прибирання та вивезення снігу'!R118+'[2]по будинку'!BM117+'[3]по будинку'!BL117+'[4]по будинку'!BL117+'[5]по будинку'!BL117+'[6]по будинку'!BL117+'[7]по будинку'!BL117+'[8]по будинку'!BL117+'[9]по будинку'!BL117+'[10]по будинку'!BL117+'[11]по будинку'!BL117+'[12]по будинку'!BL117</f>
        <v>851.86942990527086</v>
      </c>
      <c r="BB117" s="10">
        <f t="shared" si="70"/>
        <v>1385.9128100947291</v>
      </c>
      <c r="BC117" s="23">
        <v>0</v>
      </c>
      <c r="BD117" s="17">
        <f>'[1]експлуатація номерних знаків'!H119+'[2]по будинку'!BP117+'[3]по будинку'!BO117+'[4]по будинку'!BO117+'[5]по будинку'!BO117+'[6]по будинку'!BO117+'[7]по будинку'!BO117+'[8]по будинку'!BO117+'[9]по будинку'!BO117+'[10]по будинку'!BO117+'[11]по будинку'!BO117+'[12]по будинку'!BO117</f>
        <v>13.440735999999996</v>
      </c>
      <c r="BE117" s="10">
        <f>'[1]експлуатація номерних знаків'!P119+'[2]по будинку'!BQ117+'[3]по будинку'!BP117+'[4]по будинку'!BP117+'[5]по будинку'!BP117+'[6]по будинку'!BP117+'[7]по будинку'!BP117+'[8]по будинку'!BP117+'[9]по будинку'!BP117+'[10]по будинку'!BP117+'[11]по будинку'!BP117+'[12]по будинку'!BP117</f>
        <v>0</v>
      </c>
      <c r="BF117" s="12">
        <f t="shared" si="51"/>
        <v>13.440735999999996</v>
      </c>
      <c r="BG117" s="29">
        <v>0</v>
      </c>
      <c r="BH117" s="17">
        <f>'[1]Освітлення місць загального кор'!H119+'[2]по будинку'!BT117+'[3]по будинку'!BS117+'[4]по будинку'!BS117+'[5]по будинку'!BS117+'[6]по будинку'!BS117+'[7]по будинку'!BS117+'[8]по будинку'!BS117+'[9]по будинку'!BS117+'[10]по будинку'!BS117+'[11]по будинку'!BS117+'[12]по будинку'!BS117</f>
        <v>0</v>
      </c>
      <c r="BI117" s="10">
        <f>'[1]Освітлення місць загального кор'!Q119+'[2]по будинку'!BU117+'[3]по будинку'!BT117+'[4]по будинку'!BT117+'[5]по будинку'!BT117+'[6]по будинку'!BT117+'[7]по будинку'!BT117+'[8]по будинку'!BT117+'[9]по будинку'!BT117+'[10]по будинку'!BT117+'[11]по будинку'!BT117+'[12]по будинку'!BT117</f>
        <v>965.89486934502236</v>
      </c>
      <c r="BJ117" s="10">
        <v>0</v>
      </c>
      <c r="BK117" s="27">
        <f t="shared" si="53"/>
        <v>965.89486934502236</v>
      </c>
      <c r="BL117" s="17">
        <v>0</v>
      </c>
      <c r="BM117" s="10">
        <f>'[1]Енергопостачання ліфтів'!P119+'[2]по будинку'!BY117+'[3]по будинку'!BX117+'[4]по будинку'!BX117+'[5]по будинку'!BX117+'[6]по будинку'!BX117+'[7]по будинку'!BX117+'[8]по будинку'!BX117+'[9]по будинку'!BX117+'[10]по будинку'!BX117+'[11]по будинку'!BX117+'[12]по будинку'!BX117</f>
        <v>0</v>
      </c>
      <c r="BN117" s="10">
        <f t="shared" si="54"/>
        <v>0</v>
      </c>
      <c r="BO117" s="23">
        <f t="shared" si="55"/>
        <v>0</v>
      </c>
      <c r="BP117" s="134">
        <f t="shared" si="56"/>
        <v>35798.597903999995</v>
      </c>
      <c r="BQ117" s="12">
        <f t="shared" si="56"/>
        <v>22374.344369491839</v>
      </c>
      <c r="BR117" s="10">
        <f t="shared" si="57"/>
        <v>13424.253534508156</v>
      </c>
      <c r="BS117" s="15">
        <v>0</v>
      </c>
      <c r="BT117" s="30">
        <f t="shared" si="58"/>
        <v>0.62500616447304536</v>
      </c>
    </row>
    <row r="118" spans="1:72" ht="17.100000000000001" customHeight="1" x14ac:dyDescent="0.2">
      <c r="A118" s="136">
        <v>113</v>
      </c>
      <c r="B118" s="39" t="s">
        <v>76</v>
      </c>
      <c r="C118" s="36">
        <v>73</v>
      </c>
      <c r="D118" s="22">
        <f>'[1]Прибирання сходових кліто'!H119+'[2]по будинку'!P118+'[3]по будинку'!O118+'[4]по будинку'!O118+'[5]по будинку'!O118+'[6]по будинку'!O118+'[7]по будинку'!O118+'[8]по будинку'!O118+'[9]по будинку'!O118+'[10]по будинку'!O118+'[11]по будинку'!O118+'[12]по будинку'!O118</f>
        <v>21507.190640000008</v>
      </c>
      <c r="E118" s="11">
        <f>'[1]Прибирання сходових кліто'!Y119+'[2]по будинку'!Q118+'[3]по будинку'!P118+'[4]по будинку'!P118+'[5]по будинку'!P118+'[6]по будинку'!P118+'[7]по будинку'!P118+'[8]по будинку'!P118+'[9]по будинку'!P118+'[10]по будинку'!P118+'[11]по будинку'!P118+'[12]по будинку'!P118</f>
        <v>21154.786299682597</v>
      </c>
      <c r="F118" s="10">
        <f t="shared" si="33"/>
        <v>352.40434031741097</v>
      </c>
      <c r="G118" s="23">
        <v>0</v>
      </c>
      <c r="H118" s="17">
        <f>'[1]Прибирання прибуд терит.'!H118+'[2]по будинку'!T118+'[3]по будинку'!S118+'[4]по будинку'!S118+'[5]по будинку'!S118+'[6]по будинку'!S118+'[7]по будинку'!S118+'[8]по будинку'!S118+'[9]по будинку'!S118+'[10]по будинку'!S118+'[11]по будинку'!S118+'[12]по будинку'!S118</f>
        <v>33702.687600000005</v>
      </c>
      <c r="I118" s="11">
        <f>'[1]Прибирання прибуд терит.'!AG118+'[2]по будинку'!U118+'[3]по будинку'!T118+'[4]по будинку'!T118+'[5]по будинку'!T118+'[6]по будинку'!T118+'[7]по будинку'!T118+'[8]по будинку'!T118+'[9]по будинку'!T118+'[10]по будинку'!T118+'[11]по будинку'!T118+'[12]по будинку'!T118</f>
        <v>48414.248415638009</v>
      </c>
      <c r="J118" s="10">
        <v>0</v>
      </c>
      <c r="K118" s="23">
        <f t="shared" si="36"/>
        <v>14711.560815638004</v>
      </c>
      <c r="L118" s="22">
        <f>'[1]Вивезення та знешкодження ТПВ'!H120+'[2]по будинку'!X118+'[3]по будинку'!W118+'[4]по будинку'!W118+'[5]по будинку'!W118</f>
        <v>7863.9282000000003</v>
      </c>
      <c r="M118" s="10">
        <f>'[1]Вивезення та знешкодження ТПВ'!V120+'[2]по будинку'!Y118+'[3]по будинку'!X118+'[4]по будинку'!X118+'[5]по будинку'!X118</f>
        <v>8246.2678106029762</v>
      </c>
      <c r="N118" s="10">
        <v>0</v>
      </c>
      <c r="O118" s="15">
        <f t="shared" si="37"/>
        <v>382.33961060297588</v>
      </c>
      <c r="P118" s="17">
        <f>'[1]Приб підвал, тех.поверхів,покр '!H120+'[2]по будинку'!AB118+'[3]по будинку'!AA118+'[4]по будинку'!AA118+'[5]по будинку'!AA118+'[6]по будинку'!AA118+'[7]по будинку'!AA118+'[8]по будинку'!AA118+'[9]по будинку'!AA118+'[10]по будинку'!AA118+'[11]по будинку'!AA118+'[12]по будинку'!AA118</f>
        <v>376.41556000000003</v>
      </c>
      <c r="Q118" s="11">
        <f>'[1]Приб підвал, тех.поверхів,покр '!Q120+'[2]по будинку'!AC118+'[3]по будинку'!AB118+'[4]по будинку'!AB118+'[5]по будинку'!AB118+'[6]по будинку'!AB118+'[7]по будинку'!AB118+'[8]по будинку'!AB118+'[9]по будинку'!AB118+'[10]по будинку'!AB118+'[11]по будинку'!AB118+'[12]по будинку'!AB118</f>
        <v>339.78107285027204</v>
      </c>
      <c r="R118" s="10">
        <f t="shared" si="38"/>
        <v>36.634487149727988</v>
      </c>
      <c r="S118" s="23">
        <v>0</v>
      </c>
      <c r="T118" s="17">
        <v>0</v>
      </c>
      <c r="U118" s="10">
        <f>'[1]ТО ліфтів'!Q120+'[2]по будинку'!AG118+'[3]по будинку'!AF118+'[4]по будинку'!AF118+'[5]по будинку'!AF118+'[6]по будинку'!AF118+'[7]по будинку'!AF118+'[8]по будинку'!AF118+'[9]по будинку'!AF118+'[10]по будинку'!AF118+'[11]по будинку'!AF118+'[12]по будинку'!AF118</f>
        <v>0</v>
      </c>
      <c r="V118" s="10">
        <f t="shared" si="39"/>
        <v>0</v>
      </c>
      <c r="W118" s="23">
        <f t="shared" si="40"/>
        <v>0</v>
      </c>
      <c r="X118" s="17">
        <f>'[1]Обслуг. дисп.'!H120+'[2]по будинку'!AJ118+'[3]по будинку'!AI118+'[4]по будинку'!AI118+'[5]по будинку'!AI118+'[6]по будинку'!AI118+'[7]по будинку'!AI118+'[8]по будинку'!AI118+'[9]по будинку'!AI118+'[10]по будинку'!AI118+'[11]по будинку'!AI118+'[12]по будинку'!AI118</f>
        <v>0</v>
      </c>
      <c r="Y118" s="10">
        <f>'[1]Обслуг. дисп.'!O120+'[2]по будинку'!AK118+'[3]по будинку'!AJ118+'[4]по будинку'!AJ118+'[5]по будинку'!AJ118+'[6]по будинку'!AJ118+'[7]по будинку'!AJ118+'[8]по будинку'!AJ118+'[9]по будинку'!AJ118+'[10]по будинку'!AJ118+'[11]по будинку'!AJ118+'[12]по будинку'!AJ118</f>
        <v>0</v>
      </c>
      <c r="Z118" s="10">
        <f t="shared" si="41"/>
        <v>0</v>
      </c>
      <c r="AA118" s="27">
        <f t="shared" si="42"/>
        <v>0</v>
      </c>
      <c r="AB118" s="17">
        <f>'[1]ТО внутр. буд.сист'!H118+'[2]по будинку'!AN118+'[3]по будинку'!AM118+'[4]по будинку'!AM118+'[5]по будинку'!AM118+'[6]по будинку'!AM118+'[7]по будинку'!AM118+'[8]по будинку'!AM118+'[9]по будинку'!AM118+'[10]по будинку'!AM118+'[11]по будинку'!AM118+'[12]по будинку'!AM118</f>
        <v>38003.336479999998</v>
      </c>
      <c r="AC118" s="10">
        <f>'[1]ТО внутр. буд.сист'!W118+'[2]по будинку'!AO118+'[3]по будинку'!AN118+'[4]по будинку'!AN118+'[5]по будинку'!AN118+'[6]по будинку'!AN118+'[7]по будинку'!AN118+'[8]по будинку'!AN118+'[9]по будинку'!AN118+'[10]по будинку'!AN118+'[11]по будинку'!AN118+'[12]по будинку'!AN118</f>
        <v>35815.995471471768</v>
      </c>
      <c r="AD118" s="10">
        <f t="shared" si="43"/>
        <v>2187.3410085282303</v>
      </c>
      <c r="AE118" s="23">
        <v>0</v>
      </c>
      <c r="AF118" s="17">
        <f>[1]Дератизація!H119+'[2]по будинку'!AR118+'[3]по будинку'!AQ118+'[4]по будинку'!AQ118+'[5]по будинку'!AQ118+'[6]по будинку'!AQ118+'[7]по будинку'!AQ118+'[8]по будинку'!AQ118+'[9]по будинку'!AQ118+'[10]по будинку'!AQ118+'[11]по будинку'!AQ118+'[12]по будинку'!AQ118</f>
        <v>1907.1142400000003</v>
      </c>
      <c r="AG118" s="10">
        <f>[1]Дератизація!O119+'[2]по будинку'!AS118+'[3]по будинку'!AR118+'[4]по будинку'!AR118+'[5]по будинку'!AR118+'[6]по будинку'!AR118+'[7]по будинку'!AR118+'[8]по будинку'!AR118+'[9]по будинку'!AR118+'[10]по будинку'!AR118+'[11]по будинку'!AR118+'[12]по будинку'!AR118</f>
        <v>1684.6899894865714</v>
      </c>
      <c r="AH118" s="10">
        <f t="shared" si="44"/>
        <v>222.42425051342889</v>
      </c>
      <c r="AI118" s="23">
        <v>0</v>
      </c>
      <c r="AJ118" s="17">
        <f>[1]Дезінсекція!H120+'[2]по будинку'!AV118+'[3]по будинку'!AU118+'[4]по будинку'!AU118+'[5]по будинку'!AU118+'[6]по будинку'!AU118+'[7]по будинку'!AU118+'[8]по будинку'!AU118+'[9]по будинку'!AU118+'[10]по будинку'!AU118+'[11]по будинку'!AU118+'[12]по будинку'!AU118</f>
        <v>63.286920000000009</v>
      </c>
      <c r="AK118" s="10">
        <f>[1]Дезінсекція!O120+'[2]по будинку'!AW118+'[3]по будинку'!AV118+'[4]по будинку'!AV118+'[5]по будинку'!AV118+'[6]по будинку'!AV118+'[7]по будинку'!AV118+'[8]по будинку'!AV118+'[9]по будинку'!AV118+'[10]по будинку'!AV118+'[11]по будинку'!AV118+'[12]по будинку'!AV118</f>
        <v>0</v>
      </c>
      <c r="AL118" s="10">
        <f t="shared" si="46"/>
        <v>63.286920000000009</v>
      </c>
      <c r="AM118" s="23">
        <v>0</v>
      </c>
      <c r="AN118" s="17">
        <f>'[1]Обслуг. ДВК'!H120+'[2]по будинку'!AZ118+'[3]по будинку'!AY118+'[4]по будинку'!AY118+'[5]по будинку'!AY118+'[6]по будинку'!AY118+'[7]по будинку'!AY118+'[8]по будинку'!AY118+'[9]по будинку'!AY118+'[10]по будинку'!AY118+'[11]по будинку'!AY118+'[12]по будинку'!AY118</f>
        <v>3596.9628800000005</v>
      </c>
      <c r="AO118" s="10">
        <f>'[1]Обслуг. ДВК'!Q120+'[2]по будинку'!BA118+'[3]по будинку'!AZ118+'[4]по будинку'!AZ118+'[5]по будинку'!AZ118+'[6]по будинку'!AZ118+'[7]по будинку'!AZ118+'[8]по будинку'!AZ118+'[9]по будинку'!AZ118+'[10]по будинку'!AZ118+'[11]по будинку'!AZ118+'[12]по будинку'!AZ118</f>
        <v>4056.1289927325251</v>
      </c>
      <c r="AP118" s="10">
        <v>0</v>
      </c>
      <c r="AQ118" s="23">
        <f>AO118-AN118</f>
        <v>459.16611273252465</v>
      </c>
      <c r="AR118" s="17">
        <f>'[1]ТО мереж електропост.'!H121+'[2]по будинку'!BD118+'[3]по будинку'!BC118+'[4]по будинку'!BC118+'[5]по будинку'!BC118+'[6]по будинку'!BC118+'[7]по будинку'!BC118+'[8]по будинку'!BC118+'[9]по будинку'!BC118+'[10]по будинку'!BC118+'[11]по будинку'!BC118+'[12]по будинку'!BC118</f>
        <v>22381.365519999996</v>
      </c>
      <c r="AS118" s="11">
        <f>'[1]ТО мереж електропост.'!P121+'[2]по будинку'!BE118+'[3]по будинку'!BD118+'[4]по будинку'!BD118+'[5]по будинку'!BD118+'[6]по будинку'!BD118+'[7]по будинку'!BD118+'[8]по будинку'!BD118+'[9]по будинку'!BD118+'[10]по будинку'!BD118+'[11]по будинку'!BD118+'[12]по будинку'!BD118</f>
        <v>10032.591043667873</v>
      </c>
      <c r="AT118" s="10">
        <f t="shared" si="47"/>
        <v>12348.774476332123</v>
      </c>
      <c r="AU118" s="23">
        <v>0</v>
      </c>
      <c r="AV118" s="17">
        <f>'[1]ПР констр.'!H120+'[2]по будинку'!BH118+'[3]по будинку'!BG118+'[4]по будинку'!BG118+'[5]по будинку'!BG118+'[6]по будинку'!BG118+'[7]по будинку'!BG118+'[8]по будинку'!BG118+'[9]по будинку'!BG118+'[10]по будинку'!BG118+'[11]по будинку'!BG118+'[12]по будинку'!BG118</f>
        <v>68652.679280000011</v>
      </c>
      <c r="AW118" s="10">
        <v>71741.67</v>
      </c>
      <c r="AX118" s="10">
        <v>0</v>
      </c>
      <c r="AY118" s="23">
        <f>AW118-AV118</f>
        <v>3088.990719999987</v>
      </c>
      <c r="AZ118" s="17">
        <f>'[1]Прибирання та вивезення снігу'!H119+'[2]по будинку'!BL118+'[3]по будинку'!BK118+'[4]по будинку'!BK118+'[5]по будинку'!BK118+'[6]по будинку'!BK118+'[7]по будинку'!BK118+'[8]по будинку'!BK118+'[9]по будинку'!BK118+'[10]по будинку'!BK118+'[11]по будинку'!BK118+'[12]по будинку'!BK118</f>
        <v>4652.0672000000004</v>
      </c>
      <c r="BA118" s="10">
        <f>'[1]Прибирання та вивезення снігу'!R119+'[2]по будинку'!BM118+'[3]по будинку'!BL118+'[4]по будинку'!BL118+'[5]по будинку'!BL118+'[6]по будинку'!BL118+'[7]по будинку'!BL118+'[8]по будинку'!BL118+'[9]по будинку'!BL118+'[10]по будинку'!BL118+'[11]по будинку'!BL118+'[12]по будинку'!BL118</f>
        <v>3553.890535726689</v>
      </c>
      <c r="BB118" s="10">
        <f t="shared" si="70"/>
        <v>1098.1766642733114</v>
      </c>
      <c r="BC118" s="23">
        <v>0</v>
      </c>
      <c r="BD118" s="17">
        <f>'[1]експлуатація номерних знаків'!H120+'[2]по будинку'!BP118+'[3]по будинку'!BO118+'[4]по будинку'!BO118+'[5]по будинку'!BO118+'[6]по будинку'!BO118+'[7]по будинку'!BO118+'[8]по будинку'!BO118+'[9]по будинку'!BO118+'[10]по будинку'!BO118+'[11]по будинку'!BO118+'[12]по будинку'!BO118</f>
        <v>16.529800000000002</v>
      </c>
      <c r="BE118" s="10">
        <f>'[1]експлуатація номерних знаків'!P120+'[2]по будинку'!BQ118+'[3]по будинку'!BP118+'[4]по будинку'!BP118+'[5]по будинку'!BP118+'[6]по будинку'!BP118+'[7]по будинку'!BP118+'[8]по будинку'!BP118+'[9]по будинку'!BP118+'[10]по будинку'!BP118+'[11]по будинку'!BP118+'[12]по будинку'!BP118</f>
        <v>0</v>
      </c>
      <c r="BF118" s="12">
        <f t="shared" si="51"/>
        <v>16.529800000000002</v>
      </c>
      <c r="BG118" s="29">
        <v>0</v>
      </c>
      <c r="BH118" s="17">
        <f>'[1]Освітлення місць загального кор'!H120+'[2]по будинку'!BT118+'[3]по будинку'!BS118+'[4]по будинку'!BS118+'[5]по будинку'!BS118+'[6]по будинку'!BS118+'[7]по будинку'!BS118+'[8]по будинку'!BS118+'[9]по будинку'!BS118+'[10]по будинку'!BS118+'[11]по будинку'!BS118+'[12]по будинку'!BS118</f>
        <v>22402.455720000002</v>
      </c>
      <c r="BI118" s="10">
        <f>'[1]Освітлення місць загального кор'!Q120+'[2]по будинку'!BU118+'[3]по будинку'!BT118+'[4]по будинку'!BT118+'[5]по будинку'!BT118+'[6]по будинку'!BT118+'[7]по будинку'!BT118+'[8]по будинку'!BT118+'[9]по будинку'!BT118+'[10]по будинку'!BT118+'[11]по будинку'!BT118+'[12]по будинку'!BT118+1634.78</f>
        <v>26729.033122735153</v>
      </c>
      <c r="BJ118" s="10">
        <v>0</v>
      </c>
      <c r="BK118" s="27">
        <f t="shared" si="53"/>
        <v>4326.5774027351508</v>
      </c>
      <c r="BL118" s="17">
        <v>0</v>
      </c>
      <c r="BM118" s="10">
        <v>0</v>
      </c>
      <c r="BN118" s="10">
        <v>0</v>
      </c>
      <c r="BO118" s="23">
        <f t="shared" si="55"/>
        <v>0</v>
      </c>
      <c r="BP118" s="134">
        <f t="shared" si="56"/>
        <v>225126.02003999997</v>
      </c>
      <c r="BQ118" s="12">
        <f t="shared" si="56"/>
        <v>231769.08275459442</v>
      </c>
      <c r="BR118" s="10">
        <v>0</v>
      </c>
      <c r="BS118" s="15">
        <f t="shared" si="62"/>
        <v>6643.0627145944454</v>
      </c>
      <c r="BT118" s="30">
        <f t="shared" si="58"/>
        <v>1.0295081959580421</v>
      </c>
    </row>
    <row r="119" spans="1:72" ht="17.100000000000001" customHeight="1" x14ac:dyDescent="0.2">
      <c r="A119" s="136">
        <v>114</v>
      </c>
      <c r="B119" s="39" t="s">
        <v>42</v>
      </c>
      <c r="C119" s="36" t="s">
        <v>77</v>
      </c>
      <c r="D119" s="22">
        <f>'[1]Прибирання сходових кліто'!H120+'[2]по будинку'!P119+'[3]по будинку'!O119+'[4]по будинку'!O119+'[5]по будинку'!O119+'[6]по будинку'!O119+'[7]по будинку'!O119+'[8]по будинку'!O119+'[9]по будинку'!O119+'[10]по будинку'!O119+'[11]по будинку'!O119+'[12]по будинку'!O119</f>
        <v>2707.9441200000001</v>
      </c>
      <c r="E119" s="11">
        <f>'[1]Прибирання сходових кліто'!Y120+'[2]по будинку'!Q119+'[3]по будинку'!P119+'[4]по будинку'!P119+'[5]по будинку'!P119+'[6]по будинку'!P119+'[7]по будинку'!P119+'[8]по будинку'!P119+'[9]по будинку'!P119+'[10]по будинку'!P119+'[11]по будинку'!P119+'[12]по будинку'!P119</f>
        <v>3894.0154287627424</v>
      </c>
      <c r="F119" s="10">
        <v>0</v>
      </c>
      <c r="G119" s="23">
        <f>E119-D119</f>
        <v>1186.0713087627423</v>
      </c>
      <c r="H119" s="17">
        <f>'[1]Прибирання прибуд терит.'!H119+'[2]по будинку'!T119+'[3]по будинку'!S119+'[4]по будинку'!S119+'[5]по будинку'!S119+'[6]по будинку'!S119+'[7]по будинку'!S119+'[8]по будинку'!S119+'[9]по будинку'!S119+'[10]по будинку'!S119+'[11]по будинку'!S119+'[12]по будинку'!S119</f>
        <v>2846.7507599999999</v>
      </c>
      <c r="I119" s="11">
        <f>'[1]Прибирання прибуд терит.'!AG119+'[2]по будинку'!U119+'[3]по будинку'!T119+'[4]по будинку'!T119+'[5]по будинку'!T119+'[6]по будинку'!T119+'[7]по будинку'!T119+'[8]по будинку'!T119+'[9]по будинку'!T119+'[10]по будинку'!T119+'[11]по будинку'!T119+'[12]по будинку'!T119</f>
        <v>8266.7355202933104</v>
      </c>
      <c r="J119" s="10">
        <v>0</v>
      </c>
      <c r="K119" s="23">
        <f t="shared" si="36"/>
        <v>5419.9847602933105</v>
      </c>
      <c r="L119" s="22">
        <f>'[1]Вивезення та знешкодження ТПВ'!H121+'[2]по будинку'!X119+'[3]по будинку'!W119+'[4]по будинку'!W119+'[5]по будинку'!W119</f>
        <v>2791.7316000000001</v>
      </c>
      <c r="M119" s="10">
        <f>'[1]Вивезення та знешкодження ТПВ'!V121+'[2]по будинку'!Y119+'[3]по будинку'!X119+'[4]по будинку'!X119+'[5]по будинку'!X119</f>
        <v>3108.0054538647337</v>
      </c>
      <c r="N119" s="10">
        <v>0</v>
      </c>
      <c r="O119" s="15">
        <f t="shared" si="37"/>
        <v>316.27385386473361</v>
      </c>
      <c r="P119" s="17">
        <f>'[1]Приб підвал, тех.поверхів,покр '!H121+'[2]по будинку'!AB119+'[3]по будинку'!AA119+'[4]по будинку'!AA119+'[5]по будинку'!AA119+'[6]по будинку'!AA119+'[7]по будинку'!AA119+'[8]по будинку'!AA119+'[9]по будинку'!AA119+'[10]по будинку'!AA119+'[11]по будинку'!AA119+'[12]по будинку'!AA119</f>
        <v>116.60670000000002</v>
      </c>
      <c r="Q119" s="11">
        <f>'[1]Приб підвал, тех.поверхів,покр '!Q121+'[2]по будинку'!AC119+'[3]по будинку'!AB119+'[4]по будинку'!AB119+'[5]по будинку'!AB119+'[6]по будинку'!AB119+'[7]по будинку'!AB119+'[8]по будинку'!AB119+'[9]по будинку'!AB119+'[10]по будинку'!AB119+'[11]по будинку'!AB119+'[12]по будинку'!AB119</f>
        <v>0</v>
      </c>
      <c r="R119" s="10">
        <f t="shared" si="38"/>
        <v>116.60670000000002</v>
      </c>
      <c r="S119" s="23">
        <v>0</v>
      </c>
      <c r="T119" s="17">
        <v>0</v>
      </c>
      <c r="U119" s="10">
        <f>'[1]ТО ліфтів'!Q121+'[2]по будинку'!AG119+'[3]по будинку'!AF119+'[4]по будинку'!AF119+'[5]по будинку'!AF119+'[6]по будинку'!AF119+'[7]по будинку'!AF119+'[8]по будинку'!AF119+'[9]по будинку'!AF119+'[10]по будинку'!AF119+'[11]по будинку'!AF119+'[12]по будинку'!AF119</f>
        <v>0</v>
      </c>
      <c r="V119" s="10">
        <f t="shared" si="39"/>
        <v>0</v>
      </c>
      <c r="W119" s="23">
        <f t="shared" si="40"/>
        <v>0</v>
      </c>
      <c r="X119" s="17">
        <f>'[1]Обслуг. дисп.'!H121+'[2]по будинку'!AJ119+'[3]по будинку'!AI119+'[4]по будинку'!AI119+'[5]по будинку'!AI119+'[6]по будинку'!AI119+'[7]по будинку'!AI119+'[8]по будинку'!AI119+'[9]по будинку'!AI119+'[10]по будинку'!AI119+'[11]по будинку'!AI119+'[12]по будинку'!AI119</f>
        <v>0</v>
      </c>
      <c r="Y119" s="10">
        <f>'[1]Обслуг. дисп.'!O121+'[2]по будинку'!AK119+'[3]по будинку'!AJ119+'[4]по будинку'!AJ119+'[5]по будинку'!AJ119+'[6]по будинку'!AJ119+'[7]по будинку'!AJ119+'[8]по будинку'!AJ119+'[9]по будинку'!AJ119+'[10]по будинку'!AJ119+'[11]по будинку'!AJ119+'[12]по будинку'!AJ119</f>
        <v>0</v>
      </c>
      <c r="Z119" s="10">
        <f t="shared" si="41"/>
        <v>0</v>
      </c>
      <c r="AA119" s="27">
        <f t="shared" si="42"/>
        <v>0</v>
      </c>
      <c r="AB119" s="17">
        <f>'[1]ТО внутр. буд.сист'!H119+'[2]по будинку'!AN119+'[3]по будинку'!AM119+'[4]по будинку'!AM119+'[5]по будинку'!AM119+'[6]по будинку'!AM119+'[7]по будинку'!AM119+'[8]по будинку'!AM119+'[9]по будинку'!AM119+'[10]по будинку'!AM119+'[11]по будинку'!AM119+'[12]по будинку'!AM119</f>
        <v>5012.6643000000004</v>
      </c>
      <c r="AC119" s="10">
        <f>'[1]ТО внутр. буд.сист'!W119+'[2]по будинку'!AO119+'[3]по будинку'!AN119+'[4]по будинку'!AN119+'[5]по будинку'!AN119+'[6]по будинку'!AN119+'[7]по будинку'!AN119+'[8]по будинку'!AN119+'[9]по будинку'!AN119+'[10]по будинку'!AN119+'[11]по будинку'!AN119+'[12]по будинку'!AN119</f>
        <v>1512.6967727342949</v>
      </c>
      <c r="AD119" s="10">
        <f t="shared" si="43"/>
        <v>3499.9675272657055</v>
      </c>
      <c r="AE119" s="23">
        <v>0</v>
      </c>
      <c r="AF119" s="17">
        <f>[1]Дератизація!H120+'[2]по будинку'!AR119+'[3]по будинку'!AQ119+'[4]по будинку'!AQ119+'[5]по будинку'!AQ119+'[6]по будинку'!AQ119+'[7]по будинку'!AQ119+'[8]по будинку'!AQ119+'[9]по будинку'!AQ119+'[10]по будинку'!AQ119+'[11]по будинку'!AQ119+'[12]по будинку'!AQ119</f>
        <v>580.94190000000015</v>
      </c>
      <c r="AG119" s="10">
        <f>[1]Дератизація!O120+'[2]по будинку'!AS119+'[3]по будинку'!AR119+'[4]по будинку'!AR119+'[5]по будинку'!AR119+'[6]по будинку'!AR119+'[7]по будинку'!AR119+'[8]по будинку'!AR119+'[9]по будинку'!AR119+'[10]по будинку'!AR119+'[11]по будинку'!AR119+'[12]по будинку'!AR119</f>
        <v>481.33999699616311</v>
      </c>
      <c r="AH119" s="10">
        <f t="shared" si="44"/>
        <v>99.601903003837037</v>
      </c>
      <c r="AI119" s="23">
        <v>0</v>
      </c>
      <c r="AJ119" s="17">
        <f>[1]Дезінсекція!H121+'[2]по будинку'!AV119+'[3]по будинку'!AU119+'[4]по будинку'!AU119+'[5]по будинку'!AU119+'[6]по будинку'!AU119+'[7]по будинку'!AU119+'[8]по будинку'!AU119+'[9]по будинку'!AU119+'[10]по будинку'!AU119+'[11]по будинку'!AU119+'[12]по будинку'!AU119</f>
        <v>19.2591</v>
      </c>
      <c r="AK119" s="10">
        <f>[1]Дезінсекція!O121+'[2]по будинку'!AW119+'[3]по будинку'!AV119+'[4]по будинку'!AV119+'[5]по будинку'!AV119+'[6]по будинку'!AV119+'[7]по будинку'!AV119+'[8]по будинку'!AV119+'[9]по будинку'!AV119+'[10]по будинку'!AV119+'[11]по будинку'!AV119+'[12]по будинку'!AV119</f>
        <v>0</v>
      </c>
      <c r="AL119" s="10">
        <f t="shared" si="46"/>
        <v>19.2591</v>
      </c>
      <c r="AM119" s="23">
        <v>0</v>
      </c>
      <c r="AN119" s="17">
        <f>'[1]Обслуг. ДВК'!H121+'[2]по будинку'!AZ119+'[3]по будинку'!AY119+'[4]по будинку'!AY119+'[5]по будинку'!AY119+'[6]по будинку'!AY119+'[7]по будинку'!AY119+'[8]по будинку'!AY119+'[9]по будинку'!AY119+'[10]по будинку'!AY119+'[11]по будинку'!AY119+'[12]по будинку'!AY119</f>
        <v>2213.6133599999998</v>
      </c>
      <c r="AO119" s="10">
        <f>'[1]Обслуг. ДВК'!Q121+'[2]по будинку'!BA119+'[3]по будинку'!AZ119+'[4]по будинку'!AZ119+'[5]по будинку'!AZ119+'[6]по будинку'!AZ119+'[7]по будинку'!AZ119+'[8]по будинку'!AZ119+'[9]по будинку'!AZ119+'[10]по будинку'!AZ119+'[11]по будинку'!AZ119+'[12]по будинку'!AZ119</f>
        <v>14334.09155844192</v>
      </c>
      <c r="AP119" s="10">
        <v>0</v>
      </c>
      <c r="AQ119" s="23">
        <f>AO119-AN119</f>
        <v>12120.478198441921</v>
      </c>
      <c r="AR119" s="17">
        <f>'[1]ТО мереж електропост.'!H122+'[2]по будинку'!BD119+'[3]по будинку'!BC119+'[4]по будинку'!BC119+'[5]по будинку'!BC119+'[6]по будинку'!BC119+'[7]по будинку'!BC119+'[8]по будинку'!BC119+'[9]по будинку'!BC119+'[10]по будинку'!BC119+'[11]по будинку'!BC119+'[12]по будинку'!BC119</f>
        <v>943.76771999999994</v>
      </c>
      <c r="AS119" s="11">
        <f>'[1]ТО мереж електропост.'!P122+'[2]по будинку'!BE119+'[3]по будинку'!BD119+'[4]по будинку'!BD119+'[5]по будинку'!BD119+'[6]по будинку'!BD119+'[7]по будинку'!BD119+'[8]по будинку'!BD119+'[9]по будинку'!BD119+'[10]по будинку'!BD119+'[11]по будинку'!BD119+'[12]по будинку'!BD119</f>
        <v>68.834634899575505</v>
      </c>
      <c r="AT119" s="10">
        <f t="shared" si="47"/>
        <v>874.93308510042448</v>
      </c>
      <c r="AU119" s="23">
        <v>0</v>
      </c>
      <c r="AV119" s="17">
        <f>'[1]ПР констр.'!H121+'[2]по будинку'!BH119+'[3]по будинку'!BG119+'[4]по будинку'!BG119+'[5]по будинку'!BG119+'[6]по будинку'!BG119+'[7]по будинку'!BG119+'[8]по будинку'!BG119+'[9]по будинку'!BG119+'[10]по будинку'!BG119+'[11]по будинку'!BG119+'[12]по будинку'!BG119</f>
        <v>7483.8330000000024</v>
      </c>
      <c r="AW119" s="10">
        <v>453.35</v>
      </c>
      <c r="AX119" s="10">
        <f t="shared" si="48"/>
        <v>7030.483000000002</v>
      </c>
      <c r="AY119" s="23">
        <v>0</v>
      </c>
      <c r="AZ119" s="17">
        <f>'[1]Прибирання та вивезення снігу'!H120+'[2]по будинку'!BL119+'[3]по будинку'!BK119+'[4]по будинку'!BK119+'[5]по будинку'!BK119+'[6]по будинку'!BK119+'[7]по будинку'!BK119+'[8]по будинку'!BK119+'[9]по будинку'!BK119+'[10]по будинку'!BK119+'[11]по будинку'!BK119+'[12]по будинку'!BK119</f>
        <v>1171.11204</v>
      </c>
      <c r="BA119" s="10">
        <f>'[1]Прибирання та вивезення снігу'!R120+'[2]по будинку'!BM119+'[3]по будинку'!BL119+'[4]по будинку'!BL119+'[5]по будинку'!BL119+'[6]по будинку'!BL119+'[7]по будинку'!BL119+'[8]по будинку'!BL119+'[9]по будинку'!BL119+'[10]по будинку'!BL119+'[11]по будинку'!BL119+'[12]по будинку'!BL119</f>
        <v>1613.6251603970818</v>
      </c>
      <c r="BB119" s="10">
        <v>0</v>
      </c>
      <c r="BC119" s="23">
        <f t="shared" si="50"/>
        <v>442.51312039708182</v>
      </c>
      <c r="BD119" s="17">
        <f>'[1]експлуатація номерних знаків'!H121+'[2]по будинку'!BP119+'[3]по будинку'!BO119+'[4]по будинку'!BO119+'[5]по будинку'!BO119+'[6]по будинку'!BO119+'[7]по будинку'!BO119+'[8]по будинку'!BO119+'[9]по будинку'!BO119+'[10]по будинку'!BO119+'[11]по будинку'!BO119+'[12]по будинку'!BO119</f>
        <v>11.835179999999998</v>
      </c>
      <c r="BE119" s="10">
        <f>'[1]експлуатація номерних знаків'!P121+'[2]по будинку'!BQ119+'[3]по будинку'!BP119+'[4]по будинку'!BP119+'[5]по будинку'!BP119+'[6]по будинку'!BP119+'[7]по будинку'!BP119+'[8]по будинку'!BP119+'[9]по будинку'!BP119+'[10]по будинку'!BP119+'[11]по будинку'!BP119+'[12]по будинку'!BP119</f>
        <v>0</v>
      </c>
      <c r="BF119" s="12">
        <f t="shared" si="51"/>
        <v>11.835179999999998</v>
      </c>
      <c r="BG119" s="29">
        <v>0</v>
      </c>
      <c r="BH119" s="17">
        <f>'[1]Освітлення місць загального кор'!H121+'[2]по будинку'!BT119+'[3]по будинку'!BS119+'[4]по будинку'!BS119+'[5]по будинку'!BS119+'[6]по будинку'!BS119+'[7]по будинку'!BS119+'[8]по будинку'!BS119+'[9]по будинку'!BS119+'[10]по будинку'!BS119+'[11]по будинку'!BS119+'[12]по будинку'!BS119</f>
        <v>3815.4324600000004</v>
      </c>
      <c r="BI119" s="10">
        <f>'[1]Освітлення місць загального кор'!Q121+'[2]по будинку'!BU119+'[3]по будинку'!BT119+'[4]по будинку'!BT119+'[5]по будинку'!BT119+'[6]по будинку'!BT119+'[7]по будинку'!BT119+'[8]по будинку'!BT119+'[9]по будинку'!BT119+'[10]по будинку'!BT119+'[11]по будинку'!BT119+'[12]по будинку'!BT119</f>
        <v>4245.0520340046669</v>
      </c>
      <c r="BJ119" s="10">
        <v>0</v>
      </c>
      <c r="BK119" s="27">
        <f t="shared" si="53"/>
        <v>429.61957400466645</v>
      </c>
      <c r="BL119" s="17">
        <v>0</v>
      </c>
      <c r="BM119" s="10">
        <f>'[1]Енергопостачання ліфтів'!P121+'[2]по будинку'!BY119+'[3]по будинку'!BX119+'[4]по будинку'!BX119+'[5]по будинку'!BX119+'[6]по будинку'!BX119+'[7]по будинку'!BX119+'[8]по будинку'!BX119+'[9]по будинку'!BX119+'[10]по будинку'!BX119+'[11]по будинку'!BX119+'[12]по будинку'!BX119</f>
        <v>0</v>
      </c>
      <c r="BN119" s="10">
        <f t="shared" si="54"/>
        <v>0</v>
      </c>
      <c r="BO119" s="23">
        <f t="shared" si="55"/>
        <v>0</v>
      </c>
      <c r="BP119" s="134">
        <f t="shared" si="56"/>
        <v>29715.49224</v>
      </c>
      <c r="BQ119" s="12">
        <f t="shared" si="56"/>
        <v>37977.746560394487</v>
      </c>
      <c r="BR119" s="10">
        <v>0</v>
      </c>
      <c r="BS119" s="15">
        <f t="shared" si="62"/>
        <v>8262.2543203944879</v>
      </c>
      <c r="BT119" s="30">
        <f t="shared" si="58"/>
        <v>1.2780453459651149</v>
      </c>
    </row>
    <row r="120" spans="1:72" ht="17.100000000000001" customHeight="1" x14ac:dyDescent="0.2">
      <c r="A120" s="135">
        <v>115</v>
      </c>
      <c r="B120" s="39" t="s">
        <v>46</v>
      </c>
      <c r="C120" s="36">
        <v>143</v>
      </c>
      <c r="D120" s="22">
        <f>'[1]Прибирання сходових кліто'!H121+'[2]по будинку'!P120+'[3]по будинку'!O120+'[4]по будинку'!O120+'[5]по будинку'!O120+'[6]по будинку'!O120+'[7]по будинку'!O120+'[8]по будинку'!O120+'[9]по будинку'!O120+'[10]по будинку'!O120+'[11]по будинку'!O120+'[12]по будинку'!O120</f>
        <v>7945.5232560000031</v>
      </c>
      <c r="E120" s="11">
        <f>'[1]Прибирання сходових кліто'!Y121+'[2]по будинку'!Q120+'[3]по будинку'!P120+'[4]по будинку'!P120+'[5]по будинку'!P120+'[6]по будинку'!P120+'[7]по будинку'!P120+'[8]по будинку'!P120+'[9]по будинку'!P120+'[10]по будинку'!P120+'[11]по будинку'!P120+'[12]по будинку'!P120</f>
        <v>8597.8853127025359</v>
      </c>
      <c r="F120" s="10">
        <v>0</v>
      </c>
      <c r="G120" s="23">
        <f t="shared" ref="G120:G124" si="71">E120-D120</f>
        <v>652.36205670253275</v>
      </c>
      <c r="H120" s="17">
        <f>'[1]Прибирання прибуд терит.'!H120+'[2]по будинку'!T120+'[3]по будинку'!S120+'[4]по будинку'!S120+'[5]по будинку'!S120+'[6]по будинку'!S120+'[7]по будинку'!S120+'[8]по будинку'!S120+'[9]по будинку'!S120+'[10]по будинку'!S120+'[11]по будинку'!S120+'[12]по будинку'!S120</f>
        <v>8211.2862919999989</v>
      </c>
      <c r="I120" s="11">
        <f>'[1]Прибирання прибуд терит.'!AG120+'[2]по будинку'!U120+'[3]по будинку'!T120+'[4]по будинку'!T120+'[5]по будинку'!T120+'[6]по будинку'!T120+'[7]по будинку'!T120+'[8]по будинку'!T120+'[9]по будинку'!T120+'[10]по будинку'!T120+'[11]по будинку'!T120+'[12]по будинку'!T120</f>
        <v>15719.913048529927</v>
      </c>
      <c r="J120" s="10">
        <v>0</v>
      </c>
      <c r="K120" s="23">
        <f t="shared" si="36"/>
        <v>7508.6267565299277</v>
      </c>
      <c r="L120" s="22">
        <f>'[1]Вивезення та знешкодження ТПВ'!H122+'[2]по будинку'!X120+'[3]по будинку'!W120+'[4]по будинку'!W120+'[5]по будинку'!W120</f>
        <v>2421.5158000000001</v>
      </c>
      <c r="M120" s="10">
        <f>'[1]Вивезення та знешкодження ТПВ'!V122+'[2]по будинку'!Y120+'[3]по будинку'!X120+'[4]по будинку'!X120+'[5]по будинку'!X120</f>
        <v>2617.6557520112474</v>
      </c>
      <c r="N120" s="10">
        <v>0</v>
      </c>
      <c r="O120" s="15">
        <f t="shared" si="37"/>
        <v>196.13995201124726</v>
      </c>
      <c r="P120" s="17">
        <f>'[1]Приб підвал, тех.поверхів,покр '!H122+'[2]по будинку'!AB120+'[3]по будинку'!AA120+'[4]по будинку'!AA120+'[5]по будинку'!AA120+'[6]по будинку'!AA120+'[7]по будинку'!AA120+'[8]по будинку'!AA120+'[9]по будинку'!AA120+'[10]по будинку'!AA120+'[11]по будинку'!AA120+'[12]по будинку'!AA120</f>
        <v>445.80038799999988</v>
      </c>
      <c r="Q120" s="11">
        <f>'[1]Приб підвал, тех.поверхів,покр '!Q122+'[2]по будинку'!AC120+'[3]по будинку'!AB120+'[4]по будинку'!AB120+'[5]по будинку'!AB120+'[6]по будинку'!AB120+'[7]по будинку'!AB120+'[8]по будинку'!AB120+'[9]по будинку'!AB120+'[10]по будинку'!AB120+'[11]по будинку'!AB120+'[12]по будинку'!AB120</f>
        <v>0</v>
      </c>
      <c r="R120" s="10">
        <f t="shared" si="38"/>
        <v>445.80038799999988</v>
      </c>
      <c r="S120" s="23">
        <v>0</v>
      </c>
      <c r="T120" s="17">
        <v>0</v>
      </c>
      <c r="U120" s="10">
        <f>'[1]ТО ліфтів'!Q122+'[2]по будинку'!AG120+'[3]по будинку'!AF120+'[4]по будинку'!AF120+'[5]по будинку'!AF120+'[6]по будинку'!AF120+'[7]по будинку'!AF120+'[8]по будинку'!AF120+'[9]по будинку'!AF120+'[10]по будинку'!AF120+'[11]по будинку'!AF120+'[12]по будинку'!AF120</f>
        <v>0</v>
      </c>
      <c r="V120" s="10">
        <f t="shared" si="39"/>
        <v>0</v>
      </c>
      <c r="W120" s="23">
        <f t="shared" si="40"/>
        <v>0</v>
      </c>
      <c r="X120" s="17">
        <f>'[1]Обслуг. дисп.'!H122+'[2]по будинку'!AJ120+'[3]по будинку'!AI120+'[4]по будинку'!AI120+'[5]по будинку'!AI120+'[6]по будинку'!AI120+'[7]по будинку'!AI120+'[8]по будинку'!AI120+'[9]по будинку'!AI120+'[10]по будинку'!AI120+'[11]по будинку'!AI120+'[12]по будинку'!AI120</f>
        <v>0</v>
      </c>
      <c r="Y120" s="10">
        <f>'[1]Обслуг. дисп.'!O122+'[2]по будинку'!AK120+'[3]по будинку'!AJ120+'[4]по будинку'!AJ120+'[5]по будинку'!AJ120+'[6]по будинку'!AJ120+'[7]по будинку'!AJ120+'[8]по будинку'!AJ120+'[9]по будинку'!AJ120+'[10]по будинку'!AJ120+'[11]по будинку'!AJ120+'[12]по будинку'!AJ120</f>
        <v>0</v>
      </c>
      <c r="Z120" s="10">
        <f t="shared" si="41"/>
        <v>0</v>
      </c>
      <c r="AA120" s="27">
        <f t="shared" si="42"/>
        <v>0</v>
      </c>
      <c r="AB120" s="17">
        <f>'[1]ТО внутр. буд.сист'!H120+'[2]по будинку'!AN120+'[3]по будинку'!AM120+'[4]по будинку'!AM120+'[5]по будинку'!AM120+'[6]по будинку'!AM120+'[7]по будинку'!AM120+'[8]по будинку'!AM120+'[9]по будинку'!AM120+'[10]по будинку'!AM120+'[11]по будинку'!AM120+'[12]по будинку'!AM120</f>
        <v>11721.343875999999</v>
      </c>
      <c r="AC120" s="10">
        <f>'[1]ТО внутр. буд.сист'!W120+'[2]по будинку'!AO120+'[3]по будинку'!AN120+'[4]по будинку'!AN120+'[5]по будинку'!AN120+'[6]по будинку'!AN120+'[7]по будинку'!AN120+'[8]по будинку'!AN120+'[9]по будинку'!AN120+'[10]по будинку'!AN120+'[11]по будинку'!AN120+'[12]по будинку'!AN120</f>
        <v>4194.3017553563604</v>
      </c>
      <c r="AD120" s="10">
        <f t="shared" si="43"/>
        <v>7527.0421206436386</v>
      </c>
      <c r="AE120" s="23">
        <v>0</v>
      </c>
      <c r="AF120" s="17">
        <f>[1]Дератизація!H121+'[2]по будинку'!AR120+'[3]по будинку'!AQ120+'[4]по будинку'!AQ120+'[5]по будинку'!AQ120+'[6]по будинку'!AQ120+'[7]по будинку'!AQ120+'[8]по будинку'!AQ120+'[9]по будинку'!AQ120+'[10]по будинку'!AQ120+'[11]по будинку'!AQ120+'[12]по будинку'!AQ120</f>
        <v>0</v>
      </c>
      <c r="AG120" s="10">
        <f>[1]Дератизація!O121+'[2]по будинку'!AS120+'[3]по будинку'!AR120+'[4]по будинку'!AR120+'[5]по будинку'!AR120+'[6]по будинку'!AR120+'[7]по будинку'!AR120+'[8]по будинку'!AR120+'[9]по будинку'!AR120+'[10]по будинку'!AR120+'[11]по будинку'!AR120+'[12]по будинку'!AR120</f>
        <v>0</v>
      </c>
      <c r="AH120" s="10">
        <f t="shared" si="44"/>
        <v>0</v>
      </c>
      <c r="AI120" s="23">
        <f t="shared" si="45"/>
        <v>0</v>
      </c>
      <c r="AJ120" s="17">
        <f>[1]Дезінсекція!H122+'[2]по будинку'!AV120+'[3]по будинку'!AU120+'[4]по будинку'!AU120+'[5]по будинку'!AU120+'[6]по будинку'!AU120+'[7]по будинку'!AU120+'[8]по будинку'!AU120+'[9]по будинку'!AU120+'[10]по будинку'!AU120+'[11]по будинку'!AU120+'[12]по будинку'!AU120</f>
        <v>0</v>
      </c>
      <c r="AK120" s="10">
        <f>[1]Дезінсекція!O122+'[2]по будинку'!AW120+'[3]по будинку'!AV120+'[4]по будинку'!AV120+'[5]по будинку'!AV120+'[6]по будинку'!AV120+'[7]по будинку'!AV120+'[8]по будинку'!AV120+'[9]по будинку'!AV120+'[10]по будинку'!AV120+'[11]по будинку'!AV120+'[12]по будинку'!AV120</f>
        <v>0</v>
      </c>
      <c r="AL120" s="10">
        <f t="shared" si="46"/>
        <v>0</v>
      </c>
      <c r="AM120" s="23">
        <v>0</v>
      </c>
      <c r="AN120" s="17">
        <f>'[1]Обслуг. ДВК'!H122+'[2]по будинку'!AZ120+'[3]по будинку'!AY120+'[4]по будинку'!AY120+'[5]по будинку'!AY120+'[6]по будинку'!AY120+'[7]по будинку'!AY120+'[8]по будинку'!AY120+'[9]по будинку'!AY120+'[10]по будинку'!AY120+'[11]по будинку'!AY120+'[12]по будинку'!AY120</f>
        <v>2791.7863599999996</v>
      </c>
      <c r="AO120" s="10">
        <f>'[1]Обслуг. ДВК'!Q122+'[2]по будинку'!BA120+'[3]по будинку'!AZ120+'[4]по будинку'!AZ120+'[5]по будинку'!AZ120+'[6]по будинку'!AZ120+'[7]по будинку'!AZ120+'[8]по будинку'!AZ120+'[9]по будинку'!AZ120+'[10]по будинку'!AZ120+'[11]по будинку'!AZ120+'[12]по будинку'!AZ120</f>
        <v>1579.5888964444102</v>
      </c>
      <c r="AP120" s="10">
        <f t="shared" si="63"/>
        <v>1212.1974635555894</v>
      </c>
      <c r="AQ120" s="23">
        <v>0</v>
      </c>
      <c r="AR120" s="17">
        <f>'[1]ТО мереж електропост.'!H123+'[2]по будинку'!BD120+'[3]по будинку'!BC120+'[4]по будинку'!BC120+'[5]по будинку'!BC120+'[6]по будинку'!BC120+'[7]по будинку'!BC120+'[8]по будинку'!BC120+'[9]по будинку'!BC120+'[10]по будинку'!BC120+'[11]по будинку'!BC120+'[12]по будинку'!BC120</f>
        <v>8626.2308000000012</v>
      </c>
      <c r="AS120" s="11">
        <f>'[1]ТО мереж електропост.'!P123+'[2]по будинку'!BE120+'[3]по будинку'!BD120+'[4]по будинку'!BD120+'[5]по будинку'!BD120+'[6]по будинку'!BD120+'[7]по будинку'!BD120+'[8]по будинку'!BD120+'[9]по будинку'!BD120+'[10]по будинку'!BD120+'[11]по будинку'!BD120+'[12]по будинку'!BD120</f>
        <v>7348.3860124013654</v>
      </c>
      <c r="AT120" s="10">
        <f t="shared" si="47"/>
        <v>1277.8447875986358</v>
      </c>
      <c r="AU120" s="23">
        <v>0</v>
      </c>
      <c r="AV120" s="17">
        <f>'[1]ПР констр.'!H122+'[2]по будинку'!BH120+'[3]по будинку'!BG120+'[4]по будинку'!BG120+'[5]по будинку'!BG120+'[6]по будинку'!BG120+'[7]по будинку'!BG120+'[8]по будинку'!BG120+'[9]по будинку'!BG120+'[10]по будинку'!BG120+'[11]по будинку'!BG120+'[12]по будинку'!BG120</f>
        <v>19495.013296000005</v>
      </c>
      <c r="AW120" s="10">
        <v>3144.11</v>
      </c>
      <c r="AX120" s="10">
        <f t="shared" si="48"/>
        <v>16350.903296000004</v>
      </c>
      <c r="AY120" s="23">
        <v>0</v>
      </c>
      <c r="AZ120" s="17">
        <f>'[1]Прибирання та вивезення снігу'!H121+'[2]по будинку'!BL120+'[3]по будинку'!BK120+'[4]по будинку'!BK120+'[5]по будинку'!BK120+'[6]по будинку'!BK120+'[7]по будинку'!BK120+'[8]по будинку'!BK120+'[9]по будинку'!BK120+'[10]по будинку'!BK120+'[11]по будинку'!BK120+'[12]по будинку'!BK120</f>
        <v>3216.390100000001</v>
      </c>
      <c r="BA120" s="10">
        <f>'[1]Прибирання та вивезення снігу'!R121+'[2]по будинку'!BM120+'[3]по будинку'!BL120+'[4]по будинку'!BL120+'[5]по будинку'!BL120+'[6]по будинку'!BL120+'[7]по будинку'!BL120+'[8]по будинку'!BL120+'[9]по будинку'!BL120+'[10]по будинку'!BL120+'[11]по будинку'!BL120+'[12]по будинку'!BL120</f>
        <v>1901.6164210319371</v>
      </c>
      <c r="BB120" s="10">
        <f>AZ120-BA120</f>
        <v>1314.7736789680639</v>
      </c>
      <c r="BC120" s="23">
        <v>0</v>
      </c>
      <c r="BD120" s="17">
        <f>'[1]експлуатація номерних знаків'!H122+'[2]по будинку'!BP120+'[3]по будинку'!BO120+'[4]по будинку'!BO120+'[5]по будинку'!BO120+'[6]по будинку'!BO120+'[7]по будинку'!BO120+'[8]по будинку'!BO120+'[9]по будинку'!BO120+'[10]по будинку'!BO120+'[11]по будинку'!BO120+'[12]по будинку'!BO120</f>
        <v>22.672364000000002</v>
      </c>
      <c r="BE120" s="10">
        <f>'[1]експлуатація номерних знаків'!P122+'[2]по будинку'!BQ120+'[3]по будинку'!BP120+'[4]по будинку'!BP120+'[5]по будинку'!BP120+'[6]по будинку'!BP120+'[7]по будинку'!BP120+'[8]по будинку'!BP120+'[9]по будинку'!BP120+'[10]по будинку'!BP120+'[11]по будинку'!BP120+'[12]по будинку'!BP120</f>
        <v>0</v>
      </c>
      <c r="BF120" s="12">
        <f t="shared" si="51"/>
        <v>22.672364000000002</v>
      </c>
      <c r="BG120" s="29">
        <v>0</v>
      </c>
      <c r="BH120" s="17">
        <f>'[1]Освітлення місць загального кор'!H122+'[2]по будинку'!BT120+'[3]по будинку'!BS120+'[4]по будинку'!BS120+'[5]по будинку'!BS120+'[6]по будинку'!BS120+'[7]по будинку'!BS120+'[8]по будинку'!BS120+'[9]по будинку'!BS120+'[10]по будинку'!BS120+'[11]по будинку'!BS120+'[12]по будинку'!BS120</f>
        <v>5864.3612280000007</v>
      </c>
      <c r="BI120" s="10">
        <f>'[1]Освітлення місць загального кор'!Q122+'[2]по будинку'!BU120+'[3]по будинку'!BT120+'[4]по будинку'!BT120+'[5]по будинку'!BT120+'[6]по будинку'!BT120+'[7]по будинку'!BT120+'[8]по будинку'!BT120+'[9]по будинку'!BT120+'[10]по будинку'!BT120+'[11]по будинку'!BT120+'[12]по будинку'!BT120</f>
        <v>7210.517513017493</v>
      </c>
      <c r="BJ120" s="10">
        <v>0</v>
      </c>
      <c r="BK120" s="27">
        <f t="shared" si="53"/>
        <v>1346.1562850174923</v>
      </c>
      <c r="BL120" s="17">
        <v>0</v>
      </c>
      <c r="BM120" s="10">
        <f>'[1]Енергопостачання ліфтів'!P122+'[2]по будинку'!BY120+'[3]по будинку'!BX120+'[4]по будинку'!BX120+'[5]по будинку'!BX120+'[6]по будинку'!BX120+'[7]по будинку'!BX120+'[8]по будинку'!BX120+'[9]по будинку'!BX120+'[10]по будинку'!BX120+'[11]по будинку'!BX120+'[12]по будинку'!BX120</f>
        <v>0</v>
      </c>
      <c r="BN120" s="10">
        <f t="shared" si="54"/>
        <v>0</v>
      </c>
      <c r="BO120" s="23">
        <f t="shared" si="55"/>
        <v>0</v>
      </c>
      <c r="BP120" s="134">
        <f t="shared" si="56"/>
        <v>70761.923760000005</v>
      </c>
      <c r="BQ120" s="12">
        <f t="shared" si="56"/>
        <v>52313.974711495277</v>
      </c>
      <c r="BR120" s="10">
        <f t="shared" si="57"/>
        <v>18447.949048504728</v>
      </c>
      <c r="BS120" s="15">
        <v>0</v>
      </c>
      <c r="BT120" s="30">
        <f t="shared" si="58"/>
        <v>0.73929554104444928</v>
      </c>
    </row>
    <row r="121" spans="1:72" ht="17.100000000000001" customHeight="1" x14ac:dyDescent="0.2">
      <c r="A121" s="136">
        <v>116</v>
      </c>
      <c r="B121" s="39" t="s">
        <v>46</v>
      </c>
      <c r="C121" s="36">
        <v>151</v>
      </c>
      <c r="D121" s="22">
        <f>'[1]Прибирання сходових кліто'!H122+'[2]по будинку'!P121+'[3]по будинку'!O121+'[4]по будинку'!O121+'[5]по будинку'!O121+'[6]по будинку'!O121+'[7]по будинку'!O121+'[8]по будинку'!O121+'[9]по будинку'!O121+'[10]по будинку'!O121+'[11]по будинку'!O121+'[12]по будинку'!O121</f>
        <v>4639.7107199999991</v>
      </c>
      <c r="E121" s="11">
        <f>'[1]Прибирання сходових кліто'!Y122+'[2]по будинку'!Q121+'[3]по будинку'!P121+'[4]по будинку'!P121+'[5]по будинку'!P121+'[6]по будинку'!P121+'[7]по будинку'!P121+'[8]по будинку'!P121+'[9]по будинку'!P121+'[10]по будинку'!P121+'[11]по будинку'!P121+'[12]по будинку'!P121</f>
        <v>5360.0918669904904</v>
      </c>
      <c r="F121" s="10">
        <v>0</v>
      </c>
      <c r="G121" s="23">
        <f t="shared" si="71"/>
        <v>720.38114699049129</v>
      </c>
      <c r="H121" s="17">
        <f>'[1]Прибирання прибуд терит.'!H121+'[2]по будинку'!T121+'[3]по будинку'!S121+'[4]по будинку'!S121+'[5]по будинку'!S121+'[6]по будинку'!S121+'[7]по будинку'!S121+'[8]по будинку'!S121+'[9]по будинку'!S121+'[10]по будинку'!S121+'[11]по будинку'!S121+'[12]по будинку'!S121</f>
        <v>7688.252265000001</v>
      </c>
      <c r="I121" s="11">
        <f>'[1]Прибирання прибуд терит.'!AG121+'[2]по будинку'!U121+'[3]по будинку'!T121+'[4]по будинку'!T121+'[5]по будинку'!T121+'[6]по будинку'!T121+'[7]по будинку'!T121+'[8]по будинку'!T121+'[9]по будинку'!T121+'[10]по будинку'!T121+'[11]по будинку'!T121+'[12]по будинку'!T121</f>
        <v>15218.154670690679</v>
      </c>
      <c r="J121" s="10">
        <v>0</v>
      </c>
      <c r="K121" s="23">
        <f t="shared" si="36"/>
        <v>7529.9024056906783</v>
      </c>
      <c r="L121" s="22">
        <f>'[1]Вивезення та знешкодження ТПВ'!H123+'[2]по будинку'!X121+'[3]по будинку'!W121+'[4]по будинку'!W121+'[5]по будинку'!W121</f>
        <v>1146.0682499999998</v>
      </c>
      <c r="M121" s="10">
        <f>'[1]Вивезення та знешкодження ТПВ'!V123+'[2]по будинку'!Y121+'[3]по будинку'!X121+'[4]по будинку'!X121+'[5]по будинку'!X121</f>
        <v>1274.5039172498382</v>
      </c>
      <c r="N121" s="10">
        <v>0</v>
      </c>
      <c r="O121" s="15">
        <f t="shared" si="37"/>
        <v>128.43566724983839</v>
      </c>
      <c r="P121" s="17">
        <f>'[1]Приб підвал, тех.поверхів,покр '!H123+'[2]по будинку'!AB121+'[3]по будинку'!AA121+'[4]по будинку'!AA121+'[5]по будинку'!AA121+'[6]по будинку'!AA121+'[7]по будинку'!AA121+'[8]по будинку'!AA121+'[9]по будинку'!AA121+'[10]по будинку'!AA121+'[11]по будинку'!AA121+'[12]по будинку'!AA121</f>
        <v>408.42674099999999</v>
      </c>
      <c r="Q121" s="11">
        <f>'[1]Приб підвал, тех.поверхів,покр '!Q123+'[2]по будинку'!AC121+'[3]по будинку'!AB121+'[4]по будинку'!AB121+'[5]по будинку'!AB121+'[6]по будинку'!AB121+'[7]по будинку'!AB121+'[8]по будинку'!AB121+'[9]по будинку'!AB121+'[10]по будинку'!AB121+'[11]по будинку'!AB121+'[12]по будинку'!AB121</f>
        <v>0</v>
      </c>
      <c r="R121" s="10">
        <f t="shared" si="38"/>
        <v>408.42674099999999</v>
      </c>
      <c r="S121" s="23">
        <v>0</v>
      </c>
      <c r="T121" s="17">
        <v>0</v>
      </c>
      <c r="U121" s="10">
        <f>'[1]ТО ліфтів'!Q123+'[2]по будинку'!AG121+'[3]по будинку'!AF121+'[4]по будинку'!AF121+'[5]по будинку'!AF121+'[6]по будинку'!AF121+'[7]по будинку'!AF121+'[8]по будинку'!AF121+'[9]по будинку'!AF121+'[10]по будинку'!AF121+'[11]по будинку'!AF121+'[12]по будинку'!AF121</f>
        <v>0</v>
      </c>
      <c r="V121" s="10">
        <f t="shared" si="39"/>
        <v>0</v>
      </c>
      <c r="W121" s="23">
        <f t="shared" si="40"/>
        <v>0</v>
      </c>
      <c r="X121" s="17">
        <f>'[1]Обслуг. дисп.'!H123+'[2]по будинку'!AJ121+'[3]по будинку'!AI121+'[4]по будинку'!AI121+'[5]по будинку'!AI121+'[6]по будинку'!AI121+'[7]по будинку'!AI121+'[8]по будинку'!AI121+'[9]по будинку'!AI121+'[10]по будинку'!AI121+'[11]по будинку'!AI121+'[12]по будинку'!AI121</f>
        <v>0</v>
      </c>
      <c r="Y121" s="10">
        <f>'[1]Обслуг. дисп.'!O123+'[2]по будинку'!AK121+'[3]по будинку'!AJ121+'[4]по будинку'!AJ121+'[5]по будинку'!AJ121+'[6]по будинку'!AJ121+'[7]по будинку'!AJ121+'[8]по будинку'!AJ121+'[9]по будинку'!AJ121+'[10]по будинку'!AJ121+'[11]по будинку'!AJ121+'[12]по будинку'!AJ121</f>
        <v>0</v>
      </c>
      <c r="Z121" s="10">
        <f t="shared" si="41"/>
        <v>0</v>
      </c>
      <c r="AA121" s="27">
        <f t="shared" si="42"/>
        <v>0</v>
      </c>
      <c r="AB121" s="17">
        <f>'[1]ТО внутр. буд.сист'!H121+'[2]по будинку'!AN121+'[3]по будинку'!AM121+'[4]по будинку'!AM121+'[5]по будинку'!AM121+'[6]по будинку'!AM121+'[7]по будинку'!AM121+'[8]по будинку'!AM121+'[9]по будинку'!AM121+'[10]по будинку'!AM121+'[11]по будинку'!AM121+'[12]по будинку'!AM121</f>
        <v>8514.8073479999985</v>
      </c>
      <c r="AC121" s="10">
        <f>'[1]ТО внутр. буд.сист'!W121+'[2]по будинку'!AO121+'[3]по будинку'!AN121+'[4]по будинку'!AN121+'[5]по будинку'!AN121+'[6]по будинку'!AN121+'[7]по будинку'!AN121+'[8]по будинку'!AN121+'[9]по будинку'!AN121+'[10]по будинку'!AN121+'[11]по будинку'!AN121+'[12]по будинку'!AN121</f>
        <v>4399.3701868069265</v>
      </c>
      <c r="AD121" s="10">
        <f t="shared" si="43"/>
        <v>4115.4371611930719</v>
      </c>
      <c r="AE121" s="23">
        <v>0</v>
      </c>
      <c r="AF121" s="17">
        <f>[1]Дератизація!H122+'[2]по будинку'!AR121+'[3]по будинку'!AQ121+'[4]по будинку'!AQ121+'[5]по будинку'!AQ121+'[6]по будинку'!AQ121+'[7]по будинку'!AQ121+'[8]по будинку'!AQ121+'[9]по будинку'!AQ121+'[10]по будинку'!AQ121+'[11]по будинку'!AQ121+'[12]по будинку'!AQ121</f>
        <v>0</v>
      </c>
      <c r="AG121" s="10">
        <f>[1]Дератизація!O122+'[2]по будинку'!AS121+'[3]по будинку'!AR121+'[4]по будинку'!AR121+'[5]по будинку'!AR121+'[6]по будинку'!AR121+'[7]по будинку'!AR121+'[8]по будинку'!AR121+'[9]по будинку'!AR121+'[10]по будинку'!AR121+'[11]по будинку'!AR121+'[12]по будинку'!AR121</f>
        <v>0</v>
      </c>
      <c r="AH121" s="10">
        <f t="shared" si="44"/>
        <v>0</v>
      </c>
      <c r="AI121" s="23">
        <f t="shared" si="45"/>
        <v>0</v>
      </c>
      <c r="AJ121" s="17">
        <f>[1]Дезінсекція!H123+'[2]по будинку'!AV121+'[3]по будинку'!AU121+'[4]по будинку'!AU121+'[5]по будинку'!AU121+'[6]по будинку'!AU121+'[7]по будинку'!AU121+'[8]по будинку'!AU121+'[9]по будинку'!AU121+'[10]по будинку'!AU121+'[11]по будинку'!AU121+'[12]по будинку'!AU121</f>
        <v>0</v>
      </c>
      <c r="AK121" s="10">
        <f>[1]Дезінсекція!O123+'[2]по будинку'!AW121+'[3]по будинку'!AV121+'[4]по будинку'!AV121+'[5]по будинку'!AV121+'[6]по будинку'!AV121+'[7]по будинку'!AV121+'[8]по будинку'!AV121+'[9]по будинку'!AV121+'[10]по будинку'!AV121+'[11]по будинку'!AV121+'[12]по будинку'!AV121</f>
        <v>0</v>
      </c>
      <c r="AL121" s="10">
        <f t="shared" si="46"/>
        <v>0</v>
      </c>
      <c r="AM121" s="23">
        <v>0</v>
      </c>
      <c r="AN121" s="17">
        <f>'[1]Обслуг. ДВК'!H123+'[2]по будинку'!AZ121+'[3]по будинку'!AY121+'[4]по будинку'!AY121+'[5]по будинку'!AY121+'[6]по будинку'!AY121+'[7]по будинку'!AY121+'[8]по будинку'!AY121+'[9]по будинку'!AY121+'[10]по будинку'!AY121+'[11]по будинку'!AY121+'[12]по будинку'!AY121</f>
        <v>2281.0489559999996</v>
      </c>
      <c r="AO121" s="10">
        <f>'[1]Обслуг. ДВК'!Q123+'[2]по будинку'!BA121+'[3]по будинку'!AZ121+'[4]по будинку'!AZ121+'[5]по будинку'!AZ121+'[6]по будинку'!AZ121+'[7]по будинку'!AZ121+'[8]по будинку'!AZ121+'[9]по будинку'!AZ121+'[10]по будинку'!AZ121+'[11]по будинку'!AZ121+'[12]по будинку'!AZ121</f>
        <v>2643.9024229250244</v>
      </c>
      <c r="AP121" s="10">
        <v>0</v>
      </c>
      <c r="AQ121" s="23">
        <f>AO121-AN121</f>
        <v>362.8534669250248</v>
      </c>
      <c r="AR121" s="17">
        <f>'[1]ТО мереж електропост.'!H124+'[2]по будинку'!BD121+'[3]по будинку'!BC121+'[4]по будинку'!BC121+'[5]по будинку'!BC121+'[6]по будинку'!BC121+'[7]по будинку'!BC121+'[8]по будинку'!BC121+'[9]по будинку'!BC121+'[10]по будинку'!BC121+'[11]по будинку'!BC121+'[12]по будинку'!BC121</f>
        <v>7367.0333219999993</v>
      </c>
      <c r="AS121" s="11">
        <f>'[1]ТО мереж електропост.'!P124+'[2]по будинку'!BE121+'[3]по будинку'!BD121+'[4]по будинку'!BD121+'[5]по будинку'!BD121+'[6]по будинку'!BD121+'[7]по будинку'!BD121+'[8]по будинку'!BD121+'[9]по будинку'!BD121+'[10]по будинку'!BD121+'[11]по будинку'!BD121+'[12]по будинку'!BD121</f>
        <v>536.74302472830118</v>
      </c>
      <c r="AT121" s="10">
        <f t="shared" si="47"/>
        <v>6830.2902972716984</v>
      </c>
      <c r="AU121" s="23">
        <v>0</v>
      </c>
      <c r="AV121" s="17">
        <f>'[1]ПР констр.'!H123+'[2]по будинку'!BH121+'[3]по будинку'!BG121+'[4]по будинку'!BG121+'[5]по будинку'!BG121+'[6]по будинку'!BG121+'[7]по будинку'!BG121+'[8]по будинку'!BG121+'[9]по будинку'!BG121+'[10]по будинку'!BG121+'[11]по будинку'!BG121+'[12]по будинку'!BG121</f>
        <v>16356.366230999996</v>
      </c>
      <c r="AW121" s="10">
        <v>36416.980000000003</v>
      </c>
      <c r="AX121" s="10">
        <v>0</v>
      </c>
      <c r="AY121" s="23">
        <f t="shared" si="65"/>
        <v>20060.613769000007</v>
      </c>
      <c r="AZ121" s="17">
        <f>'[1]Прибирання та вивезення снігу'!H122+'[2]по будинку'!BL121+'[3]по будинку'!BK121+'[4]по будинку'!BK121+'[5]по будинку'!BK121+'[6]по будинку'!BK121+'[7]по будинку'!BK121+'[8]по будинку'!BK121+'[9]по будинку'!BK121+'[10]по будинку'!BK121+'[11]по будинку'!BK121+'[12]по будинку'!BK121</f>
        <v>2603.4406199999994</v>
      </c>
      <c r="BA121" s="10">
        <f>'[1]Прибирання та вивезення снігу'!R122+'[2]по будинку'!BM121+'[3]по будинку'!BL121+'[4]по будинку'!BL121+'[5]по будинку'!BL121+'[6]по будинку'!BL121+'[7]по будинку'!BL121+'[8]по будинку'!BL121+'[9]по будинку'!BL121+'[10]по будинку'!BL121+'[11]по будинку'!BL121+'[12]по будинку'!BL121</f>
        <v>2023.8659990463566</v>
      </c>
      <c r="BB121" s="10">
        <f t="shared" ref="BB121:BB127" si="72">AZ121-BA121</f>
        <v>579.57462095364281</v>
      </c>
      <c r="BC121" s="23">
        <v>0</v>
      </c>
      <c r="BD121" s="17">
        <f>'[1]експлуатація номерних знаків'!H123+'[2]по будинку'!BP121+'[3]по будинку'!BO121+'[4]по будинку'!BO121+'[5]по будинку'!BO121+'[6]по будинку'!BO121+'[7]по будинку'!BO121+'[8]по будинку'!BO121+'[9]по будинку'!BO121+'[10]по будинку'!BO121+'[11]по будинку'!BO121+'[12]по будинку'!BO121</f>
        <v>21.748643999999995</v>
      </c>
      <c r="BE121" s="10">
        <f>'[1]експлуатація номерних знаків'!P123+'[2]по будинку'!BQ121+'[3]по будинку'!BP121+'[4]по будинку'!BP121+'[5]по будинку'!BP121+'[6]по будинку'!BP121+'[7]по будинку'!BP121+'[8]по будинку'!BP121+'[9]по будинку'!BP121+'[10]по будинку'!BP121+'[11]по будинку'!BP121+'[12]по будинку'!BP121</f>
        <v>0</v>
      </c>
      <c r="BF121" s="12">
        <f t="shared" si="51"/>
        <v>21.748643999999995</v>
      </c>
      <c r="BG121" s="29">
        <v>0</v>
      </c>
      <c r="BH121" s="17">
        <f>'[1]Освітлення місць загального кор'!H123+'[2]по будинку'!BT121+'[3]по будинку'!BS121+'[4]по будинку'!BS121+'[5]по будинку'!BS121+'[6]по будинку'!BS121+'[7]по будинку'!BS121+'[8]по будинку'!BS121+'[9]по будинку'!BS121+'[10]по будинку'!BS121+'[11]по будинку'!BS121+'[12]по будинку'!BS121</f>
        <v>5861.3661689999999</v>
      </c>
      <c r="BI121" s="10">
        <f>'[1]Освітлення місць загального кор'!Q123+'[2]по будинку'!BU121+'[3]по будинку'!BT121+'[4]по будинку'!BT121+'[5]по будинку'!BT121+'[6]по будинку'!BT121+'[7]по будинку'!BT121+'[8]по будинку'!BT121+'[9]по будинку'!BT121+'[10]по будинку'!BT121+'[11]по будинку'!BT121+'[12]по будинку'!BT121</f>
        <v>7277.9055271578418</v>
      </c>
      <c r="BJ121" s="10">
        <v>0</v>
      </c>
      <c r="BK121" s="27">
        <f t="shared" si="53"/>
        <v>1416.5393581578419</v>
      </c>
      <c r="BL121" s="17">
        <v>0</v>
      </c>
      <c r="BM121" s="10">
        <f>'[1]Енергопостачання ліфтів'!P123+'[2]по будинку'!BY121+'[3]по будинку'!BX121+'[4]по будинку'!BX121+'[5]по будинку'!BX121+'[6]по будинку'!BX121+'[7]по будинку'!BX121+'[8]по будинку'!BX121+'[9]по будинку'!BX121+'[10]по будинку'!BX121+'[11]по будинку'!BX121+'[12]по будинку'!BX121</f>
        <v>0</v>
      </c>
      <c r="BN121" s="10">
        <f t="shared" si="54"/>
        <v>0</v>
      </c>
      <c r="BO121" s="23">
        <f t="shared" si="55"/>
        <v>0</v>
      </c>
      <c r="BP121" s="134">
        <f t="shared" si="56"/>
        <v>56888.269265999996</v>
      </c>
      <c r="BQ121" s="12">
        <f t="shared" si="56"/>
        <v>75151.517615595469</v>
      </c>
      <c r="BR121" s="10">
        <v>0</v>
      </c>
      <c r="BS121" s="15">
        <f t="shared" si="62"/>
        <v>18263.248349595473</v>
      </c>
      <c r="BT121" s="30">
        <f t="shared" si="58"/>
        <v>1.321037159070521</v>
      </c>
    </row>
    <row r="122" spans="1:72" ht="17.100000000000001" customHeight="1" x14ac:dyDescent="0.2">
      <c r="A122" s="136">
        <v>117</v>
      </c>
      <c r="B122" s="39" t="s">
        <v>46</v>
      </c>
      <c r="C122" s="36">
        <v>153</v>
      </c>
      <c r="D122" s="22">
        <f>'[1]Прибирання сходових кліто'!H123+'[2]по будинку'!P122+'[3]по будинку'!O122+'[4]по будинку'!O122+'[5]по будинку'!O122+'[6]по будинку'!O122+'[7]по будинку'!O122+'[8]по будинку'!O122+'[9]по будинку'!O122+'[10]по будинку'!O122+'[11]по будинку'!O122+'[12]по будинку'!O122</f>
        <v>6637.8648700000003</v>
      </c>
      <c r="E122" s="11">
        <f>'[1]Прибирання сходових кліто'!Y123+'[2]по будинку'!Q122+'[3]по будинку'!P122+'[4]по будинку'!P122+'[5]по будинку'!P122+'[6]по будинку'!P122+'[7]по будинку'!P122+'[8]по будинку'!P122+'[9]по будинку'!P122+'[10]по будинку'!P122+'[11]по будинку'!P122+'[12]по будинку'!P122</f>
        <v>5256.1462407690778</v>
      </c>
      <c r="F122" s="10">
        <f t="shared" si="33"/>
        <v>1381.7186292309225</v>
      </c>
      <c r="G122" s="23">
        <v>0</v>
      </c>
      <c r="H122" s="17">
        <f>'[1]Прибирання прибуд терит.'!H122+'[2]по будинку'!T122+'[3]по будинку'!S122+'[4]по будинку'!S122+'[5]по будинку'!S122+'[6]по будинку'!S122+'[7]по будинку'!S122+'[8]по будинку'!S122+'[9]по будинку'!S122+'[10]по будинку'!S122+'[11]по будинку'!S122+'[12]по будинку'!S122</f>
        <v>8418.6411399999979</v>
      </c>
      <c r="I122" s="11">
        <f>'[1]Прибирання прибуд терит.'!AG122+'[2]по будинку'!U122+'[3]по будинку'!T122+'[4]по будинку'!T122+'[5]по будинку'!T122+'[6]по будинку'!T122+'[7]по будинку'!T122+'[8]по будинку'!T122+'[9]по будинку'!T122+'[10]по будинку'!T122+'[11]по будинку'!T122+'[12]по будинку'!T122</f>
        <v>13922.956772600841</v>
      </c>
      <c r="J122" s="10">
        <v>0</v>
      </c>
      <c r="K122" s="23">
        <f t="shared" si="36"/>
        <v>5504.3156326008429</v>
      </c>
      <c r="L122" s="22">
        <f>'[1]Вивезення та знешкодження ТПВ'!H124+'[2]по будинку'!X122+'[3]по будинку'!W122+'[4]по будинку'!W122+'[5]по будинку'!W122</f>
        <v>1527.799</v>
      </c>
      <c r="M122" s="10">
        <f>'[1]Вивезення та знешкодження ТПВ'!V124+'[2]по будинку'!Y122+'[3]по будинку'!X122+'[4]по будинку'!X122+'[5]по будинку'!X122</f>
        <v>1634.4778167931686</v>
      </c>
      <c r="N122" s="10">
        <v>0</v>
      </c>
      <c r="O122" s="15">
        <f t="shared" si="37"/>
        <v>106.67881679316861</v>
      </c>
      <c r="P122" s="17">
        <f>'[1]Приб підвал, тех.поверхів,покр '!H124+'[2]по будинку'!AB122+'[3]по будинку'!AA122+'[4]по будинку'!AA122+'[5]по будинку'!AA122+'[6]по будинку'!AA122+'[7]по будинку'!AA122+'[8]по будинку'!AA122+'[9]по будинку'!AA122+'[10]по будинку'!AA122+'[11]по будинку'!AA122+'[12]по будинку'!AA122</f>
        <v>285.03293000000002</v>
      </c>
      <c r="Q122" s="11">
        <f>'[1]Приб підвал, тех.поверхів,покр '!Q124+'[2]по будинку'!AC122+'[3]по будинку'!AB122+'[4]по будинку'!AB122+'[5]по будинку'!AB122+'[6]по будинку'!AB122+'[7]по будинку'!AB122+'[8]по будинку'!AB122+'[9]по будинку'!AB122+'[10]по будинку'!AB122+'[11]по будинку'!AB122+'[12]по будинку'!AB122</f>
        <v>24.053736394635884</v>
      </c>
      <c r="R122" s="10">
        <f t="shared" si="38"/>
        <v>260.97919360536412</v>
      </c>
      <c r="S122" s="23">
        <v>0</v>
      </c>
      <c r="T122" s="17">
        <v>0</v>
      </c>
      <c r="U122" s="10">
        <f>'[1]ТО ліфтів'!Q124+'[2]по будинку'!AG122+'[3]по будинку'!AF122+'[4]по будинку'!AF122+'[5]по будинку'!AF122+'[6]по будинку'!AF122+'[7]по будинку'!AF122+'[8]по будинку'!AF122+'[9]по будинку'!AF122+'[10]по будинку'!AF122+'[11]по будинку'!AF122+'[12]по будинку'!AF122</f>
        <v>0</v>
      </c>
      <c r="V122" s="10">
        <f t="shared" si="39"/>
        <v>0</v>
      </c>
      <c r="W122" s="23">
        <f t="shared" si="40"/>
        <v>0</v>
      </c>
      <c r="X122" s="17">
        <f>'[1]Обслуг. дисп.'!H124+'[2]по будинку'!AJ122+'[3]по будинку'!AI122+'[4]по будинку'!AI122+'[5]по будинку'!AI122+'[6]по будинку'!AI122+'[7]по будинку'!AI122+'[8]по будинку'!AI122+'[9]по будинку'!AI122+'[10]по будинку'!AI122+'[11]по будинку'!AI122+'[12]по будинку'!AI122</f>
        <v>0</v>
      </c>
      <c r="Y122" s="10">
        <f>'[1]Обслуг. дисп.'!O124+'[2]по будинку'!AK122+'[3]по будинку'!AJ122+'[4]по будинку'!AJ122+'[5]по будинку'!AJ122+'[6]по будинку'!AJ122+'[7]по будинку'!AJ122+'[8]по будинку'!AJ122+'[9]по будинку'!AJ122+'[10]по будинку'!AJ122+'[11]по будинку'!AJ122+'[12]по будинку'!AJ122</f>
        <v>0</v>
      </c>
      <c r="Z122" s="10">
        <f t="shared" si="41"/>
        <v>0</v>
      </c>
      <c r="AA122" s="27">
        <f t="shared" si="42"/>
        <v>0</v>
      </c>
      <c r="AB122" s="17">
        <f>'[1]ТО внутр. буд.сист'!H122+'[2]по будинку'!AN122+'[3]по будинку'!AM122+'[4]по будинку'!AM122+'[5]по будинку'!AM122+'[6]по будинку'!AM122+'[7]по будинку'!AM122+'[8]по будинку'!AM122+'[9]по будинку'!AM122+'[10]по будинку'!AM122+'[11]по будинку'!AM122+'[12]по будинку'!AM122</f>
        <v>7002.8494900000014</v>
      </c>
      <c r="AC122" s="10">
        <f>'[1]ТО внутр. буд.сист'!W122+'[2]по будинку'!AO122+'[3]по будинку'!AN122+'[4]по будинку'!AN122+'[5]по будинку'!AN122+'[6]по будинку'!AN122+'[7]по будинку'!AN122+'[8]по будинку'!AN122+'[9]по будинку'!AN122+'[10]по будинку'!AN122+'[11]по будинку'!AN122+'[12]по будинку'!AN122</f>
        <v>2225.8323718997922</v>
      </c>
      <c r="AD122" s="10">
        <f t="shared" si="43"/>
        <v>4777.0171181002097</v>
      </c>
      <c r="AE122" s="23">
        <v>0</v>
      </c>
      <c r="AF122" s="17">
        <f>[1]Дератизація!H123+'[2]по будинку'!AR122+'[3]по будинку'!AQ122+'[4]по будинку'!AQ122+'[5]по будинку'!AQ122+'[6]по будинку'!AQ122+'[7]по будинку'!AQ122+'[8]по будинку'!AQ122+'[9]по будинку'!AQ122+'[10]по будинку'!AQ122+'[11]по будинку'!AQ122+'[12]по будинку'!AQ122</f>
        <v>0</v>
      </c>
      <c r="AG122" s="10">
        <f>[1]Дератизація!O123+'[2]по будинку'!AS122+'[3]по будинку'!AR122+'[4]по будинку'!AR122+'[5]по будинку'!AR122+'[6]по будинку'!AR122+'[7]по будинку'!AR122+'[8]по будинку'!AR122+'[9]по будинку'!AR122+'[10]по будинку'!AR122+'[11]по будинку'!AR122+'[12]по будинку'!AR122</f>
        <v>0</v>
      </c>
      <c r="AH122" s="10">
        <f t="shared" si="44"/>
        <v>0</v>
      </c>
      <c r="AI122" s="23">
        <f t="shared" si="45"/>
        <v>0</v>
      </c>
      <c r="AJ122" s="17">
        <f>[1]Дезінсекція!H124+'[2]по будинку'!AV122+'[3]по будинку'!AU122+'[4]по будинку'!AU122+'[5]по будинку'!AU122+'[6]по будинку'!AU122+'[7]по будинку'!AU122+'[8]по будинку'!AU122+'[9]по будинку'!AU122+'[10]по будинку'!AU122+'[11]по будинку'!AU122+'[12]по будинку'!AU122</f>
        <v>0</v>
      </c>
      <c r="AK122" s="10">
        <f>[1]Дезінсекція!O124+'[2]по будинку'!AW122+'[3]по будинку'!AV122+'[4]по будинку'!AV122+'[5]по будинку'!AV122+'[6]по будинку'!AV122+'[7]по будинку'!AV122+'[8]по будинку'!AV122+'[9]по будинку'!AV122+'[10]по будинку'!AV122+'[11]по будинку'!AV122+'[12]по будинку'!AV122</f>
        <v>0</v>
      </c>
      <c r="AL122" s="10">
        <f t="shared" si="46"/>
        <v>0</v>
      </c>
      <c r="AM122" s="23">
        <v>0</v>
      </c>
      <c r="AN122" s="17">
        <f>'[1]Обслуг. ДВК'!H124+'[2]по будинку'!AZ122+'[3]по будинку'!AY122+'[4]по будинку'!AY122+'[5]по будинку'!AY122+'[6]по будинку'!AY122+'[7]по будинку'!AY122+'[8]по будинку'!AY122+'[9]по будинку'!AY122+'[10]по будинку'!AY122+'[11]по будинку'!AY122+'[12]по будинку'!AY122</f>
        <v>1732.4115899999995</v>
      </c>
      <c r="AO122" s="10">
        <f>'[1]Обслуг. ДВК'!Q124+'[2]по будинку'!BA122+'[3]по будинку'!AZ122+'[4]по будинку'!AZ122+'[5]по будинку'!AZ122+'[6]по будинку'!AZ122+'[7]по будинку'!AZ122+'[8]по будинку'!AZ122+'[9]по будинку'!AZ122+'[10]по будинку'!AZ122+'[11]по будинку'!AZ122+'[12]по будинку'!AZ122</f>
        <v>1982.9268171937686</v>
      </c>
      <c r="AP122" s="10">
        <v>0</v>
      </c>
      <c r="AQ122" s="23">
        <f>AO122-AN122</f>
        <v>250.51522719376908</v>
      </c>
      <c r="AR122" s="17">
        <f>'[1]ТО мереж електропост.'!H125+'[2]по будинку'!BD122+'[3]по будинку'!BC122+'[4]по будинку'!BC122+'[5]по будинку'!BC122+'[6]по будинку'!BC122+'[7]по будинку'!BC122+'[8]по будинку'!BC122+'[9]по будинку'!BC122+'[10]по будинку'!BC122+'[11]по будинку'!BC122+'[12]по будинку'!BC122</f>
        <v>3411.9594599999996</v>
      </c>
      <c r="AS122" s="11">
        <f>'[1]ТО мереж електропост.'!P125+'[2]по будинку'!BE122+'[3]по будинку'!BD122+'[4]по будинку'!BD122+'[5]по будинку'!BD122+'[6]по будинку'!BD122+'[7]по будинку'!BD122+'[8]по будинку'!BD122+'[9]по будинку'!BD122+'[10]по будинку'!BD122+'[11]по будинку'!BD122+'[12]по будинку'!BD122</f>
        <v>248.64609106654794</v>
      </c>
      <c r="AT122" s="10">
        <f t="shared" si="47"/>
        <v>3163.3133689334518</v>
      </c>
      <c r="AU122" s="23">
        <v>0</v>
      </c>
      <c r="AV122" s="17">
        <f>'[1]ПР констр.'!H124+'[2]по будинку'!BH122+'[3]по будинку'!BG122+'[4]по будинку'!BG122+'[5]по будинку'!BG122+'[6]по будинку'!BG122+'[7]по будинку'!BG122+'[8]по будинку'!BG122+'[9]по будинку'!BG122+'[10]по будинку'!BG122+'[11]по будинку'!BG122+'[12]по будинку'!BG122</f>
        <v>10660.194089999997</v>
      </c>
      <c r="AW122" s="10">
        <v>5578.91</v>
      </c>
      <c r="AX122" s="10">
        <f t="shared" si="48"/>
        <v>5081.2840899999974</v>
      </c>
      <c r="AY122" s="23">
        <v>0</v>
      </c>
      <c r="AZ122" s="17">
        <f>'[1]Прибирання та вивезення снігу'!H123+'[2]по будинку'!BL122+'[3]по будинку'!BK122+'[4]по будинку'!BK122+'[5]по будинку'!BK122+'[6]по будинку'!BK122+'[7]по будинку'!BK122+'[8]по будинку'!BK122+'[9]по будинку'!BK122+'[10]по будинку'!BK122+'[11]по будинку'!BK122+'[12]по будинку'!BK122</f>
        <v>2933.6552699999993</v>
      </c>
      <c r="BA122" s="10">
        <f>'[1]Прибирання та вивезення снігу'!R123+'[2]по будинку'!BM122+'[3]по будинку'!BL122+'[4]по будинку'!BL122+'[5]по будинку'!BL122+'[6]по будинку'!BL122+'[7]по будинку'!BL122+'[8]по будинку'!BL122+'[9]по будинку'!BL122+'[10]по будинку'!BL122+'[11]по будинку'!BL122+'[12]по будинку'!BL122</f>
        <v>1535.7618983059544</v>
      </c>
      <c r="BB122" s="10">
        <f t="shared" si="72"/>
        <v>1397.8933716940448</v>
      </c>
      <c r="BC122" s="23">
        <v>0</v>
      </c>
      <c r="BD122" s="17">
        <f>'[1]експлуатація номерних знаків'!H124+'[2]по будинку'!BP122+'[3]по будинку'!BO122+'[4]по будинку'!BO122+'[5]по будинку'!BO122+'[6]по будинку'!BO122+'[7]по будинку'!BO122+'[8]по будинку'!BO122+'[9]по будинку'!BO122+'[10]по будинку'!BO122+'[11]по будинку'!BO122+'[12]по будинку'!BO122</f>
        <v>12.559820000000002</v>
      </c>
      <c r="BE122" s="10">
        <f>'[1]експлуатація номерних знаків'!P124+'[2]по будинку'!BQ122+'[3]по будинку'!BP122+'[4]по будинку'!BP122+'[5]по будинку'!BP122+'[6]по будинку'!BP122+'[7]по будинку'!BP122+'[8]по будинку'!BP122+'[9]по будинку'!BP122+'[10]по будинку'!BP122+'[11]по будинку'!BP122+'[12]по будинку'!BP122</f>
        <v>0</v>
      </c>
      <c r="BF122" s="12">
        <f t="shared" si="51"/>
        <v>12.559820000000002</v>
      </c>
      <c r="BG122" s="29">
        <v>0</v>
      </c>
      <c r="BH122" s="17">
        <f>'[1]Освітлення місць загального кор'!H124+'[2]по будинку'!BT122+'[3]по будинку'!BS122+'[4]по будинку'!BS122+'[5]по будинку'!BS122+'[6]по будинку'!BS122+'[7]по будинку'!BS122+'[8]по будинку'!BS122+'[9]по будинку'!BS122+'[10]по будинку'!BS122+'[11]по будинку'!BS122+'[12]по будинку'!BS122</f>
        <v>3978.8384999999989</v>
      </c>
      <c r="BI122" s="10">
        <f>'[1]Освітлення місць загального кор'!Q124+'[2]по будинку'!BU122+'[3]по будинку'!BT122+'[4]по будинку'!BT122+'[5]по будинку'!BT122+'[6]по будинку'!BT122+'[7]по будинку'!BT122+'[8]по будинку'!BT122+'[9]по будинку'!BT122+'[10]по будинку'!BT122+'[11]по будинку'!BT122+'[12]по будинку'!BT122</f>
        <v>4357.7582477426586</v>
      </c>
      <c r="BJ122" s="10">
        <v>0</v>
      </c>
      <c r="BK122" s="27">
        <f t="shared" si="53"/>
        <v>378.91974774265964</v>
      </c>
      <c r="BL122" s="17">
        <v>0</v>
      </c>
      <c r="BM122" s="10">
        <f>'[1]Енергопостачання ліфтів'!P124+'[2]по будинку'!BY122+'[3]по будинку'!BX122+'[4]по будинку'!BX122+'[5]по будинку'!BX122+'[6]по будинку'!BX122+'[7]по будинку'!BX122+'[8]по будинку'!BX122+'[9]по будинку'!BX122+'[10]по будинку'!BX122+'[11]по будинку'!BX122+'[12]по будинку'!BX122</f>
        <v>0</v>
      </c>
      <c r="BN122" s="10">
        <f t="shared" si="54"/>
        <v>0</v>
      </c>
      <c r="BO122" s="23">
        <f t="shared" si="55"/>
        <v>0</v>
      </c>
      <c r="BP122" s="134">
        <f t="shared" si="56"/>
        <v>46601.80616</v>
      </c>
      <c r="BQ122" s="12">
        <f t="shared" si="56"/>
        <v>36767.469992766448</v>
      </c>
      <c r="BR122" s="10">
        <f t="shared" si="57"/>
        <v>9834.3361672335523</v>
      </c>
      <c r="BS122" s="15">
        <v>0</v>
      </c>
      <c r="BT122" s="30">
        <f t="shared" si="58"/>
        <v>0.78897092242586264</v>
      </c>
    </row>
    <row r="123" spans="1:72" ht="17.100000000000001" customHeight="1" x14ac:dyDescent="0.2">
      <c r="A123" s="135">
        <v>118</v>
      </c>
      <c r="B123" s="39" t="s">
        <v>46</v>
      </c>
      <c r="C123" s="36">
        <v>155</v>
      </c>
      <c r="D123" s="22">
        <f>'[1]Прибирання сходових кліто'!H124+'[2]по будинку'!P123+'[3]по будинку'!O123+'[4]по будинку'!O123+'[5]по будинку'!O123+'[6]по будинку'!O123+'[7]по будинку'!O123+'[8]по будинку'!O123+'[9]по будинку'!O123+'[10]по будинку'!O123+'[11]по будинку'!O123+'[12]по будинку'!O123</f>
        <v>6581.7793599999986</v>
      </c>
      <c r="E123" s="11">
        <f>'[1]Прибирання сходових кліто'!Y124+'[2]по будинку'!Q123+'[3]по будинку'!P123+'[4]по будинку'!P123+'[5]по будинку'!P123+'[6]по будинку'!P123+'[7]по будинку'!P123+'[8]по будинку'!P123+'[9]по будинку'!P123+'[10]по будинку'!P123+'[11]по будинку'!P123+'[12]по будинку'!P123</f>
        <v>7169.7754332394907</v>
      </c>
      <c r="F123" s="10">
        <v>0</v>
      </c>
      <c r="G123" s="23">
        <f t="shared" si="71"/>
        <v>587.99607323949203</v>
      </c>
      <c r="H123" s="17">
        <f>'[1]Прибирання прибуд терит.'!H123+'[2]по будинку'!T123+'[3]по будинку'!S123+'[4]по будинку'!S123+'[5]по будинку'!S123+'[6]по будинку'!S123+'[7]по будинку'!S123+'[8]по будинку'!S123+'[9]по будинку'!S123+'[10]по будинку'!S123+'[11]по будинку'!S123+'[12]по будинку'!S123</f>
        <v>12962.67856</v>
      </c>
      <c r="I123" s="11">
        <f>'[1]Прибирання прибуд терит.'!AG123+'[2]по будинку'!U123+'[3]по будинку'!T123+'[4]по будинку'!T123+'[5]по будинку'!T123+'[6]по будинку'!T123+'[7]по будинку'!T123+'[8]по будинку'!T123+'[9]по будинку'!T123+'[10]по будинку'!T123+'[11]по будинку'!T123+'[12]по будинку'!T123</f>
        <v>17963.982402609774</v>
      </c>
      <c r="J123" s="10">
        <v>0</v>
      </c>
      <c r="K123" s="23">
        <f t="shared" si="36"/>
        <v>5001.3038426097737</v>
      </c>
      <c r="L123" s="22">
        <f>'[1]Вивезення та знешкодження ТПВ'!H125+'[2]по будинку'!X123+'[3]по будинку'!W123+'[4]по будинку'!W123+'[5]по будинку'!W123</f>
        <v>1829.2819999999997</v>
      </c>
      <c r="M123" s="10">
        <f>'[1]Вивезення та знешкодження ТПВ'!V125+'[2]по будинку'!Y123+'[3]по будинку'!X123+'[4]по будинку'!X123+'[5]по будинку'!X123</f>
        <v>1922.2358941168195</v>
      </c>
      <c r="N123" s="10">
        <v>0</v>
      </c>
      <c r="O123" s="15">
        <f t="shared" si="37"/>
        <v>92.953894116819811</v>
      </c>
      <c r="P123" s="17">
        <f>'[1]Приб підвал, тех.поверхів,покр '!H125+'[2]по будинку'!AB123+'[3]по будинку'!AA123+'[4]по будинку'!AA123+'[5]по будинку'!AA123+'[6]по будинку'!AA123+'[7]по будинку'!AA123+'[8]по будинку'!AA123+'[9]по будинку'!AA123+'[10]по будинку'!AA123+'[11]по будинку'!AA123+'[12]по будинку'!AA123</f>
        <v>396.76103999999992</v>
      </c>
      <c r="Q123" s="11">
        <f>'[1]Приб підвал, тех.поверхів,покр '!Q125+'[2]по будинку'!AC123+'[3]по будинку'!AB123+'[4]по будинку'!AB123+'[5]по будинку'!AB123+'[6]по будинку'!AB123+'[7]по будинку'!AB123+'[8]по будинку'!AB123+'[9]по будинку'!AB123+'[10]по будинку'!AB123+'[11]по будинку'!AB123+'[12]по будинку'!AB123</f>
        <v>0</v>
      </c>
      <c r="R123" s="10">
        <f t="shared" si="38"/>
        <v>396.76103999999992</v>
      </c>
      <c r="S123" s="23">
        <v>0</v>
      </c>
      <c r="T123" s="17">
        <v>0</v>
      </c>
      <c r="U123" s="10">
        <f>'[1]ТО ліфтів'!Q125+'[2]по будинку'!AG123+'[3]по будинку'!AF123+'[4]по будинку'!AF123+'[5]по будинку'!AF123+'[6]по будинку'!AF123+'[7]по будинку'!AF123+'[8]по будинку'!AF123+'[9]по будинку'!AF123+'[10]по будинку'!AF123+'[11]по будинку'!AF123+'[12]по будинку'!AF123</f>
        <v>0</v>
      </c>
      <c r="V123" s="10">
        <f t="shared" si="39"/>
        <v>0</v>
      </c>
      <c r="W123" s="23">
        <f t="shared" si="40"/>
        <v>0</v>
      </c>
      <c r="X123" s="17">
        <f>'[1]Обслуг. дисп.'!H125+'[2]по будинку'!AJ123+'[3]по будинку'!AI123+'[4]по будинку'!AI123+'[5]по будинку'!AI123+'[6]по будинку'!AI123+'[7]по будинку'!AI123+'[8]по будинку'!AI123+'[9]по будинку'!AI123+'[10]по будинку'!AI123+'[11]по будинку'!AI123+'[12]по будинку'!AI123</f>
        <v>0</v>
      </c>
      <c r="Y123" s="10">
        <f>'[1]Обслуг. дисп.'!O125+'[2]по будинку'!AK123+'[3]по будинку'!AJ123+'[4]по будинку'!AJ123+'[5]по будинку'!AJ123+'[6]по будинку'!AJ123+'[7]по будинку'!AJ123+'[8]по будинку'!AJ123+'[9]по будинку'!AJ123+'[10]по будинку'!AJ123+'[11]по будинку'!AJ123+'[12]по будинку'!AJ123</f>
        <v>0</v>
      </c>
      <c r="Z123" s="10">
        <f t="shared" si="41"/>
        <v>0</v>
      </c>
      <c r="AA123" s="27">
        <f t="shared" si="42"/>
        <v>0</v>
      </c>
      <c r="AB123" s="17">
        <f>'[1]ТО внутр. буд.сист'!H123+'[2]по будинку'!AN123+'[3]по будинку'!AM123+'[4]по будинку'!AM123+'[5]по будинку'!AM123+'[6]по будинку'!AM123+'[7]по будинку'!AM123+'[8]по будинку'!AM123+'[9]по будинку'!AM123+'[10]по будинку'!AM123+'[11]по будинку'!AM123+'[12]по будинку'!AM123</f>
        <v>8520.9318999999978</v>
      </c>
      <c r="AC123" s="10">
        <f>'[1]ТО внутр. буд.сист'!W123+'[2]по будинку'!AO123+'[3]по будинку'!AN123+'[4]по будинку'!AN123+'[5]по будинку'!AN123+'[6]по будинку'!AN123+'[7]по будинку'!AN123+'[8]по будинку'!AN123+'[9]по будинку'!AN123+'[10]по будинку'!AN123+'[11]по будинку'!AN123+'[12]по будинку'!AN123</f>
        <v>5586.3233965983136</v>
      </c>
      <c r="AD123" s="10">
        <f t="shared" si="43"/>
        <v>2934.6085034016842</v>
      </c>
      <c r="AE123" s="23">
        <v>0</v>
      </c>
      <c r="AF123" s="17">
        <f>[1]Дератизація!H124+'[2]по будинку'!AR123+'[3]по будинку'!AQ123+'[4]по будинку'!AQ123+'[5]по будинку'!AQ123+'[6]по будинку'!AQ123+'[7]по будинку'!AQ123+'[8]по будинку'!AQ123+'[9]по будинку'!AQ123+'[10]по будинку'!AQ123+'[11]по будинку'!AQ123+'[12]по будинку'!AQ123</f>
        <v>0</v>
      </c>
      <c r="AG123" s="10">
        <f>[1]Дератизація!O124+'[2]по будинку'!AS123+'[3]по будинку'!AR123+'[4]по будинку'!AR123+'[5]по будинку'!AR123+'[6]по будинку'!AR123+'[7]по будинку'!AR123+'[8]по будинку'!AR123+'[9]по будинку'!AR123+'[10]по будинку'!AR123+'[11]по будинку'!AR123+'[12]по будинку'!AR123</f>
        <v>0</v>
      </c>
      <c r="AH123" s="10">
        <f t="shared" si="44"/>
        <v>0</v>
      </c>
      <c r="AI123" s="23">
        <f t="shared" si="45"/>
        <v>0</v>
      </c>
      <c r="AJ123" s="17">
        <f>[1]Дезінсекція!H125+'[2]по будинку'!AV123+'[3]по будинку'!AU123+'[4]по будинку'!AU123+'[5]по будинку'!AU123+'[6]по будинку'!AU123+'[7]по будинку'!AU123+'[8]по будинку'!AU123+'[9]по будинку'!AU123+'[10]по будинку'!AU123+'[11]по будинку'!AU123+'[12]по будинку'!AU123</f>
        <v>0</v>
      </c>
      <c r="AK123" s="10">
        <f>[1]Дезінсекція!O125+'[2]по будинку'!AW123+'[3]по будинку'!AV123+'[4]по будинку'!AV123+'[5]по будинку'!AV123+'[6]по будинку'!AV123+'[7]по будинку'!AV123+'[8]по будинку'!AV123+'[9]по будинку'!AV123+'[10]по будинку'!AV123+'[11]по будинку'!AV123+'[12]по будинку'!AV123</f>
        <v>0</v>
      </c>
      <c r="AL123" s="10">
        <f t="shared" si="46"/>
        <v>0</v>
      </c>
      <c r="AM123" s="23">
        <v>0</v>
      </c>
      <c r="AN123" s="17">
        <f>'[1]Обслуг. ДВК'!H125+'[2]по будинку'!AZ123+'[3]по будинку'!AY123+'[4]по будинку'!AY123+'[5]по будинку'!AY123+'[6]по будинку'!AY123+'[7]по будинку'!AY123+'[8]по будинку'!AY123+'[9]по будинку'!AY123+'[10]по будинку'!AY123+'[11]по будинку'!AY123+'[12]по будинку'!AY123</f>
        <v>2254.675279999999</v>
      </c>
      <c r="AO123" s="10">
        <f>'[1]Обслуг. ДВК'!Q125+'[2]по будинку'!BA123+'[3]по будинку'!AZ123+'[4]по будинку'!AZ123+'[5]по будинку'!AZ123+'[6]по будинку'!AZ123+'[7]по будинку'!AZ123+'[8]по будинку'!AZ123+'[9]по будинку'!AZ123+'[10]по будинку'!AZ123+'[11]по будинку'!AZ123+'[12]по будинку'!AZ123</f>
        <v>1198.3088179923111</v>
      </c>
      <c r="AP123" s="10">
        <f t="shared" si="63"/>
        <v>1056.3664620076879</v>
      </c>
      <c r="AQ123" s="23">
        <v>0</v>
      </c>
      <c r="AR123" s="17">
        <f>'[1]ТО мереж електропост.'!H126+'[2]по будинку'!BD123+'[3]по будинку'!BC123+'[4]по будинку'!BC123+'[5]по будинку'!BC123+'[6]по будинку'!BC123+'[7]по будинку'!BC123+'[8]по будинку'!BC123+'[9]по будинку'!BC123+'[10]по будинку'!BC123+'[11]по будинку'!BC123+'[12]по будинку'!BC123</f>
        <v>4117.5888000000004</v>
      </c>
      <c r="AS123" s="11">
        <f>'[1]ТО мереж електропост.'!P126+'[2]по будинку'!BE123+'[3]по будинку'!BD123+'[4]по будинку'!BD123+'[5]по будинку'!BD123+'[6]по будинку'!BD123+'[7]по будинку'!BD123+'[8]по будинку'!BD123+'[9]по будинку'!BD123+'[10]по будинку'!BD123+'[11]по будинку'!BD123+'[12]по будинку'!BD123</f>
        <v>299.96521164245399</v>
      </c>
      <c r="AT123" s="10">
        <f t="shared" si="47"/>
        <v>3817.6235883575464</v>
      </c>
      <c r="AU123" s="23">
        <v>0</v>
      </c>
      <c r="AV123" s="17">
        <f>'[1]ПР констр.'!H125+'[2]по будинку'!BH123+'[3]по будинку'!BG123+'[4]по будинку'!BG123+'[5]по будинку'!BG123+'[6]по будинку'!BG123+'[7]по будинку'!BG123+'[8]по будинку'!BG123+'[9]по будинку'!BG123+'[10]по будинку'!BG123+'[11]по будинку'!BG123+'[12]по будинку'!BG123</f>
        <v>15175.087199999994</v>
      </c>
      <c r="AW123" s="10">
        <v>11255.61</v>
      </c>
      <c r="AX123" s="10">
        <f t="shared" si="48"/>
        <v>3919.4771999999939</v>
      </c>
      <c r="AY123" s="23">
        <v>0</v>
      </c>
      <c r="AZ123" s="17">
        <f>'[1]Прибирання та вивезення снігу'!H124+'[2]по будинку'!BL123+'[3]по будинку'!BK123+'[4]по будинку'!BK123+'[5]по будинку'!BK123+'[6]по будинку'!BK123+'[7]по будинку'!BK123+'[8]по будинку'!BK123+'[9]по будинку'!BK123+'[10]по будинку'!BK123+'[11]по будинку'!BK123+'[12]по будинку'!BK123</f>
        <v>2443.5117199999991</v>
      </c>
      <c r="BA123" s="10">
        <f>'[1]Прибирання та вивезення снігу'!R124+'[2]по будинку'!BM123+'[3]по будинку'!BL123+'[4]по будинку'!BL123+'[5]по будинку'!BL123+'[6]по будинку'!BL123+'[7]по будинку'!BL123+'[8]по будинку'!BL123+'[9]по будинку'!BL123+'[10]по будинку'!BL123+'[11]по будинку'!BL123+'[12]по будинку'!BL123</f>
        <v>2029.6551947408905</v>
      </c>
      <c r="BB123" s="10">
        <f t="shared" si="72"/>
        <v>413.85652525910859</v>
      </c>
      <c r="BC123" s="23">
        <v>0</v>
      </c>
      <c r="BD123" s="17">
        <f>'[1]експлуатація номерних знаків'!H125+'[2]по будинку'!BP123+'[3]по будинку'!BO123+'[4]по будинку'!BO123+'[5]по будинку'!BO123+'[6]по будинку'!BO123+'[7]по будинку'!BO123+'[8]по будинку'!BO123+'[9]по будинку'!BO123+'[10]по будинку'!BO123+'[11]по будинку'!BO123+'[12]по будинку'!BO123</f>
        <v>21.587799999999998</v>
      </c>
      <c r="BE123" s="10">
        <f>'[1]експлуатація номерних знаків'!P125+'[2]по будинку'!BQ123+'[3]по будинку'!BP123+'[4]по будинку'!BP123+'[5]по будинку'!BP123+'[6]по будинку'!BP123+'[7]по будинку'!BP123+'[8]по будинку'!BP123+'[9]по будинку'!BP123+'[10]по будинку'!BP123+'[11]по будинку'!BP123+'[12]по будинку'!BP123</f>
        <v>0</v>
      </c>
      <c r="BF123" s="12">
        <f t="shared" si="51"/>
        <v>21.587799999999998</v>
      </c>
      <c r="BG123" s="29">
        <v>0</v>
      </c>
      <c r="BH123" s="17">
        <f>'[1]Освітлення місць загального кор'!H125+'[2]по будинку'!BT123+'[3]по будинку'!BS123+'[4]по будинку'!BS123+'[5]по будинку'!BS123+'[6]по будинку'!BS123+'[7]по будинку'!BS123+'[8]по будинку'!BS123+'[9]по будинку'!BS123+'[10]по будинку'!BS123+'[11]по будинку'!BS123+'[12]по будинку'!BS123</f>
        <v>4459.585</v>
      </c>
      <c r="BI123" s="10">
        <f>'[1]Освітлення місць загального кор'!Q125+'[2]по будинку'!BU123+'[3]по будинку'!BT123+'[4]по будинку'!BT123+'[5]по будинку'!BT123+'[6]по будинку'!BT123+'[7]по будинку'!BT123+'[8]по будинку'!BT123+'[9]по будинку'!BT123+'[10]по будинку'!BT123+'[11]по будинку'!BT123+'[12]по будинку'!BT123</f>
        <v>6091.8687580178066</v>
      </c>
      <c r="BJ123" s="10">
        <v>0</v>
      </c>
      <c r="BK123" s="27">
        <f t="shared" si="53"/>
        <v>1632.2837580178066</v>
      </c>
      <c r="BL123" s="17">
        <v>0</v>
      </c>
      <c r="BM123" s="10">
        <f>'[1]Енергопостачання ліфтів'!P125+'[2]по будинку'!BY123+'[3]по будинку'!BX123+'[4]по будинку'!BX123+'[5]по будинку'!BX123+'[6]по будинку'!BX123+'[7]по будинку'!BX123+'[8]по будинку'!BX123+'[9]по будинку'!BX123+'[10]по будинку'!BX123+'[11]по будинку'!BX123+'[12]по будинку'!BX123</f>
        <v>0</v>
      </c>
      <c r="BN123" s="10">
        <f t="shared" si="54"/>
        <v>0</v>
      </c>
      <c r="BO123" s="23">
        <f t="shared" si="55"/>
        <v>0</v>
      </c>
      <c r="BP123" s="134">
        <f t="shared" si="56"/>
        <v>58763.468659999999</v>
      </c>
      <c r="BQ123" s="12">
        <f t="shared" si="56"/>
        <v>53517.725108957864</v>
      </c>
      <c r="BR123" s="10">
        <f t="shared" si="57"/>
        <v>5245.7435510421346</v>
      </c>
      <c r="BS123" s="15">
        <v>0</v>
      </c>
      <c r="BT123" s="30">
        <f t="shared" si="58"/>
        <v>0.91073121327480644</v>
      </c>
    </row>
    <row r="124" spans="1:72" ht="17.100000000000001" customHeight="1" x14ac:dyDescent="0.2">
      <c r="A124" s="136">
        <v>119</v>
      </c>
      <c r="B124" s="39" t="s">
        <v>46</v>
      </c>
      <c r="C124" s="36">
        <v>157</v>
      </c>
      <c r="D124" s="22">
        <f>'[1]Прибирання сходових кліто'!H125+'[2]по будинку'!P124+'[3]по будинку'!O124+'[4]по будинку'!O124+'[5]по будинку'!O124+'[6]по будинку'!O124+'[7]по будинку'!O124+'[8]по будинку'!O124+'[9]по будинку'!O124+'[10]по будинку'!O124+'[11]по будинку'!O124+'[12]по будинку'!O124</f>
        <v>5426.0047800000002</v>
      </c>
      <c r="E124" s="11">
        <f>'[1]Прибирання сходових кліто'!Y125+'[2]по будинку'!Q124+'[3]по будинку'!P124+'[4]по будинку'!P124+'[5]по будинку'!P124+'[6]по будинку'!P124+'[7]по будинку'!P124+'[8]по будинку'!P124+'[9]по будинку'!P124+'[10]по будинку'!P124+'[11]по будинку'!P124+'[12]по будинку'!P124</f>
        <v>6697.8507833621052</v>
      </c>
      <c r="F124" s="10">
        <v>0</v>
      </c>
      <c r="G124" s="23">
        <f t="shared" si="71"/>
        <v>1271.846003362105</v>
      </c>
      <c r="H124" s="17">
        <f>'[1]Прибирання прибуд терит.'!H124+'[2]по будинку'!T124+'[3]по будинку'!S124+'[4]по будинку'!S124+'[5]по будинку'!S124+'[6]по будинку'!S124+'[7]по будинку'!S124+'[8]по будинку'!S124+'[9]по будинку'!S124+'[10]по будинку'!S124+'[11]по будинку'!S124+'[12]по будинку'!S124</f>
        <v>7514.0831199999993</v>
      </c>
      <c r="I124" s="11">
        <f>'[1]Прибирання прибуд терит.'!AG124+'[2]по будинку'!U124+'[3]по будинку'!T124+'[4]по будинку'!T124+'[5]по будинку'!T124+'[6]по будинку'!T124+'[7]по будинку'!T124+'[8]по будинку'!T124+'[9]по будинку'!T124+'[10]по будинку'!T124+'[11]по будинку'!T124+'[12]по будинку'!T124</f>
        <v>18080.276297984223</v>
      </c>
      <c r="J124" s="10">
        <v>0</v>
      </c>
      <c r="K124" s="23">
        <f t="shared" si="36"/>
        <v>10566.193177984223</v>
      </c>
      <c r="L124" s="22">
        <f>'[1]Вивезення та знешкодження ТПВ'!H126+'[2]по будинку'!X124+'[3]по будинку'!W124+'[4]по будинку'!W124+'[5]по будинку'!W124</f>
        <v>1522.3095000000001</v>
      </c>
      <c r="M124" s="10">
        <f>'[1]Вивезення та знешкодження ТПВ'!V126+'[2]по будинку'!Y124+'[3]по будинку'!X124+'[4]по будинку'!X124+'[5]по будинку'!X124</f>
        <v>1594.3384864026809</v>
      </c>
      <c r="N124" s="10">
        <v>0</v>
      </c>
      <c r="O124" s="15">
        <f t="shared" si="37"/>
        <v>72.028986402680857</v>
      </c>
      <c r="P124" s="17">
        <f>'[1]Приб підвал, тех.поверхів,покр '!H126+'[2]по будинку'!AB124+'[3]по будинку'!AA124+'[4]по будинку'!AA124+'[5]по будинку'!AA124+'[6]по будинку'!AA124+'[7]по будинку'!AA124+'[8]по будинку'!AA124+'[9]по будинку'!AA124+'[10]по будинку'!AA124+'[11]по будинку'!AA124+'[12]по будинку'!AA124</f>
        <v>281.87869000000006</v>
      </c>
      <c r="Q124" s="11">
        <f>'[1]Приб підвал, тех.поверхів,покр '!Q126+'[2]по будинку'!AC124+'[3]по будинку'!AB124+'[4]по будинку'!AB124+'[5]по будинку'!AB124+'[6]по будинку'!AB124+'[7]по будинку'!AB124+'[8]по будинку'!AB124+'[9]по будинку'!AB124+'[10]по будинку'!AB124+'[11]по будинку'!AB124+'[12]по будинку'!AB124</f>
        <v>0</v>
      </c>
      <c r="R124" s="10">
        <f t="shared" si="38"/>
        <v>281.87869000000006</v>
      </c>
      <c r="S124" s="23">
        <v>0</v>
      </c>
      <c r="T124" s="17">
        <v>0</v>
      </c>
      <c r="U124" s="10">
        <f>'[1]ТО ліфтів'!Q126+'[2]по будинку'!AG124+'[3]по будинку'!AF124+'[4]по будинку'!AF124+'[5]по будинку'!AF124+'[6]по будинку'!AF124+'[7]по будинку'!AF124+'[8]по будинку'!AF124+'[9]по будинку'!AF124+'[10]по будинку'!AF124+'[11]по будинку'!AF124+'[12]по будинку'!AF124</f>
        <v>0</v>
      </c>
      <c r="V124" s="10">
        <f t="shared" si="39"/>
        <v>0</v>
      </c>
      <c r="W124" s="23">
        <f t="shared" si="40"/>
        <v>0</v>
      </c>
      <c r="X124" s="17">
        <f>'[1]Обслуг. дисп.'!H126+'[2]по будинку'!AJ124+'[3]по будинку'!AI124+'[4]по будинку'!AI124+'[5]по будинку'!AI124+'[6]по будинку'!AI124+'[7]по будинку'!AI124+'[8]по будинку'!AI124+'[9]по будинку'!AI124+'[10]по будинку'!AI124+'[11]по будинку'!AI124+'[12]по будинку'!AI124</f>
        <v>0</v>
      </c>
      <c r="Y124" s="10">
        <f>'[1]Обслуг. дисп.'!O126+'[2]по будинку'!AK124+'[3]по будинку'!AJ124+'[4]по будинку'!AJ124+'[5]по будинку'!AJ124+'[6]по будинку'!AJ124+'[7]по будинку'!AJ124+'[8]по будинку'!AJ124+'[9]по будинку'!AJ124+'[10]по будинку'!AJ124+'[11]по будинку'!AJ124+'[12]по будинку'!AJ124</f>
        <v>0</v>
      </c>
      <c r="Z124" s="10">
        <f t="shared" si="41"/>
        <v>0</v>
      </c>
      <c r="AA124" s="27">
        <f t="shared" si="42"/>
        <v>0</v>
      </c>
      <c r="AB124" s="17">
        <f>'[1]ТО внутр. буд.сист'!H124+'[2]по будинку'!AN124+'[3]по будинку'!AM124+'[4]по будинку'!AM124+'[5]по будинку'!AM124+'[6]по будинку'!AM124+'[7]по будинку'!AM124+'[8]по будинку'!AM124+'[9]по будинку'!AM124+'[10]по будинку'!AM124+'[11]по будинку'!AM124+'[12]по будинку'!AM124</f>
        <v>8045.1085600000006</v>
      </c>
      <c r="AC124" s="10">
        <f>'[1]ТО внутр. буд.сист'!W124+'[2]по будинку'!AO124+'[3]по будинку'!AN124+'[4]по будинку'!AN124+'[5]по будинку'!AN124+'[6]по будинку'!AN124+'[7]по будинку'!AN124+'[8]по будинку'!AN124+'[9]по будинку'!AN124+'[10]по будинку'!AN124+'[11]по будинку'!AN124+'[12]по будинку'!AN124</f>
        <v>44286.740514073506</v>
      </c>
      <c r="AD124" s="10">
        <v>0</v>
      </c>
      <c r="AE124" s="23">
        <f>AC124-AB124</f>
        <v>36241.631954073506</v>
      </c>
      <c r="AF124" s="17">
        <f>[1]Дератизація!H125+'[2]по будинку'!AR124+'[3]по будинку'!AQ124+'[4]по будинку'!AQ124+'[5]по будинку'!AQ124+'[6]по будинку'!AQ124+'[7]по будинку'!AQ124+'[8]по будинку'!AQ124+'[9]по будинку'!AQ124+'[10]по будинку'!AQ124+'[11]по будинку'!AQ124+'[12]по будинку'!AQ124</f>
        <v>0</v>
      </c>
      <c r="AG124" s="10">
        <f>[1]Дератизація!O125+'[2]по будинку'!AS124+'[3]по будинку'!AR124+'[4]по будинку'!AR124+'[5]по будинку'!AR124+'[6]по будинку'!AR124+'[7]по будинку'!AR124+'[8]по будинку'!AR124+'[9]по будинку'!AR124+'[10]по будинку'!AR124+'[11]по будинку'!AR124+'[12]по будинку'!AR124</f>
        <v>0</v>
      </c>
      <c r="AH124" s="10">
        <f t="shared" si="44"/>
        <v>0</v>
      </c>
      <c r="AI124" s="23">
        <f t="shared" si="45"/>
        <v>0</v>
      </c>
      <c r="AJ124" s="17">
        <f>[1]Дезінсекція!H126+'[2]по будинку'!AV124+'[3]по будинку'!AU124+'[4]по будинку'!AU124+'[5]по будинку'!AU124+'[6]по будинку'!AU124+'[7]по будинку'!AU124+'[8]по будинку'!AU124+'[9]по будинку'!AU124+'[10]по будинку'!AU124+'[11]по будинку'!AU124+'[12]по будинку'!AU124</f>
        <v>0</v>
      </c>
      <c r="AK124" s="10">
        <f>[1]Дезінсекція!O126+'[2]по будинку'!AW124+'[3]по будинку'!AV124+'[4]по будинку'!AV124+'[5]по будинку'!AV124+'[6]по будинку'!AV124+'[7]по будинку'!AV124+'[8]по будинку'!AV124+'[9]по будинку'!AV124+'[10]по будинку'!AV124+'[11]по будинку'!AV124+'[12]по будинку'!AV124</f>
        <v>0</v>
      </c>
      <c r="AL124" s="10">
        <f t="shared" si="46"/>
        <v>0</v>
      </c>
      <c r="AM124" s="23">
        <v>0</v>
      </c>
      <c r="AN124" s="17">
        <f>'[1]Обслуг. ДВК'!H126+'[2]по будинку'!AZ124+'[3]по будинку'!AY124+'[4]по будинку'!AY124+'[5]по будинку'!AY124+'[6]по будинку'!AY124+'[7]по будинку'!AY124+'[8]по будинку'!AY124+'[9]по будинку'!AY124+'[10]по будинку'!AY124+'[11]по будинку'!AY124+'[12]по будинку'!AY124</f>
        <v>2071.6209399999998</v>
      </c>
      <c r="AO124" s="10">
        <f>'[1]Обслуг. ДВК'!Q126+'[2]по будинку'!BA124+'[3]по будинку'!AZ124+'[4]по будинку'!AZ124+'[5]по будинку'!AZ124+'[6]по будинку'!AZ124+'[7]по будинку'!AZ124+'[8]по будинку'!AZ124+'[9]по будинку'!AZ124+'[10]по будинку'!AZ124+'[11]по будинку'!AZ124+'[12]по будинку'!AZ124</f>
        <v>1143.8303240161458</v>
      </c>
      <c r="AP124" s="10">
        <f t="shared" si="63"/>
        <v>927.79061598385397</v>
      </c>
      <c r="AQ124" s="23">
        <v>0</v>
      </c>
      <c r="AR124" s="17">
        <f>'[1]ТО мереж електропост.'!H127+'[2]по будинку'!BD124+'[3]по будинку'!BC124+'[4]по будинку'!BC124+'[5]по будинку'!BC124+'[6]по будинку'!BC124+'[7]по будинку'!BC124+'[8]по будинку'!BC124+'[9]по будинку'!BC124+'[10]по будинку'!BC124+'[11]по будинку'!BC124+'[12]по будинку'!BC124</f>
        <v>3460.4426399999993</v>
      </c>
      <c r="AS124" s="11">
        <f>'[1]ТО мереж електропост.'!P127+'[2]по будинку'!BE124+'[3]по будинку'!BD124+'[4]по будинку'!BD124+'[5]по будинку'!BD124+'[6]по будинку'!BD124+'[7]по будинку'!BD124+'[8]по будинку'!BD124+'[9]по будинку'!BD124+'[10]по будинку'!BD124+'[11]по будинку'!BD124+'[12]по будинку'!BD124</f>
        <v>252.02615408810783</v>
      </c>
      <c r="AT124" s="10">
        <f t="shared" si="47"/>
        <v>3208.4164859118914</v>
      </c>
      <c r="AU124" s="23">
        <v>0</v>
      </c>
      <c r="AV124" s="17">
        <f>'[1]ПР констр.'!H126+'[2]по будинку'!BH124+'[3]по будинку'!BG124+'[4]по будинку'!BG124+'[5]по будинку'!BG124+'[6]по будинку'!BG124+'[7]по будинку'!BG124+'[8]по будинку'!BG124+'[9]по будинку'!BG124+'[10]по будинку'!BG124+'[11]по будинку'!BG124+'[12]по будинку'!BG124</f>
        <v>12010.15337</v>
      </c>
      <c r="AW124" s="10">
        <v>17276.060000000001</v>
      </c>
      <c r="AX124" s="10">
        <v>0</v>
      </c>
      <c r="AY124" s="23">
        <f>AW124-AV124</f>
        <v>5265.9066300000013</v>
      </c>
      <c r="AZ124" s="17">
        <f>'[1]Прибирання та вивезення снігу'!H125+'[2]по будинку'!BL124+'[3]по будинку'!BK124+'[4]по будинку'!BK124+'[5]по будинку'!BK124+'[6]по будинку'!BK124+'[7]по будинку'!BK124+'[8]по будинку'!BK124+'[9]по будинку'!BK124+'[10]по будинку'!BK124+'[11]по будинку'!BK124+'[12]по будинку'!BK124</f>
        <v>2523.6508600000006</v>
      </c>
      <c r="BA124" s="10">
        <f>'[1]Прибирання та вивезення снігу'!R125+'[2]по будинку'!BM124+'[3]по будинку'!BL124+'[4]по будинку'!BL124+'[5]по будинку'!BL124+'[6]по будинку'!BL124+'[7]по будинку'!BL124+'[8]по будинку'!BL124+'[9]по будинку'!BL124+'[10]по будинку'!BL124+'[11]по будинку'!BL124+'[12]по будинку'!BL124</f>
        <v>2096.2329042671399</v>
      </c>
      <c r="BB124" s="10">
        <f t="shared" si="72"/>
        <v>427.41795573286072</v>
      </c>
      <c r="BC124" s="23">
        <v>0</v>
      </c>
      <c r="BD124" s="17">
        <f>'[1]експлуатація номерних знаків'!H126+'[2]по будинку'!BP124+'[3]по будинку'!BO124+'[4]по будинку'!BO124+'[5]по будинку'!BO124+'[6]по будинку'!BO124+'[7]по будинку'!BO124+'[8]по будинку'!BO124+'[9]по будинку'!BO124+'[10]по будинку'!BO124+'[11]по будинку'!BO124+'[12]по будинку'!BO124</f>
        <v>12.891629999999997</v>
      </c>
      <c r="BE124" s="10">
        <f>'[1]експлуатація номерних знаків'!P126+'[2]по будинку'!BQ124+'[3]по будинку'!BP124+'[4]по будинку'!BP124+'[5]по будинку'!BP124+'[6]по будинку'!BP124+'[7]по будинку'!BP124+'[8]по будинку'!BP124+'[9]по будинку'!BP124+'[10]по будинку'!BP124+'[11]по будинку'!BP124+'[12]по будинку'!BP124</f>
        <v>0</v>
      </c>
      <c r="BF124" s="12">
        <f t="shared" si="51"/>
        <v>12.891629999999997</v>
      </c>
      <c r="BG124" s="29">
        <v>0</v>
      </c>
      <c r="BH124" s="17">
        <f>'[1]Освітлення місць загального кор'!H126+'[2]по будинку'!BT124+'[3]по будинку'!BS124+'[4]по будинку'!BS124+'[5]по будинку'!BS124+'[6]по будинку'!BS124+'[7]по будинку'!BS124+'[8]по будинку'!BS124+'[9]по будинку'!BS124+'[10]по будинку'!BS124+'[11]по будинку'!BS124+'[12]по будинку'!BS124</f>
        <v>1635.8655599999995</v>
      </c>
      <c r="BI124" s="10">
        <f>'[1]Освітлення місць загального кор'!Q126+'[2]по будинку'!BU124+'[3]по будинку'!BT124+'[4]по будинку'!BT124+'[5]по будинку'!BT124+'[6]по будинку'!BT124+'[7]по будинку'!BT124+'[8]по будинку'!BT124+'[9]по будинку'!BT124+'[10]по будинку'!BT124+'[11]по будинку'!BT124+'[12]по будинку'!BT124</f>
        <v>1018.1575659066</v>
      </c>
      <c r="BJ124" s="10">
        <f t="shared" si="52"/>
        <v>617.70799409339952</v>
      </c>
      <c r="BK124" s="27">
        <v>0</v>
      </c>
      <c r="BL124" s="17">
        <v>0</v>
      </c>
      <c r="BM124" s="10">
        <f>'[1]Енергопостачання ліфтів'!P126+'[2]по будинку'!BY124+'[3]по будинку'!BX124+'[4]по будинку'!BX124+'[5]по будинку'!BX124+'[6]по будинку'!BX124+'[7]по будинку'!BX124+'[8]по будинку'!BX124+'[9]по будинку'!BX124+'[10]по будинку'!BX124+'[11]по будинку'!BX124+'[12]по будинку'!BX124</f>
        <v>0</v>
      </c>
      <c r="BN124" s="10">
        <f t="shared" si="54"/>
        <v>0</v>
      </c>
      <c r="BO124" s="23">
        <f t="shared" si="55"/>
        <v>0</v>
      </c>
      <c r="BP124" s="134">
        <f t="shared" si="56"/>
        <v>44504.00965</v>
      </c>
      <c r="BQ124" s="12">
        <f t="shared" si="56"/>
        <v>92445.513030100497</v>
      </c>
      <c r="BR124" s="10">
        <v>0</v>
      </c>
      <c r="BS124" s="15">
        <f t="shared" si="62"/>
        <v>47941.503380100497</v>
      </c>
      <c r="BT124" s="30">
        <f t="shared" si="58"/>
        <v>2.0772400904353234</v>
      </c>
    </row>
    <row r="125" spans="1:72" ht="17.100000000000001" customHeight="1" x14ac:dyDescent="0.2">
      <c r="A125" s="136">
        <v>120</v>
      </c>
      <c r="B125" s="39" t="s">
        <v>46</v>
      </c>
      <c r="C125" s="36">
        <v>159</v>
      </c>
      <c r="D125" s="22">
        <f>'[1]Прибирання сходових кліто'!H126+'[2]по будинку'!P125+'[3]по будинку'!O125+'[4]по будинку'!O125+'[5]по будинку'!O125+'[6]по будинку'!O125+'[7]по будинку'!O125+'[8]по будинку'!O125+'[9]по будинку'!O125+'[10]по будинку'!O125+'[11]по будинку'!O125+'[12]по будинку'!O125</f>
        <v>9766.6524800000007</v>
      </c>
      <c r="E125" s="11">
        <f>'[1]Прибирання сходових кліто'!Y126+'[2]по будинку'!Q125+'[3]по будинку'!P125+'[4]по будинку'!P125+'[5]по будинку'!P125+'[6]по будинку'!P125+'[7]по будинку'!P125+'[8]по будинку'!P125+'[9]по будинку'!P125+'[10]по будинку'!P125+'[11]по будинку'!P125+'[12]по будинку'!P125</f>
        <v>7501.016949229228</v>
      </c>
      <c r="F125" s="10">
        <f t="shared" si="33"/>
        <v>2265.6355307707727</v>
      </c>
      <c r="G125" s="23">
        <v>0</v>
      </c>
      <c r="H125" s="17">
        <f>'[1]Прибирання прибуд терит.'!H125+'[2]по будинку'!T125+'[3]по будинку'!S125+'[4]по будинку'!S125+'[5]по будинку'!S125+'[6]по будинку'!S125+'[7]по будинку'!S125+'[8]по будинку'!S125+'[9]по будинку'!S125+'[10]по будинку'!S125+'[11]по будинку'!S125+'[12]по будинку'!S125</f>
        <v>17820.121760000005</v>
      </c>
      <c r="I125" s="11">
        <f>'[1]Прибирання прибуд терит.'!AG125+'[2]по будинку'!U125+'[3]по будинку'!T125+'[4]по будинку'!T125+'[5]по будинку'!T125+'[6]по будинку'!T125+'[7]по будинку'!T125+'[8]по будинку'!T125+'[9]по будинку'!T125+'[10]по будинку'!T125+'[11]по будинку'!T125+'[12]по будинку'!T125</f>
        <v>19243.857899292176</v>
      </c>
      <c r="J125" s="10">
        <v>0</v>
      </c>
      <c r="K125" s="23">
        <f t="shared" si="36"/>
        <v>1423.7361392921703</v>
      </c>
      <c r="L125" s="22">
        <f>'[1]Вивезення та знешкодження ТПВ'!H127+'[2]по будинку'!X125+'[3]по будинку'!W125+'[4]по будинку'!W125+'[5]по будинку'!W125</f>
        <v>2714.8320000000003</v>
      </c>
      <c r="M125" s="10">
        <f>'[1]Вивезення та знешкодження ТПВ'!V127+'[2]по будинку'!Y125+'[3]по будинку'!X125+'[4]по будинку'!X125+'[5]по будинку'!X125</f>
        <v>2996.1604896361941</v>
      </c>
      <c r="N125" s="10">
        <v>0</v>
      </c>
      <c r="O125" s="15">
        <f t="shared" si="37"/>
        <v>281.32848963619381</v>
      </c>
      <c r="P125" s="17">
        <f>'[1]Приб підвал, тех.поверхів,покр '!H127+'[2]по будинку'!AB125+'[3]по будинку'!AA125+'[4]по будинку'!AA125+'[5]по будинку'!AA125+'[6]по будинку'!AA125+'[7]по будинку'!AA125+'[8]по будинку'!AA125+'[9]по будинку'!AA125+'[10]по будинку'!AA125+'[11]по будинку'!AA125+'[12]по будинку'!AA125</f>
        <v>46.311839999999997</v>
      </c>
      <c r="Q125" s="11">
        <f>'[1]Приб підвал, тех.поверхів,покр '!Q127+'[2]по будинку'!AC125+'[3]по будинку'!AB125+'[4]по будинку'!AB125+'[5]по будинку'!AB125+'[6]по будинку'!AB125+'[7]по будинку'!AB125+'[8]по будинку'!AB125+'[9]по будинку'!AB125+'[10]по будинку'!AB125+'[11]по будинку'!AB125+'[12]по будинку'!AB125</f>
        <v>19.827209258147217</v>
      </c>
      <c r="R125" s="10">
        <f t="shared" si="38"/>
        <v>26.484630741852779</v>
      </c>
      <c r="S125" s="23">
        <v>0</v>
      </c>
      <c r="T125" s="17">
        <v>0</v>
      </c>
      <c r="U125" s="10">
        <f>'[1]ТО ліфтів'!Q127+'[2]по будинку'!AG125+'[3]по будинку'!AF125+'[4]по будинку'!AF125+'[5]по будинку'!AF125+'[6]по будинку'!AF125+'[7]по будинку'!AF125+'[8]по будинку'!AF125+'[9]по будинку'!AF125+'[10]по будинку'!AF125+'[11]по будинку'!AF125+'[12]по будинку'!AF125</f>
        <v>0</v>
      </c>
      <c r="V125" s="10">
        <f t="shared" si="39"/>
        <v>0</v>
      </c>
      <c r="W125" s="23">
        <f t="shared" si="40"/>
        <v>0</v>
      </c>
      <c r="X125" s="17">
        <f>'[1]Обслуг. дисп.'!H127+'[2]по будинку'!AJ125+'[3]по будинку'!AI125+'[4]по будинку'!AI125+'[5]по будинку'!AI125+'[6]по будинку'!AI125+'[7]по будинку'!AI125+'[8]по будинку'!AI125+'[9]по будинку'!AI125+'[10]по будинку'!AI125+'[11]по будинку'!AI125+'[12]по будинку'!AI125</f>
        <v>0</v>
      </c>
      <c r="Y125" s="10">
        <f>'[1]Обслуг. дисп.'!O127+'[2]по будинку'!AK125+'[3]по будинку'!AJ125+'[4]по будинку'!AJ125+'[5]по будинку'!AJ125+'[6]по будинку'!AJ125+'[7]по будинку'!AJ125+'[8]по будинку'!AJ125+'[9]по будинку'!AJ125+'[10]по будинку'!AJ125+'[11]по будинку'!AJ125+'[12]по будинку'!AJ125</f>
        <v>0</v>
      </c>
      <c r="Z125" s="10">
        <f t="shared" si="41"/>
        <v>0</v>
      </c>
      <c r="AA125" s="27">
        <f t="shared" si="42"/>
        <v>0</v>
      </c>
      <c r="AB125" s="17">
        <f>'[1]ТО внутр. буд.сист'!H125+'[2]по будинку'!AN125+'[3]по будинку'!AM125+'[4]по будинку'!AM125+'[5]по будинку'!AM125+'[6]по будинку'!AM125+'[7]по будинку'!AM125+'[8]по будинку'!AM125+'[9]по будинку'!AM125+'[10]по будинку'!AM125+'[11]по будинку'!AM125+'[12]по будинку'!AM125</f>
        <v>13208.278720000002</v>
      </c>
      <c r="AC125" s="10">
        <f>'[1]ТО внутр. буд.сист'!W125+'[2]по будинку'!AO125+'[3]по будинку'!AN125+'[4]по будинку'!AN125+'[5]по будинку'!AN125+'[6]по будинку'!AN125+'[7]по будинку'!AN125+'[8]по будинку'!AN125+'[9]по будинку'!AN125+'[10]по будинку'!AN125+'[11]по будинку'!AN125+'[12]по будинку'!AN125</f>
        <v>4835.4429962432696</v>
      </c>
      <c r="AD125" s="10">
        <f t="shared" si="43"/>
        <v>8372.8357237567325</v>
      </c>
      <c r="AE125" s="23">
        <v>0</v>
      </c>
      <c r="AF125" s="17">
        <f>[1]Дератизація!H126+'[2]по будинку'!AR125+'[3]по будинку'!AQ125+'[4]по будинку'!AQ125+'[5]по будинку'!AQ125+'[6]по будинку'!AQ125+'[7]по будинку'!AQ125+'[8]по будинку'!AQ125+'[9]по будинку'!AQ125+'[10]по будинку'!AQ125+'[11]по будинку'!AQ125+'[12]по будинку'!AQ125</f>
        <v>232.97871999999998</v>
      </c>
      <c r="AG125" s="10">
        <f>[1]Дератизація!O126+'[2]по будинку'!AS125+'[3]по будинку'!AR125+'[4]по будинку'!AR125+'[5]по будинку'!AR125+'[6]по будинку'!AR125+'[7]по будинку'!AR125+'[8]по будинку'!AR125+'[9]по будинку'!AR125+'[10]по будинку'!AR125+'[11]по будинку'!AR125+'[12]по будинку'!AR125</f>
        <v>194.46135878644989</v>
      </c>
      <c r="AH125" s="10">
        <f t="shared" si="44"/>
        <v>38.517361213550089</v>
      </c>
      <c r="AI125" s="23">
        <v>0</v>
      </c>
      <c r="AJ125" s="17">
        <f>[1]Дезінсекція!H127+'[2]по будинку'!AV125+'[3]по будинку'!AU125+'[4]по будинку'!AU125+'[5]по будинку'!AU125+'[6]по будинку'!AU125+'[7]по будинку'!AU125+'[8]по будинку'!AU125+'[9]по будинку'!AU125+'[10]по будинку'!AU125+'[11]по будинку'!AU125+'[12]по будинку'!AU125</f>
        <v>4.9683200000000003</v>
      </c>
      <c r="AK125" s="10">
        <f>[1]Дезінсекція!O127+'[2]по будинку'!AW125+'[3]по будинку'!AV125+'[4]по будинку'!AV125+'[5]по будинку'!AV125+'[6]по будинку'!AV125+'[7]по будинку'!AV125+'[8]по будинку'!AV125+'[9]по будинку'!AV125+'[10]по будинку'!AV125+'[11]по будинку'!AV125+'[12]по будинку'!AV125</f>
        <v>0</v>
      </c>
      <c r="AL125" s="10">
        <f t="shared" si="46"/>
        <v>4.9683200000000003</v>
      </c>
      <c r="AM125" s="23">
        <v>0</v>
      </c>
      <c r="AN125" s="17">
        <f>'[1]Обслуг. ДВК'!H127+'[2]по будинку'!AZ125+'[3]по будинку'!AY125+'[4]по будинку'!AY125+'[5]по будинку'!AY125+'[6]по будинку'!AY125+'[7]по будинку'!AY125+'[8]по будинку'!AY125+'[9]по будинку'!AY125+'[10]по будинку'!AY125+'[11]по будинку'!AY125+'[12]по будинку'!AY125</f>
        <v>2580.1550400000006</v>
      </c>
      <c r="AO125" s="10">
        <f>'[1]Обслуг. ДВК'!Q127+'[2]по будинку'!BA125+'[3]по будинку'!AZ125+'[4]по будинку'!AZ125+'[5]по будинку'!AZ125+'[6]по будинку'!AZ125+'[7]по будинку'!AZ125+'[8]по будинку'!AZ125+'[9]по будинку'!AZ125+'[10]по будинку'!AZ125+'[11]по будинку'!AZ125+'[12]по будинку'!AZ125</f>
        <v>1361.7145659003531</v>
      </c>
      <c r="AP125" s="10">
        <f t="shared" si="63"/>
        <v>1218.4404740996474</v>
      </c>
      <c r="AQ125" s="23">
        <v>0</v>
      </c>
      <c r="AR125" s="17">
        <f>'[1]ТО мереж електропост.'!H128+'[2]по будинку'!BD125+'[3]по будинку'!BC125+'[4]по будинку'!BC125+'[5]по будинку'!BC125+'[6]по будинку'!BC125+'[7]по будинку'!BC125+'[8]по будинку'!BC125+'[9]по будинку'!BC125+'[10]по будинку'!BC125+'[11]по будинку'!BC125+'[12]по будинку'!BC125</f>
        <v>8060.9217600000029</v>
      </c>
      <c r="AS125" s="11">
        <f>'[1]ТО мереж електропост.'!P128+'[2]по будинку'!BE125+'[3]по будинку'!BD125+'[4]по будинку'!BD125+'[5]по будинку'!BD125+'[6]по будинку'!BD125+'[7]по будинку'!BD125+'[8]по будинку'!BD125+'[9]по будинку'!BD125+'[10]по будинку'!BD125+'[11]по будинку'!BD125+'[12]по будинку'!BD125</f>
        <v>586.98456115393867</v>
      </c>
      <c r="AT125" s="10">
        <f t="shared" si="47"/>
        <v>7473.9371988460643</v>
      </c>
      <c r="AU125" s="23">
        <v>0</v>
      </c>
      <c r="AV125" s="17">
        <f>'[1]ПР констр.'!H127+'[2]по будинку'!BH125+'[3]по будинку'!BG125+'[4]по будинку'!BG125+'[5]по будинку'!BG125+'[6]по будинку'!BG125+'[7]по будинку'!BG125+'[8]по будинку'!BG125+'[9]по будинку'!BG125+'[10]по будинку'!BG125+'[11]по будинку'!BG125+'[12]по будинку'!BG125</f>
        <v>21402.280479999994</v>
      </c>
      <c r="AW125" s="10">
        <v>28914.39</v>
      </c>
      <c r="AX125" s="10">
        <v>0</v>
      </c>
      <c r="AY125" s="23">
        <f t="shared" ref="AY125:AY126" si="73">AW125-AV125</f>
        <v>7512.1095200000054</v>
      </c>
      <c r="AZ125" s="17">
        <f>'[1]Прибирання та вивезення снігу'!H126+'[2]по будинку'!BL125+'[3]по будинку'!BK125+'[4]по будинку'!BK125+'[5]по будинку'!BK125+'[6]по будинку'!BK125+'[7]по будинку'!BK125+'[8]по будинку'!BK125+'[9]по будинку'!BK125+'[10]по будинку'!BK125+'[11]по будинку'!BK125+'[12]по будинку'!BK125</f>
        <v>2656.63168</v>
      </c>
      <c r="BA125" s="10">
        <f>'[1]Прибирання та вивезення снігу'!R126+'[2]по будинку'!BM125+'[3]по будинку'!BL125+'[4]по будинку'!BL125+'[5]по будинку'!BL125+'[6]по будинку'!BL125+'[7]по будинку'!BL125+'[8]по будинку'!BL125+'[9]по будинку'!BL125+'[10]по будинку'!BL125+'[11]по будинку'!BL125+'[12]по будинку'!BL125</f>
        <v>1532.6405124477692</v>
      </c>
      <c r="BB125" s="10">
        <f t="shared" si="72"/>
        <v>1123.9911675522308</v>
      </c>
      <c r="BC125" s="23">
        <v>0</v>
      </c>
      <c r="BD125" s="17">
        <f>'[1]експлуатація номерних знаків'!H127+'[2]по будинку'!BP125+'[3]по будинку'!BO125+'[4]по будинку'!BO125+'[5]по будинку'!BO125+'[6]по будинку'!BO125+'[7]по будинку'!BO125+'[8]по будинку'!BO125+'[9]по будинку'!BO125+'[10]по будинку'!BO125+'[11]по будинку'!BO125+'[12]по будинку'!BO125</f>
        <v>16.324480000000005</v>
      </c>
      <c r="BE125" s="10">
        <f>'[1]експлуатація номерних знаків'!P127+'[2]по будинку'!BQ125+'[3]по будинку'!BP125+'[4]по будинку'!BP125+'[5]по будинку'!BP125+'[6]по будинку'!BP125+'[7]по будинку'!BP125+'[8]по будинку'!BP125+'[9]по будинку'!BP125+'[10]по будинку'!BP125+'[11]по будинку'!BP125+'[12]по будинку'!BP125</f>
        <v>0</v>
      </c>
      <c r="BF125" s="12">
        <f t="shared" si="51"/>
        <v>16.324480000000005</v>
      </c>
      <c r="BG125" s="29">
        <v>0</v>
      </c>
      <c r="BH125" s="17">
        <f>'[1]Освітлення місць загального кор'!H127+'[2]по будинку'!BT125+'[3]по будинку'!BS125+'[4]по будинку'!BS125+'[5]по будинку'!BS125+'[6]по будинку'!BS125+'[7]по будинку'!BS125+'[8]по будинку'!BS125+'[9]по будинку'!BS125+'[10]по будинку'!BS125+'[11]по будинку'!BS125+'[12]по будинку'!BS125</f>
        <v>5584.7465600000005</v>
      </c>
      <c r="BI125" s="10">
        <f>'[1]Освітлення місць загального кор'!Q127+'[2]по будинку'!BU125+'[3]по будинку'!BT125+'[4]по будинку'!BT125+'[5]по будинку'!BT125+'[6]по будинку'!BT125+'[7]по будинку'!BT125+'[8]по будинку'!BT125+'[9]по будинку'!BT125+'[10]по будинку'!BT125+'[11]по будинку'!BT125+'[12]по будинку'!BT125</f>
        <v>6784.9305000505228</v>
      </c>
      <c r="BJ125" s="10">
        <v>0</v>
      </c>
      <c r="BK125" s="27">
        <f t="shared" si="53"/>
        <v>1200.1839400505223</v>
      </c>
      <c r="BL125" s="17">
        <v>0</v>
      </c>
      <c r="BM125" s="10">
        <f>'[1]Енергопостачання ліфтів'!P127+'[2]по будинку'!BY125+'[3]по будинку'!BX125+'[4]по будинку'!BX125+'[5]по будинку'!BX125+'[6]по будинку'!BX125+'[7]по будинку'!BX125+'[8]по будинку'!BX125+'[9]по будинку'!BX125+'[10]по будинку'!BX125+'[11]по будинку'!BX125+'[12]по будинку'!BX125</f>
        <v>0</v>
      </c>
      <c r="BN125" s="10">
        <f t="shared" si="54"/>
        <v>0</v>
      </c>
      <c r="BO125" s="23">
        <f t="shared" si="55"/>
        <v>0</v>
      </c>
      <c r="BP125" s="134">
        <f t="shared" si="56"/>
        <v>84095.203840000002</v>
      </c>
      <c r="BQ125" s="12">
        <f t="shared" si="56"/>
        <v>73971.42704199806</v>
      </c>
      <c r="BR125" s="10">
        <f t="shared" si="57"/>
        <v>10123.776798001942</v>
      </c>
      <c r="BS125" s="15">
        <v>0</v>
      </c>
      <c r="BT125" s="30">
        <f t="shared" si="58"/>
        <v>0.87961528915176312</v>
      </c>
    </row>
    <row r="126" spans="1:72" ht="17.100000000000001" customHeight="1" x14ac:dyDescent="0.2">
      <c r="A126" s="135">
        <v>121</v>
      </c>
      <c r="B126" s="39" t="s">
        <v>46</v>
      </c>
      <c r="C126" s="36">
        <v>161</v>
      </c>
      <c r="D126" s="22">
        <f>'[1]Прибирання сходових кліто'!H127+'[2]по будинку'!P126+'[3]по будинку'!O126+'[4]по будинку'!O126+'[5]по будинку'!O126+'[6]по будинку'!O126+'[7]по будинку'!O126+'[8]по будинку'!O126+'[9]по будинку'!O126+'[10]по будинку'!O126+'[11]по будинку'!O126+'[12]по будинку'!O126</f>
        <v>8233.4020800000017</v>
      </c>
      <c r="E126" s="11">
        <f>'[1]Прибирання сходових кліто'!Y127+'[2]по будинку'!Q126+'[3]по будинку'!P126+'[4]по будинку'!P126+'[5]по будинку'!P126+'[6]по будинку'!P126+'[7]по будинку'!P126+'[8]по будинку'!P126+'[9]по будинку'!P126+'[10]по будинку'!P126+'[11]по будинку'!P126+'[12]по будинку'!P126</f>
        <v>9409.6930522567691</v>
      </c>
      <c r="F126" s="10">
        <v>0</v>
      </c>
      <c r="G126" s="23">
        <f>E126-D126</f>
        <v>1176.2909722567674</v>
      </c>
      <c r="H126" s="17">
        <f>'[1]Прибирання прибуд терит.'!H126+'[2]по будинку'!T126+'[3]по будинку'!S126+'[4]по будинку'!S126+'[5]по будинку'!S126+'[6]по будинку'!S126+'[7]по будинку'!S126+'[8]по будинку'!S126+'[9]по будинку'!S126+'[10]по будинку'!S126+'[11]по будинку'!S126+'[12]по будинку'!S126</f>
        <v>17406.857520000001</v>
      </c>
      <c r="I126" s="11">
        <f>'[1]Прибирання прибуд терит.'!AG126+'[2]по будинку'!U126+'[3]по будинку'!T126+'[4]по будинку'!T126+'[5]по будинку'!T126+'[6]по будинку'!T126+'[7]по будинку'!T126+'[8]по будинку'!T126+'[9]по будинку'!T126+'[10]по будинку'!T126+'[11]по будинку'!T126+'[12]по будинку'!T126</f>
        <v>27825.955569647442</v>
      </c>
      <c r="J126" s="10">
        <v>0</v>
      </c>
      <c r="K126" s="23">
        <f t="shared" si="36"/>
        <v>10419.09804964744</v>
      </c>
      <c r="L126" s="22">
        <f>'[1]Вивезення та знешкодження ТПВ'!H128+'[2]по будинку'!X126+'[3]по будинку'!W126+'[4]по будинку'!W126+'[5]по будинку'!W126</f>
        <v>1700.2757999999999</v>
      </c>
      <c r="M126" s="10">
        <f>'[1]Вивезення та знешкодження ТПВ'!V128+'[2]по будинку'!Y126+'[3]по будинку'!X126+'[4]по будинку'!X126+'[5]по будинку'!X126</f>
        <v>2000.049589086957</v>
      </c>
      <c r="N126" s="10">
        <v>0</v>
      </c>
      <c r="O126" s="15">
        <f t="shared" si="37"/>
        <v>299.77378908695709</v>
      </c>
      <c r="P126" s="17">
        <f>'[1]Приб підвал, тех.поверхів,покр '!H128+'[2]по будинку'!AB126+'[3]по будинку'!AA126+'[4]по будинку'!AA126+'[5]по будинку'!AA126+'[6]по будинку'!AA126+'[7]по будинку'!AA126+'[8]по будинку'!AA126+'[9]по будинку'!AA126+'[10]по будинку'!AA126+'[11]по будинку'!AA126+'[12]по будинку'!AA126</f>
        <v>453.99386799999996</v>
      </c>
      <c r="Q126" s="11">
        <f>'[1]Приб підвал, тех.поверхів,покр '!Q128+'[2]по будинку'!AC126+'[3]по будинку'!AB126+'[4]по будинку'!AB126+'[5]по будинку'!AB126+'[6]по будинку'!AB126+'[7]по будинку'!AB126+'[8]по будинку'!AB126+'[9]по будинку'!AB126+'[10]по будинку'!AB126+'[11]по будинку'!AB126+'[12]по будинку'!AB126</f>
        <v>0</v>
      </c>
      <c r="R126" s="10">
        <f t="shared" si="38"/>
        <v>453.99386799999996</v>
      </c>
      <c r="S126" s="23">
        <v>0</v>
      </c>
      <c r="T126" s="17">
        <v>0</v>
      </c>
      <c r="U126" s="10">
        <f>'[1]ТО ліфтів'!Q128+'[2]по будинку'!AG126+'[3]по будинку'!AF126+'[4]по будинку'!AF126+'[5]по будинку'!AF126+'[6]по будинку'!AF126+'[7]по будинку'!AF126+'[8]по будинку'!AF126+'[9]по будинку'!AF126+'[10]по будинку'!AF126+'[11]по будинку'!AF126+'[12]по будинку'!AF126</f>
        <v>0</v>
      </c>
      <c r="V126" s="10">
        <f t="shared" si="39"/>
        <v>0</v>
      </c>
      <c r="W126" s="23">
        <f t="shared" si="40"/>
        <v>0</v>
      </c>
      <c r="X126" s="17">
        <f>'[1]Обслуг. дисп.'!H128+'[2]по будинку'!AJ126+'[3]по будинку'!AI126+'[4]по будинку'!AI126+'[5]по будинку'!AI126+'[6]по будинку'!AI126+'[7]по будинку'!AI126+'[8]по будинку'!AI126+'[9]по будинку'!AI126+'[10]по будинку'!AI126+'[11]по будинку'!AI126+'[12]по будинку'!AI126</f>
        <v>0</v>
      </c>
      <c r="Y126" s="10">
        <f>'[1]Обслуг. дисп.'!O128+'[2]по будинку'!AK126+'[3]по будинку'!AJ126+'[4]по будинку'!AJ126+'[5]по будинку'!AJ126+'[6]по будинку'!AJ126+'[7]по будинку'!AJ126+'[8]по будинку'!AJ126+'[9]по будинку'!AJ126+'[10]по будинку'!AJ126+'[11]по будинку'!AJ126+'[12]по будинку'!AJ126</f>
        <v>0</v>
      </c>
      <c r="Z126" s="10">
        <f t="shared" si="41"/>
        <v>0</v>
      </c>
      <c r="AA126" s="27">
        <f t="shared" si="42"/>
        <v>0</v>
      </c>
      <c r="AB126" s="17">
        <f>'[1]ТО внутр. буд.сист'!H126+'[2]по будинку'!AN126+'[3]по будинку'!AM126+'[4]по будинку'!AM126+'[5]по будинку'!AM126+'[6]по будинку'!AM126+'[7]по будинку'!AM126+'[8]по будинку'!AM126+'[9]по будинку'!AM126+'[10]по будинку'!AM126+'[11]по будинку'!AM126+'[12]по будинку'!AM126</f>
        <v>11170.581939999996</v>
      </c>
      <c r="AC126" s="10">
        <f>'[1]ТО внутр. буд.сист'!W126+'[2]по будинку'!AO126+'[3]по будинку'!AN126+'[4]по будинку'!AN126+'[5]по будинку'!AN126+'[6]по будинку'!AN126+'[7]по будинку'!AN126+'[8]по будинку'!AN126+'[9]по будинку'!AN126+'[10]по будинку'!AN126+'[11]по будинку'!AN126+'[12]по будинку'!AN126</f>
        <v>6265.6093326425562</v>
      </c>
      <c r="AD126" s="10">
        <f t="shared" si="43"/>
        <v>4904.9726073574402</v>
      </c>
      <c r="AE126" s="23">
        <v>0</v>
      </c>
      <c r="AF126" s="17">
        <f>[1]Дератизація!H127+'[2]по будинку'!AR126+'[3]по будинку'!AQ126+'[4]по будинку'!AQ126+'[5]по будинку'!AQ126+'[6]по будинку'!AQ126+'[7]по будинку'!AQ126+'[8]по будинку'!AQ126+'[9]по будинку'!AQ126+'[10]по будинку'!AQ126+'[11]по будинку'!AQ126+'[12]по будинку'!AQ126</f>
        <v>0</v>
      </c>
      <c r="AG126" s="10">
        <f>[1]Дератизація!O127+'[2]по будинку'!AS126+'[3]по будинку'!AR126+'[4]по будинку'!AR126+'[5]по будинку'!AR126+'[6]по будинку'!AR126+'[7]по будинку'!AR126+'[8]по будинку'!AR126+'[9]по будинку'!AR126+'[10]по будинку'!AR126+'[11]по будинку'!AR126+'[12]по будинку'!AR126</f>
        <v>0</v>
      </c>
      <c r="AH126" s="10">
        <f t="shared" si="44"/>
        <v>0</v>
      </c>
      <c r="AI126" s="23">
        <f t="shared" si="45"/>
        <v>0</v>
      </c>
      <c r="AJ126" s="17">
        <f>[1]Дезінсекція!H128+'[2]по будинку'!AV126+'[3]по будинку'!AU126+'[4]по будинку'!AU126+'[5]по будинку'!AU126+'[6]по будинку'!AU126+'[7]по будинку'!AU126+'[8]по будинку'!AU126+'[9]по будинку'!AU126+'[10]по будинку'!AU126+'[11]по будинку'!AU126+'[12]по будинку'!AU126</f>
        <v>0</v>
      </c>
      <c r="AK126" s="10">
        <f>[1]Дезінсекція!O128+'[2]по будинку'!AW126+'[3]по будинку'!AV126+'[4]по будинку'!AV126+'[5]по будинку'!AV126+'[6]по будинку'!AV126+'[7]по будинку'!AV126+'[8]по будинку'!AV126+'[9]по будинку'!AV126+'[10]по будинку'!AV126+'[11]по будинку'!AV126+'[12]по будинку'!AV126</f>
        <v>0</v>
      </c>
      <c r="AL126" s="10">
        <f t="shared" si="46"/>
        <v>0</v>
      </c>
      <c r="AM126" s="23">
        <v>0</v>
      </c>
      <c r="AN126" s="17">
        <f>'[1]Обслуг. ДВК'!H128+'[2]по будинку'!AZ126+'[3]по будинку'!AY126+'[4]по будинку'!AY126+'[5]по будинку'!AY126+'[6]по будинку'!AY126+'[7]по будинку'!AY126+'[8]по будинку'!AY126+'[9]по будинку'!AY126+'[10]по будинку'!AY126+'[11]по будинку'!AY126+'[12]по будинку'!AY126</f>
        <v>2693.8013639999999</v>
      </c>
      <c r="AO126" s="10">
        <f>'[1]Обслуг. ДВК'!Q128+'[2]по будинку'!BA126+'[3]по будинку'!AZ126+'[4]по будинку'!AZ126+'[5]по будинку'!AZ126+'[6]по будинку'!AZ126+'[7]по будинку'!AZ126+'[8]по будинку'!AZ126+'[9]по будинку'!AZ126+'[10]по будинку'!AZ126+'[11]по будинку'!AZ126+'[12]по будинку'!AZ126</f>
        <v>1252.7774006283253</v>
      </c>
      <c r="AP126" s="10">
        <f t="shared" si="63"/>
        <v>1441.0239633716747</v>
      </c>
      <c r="AQ126" s="23">
        <v>0</v>
      </c>
      <c r="AR126" s="17">
        <f>'[1]ТО мереж електропост.'!H129+'[2]по будинку'!BD126+'[3]по будинку'!BC126+'[4]по будинку'!BC126+'[5]по будинку'!BC126+'[6]по будинку'!BC126+'[7]по будинку'!BC126+'[8]по будинку'!BC126+'[9]по будинку'!BC126+'[10]по будинку'!BC126+'[11]по будинку'!BC126+'[12]по будинку'!BC126</f>
        <v>6485.9685560000007</v>
      </c>
      <c r="AS126" s="11">
        <f>'[1]ТО мереж електропост.'!P129+'[2]по будинку'!BE126+'[3]по будинку'!BD126+'[4]по будинку'!BD126+'[5]по будинку'!BD126+'[6]по будинку'!BD126+'[7]по будинку'!BD126+'[8]по будинку'!BD126+'[9]по будинку'!BD126+'[10]по будинку'!BD126+'[11]по будинку'!BD126+'[12]по будинку'!BD126</f>
        <v>4166.2217376602784</v>
      </c>
      <c r="AT126" s="10">
        <f t="shared" si="47"/>
        <v>2319.7468183397223</v>
      </c>
      <c r="AU126" s="23">
        <v>0</v>
      </c>
      <c r="AV126" s="17">
        <f>'[1]ПР констр.'!H128+'[2]по будинку'!BH126+'[3]по будинку'!BG126+'[4]по будинку'!BG126+'[5]по будинку'!BG126+'[6]по будинку'!BG126+'[7]по будинку'!BG126+'[8]по будинку'!BG126+'[9]по будинку'!BG126+'[10]по будинку'!BG126+'[11]по будинку'!BG126+'[12]по будинку'!BG126</f>
        <v>17242.772419999998</v>
      </c>
      <c r="AW126" s="10">
        <v>35128.259999999995</v>
      </c>
      <c r="AX126" s="10">
        <v>0</v>
      </c>
      <c r="AY126" s="23">
        <f t="shared" si="73"/>
        <v>17885.487579999997</v>
      </c>
      <c r="AZ126" s="17">
        <f>'[1]Прибирання та вивезення снігу'!H127+'[2]по будинку'!BL126+'[3]по будинку'!BK126+'[4]по будинку'!BK126+'[5]по будинку'!BK126+'[6]по будинку'!BK126+'[7]по будинку'!BK126+'[8]по будинку'!BK126+'[9]по будинку'!BK126+'[10]по будинку'!BK126+'[11]по будинку'!BK126+'[12]по будинку'!BK126</f>
        <v>3448.0342280000004</v>
      </c>
      <c r="BA126" s="10">
        <f>'[1]Прибирання та вивезення снігу'!R127+'[2]по будинку'!BM126+'[3]по будинку'!BL126+'[4]по будинку'!BL126+'[5]по будинку'!BL126+'[6]по будинку'!BL126+'[7]по будинку'!BL126+'[8]по будинку'!BL126+'[9]по будинку'!BL126+'[10]по будинку'!BL126+'[11]по будинку'!BL126+'[12]по будинку'!BL126</f>
        <v>2091.2215237075711</v>
      </c>
      <c r="BB126" s="10">
        <f t="shared" si="72"/>
        <v>1356.8127042924293</v>
      </c>
      <c r="BC126" s="23">
        <v>0</v>
      </c>
      <c r="BD126" s="17">
        <f>'[1]експлуатація номерних знаків'!H128+'[2]по будинку'!BP126+'[3]по будинку'!BO126+'[4]по будинку'!BO126+'[5]по будинку'!BO126+'[6]по будинку'!BO126+'[7]по будинку'!BO126+'[8]по будинку'!BO126+'[9]по будинку'!BO126+'[10]по будинку'!BO126+'[11]по будинку'!BO126+'[12]по будинку'!BO126</f>
        <v>15.197172</v>
      </c>
      <c r="BE126" s="10">
        <f>'[1]експлуатація номерних знаків'!P128+'[2]по будинку'!BQ126+'[3]по будинку'!BP126+'[4]по будинку'!BP126+'[5]по будинку'!BP126+'[6]по будинку'!BP126+'[7]по будинку'!BP126+'[8]по будинку'!BP126+'[9]по будинку'!BP126+'[10]по будинку'!BP126+'[11]по будинку'!BP126+'[12]по будинку'!BP126</f>
        <v>0</v>
      </c>
      <c r="BF126" s="12">
        <f t="shared" si="51"/>
        <v>15.197172</v>
      </c>
      <c r="BG126" s="29">
        <v>0</v>
      </c>
      <c r="BH126" s="17">
        <f>'[1]Освітлення місць загального кор'!H128+'[2]по будинку'!BT126+'[3]по будинку'!BS126+'[4]по будинку'!BS126+'[5]по будинку'!BS126+'[6]по будинку'!BS126+'[7]по будинку'!BS126+'[8]по будинку'!BS126+'[9]по будинку'!BS126+'[10]по будинку'!BS126+'[11]по будинку'!BS126+'[12]по будинку'!BS126</f>
        <v>4391.9476840000007</v>
      </c>
      <c r="BI126" s="10">
        <f>'[1]Освітлення місць загального кор'!Q128+'[2]по будинку'!BU126+'[3]по будинку'!BT126+'[4]по будинку'!BT126+'[5]по будинку'!BT126+'[6]по будинку'!BT126+'[7]по будинку'!BT126+'[8]по будинку'!BT126+'[9]по будинку'!BT126+'[10]по будинку'!BT126+'[11]по будинку'!BT126+'[12]по будинку'!BT126</f>
        <v>4754.6135995747536</v>
      </c>
      <c r="BJ126" s="10">
        <v>0</v>
      </c>
      <c r="BK126" s="27">
        <f t="shared" si="53"/>
        <v>362.66591557475294</v>
      </c>
      <c r="BL126" s="17">
        <v>0</v>
      </c>
      <c r="BM126" s="10">
        <f>'[1]Енергопостачання ліфтів'!P128+'[2]по будинку'!BY126+'[3]по будинку'!BX126+'[4]по будинку'!BX126+'[5]по будинку'!BX126+'[6]по будинку'!BX126+'[7]по будинку'!BX126+'[8]по будинку'!BX126+'[9]по будинку'!BX126+'[10]по будинку'!BX126+'[11]по будинку'!BX126+'[12]по будинку'!BX126</f>
        <v>0</v>
      </c>
      <c r="BN126" s="10">
        <f t="shared" si="54"/>
        <v>0</v>
      </c>
      <c r="BO126" s="23">
        <f t="shared" si="55"/>
        <v>0</v>
      </c>
      <c r="BP126" s="134">
        <f t="shared" si="56"/>
        <v>73242.832632000005</v>
      </c>
      <c r="BQ126" s="12">
        <f t="shared" si="56"/>
        <v>92894.401805204659</v>
      </c>
      <c r="BR126" s="10">
        <v>0</v>
      </c>
      <c r="BS126" s="15">
        <f t="shared" si="62"/>
        <v>19651.569173204654</v>
      </c>
      <c r="BT126" s="30">
        <f t="shared" si="58"/>
        <v>1.268307061141964</v>
      </c>
    </row>
    <row r="127" spans="1:72" ht="17.100000000000001" customHeight="1" x14ac:dyDescent="0.2">
      <c r="A127" s="136">
        <v>122</v>
      </c>
      <c r="B127" s="39" t="s">
        <v>59</v>
      </c>
      <c r="C127" s="36">
        <v>36</v>
      </c>
      <c r="D127" s="22">
        <f>'[1]Прибирання сходових кліто'!H128+'[2]по будинку'!P127+'[3]по будинку'!O127+'[4]по будинку'!O127+'[5]по будинку'!O127+'[6]по будинку'!O127+'[7]по будинку'!O127+'[8]по будинку'!O127+'[9]по будинку'!O127+'[10]по будинку'!O127+'[11]по будинку'!O127+'[12]по будинку'!O127</f>
        <v>2258.9639999999999</v>
      </c>
      <c r="E127" s="11">
        <f>'[1]Прибирання сходових кліто'!Y128+'[2]по будинку'!Q127+'[3]по будинку'!P127+'[4]по будинку'!P127+'[5]по будинку'!P127+'[6]по будинку'!P127+'[7]по будинку'!P127+'[8]по будинку'!P127+'[9]по будинку'!P127+'[10]по будинку'!P127+'[11]по будинку'!P127+'[12]по будинку'!P127</f>
        <v>1936.3066384674451</v>
      </c>
      <c r="F127" s="10">
        <f t="shared" si="33"/>
        <v>322.65736153255489</v>
      </c>
      <c r="G127" s="23">
        <v>0</v>
      </c>
      <c r="H127" s="17">
        <f>'[1]Прибирання прибуд терит.'!H127+'[2]по будинку'!T127+'[3]по будинку'!S127+'[4]по будинку'!S127+'[5]по будинку'!S127+'[6]по будинку'!S127+'[7]по будинку'!S127+'[8]по будинку'!S127+'[9]по будинку'!S127+'[10]по будинку'!S127+'[11]по будинку'!S127+'[12]по будинку'!S127</f>
        <v>5554.5797999999995</v>
      </c>
      <c r="I127" s="11">
        <f>'[1]Прибирання прибуд терит.'!AG127+'[2]по будинку'!U127+'[3]по будинку'!T127+'[4]по будинку'!T127+'[5]по будинку'!T127+'[6]по будинку'!T127+'[7]по будинку'!T127+'[8]по будинку'!T127+'[9]по будинку'!T127+'[10]по будинку'!T127+'[11]по будинку'!T127+'[12]по будинку'!T127</f>
        <v>7573.5180523243025</v>
      </c>
      <c r="J127" s="10">
        <v>0</v>
      </c>
      <c r="K127" s="23">
        <f t="shared" si="36"/>
        <v>2018.938252324303</v>
      </c>
      <c r="L127" s="22">
        <f>'[1]Вивезення та знешкодження ТПВ'!H129+'[2]по будинку'!X127+'[3]по будинку'!W127+'[4]по будинку'!W127+'[5]по будинку'!W127</f>
        <v>1954.3200000000002</v>
      </c>
      <c r="M127" s="10">
        <f>'[1]Вивезення та знешкодження ТПВ'!V129+'[2]по будинку'!Y127+'[3]по будинку'!X127+'[4]по будинку'!X127+'[5]по будинку'!X127</f>
        <v>2106.447665375732</v>
      </c>
      <c r="N127" s="10">
        <v>0</v>
      </c>
      <c r="O127" s="15">
        <f t="shared" si="37"/>
        <v>152.12766537573179</v>
      </c>
      <c r="P127" s="17">
        <f>'[1]Приб підвал, тех.поверхів,покр '!H129+'[2]по будинку'!AB127+'[3]по будинку'!AA127+'[4]по будинку'!AA127+'[5]по будинку'!AA127+'[6]по будинку'!AA127+'[7]по будинку'!AA127+'[8]по будинку'!AA127+'[9]по будинку'!AA127+'[10]по будинку'!AA127+'[11]по будинку'!AA127+'[12]по будинку'!AA127</f>
        <v>339.13200000000006</v>
      </c>
      <c r="Q127" s="11">
        <f>'[1]Приб підвал, тех.поверхів,покр '!Q129+'[2]по будинку'!AC127+'[3]по будинку'!AB127+'[4]по будинку'!AB127+'[5]по будинку'!AB127+'[6]по будинку'!AB127+'[7]по будинку'!AB127+'[8]по будинку'!AB127+'[9]по будинку'!AB127+'[10]по будинку'!AB127+'[11]по будинку'!AB127+'[12]по будинку'!AB127</f>
        <v>0</v>
      </c>
      <c r="R127" s="10">
        <f t="shared" si="38"/>
        <v>339.13200000000006</v>
      </c>
      <c r="S127" s="23">
        <v>0</v>
      </c>
      <c r="T127" s="17">
        <v>0</v>
      </c>
      <c r="U127" s="10">
        <f>'[1]ТО ліфтів'!Q129+'[2]по будинку'!AG127+'[3]по будинку'!AF127+'[4]по будинку'!AF127+'[5]по будинку'!AF127+'[6]по будинку'!AF127+'[7]по будинку'!AF127+'[8]по будинку'!AF127+'[9]по будинку'!AF127+'[10]по будинку'!AF127+'[11]по будинку'!AF127+'[12]по будинку'!AF127</f>
        <v>0</v>
      </c>
      <c r="V127" s="10">
        <f t="shared" si="39"/>
        <v>0</v>
      </c>
      <c r="W127" s="23">
        <f t="shared" si="40"/>
        <v>0</v>
      </c>
      <c r="X127" s="17">
        <f>'[1]Обслуг. дисп.'!H129+'[2]по будинку'!AJ127+'[3]по будинку'!AI127+'[4]по будинку'!AI127+'[5]по будинку'!AI127+'[6]по будинку'!AI127+'[7]по будинку'!AI127+'[8]по будинку'!AI127+'[9]по будинку'!AI127+'[10]по будинку'!AI127+'[11]по будинку'!AI127+'[12]по будинку'!AI127</f>
        <v>0</v>
      </c>
      <c r="Y127" s="10">
        <f>'[1]Обслуг. дисп.'!O129+'[2]по будинку'!AK127+'[3]по будинку'!AJ127+'[4]по будинку'!AJ127+'[5]по будинку'!AJ127+'[6]по будинку'!AJ127+'[7]по будинку'!AJ127+'[8]по будинку'!AJ127+'[9]по будинку'!AJ127+'[10]по будинку'!AJ127+'[11]по будинку'!AJ127+'[12]по будинку'!AJ127</f>
        <v>0</v>
      </c>
      <c r="Z127" s="10">
        <f t="shared" si="41"/>
        <v>0</v>
      </c>
      <c r="AA127" s="27">
        <f t="shared" si="42"/>
        <v>0</v>
      </c>
      <c r="AB127" s="17">
        <f>'[1]ТО внутр. буд.сист'!H127+'[2]по будинку'!AN127+'[3]по будинку'!AM127+'[4]по будинку'!AM127+'[5]по будинку'!AM127+'[6]по будинку'!AM127+'[7]по будинку'!AM127+'[8]по будинку'!AM127+'[9]по будинку'!AM127+'[10]по будинку'!AM127+'[11]по будинку'!AM127+'[12]по будинку'!AM127</f>
        <v>5944.725300000001</v>
      </c>
      <c r="AC127" s="10">
        <f>'[1]ТО внутр. буд.сист'!W127+'[2]по будинку'!AO127+'[3]по будинку'!AN127+'[4]по будинку'!AN127+'[5]по будинку'!AN127+'[6]по будинку'!AN127+'[7]по будинку'!AN127+'[8]по будинку'!AN127+'[9]по будинку'!AN127+'[10]по будинку'!AN127+'[11]по будинку'!AN127+'[12]по будинку'!AN127</f>
        <v>18043.226209690707</v>
      </c>
      <c r="AD127" s="10">
        <v>0</v>
      </c>
      <c r="AE127" s="23">
        <f t="shared" si="59"/>
        <v>12098.500909690705</v>
      </c>
      <c r="AF127" s="17">
        <f>[1]Дератизація!H128+'[2]по будинку'!AR127+'[3]по будинку'!AQ127+'[4]по будинку'!AQ127+'[5]по будинку'!AQ127+'[6]по будинку'!AQ127+'[7]по будинку'!AQ127+'[8]по будинку'!AQ127+'[9]по будинку'!AQ127+'[10]по будинку'!AQ127+'[11]по будинку'!AQ127+'[12]по будинку'!AQ127</f>
        <v>753.20354999999995</v>
      </c>
      <c r="AG127" s="10">
        <f>[1]Дератизація!O128+'[2]по будинку'!AS127+'[3]по будинку'!AR127+'[4]по будинку'!AR127+'[5]по будинку'!AR127+'[6]по будинку'!AR127+'[7]по будинку'!AR127+'[8]по будинку'!AR127+'[9]по будинку'!AR127+'[10]по будинку'!AR127+'[11]по будинку'!AR127+'[12]по будинку'!AR127</f>
        <v>625.74199609501227</v>
      </c>
      <c r="AH127" s="10">
        <f t="shared" si="44"/>
        <v>127.46155390498768</v>
      </c>
      <c r="AI127" s="23">
        <v>0</v>
      </c>
      <c r="AJ127" s="17">
        <f>[1]Дезінсекція!H129+'[2]по будинку'!AV127+'[3]по будинку'!AU127+'[4]по будинку'!AU127+'[5]по будинку'!AU127+'[6]по будинку'!AU127+'[7]по будинку'!AU127+'[8]по будинку'!AU127+'[9]по будинку'!AU127+'[10]по будинку'!AU127+'[11]по будинку'!AU127+'[12]по будинку'!AU127</f>
        <v>23.279399999999995</v>
      </c>
      <c r="AK127" s="10">
        <f>[1]Дезінсекція!O129+'[2]по будинку'!AW127+'[3]по будинку'!AV127+'[4]по будинку'!AV127+'[5]по будинку'!AV127+'[6]по будинку'!AV127+'[7]по будинку'!AV127+'[8]по будинку'!AV127+'[9]по будинку'!AV127+'[10]по будинку'!AV127+'[11]по будинку'!AV127+'[12]по будинку'!AV127</f>
        <v>0</v>
      </c>
      <c r="AL127" s="10">
        <f t="shared" si="46"/>
        <v>23.279399999999995</v>
      </c>
      <c r="AM127" s="23">
        <v>0</v>
      </c>
      <c r="AN127" s="17">
        <f>'[1]Обслуг. ДВК'!H129+'[2]по будинку'!AZ127+'[3]по будинку'!AY127+'[4]по будинку'!AY127+'[5]по будинку'!AY127+'[6]по будинку'!AY127+'[7]по будинку'!AY127+'[8]по будинку'!AY127+'[9]по будинку'!AY127+'[10]по будинку'!AY127+'[11]по будинку'!AY127+'[12]по будинку'!AY127</f>
        <v>1969.4803500000003</v>
      </c>
      <c r="AO127" s="10">
        <f>'[1]Обслуг. ДВК'!Q129+'[2]по будинку'!BA127+'[3]по будинку'!AZ127+'[4]по будинку'!AZ127+'[5]по будинку'!AZ127+'[6]по будинку'!AZ127+'[7]по будинку'!AZ127+'[8]по будинку'!AZ127+'[9]по будинку'!AZ127+'[10]по будинку'!AZ127+'[11]по будинку'!AZ127+'[12]по будинку'!AZ127</f>
        <v>2386.8805898360952</v>
      </c>
      <c r="AP127" s="10">
        <v>0</v>
      </c>
      <c r="AQ127" s="23">
        <f>AO127-AN127</f>
        <v>417.4002398360949</v>
      </c>
      <c r="AR127" s="17">
        <f>'[1]ТО мереж електропост.'!H130+'[2]по будинку'!BD127+'[3]по будинку'!BC127+'[4]по будинку'!BC127+'[5]по будинку'!BC127+'[6]по будинку'!BC127+'[7]по будинку'!BC127+'[8]по будинку'!BC127+'[9]по будинку'!BC127+'[10]по будинку'!BC127+'[11]по будинку'!BC127+'[12]по будинку'!BC127</f>
        <v>973.85490000000004</v>
      </c>
      <c r="AS127" s="11">
        <f>'[1]ТО мереж електропост.'!P130+'[2]по будинку'!BE127+'[3]по будинку'!BD127+'[4]по будинку'!BD127+'[5]по будинку'!BD127+'[6]по будинку'!BD127+'[7]по будинку'!BD127+'[8]по будинку'!BD127+'[9]по будинку'!BD127+'[10]по будинку'!BD127+'[11]по будинку'!BD127+'[12]по будинку'!BD127</f>
        <v>562.94536400130403</v>
      </c>
      <c r="AT127" s="10">
        <f t="shared" si="47"/>
        <v>410.90953599869601</v>
      </c>
      <c r="AU127" s="23">
        <v>0</v>
      </c>
      <c r="AV127" s="17">
        <f>'[1]ПР констр.'!H129+'[2]по будинку'!BH127+'[3]по будинку'!BG127+'[4]по будинку'!BG127+'[5]по будинку'!BG127+'[6]по будинку'!BG127+'[7]по будинку'!BG127+'[8]по будинку'!BG127+'[9]по будинку'!BG127+'[10]по будинку'!BG127+'[11]по будинку'!BG127+'[12]по будинку'!BG127</f>
        <v>7399.9751999999989</v>
      </c>
      <c r="AW127" s="10">
        <v>4428.5</v>
      </c>
      <c r="AX127" s="10">
        <f t="shared" si="48"/>
        <v>2971.4751999999989</v>
      </c>
      <c r="AY127" s="23">
        <v>0</v>
      </c>
      <c r="AZ127" s="17">
        <f>'[1]Прибирання та вивезення снігу'!H128+'[2]по будинку'!BL127+'[3]по будинку'!BK127+'[4]по будинку'!BK127+'[5]по будинку'!BK127+'[6]по будинку'!BK127+'[7]по будинку'!BK127+'[8]по будинку'!BK127+'[9]по будинку'!BK127+'[10]по будинку'!BK127+'[11]по будинку'!BK127+'[12]по будинку'!BK127</f>
        <v>1567.4796000000001</v>
      </c>
      <c r="BA127" s="10">
        <f>'[1]Прибирання та вивезення снігу'!R128+'[2]по будинку'!BM127+'[3]по будинку'!BL127+'[4]по будинку'!BL127+'[5]по будинку'!BL127+'[6]по будинку'!BL127+'[7]по будинку'!BL127+'[8]по будинку'!BL127+'[9]по будинку'!BL127+'[10]по будинку'!BL127+'[11]по будинку'!BL127+'[12]по будинку'!BL127</f>
        <v>841.64529882882857</v>
      </c>
      <c r="BB127" s="10">
        <f t="shared" si="72"/>
        <v>725.83430117117155</v>
      </c>
      <c r="BC127" s="23">
        <v>0</v>
      </c>
      <c r="BD127" s="17">
        <f>'[1]експлуатація номерних знаків'!H129+'[2]по будинку'!BP127+'[3]по будинку'!BO127+'[4]по будинку'!BO127+'[5]по будинку'!BO127+'[6]по будинку'!BO127+'[7]по будинку'!BO127+'[8]по будинку'!BO127+'[9]по будинку'!BO127+'[10]по будинку'!BO127+'[11]по будинку'!BO127+'[12]по будинку'!BO127</f>
        <v>0</v>
      </c>
      <c r="BE127" s="10">
        <f>'[1]експлуатація номерних знаків'!P129+'[2]по будинку'!BQ127+'[3]по будинку'!BP127+'[4]по будинку'!BP127+'[5]по будинку'!BP127+'[6]по будинку'!BP127+'[7]по будинку'!BP127+'[8]по будинку'!BP127+'[9]по будинку'!BP127+'[10]по будинку'!BP127+'[11]по будинку'!BP127+'[12]по будинку'!BP127</f>
        <v>0</v>
      </c>
      <c r="BF127" s="12">
        <f t="shared" si="51"/>
        <v>0</v>
      </c>
      <c r="BG127" s="29">
        <v>0</v>
      </c>
      <c r="BH127" s="17">
        <f>'[1]Освітлення місць загального кор'!H129+'[2]по будинку'!BT127+'[3]по будинку'!BS127+'[4]по будинку'!BS127+'[5]по будинку'!BS127+'[6]по будинку'!BS127+'[7]по будинку'!BS127+'[8]по будинку'!BS127+'[9]по будинку'!BS127+'[10]по будинку'!BS127+'[11]по будинку'!BS127+'[12]по будинку'!BS127</f>
        <v>1627.1869499999998</v>
      </c>
      <c r="BI127" s="10">
        <f>'[1]Освітлення місць загального кор'!Q129+'[2]по будинку'!BU127+'[3]по будинку'!BT127+'[4]по будинку'!BT127+'[5]по будинку'!BT127+'[6]по будинку'!BT127+'[7]по будинку'!BT127+'[8]по будинку'!BT127+'[9]по будинку'!BT127+'[10]по будинку'!BT127+'[11]по будинку'!BT127+'[12]по будинку'!BT127</f>
        <v>965.89486934502236</v>
      </c>
      <c r="BJ127" s="10">
        <f t="shared" si="52"/>
        <v>661.29208065497744</v>
      </c>
      <c r="BK127" s="27">
        <v>0</v>
      </c>
      <c r="BL127" s="17">
        <v>0</v>
      </c>
      <c r="BM127" s="10">
        <f>'[1]Енергопостачання ліфтів'!P129+'[2]по будинку'!BY127+'[3]по будинку'!BX127+'[4]по будинку'!BX127+'[5]по будинку'!BX127+'[6]по будинку'!BX127+'[7]по будинку'!BX127+'[8]по будинку'!BX127+'[9]по будинку'!BX127+'[10]по будинку'!BX127+'[11]по будинку'!BX127+'[12]по будинку'!BX127</f>
        <v>0</v>
      </c>
      <c r="BN127" s="10">
        <f t="shared" si="54"/>
        <v>0</v>
      </c>
      <c r="BO127" s="23">
        <f t="shared" si="55"/>
        <v>0</v>
      </c>
      <c r="BP127" s="134">
        <f t="shared" si="56"/>
        <v>30366.181049999996</v>
      </c>
      <c r="BQ127" s="12">
        <f t="shared" si="56"/>
        <v>39471.106683964448</v>
      </c>
      <c r="BR127" s="10">
        <v>0</v>
      </c>
      <c r="BS127" s="15">
        <f t="shared" si="62"/>
        <v>9104.9256339644526</v>
      </c>
      <c r="BT127" s="30">
        <f t="shared" si="58"/>
        <v>1.2998376917720595</v>
      </c>
    </row>
    <row r="128" spans="1:72" ht="17.100000000000001" customHeight="1" x14ac:dyDescent="0.2">
      <c r="A128" s="136">
        <v>123</v>
      </c>
      <c r="B128" s="39" t="s">
        <v>78</v>
      </c>
      <c r="C128" s="36">
        <v>6</v>
      </c>
      <c r="D128" s="22">
        <f>'[1]Прибирання сходових кліто'!H129+'[2]по будинку'!P128+'[3]по будинку'!O128+'[4]по будинку'!O128+'[5]по будинку'!O128+'[6]по будинку'!O128+'[7]по будинку'!O128+'[8]по будинку'!O128+'[9]по будинку'!O128+'[10]по будинку'!O128+'[11]по будинку'!O128+'[12]по будинку'!O128</f>
        <v>5148.1230100000002</v>
      </c>
      <c r="E128" s="11">
        <f>'[1]Прибирання сходових кліто'!Y129+'[2]по будинку'!Q128+'[3]по будинку'!P128+'[4]по будинку'!P128+'[5]по будинку'!P128+'[6]по будинку'!P128+'[7]по будинку'!P128+'[8]по будинку'!P128+'[9]по будинку'!P128+'[10]по будинку'!P128+'[11]по будинку'!P128+'[12]по будинку'!P128</f>
        <v>5704.3278959593545</v>
      </c>
      <c r="F128" s="10">
        <v>0</v>
      </c>
      <c r="G128" s="23">
        <f>E128-D128</f>
        <v>556.20488595935421</v>
      </c>
      <c r="H128" s="17">
        <f>'[1]Прибирання прибуд терит.'!H128+'[2]по будинку'!T128+'[3]по будинку'!S128+'[4]по будинку'!S128+'[5]по будинку'!S128+'[6]по будинку'!S128+'[7]по будинку'!S128+'[8]по будинку'!S128+'[9]по будинку'!S128+'[10]по будинку'!S128+'[11]по будинку'!S128+'[12]по будинку'!S128</f>
        <v>4681.3876700000001</v>
      </c>
      <c r="I128" s="11">
        <f>'[1]Прибирання прибуд терит.'!AG128+'[2]по будинку'!U128+'[3]по будинку'!T128+'[4]по будинку'!T128+'[5]по будинку'!T128+'[6]по будинку'!T128+'[7]по будинку'!T128+'[8]по будинку'!T128+'[9]по будинку'!T128+'[10]по будинку'!T128+'[11]по будинку'!T128+'[12]по будинку'!T128</f>
        <v>12568.810618495772</v>
      </c>
      <c r="J128" s="10">
        <v>0</v>
      </c>
      <c r="K128" s="23">
        <f t="shared" si="36"/>
        <v>7887.4229484957723</v>
      </c>
      <c r="L128" s="22">
        <f>'[1]Вивезення та знешкодження ТПВ'!H130+'[2]по будинку'!X128+'[3]по будинку'!W128+'[4]по будинку'!W128+'[5]по будинку'!W128</f>
        <v>2661.1429999999996</v>
      </c>
      <c r="M128" s="10">
        <f>'[1]Вивезення та знешкодження ТПВ'!V130+'[2]по будинку'!Y128+'[3]по будинку'!X128+'[4]по будинку'!X128+'[5]по будинку'!X128</f>
        <v>3348.3269429140819</v>
      </c>
      <c r="N128" s="10">
        <v>0</v>
      </c>
      <c r="O128" s="15">
        <f t="shared" si="37"/>
        <v>687.18394291408231</v>
      </c>
      <c r="P128" s="17">
        <f>'[1]Приб підвал, тех.поверхів,покр '!H130+'[2]по будинку'!AB128+'[3]по будинку'!AA128+'[4]по будинку'!AA128+'[5]по будинку'!AA128+'[6]по будинку'!AA128+'[7]по будинку'!AA128+'[8]по будинку'!AA128+'[9]по будинку'!AA128+'[10]по будинку'!AA128+'[11]по будинку'!AA128+'[12]по будинку'!AA128</f>
        <v>107.67275999999997</v>
      </c>
      <c r="Q128" s="11">
        <f>'[1]Приб підвал, тех.поверхів,покр '!Q130+'[2]по будинку'!AC128+'[3]по будинку'!AB128+'[4]по будинку'!AB128+'[5]по будинку'!AB128+'[6]по будинку'!AB128+'[7]по будинку'!AB128+'[8]по будинку'!AB128+'[9]по будинку'!AB128+'[10]по будинку'!AB128+'[11]по будинку'!AB128+'[12]по будинку'!AB128</f>
        <v>95.760769661548295</v>
      </c>
      <c r="R128" s="10">
        <f t="shared" si="38"/>
        <v>11.911990338451673</v>
      </c>
      <c r="S128" s="23">
        <v>0</v>
      </c>
      <c r="T128" s="17">
        <v>0</v>
      </c>
      <c r="U128" s="10">
        <f>'[1]ТО ліфтів'!Q130+'[2]по будинку'!AG128+'[3]по будинку'!AF128+'[4]по будинку'!AF128+'[5]по будинку'!AF128+'[6]по будинку'!AF128+'[7]по будинку'!AF128+'[8]по будинку'!AF128+'[9]по будинку'!AF128+'[10]по будинку'!AF128+'[11]по будинку'!AF128+'[12]по будинку'!AF128</f>
        <v>0</v>
      </c>
      <c r="V128" s="10">
        <f t="shared" si="39"/>
        <v>0</v>
      </c>
      <c r="W128" s="23">
        <f t="shared" si="40"/>
        <v>0</v>
      </c>
      <c r="X128" s="17">
        <f>'[1]Обслуг. дисп.'!H130+'[2]по будинку'!AJ128+'[3]по будинку'!AI128+'[4]по будинку'!AI128+'[5]по будинку'!AI128+'[6]по будинку'!AI128+'[7]по будинку'!AI128+'[8]по будинку'!AI128+'[9]по будинку'!AI128+'[10]по будинку'!AI128+'[11]по будинку'!AI128+'[12]по будинку'!AI128</f>
        <v>0</v>
      </c>
      <c r="Y128" s="10">
        <f>'[1]Обслуг. дисп.'!O130+'[2]по будинку'!AK128+'[3]по будинку'!AJ128+'[4]по будинку'!AJ128+'[5]по будинку'!AJ128+'[6]по будинку'!AJ128+'[7]по будинку'!AJ128+'[8]по будинку'!AJ128+'[9]по будинку'!AJ128+'[10]по будинку'!AJ128+'[11]по будинку'!AJ128+'[12]по будинку'!AJ128</f>
        <v>0</v>
      </c>
      <c r="Z128" s="10">
        <f t="shared" si="41"/>
        <v>0</v>
      </c>
      <c r="AA128" s="27">
        <f t="shared" si="42"/>
        <v>0</v>
      </c>
      <c r="AB128" s="17">
        <f>'[1]ТО внутр. буд.сист'!H128+'[2]по будинку'!AN128+'[3]по будинку'!AM128+'[4]по будинку'!AM128+'[5]по будинку'!AM128+'[6]по будинку'!AM128+'[7]по будинку'!AM128+'[8]по будинку'!AM128+'[9]по будинку'!AM128+'[10]по будинку'!AM128+'[11]по будинку'!AM128+'[12]по будинку'!AM128</f>
        <v>8425.7002299999986</v>
      </c>
      <c r="AC128" s="10">
        <f>'[1]ТО внутр. буд.сист'!W128+'[2]по будинку'!AO128+'[3]по будинку'!AN128+'[4]по будинку'!AN128+'[5]по будинку'!AN128+'[6]по будинку'!AN128+'[7]по будинку'!AN128+'[8]по будинку'!AN128+'[9]по будинку'!AN128+'[10]по будинку'!AN128+'[11]по будинку'!AN128+'[12]по будинку'!AN128</f>
        <v>3029.2362974389853</v>
      </c>
      <c r="AD128" s="10">
        <f t="shared" si="43"/>
        <v>5396.4639325610133</v>
      </c>
      <c r="AE128" s="23">
        <v>0</v>
      </c>
      <c r="AF128" s="17">
        <f>[1]Дератизація!H129+'[2]по будинку'!AR128+'[3]по будинку'!AQ128+'[4]по будинку'!AQ128+'[5]по будинку'!AQ128+'[6]по будинку'!AQ128+'[7]по будинку'!AQ128+'[8]по будинку'!AQ128+'[9]по будинку'!AQ128+'[10]по будинку'!AQ128+'[11]по будинку'!AQ128+'[12]по будинку'!AQ128</f>
        <v>535.98640999999998</v>
      </c>
      <c r="AG128" s="10">
        <f>[1]Дератизація!O129+'[2]по будинку'!AS128+'[3]по будинку'!AR128+'[4]по будинку'!AR128+'[5]по будинку'!AR128+'[6]по будинку'!AR128+'[7]по будинку'!AR128+'[8]по будинку'!AR128+'[9]по будинку'!AR128+'[10]по будинку'!AR128+'[11]по будинку'!AR128+'[12]по будинку'!AR128</f>
        <v>438.01939726650846</v>
      </c>
      <c r="AH128" s="10">
        <f t="shared" si="44"/>
        <v>97.967012733491515</v>
      </c>
      <c r="AI128" s="23">
        <v>0</v>
      </c>
      <c r="AJ128" s="17">
        <f>[1]Дезінсекція!H130+'[2]по будинку'!AV128+'[3]по будинку'!AU128+'[4]по будинку'!AU128+'[5]по будинку'!AU128+'[6]по будинку'!AU128+'[7]по будинку'!AU128+'[8]по будинку'!AU128+'[9]по будинку'!AU128+'[10]по будинку'!AU128+'[11]по будинку'!AU128+'[12]по будинку'!AU128</f>
        <v>15.644759999999998</v>
      </c>
      <c r="AK128" s="10">
        <f>[1]Дезінсекція!O130+'[2]по будинку'!AW128+'[3]по будинку'!AV128+'[4]по будинку'!AV128+'[5]по будинку'!AV128+'[6]по будинку'!AV128+'[7]по будинку'!AV128+'[8]по будинку'!AV128+'[9]по будинку'!AV128+'[10]по будинку'!AV128+'[11]по будинку'!AV128+'[12]по будинку'!AV128</f>
        <v>0</v>
      </c>
      <c r="AL128" s="10">
        <f t="shared" si="46"/>
        <v>15.644759999999998</v>
      </c>
      <c r="AM128" s="23">
        <v>0</v>
      </c>
      <c r="AN128" s="17">
        <f>'[1]Обслуг. ДВК'!H130+'[2]по будинку'!AZ128+'[3]по будинку'!AY128+'[4]по будинку'!AY128+'[5]по будинку'!AY128+'[6]по будинку'!AY128+'[7]по будинку'!AY128+'[8]по будинку'!AY128+'[9]по будинку'!AY128+'[10]по будинку'!AY128+'[11]по будинку'!AY128+'[12]по будинку'!AY128</f>
        <v>991.83177000000012</v>
      </c>
      <c r="AO128" s="10">
        <f>'[1]Обслуг. ДВК'!Q130+'[2]по будинку'!BA128+'[3]по будинку'!AZ128+'[4]по будинку'!AZ128+'[5]по будинку'!AZ128+'[6]по будинку'!AZ128+'[7]по будинку'!AZ128+'[8]по будинку'!AZ128+'[9]по будинку'!AZ128+'[10]по будинку'!AZ128+'[11]по будинку'!AZ128+'[12]по будинку'!AZ128</f>
        <v>1356.7803854772869</v>
      </c>
      <c r="AP128" s="10">
        <v>0</v>
      </c>
      <c r="AQ128" s="23">
        <f t="shared" ref="AQ128:AQ130" si="74">AO128-AN128</f>
        <v>364.94861547728681</v>
      </c>
      <c r="AR128" s="17">
        <f>'[1]ТО мереж електропост.'!H131+'[2]по будинку'!BD128+'[3]по будинку'!BC128+'[4]по будинку'!BC128+'[5]по будинку'!BC128+'[6]по будинку'!BC128+'[7]по будинку'!BC128+'[8]по будинку'!BC128+'[9]по будинку'!BC128+'[10]по будинку'!BC128+'[11]по будинку'!BC128+'[12]по будинку'!BC128</f>
        <v>1156.25513</v>
      </c>
      <c r="AS128" s="11">
        <f>'[1]ТО мереж електропост.'!P131+'[2]по будинку'!BE128+'[3]по будинку'!BD128+'[4]по будинку'!BD128+'[5]по будинку'!BD128+'[6]по будинку'!BD128+'[7]по будинку'!BD128+'[8]по будинку'!BD128+'[9]по будинку'!BD128+'[10]по будинку'!BD128+'[11]по будинку'!BD128+'[12]по будинку'!BD128</f>
        <v>921.24260006596683</v>
      </c>
      <c r="AT128" s="10">
        <f t="shared" si="47"/>
        <v>235.01252993403318</v>
      </c>
      <c r="AU128" s="23">
        <v>0</v>
      </c>
      <c r="AV128" s="17">
        <f>'[1]ПР констр.'!H130+'[2]по будинку'!BH128+'[3]по будинку'!BG128+'[4]по будинку'!BG128+'[5]по будинку'!BG128+'[6]по будинку'!BG128+'[7]по будинку'!BG128+'[8]по будинку'!BG128+'[9]по будинку'!BG128+'[10]по будинку'!BG128+'[11]по будинку'!BG128+'[12]по будинку'!BG128</f>
        <v>10301.077490000001</v>
      </c>
      <c r="AW128" s="10">
        <v>3855.09</v>
      </c>
      <c r="AX128" s="10">
        <f t="shared" si="48"/>
        <v>6445.9874900000013</v>
      </c>
      <c r="AY128" s="23">
        <v>0</v>
      </c>
      <c r="AZ128" s="17">
        <f>'[1]Прибирання та вивезення снігу'!H129+'[2]по будинку'!BL128+'[3]по будинку'!BK128+'[4]по будинку'!BK128+'[5]по будинку'!BK128+'[6]по будинку'!BK128+'[7]по будинку'!BK128+'[8]по будинку'!BK128+'[9]по будинку'!BK128+'[10]по будинку'!BK128+'[11]по будинку'!BK128+'[12]по будинку'!BK128</f>
        <v>1536.7142200000001</v>
      </c>
      <c r="BA128" s="10">
        <f>'[1]Прибирання та вивезення снігу'!R129+'[2]по будинку'!BM128+'[3]по будинку'!BL128+'[4]по будинку'!BL128+'[5]по будинку'!BL128+'[6]по будинку'!BL128+'[7]по будинку'!BL128+'[8]по будинку'!BL128+'[9]по будинку'!BL128+'[10]по будинку'!BL128+'[11]по будинку'!BL128+'[12]по будинку'!BL128</f>
        <v>1669.1930258465643</v>
      </c>
      <c r="BB128" s="10">
        <v>0</v>
      </c>
      <c r="BC128" s="23">
        <f t="shared" si="50"/>
        <v>132.47880584656423</v>
      </c>
      <c r="BD128" s="17">
        <f>'[1]експлуатація номерних знаків'!H130+'[2]по будинку'!BP128+'[3]по будинку'!BO128+'[4]по будинку'!BO128+'[5]по будинку'!BO128+'[6]по будинку'!BO128+'[7]по будинку'!BO128+'[8]по будинку'!BO128+'[9]по будинку'!BO128+'[10]по будинку'!BO128+'[11]по будинку'!BO128+'[12]по будинку'!BO128</f>
        <v>12.423780000000004</v>
      </c>
      <c r="BE128" s="10">
        <f>'[1]експлуатація номерних знаків'!P130+'[2]по будинку'!BQ128+'[3]по будинку'!BP128+'[4]по будинку'!BP128+'[5]по будинку'!BP128+'[6]по будинку'!BP128+'[7]по будинку'!BP128+'[8]по будинку'!BP128+'[9]по будинку'!BP128+'[10]по будинку'!BP128+'[11]по будинку'!BP128+'[12]по будинку'!BP128</f>
        <v>0</v>
      </c>
      <c r="BF128" s="12">
        <f t="shared" si="51"/>
        <v>12.423780000000004</v>
      </c>
      <c r="BG128" s="29">
        <v>0</v>
      </c>
      <c r="BH128" s="17">
        <f>'[1]Освітлення місць загального кор'!H130+'[2]по будинку'!BT128+'[3]по будинку'!BS128+'[4]по будинку'!BS128+'[5]по будинку'!BS128+'[6]по будинку'!BS128+'[7]по будинку'!BS128+'[8]по будинку'!BS128+'[9]по будинку'!BS128+'[10]по будинку'!BS128+'[11]по будинку'!BS128+'[12]по будинку'!BS128</f>
        <v>4138.4991599999994</v>
      </c>
      <c r="BI128" s="10">
        <f>'[1]Освітлення місць загального кор'!Q130+'[2]по будинку'!BU128+'[3]по будинку'!BT128+'[4]по будинку'!BT128+'[5]по будинку'!BT128+'[6]по будинку'!BT128+'[7]по будинку'!BT128+'[8]по будинку'!BT128+'[9]по будинку'!BT128+'[10]по будинку'!BT128+'[11]по будинку'!BT128+'[12]по будинку'!BT128</f>
        <v>6612.5554466560498</v>
      </c>
      <c r="BJ128" s="10">
        <v>0</v>
      </c>
      <c r="BK128" s="27">
        <f t="shared" si="53"/>
        <v>2474.0562866560504</v>
      </c>
      <c r="BL128" s="17">
        <v>0</v>
      </c>
      <c r="BM128" s="10">
        <f>'[1]Енергопостачання ліфтів'!P130+'[2]по будинку'!BY128+'[3]по будинку'!BX128+'[4]по будинку'!BX128+'[5]по будинку'!BX128+'[6]по будинку'!BX128+'[7]по будинку'!BX128+'[8]по будинку'!BX128+'[9]по будинку'!BX128+'[10]по будинку'!BX128+'[11]по будинку'!BX128+'[12]по будинку'!BX128</f>
        <v>0</v>
      </c>
      <c r="BN128" s="10">
        <f t="shared" si="54"/>
        <v>0</v>
      </c>
      <c r="BO128" s="23">
        <f t="shared" si="55"/>
        <v>0</v>
      </c>
      <c r="BP128" s="134">
        <f t="shared" si="56"/>
        <v>39712.459390000004</v>
      </c>
      <c r="BQ128" s="12">
        <f t="shared" si="56"/>
        <v>39599.34337978212</v>
      </c>
      <c r="BR128" s="10">
        <f t="shared" si="57"/>
        <v>113.11601021788374</v>
      </c>
      <c r="BS128" s="15">
        <v>0</v>
      </c>
      <c r="BT128" s="30">
        <f t="shared" si="58"/>
        <v>0.99715162415132697</v>
      </c>
    </row>
    <row r="129" spans="1:72" ht="17.100000000000001" customHeight="1" x14ac:dyDescent="0.2">
      <c r="A129" s="135">
        <v>124</v>
      </c>
      <c r="B129" s="39" t="s">
        <v>70</v>
      </c>
      <c r="C129" s="36">
        <v>4</v>
      </c>
      <c r="D129" s="22">
        <f>'[1]Прибирання сходових кліто'!H130+'[2]по будинку'!P129+'[3]по будинку'!O129+'[4]по будинку'!O129+'[5]по будинку'!O129+'[6]по будинку'!O129+'[7]по будинку'!O129+'[8]по будинку'!O129+'[9]по будинку'!O129+'[10]по будинку'!O129+'[11]по будинку'!O129+'[12]по будинку'!O129</f>
        <v>7775.1542259999997</v>
      </c>
      <c r="E129" s="11">
        <f>'[1]Прибирання сходових кліто'!Y130+'[2]по будинку'!Q129+'[3]по будинку'!P129+'[4]по будинку'!P129+'[5]по будинку'!P129+'[6]по будинку'!P129+'[7]по будинку'!P129+'[8]по будинку'!P129+'[9]по будинку'!P129+'[10]по будинку'!P129+'[11]по будинку'!P129+'[12]по будинку'!P129</f>
        <v>8652.6790612856785</v>
      </c>
      <c r="F129" s="10">
        <v>0</v>
      </c>
      <c r="G129" s="23">
        <f t="shared" ref="G129:G131" si="75">E129-D129</f>
        <v>877.52483528567882</v>
      </c>
      <c r="H129" s="17">
        <f>'[1]Прибирання прибуд терит.'!H129+'[2]по будинку'!T129+'[3]по будинку'!S129+'[4]по будинку'!S129+'[5]по будинку'!S129+'[6]по будинку'!S129+'[7]по будинку'!S129+'[8]по будинку'!S129+'[9]по будинку'!S129+'[10]по будинку'!S129+'[11]по будинку'!S129+'[12]по будинку'!S129</f>
        <v>31611.554884000005</v>
      </c>
      <c r="I129" s="11">
        <f>'[1]Прибирання прибуд терит.'!AG129+'[2]по будинку'!U129+'[3]по будинку'!T129+'[4]по будинку'!T129+'[5]по будинку'!T129+'[6]по будинку'!T129+'[7]по будинку'!T129+'[8]по будинку'!T129+'[9]по будинку'!T129+'[10]по будинку'!T129+'[11]по будинку'!T129+'[12]по будинку'!T129</f>
        <v>40531.947452142645</v>
      </c>
      <c r="J129" s="10">
        <v>0</v>
      </c>
      <c r="K129" s="23">
        <f t="shared" si="36"/>
        <v>8920.3925681426408</v>
      </c>
      <c r="L129" s="22">
        <f>'[1]Вивезення та знешкодження ТПВ'!H131+'[2]по будинку'!X129+'[3]по будинку'!W129+'[4]по будинку'!W129+'[5]по будинку'!W129</f>
        <v>4702.6630000000005</v>
      </c>
      <c r="M129" s="10">
        <f>'[1]Вивезення та знешкодження ТПВ'!V131+'[2]по будинку'!Y129+'[3]по будинку'!X129+'[4]по будинку'!X129+'[5]по будинку'!X129</f>
        <v>5294.8871112031738</v>
      </c>
      <c r="N129" s="10">
        <v>0</v>
      </c>
      <c r="O129" s="15">
        <f t="shared" si="37"/>
        <v>592.22411120317338</v>
      </c>
      <c r="P129" s="17">
        <f>'[1]Приб підвал, тех.поверхів,покр '!H131+'[2]по будинку'!AB129+'[3]по будинку'!AA129+'[4]по будинку'!AA129+'[5]по будинку'!AA129+'[6]по будинку'!AA129+'[7]по будинку'!AA129+'[8]по будинку'!AA129+'[9]по будинку'!AA129+'[10]по будинку'!AA129+'[11]по будинку'!AA129+'[12]по будинку'!AA129</f>
        <v>319.27268800000007</v>
      </c>
      <c r="Q129" s="11">
        <f>'[1]Приб підвал, тех.поверхів,покр '!Q131+'[2]по будинку'!AC129+'[3]по будинку'!AB129+'[4]по будинку'!AB129+'[5]по будинку'!AB129+'[6]по будинку'!AB129+'[7]по будинку'!AB129+'[8]по будинку'!AB129+'[9]по будинку'!AB129+'[10]по будинку'!AB129+'[11]по будинку'!AB129+'[12]по будинку'!AB129</f>
        <v>117.74139747939415</v>
      </c>
      <c r="R129" s="10">
        <f t="shared" si="38"/>
        <v>201.53129052060592</v>
      </c>
      <c r="S129" s="23">
        <v>0</v>
      </c>
      <c r="T129" s="17">
        <v>0</v>
      </c>
      <c r="U129" s="10">
        <f>'[1]ТО ліфтів'!Q131+'[2]по будинку'!AG129+'[3]по будинку'!AF129+'[4]по будинку'!AF129+'[5]по будинку'!AF129+'[6]по будинку'!AF129+'[7]по будинку'!AF129+'[8]по будинку'!AF129+'[9]по будинку'!AF129+'[10]по будинку'!AF129+'[11]по будинку'!AF129+'[12]по будинку'!AF129</f>
        <v>0</v>
      </c>
      <c r="V129" s="10">
        <f t="shared" si="39"/>
        <v>0</v>
      </c>
      <c r="W129" s="23">
        <f t="shared" si="40"/>
        <v>0</v>
      </c>
      <c r="X129" s="17">
        <f>'[1]Обслуг. дисп.'!H131+'[2]по будинку'!AJ129+'[3]по будинку'!AI129+'[4]по будинку'!AI129+'[5]по будинку'!AI129+'[6]по будинку'!AI129+'[7]по будинку'!AI129+'[8]по будинку'!AI129+'[9]по будинку'!AI129+'[10]по будинку'!AI129+'[11]по будинку'!AI129+'[12]по будинку'!AI129</f>
        <v>0</v>
      </c>
      <c r="Y129" s="10">
        <f>'[1]Обслуг. дисп.'!O131+'[2]по будинку'!AK129+'[3]по будинку'!AJ129+'[4]по будинку'!AJ129+'[5]по будинку'!AJ129+'[6]по будинку'!AJ129+'[7]по будинку'!AJ129+'[8]по будинку'!AJ129+'[9]по будинку'!AJ129+'[10]по будинку'!AJ129+'[11]по будинку'!AJ129+'[12]по будинку'!AJ129</f>
        <v>0</v>
      </c>
      <c r="Z129" s="10">
        <f t="shared" si="41"/>
        <v>0</v>
      </c>
      <c r="AA129" s="27">
        <f t="shared" si="42"/>
        <v>0</v>
      </c>
      <c r="AB129" s="17">
        <f>'[1]ТО внутр. буд.сист'!H129+'[2]по будинку'!AN129+'[3]по будинку'!AM129+'[4]по будинку'!AM129+'[5]по будинку'!AM129+'[6]по будинку'!AM129+'[7]по будинку'!AM129+'[8]по будинку'!AM129+'[9]по будинку'!AM129+'[10]по будинку'!AM129+'[11]по будинку'!AM129+'[12]по будинку'!AM129</f>
        <v>19762.623510000001</v>
      </c>
      <c r="AC129" s="10">
        <f>'[1]ТО внутр. буд.сист'!W129+'[2]по будинку'!AO129+'[3]по будинку'!AN129+'[4]по будинку'!AN129+'[5]по будинку'!AN129+'[6]по будинку'!AN129+'[7]по будинку'!AN129+'[8]по будинку'!AN129+'[9]по будинку'!AN129+'[10]по будинку'!AN129+'[11]по будинку'!AN129+'[12]по будинку'!AN129</f>
        <v>10755.818246179962</v>
      </c>
      <c r="AD129" s="10">
        <f t="shared" si="43"/>
        <v>9006.8052638200388</v>
      </c>
      <c r="AE129" s="23">
        <v>0</v>
      </c>
      <c r="AF129" s="17">
        <f>[1]Дератизація!H130+'[2]по будинку'!AR129+'[3]по будинку'!AQ129+'[4]по будинку'!AQ129+'[5]по будинку'!AQ129+'[6]по будинку'!AQ129+'[7]по будинку'!AQ129+'[8]по будинку'!AQ129+'[9]по будинку'!AQ129+'[10]по будинку'!AQ129+'[11]по будинку'!AQ129+'[12]по будинку'!AQ129</f>
        <v>0</v>
      </c>
      <c r="AG129" s="10">
        <f>[1]Дератизація!O130+'[2]по будинку'!AS129+'[3]по будинку'!AR129+'[4]по будинку'!AR129+'[5]по будинку'!AR129+'[6]по будинку'!AR129+'[7]по будинку'!AR129+'[8]по будинку'!AR129+'[9]по будинку'!AR129+'[10]по будинку'!AR129+'[11]по будинку'!AR129+'[12]по будинку'!AR129</f>
        <v>0</v>
      </c>
      <c r="AH129" s="10">
        <f t="shared" si="44"/>
        <v>0</v>
      </c>
      <c r="AI129" s="23">
        <f t="shared" si="45"/>
        <v>0</v>
      </c>
      <c r="AJ129" s="17">
        <f>[1]Дезінсекція!H131+'[2]по будинку'!AV129+'[3]по будинку'!AU129+'[4]по будинку'!AU129+'[5]по будинку'!AU129+'[6]по будинку'!AU129+'[7]по будинку'!AU129+'[8]по будинку'!AU129+'[9]по будинку'!AU129+'[10]по будинку'!AU129+'[11]по будинку'!AU129+'[12]по будинку'!AU129</f>
        <v>0</v>
      </c>
      <c r="AK129" s="10">
        <f>[1]Дезінсекція!O131+'[2]по будинку'!AW129+'[3]по будинку'!AV129+'[4]по будинку'!AV129+'[5]по будинку'!AV129+'[6]по будинку'!AV129+'[7]по будинку'!AV129+'[8]по будинку'!AV129+'[9]по будинку'!AV129+'[10]по будинку'!AV129+'[11]по будинку'!AV129+'[12]по будинку'!AV129</f>
        <v>0</v>
      </c>
      <c r="AL129" s="10">
        <f t="shared" si="46"/>
        <v>0</v>
      </c>
      <c r="AM129" s="23">
        <v>0</v>
      </c>
      <c r="AN129" s="17">
        <f>'[1]Обслуг. ДВК'!H131+'[2]по будинку'!AZ129+'[3]по будинку'!AY129+'[4]по будинку'!AY129+'[5]по будинку'!AY129+'[6]по будинку'!AY129+'[7]по будинку'!AY129+'[8]по будинку'!AY129+'[9]по будинку'!AY129+'[10]по будинку'!AY129+'[11]по будинку'!AY129+'[12]по будинку'!AY129</f>
        <v>5834.8608919999997</v>
      </c>
      <c r="AO129" s="10">
        <f>'[1]Обслуг. ДВК'!Q131+'[2]по будинку'!BA129+'[3]по будинку'!AZ129+'[4]по будинку'!AZ129+'[5]по будинку'!AZ129+'[6]по будинку'!AZ129+'[7]по будинку'!AZ129+'[8]по будинку'!AZ129+'[9]по будинку'!AZ129+'[10]по будинку'!AZ129+'[11]по будинку'!AZ129+'[12]по будинку'!AZ129</f>
        <v>7050.4064611333979</v>
      </c>
      <c r="AP129" s="10">
        <v>0</v>
      </c>
      <c r="AQ129" s="23">
        <f t="shared" si="74"/>
        <v>1215.5455691333982</v>
      </c>
      <c r="AR129" s="17">
        <f>'[1]ТО мереж електропост.'!H132+'[2]по будинку'!BD129+'[3]по будинку'!BC129+'[4]по будинку'!BC129+'[5]по будинку'!BC129+'[6]по будинку'!BC129+'[7]по будинку'!BC129+'[8]по будинку'!BC129+'[9]по будинку'!BC129+'[10]по будинку'!BC129+'[11]по будинку'!BC129+'[12]по будинку'!BC129</f>
        <v>8373.2821199999998</v>
      </c>
      <c r="AS129" s="11">
        <f>'[1]ТО мереж електропост.'!P132+'[2]по будинку'!BE129+'[3]по будинку'!BD129+'[4]по будинку'!BD129+'[5]по будинку'!BD129+'[6]по будинку'!BD129+'[7]по будинку'!BD129+'[8]по будинку'!BD129+'[9]по будинку'!BD129+'[10]по будинку'!BD129+'[11]по будинку'!BD129+'[12]по будинку'!BD129</f>
        <v>2347.221361418402</v>
      </c>
      <c r="AT129" s="10">
        <f t="shared" si="47"/>
        <v>6026.0607585815978</v>
      </c>
      <c r="AU129" s="23">
        <v>0</v>
      </c>
      <c r="AV129" s="17">
        <f>'[1]ПР констр.'!H131+'[2]по будинку'!BH129+'[3]по будинку'!BG129+'[4]по будинку'!BG129+'[5]по будинку'!BG129+'[6]по будинку'!BG129+'[7]по будинку'!BG129+'[8]по будинку'!BG129+'[9]по будинку'!BG129+'[10]по будинку'!BG129+'[11]по будинку'!BG129+'[12]по будинку'!BG129</f>
        <v>30147.882799999992</v>
      </c>
      <c r="AW129" s="10">
        <v>5885.0700000000006</v>
      </c>
      <c r="AX129" s="10">
        <f t="shared" si="48"/>
        <v>24262.812799999992</v>
      </c>
      <c r="AY129" s="23">
        <v>0</v>
      </c>
      <c r="AZ129" s="17">
        <f>'[1]Прибирання та вивезення снігу'!H130+'[2]по будинку'!BL129+'[3]по будинку'!BK129+'[4]по будинку'!BK129+'[5]по будинку'!BK129+'[6]по будинку'!BK129+'[7]по будинку'!BK129+'[8]по будинку'!BK129+'[9]по будинку'!BK129+'[10]по будинку'!BK129+'[11]по будинку'!BK129+'[12]по будинку'!BK129</f>
        <v>4150.2907459999997</v>
      </c>
      <c r="BA129" s="10">
        <f>'[1]Прибирання та вивезення снігу'!R130+'[2]по будинку'!BM129+'[3]по будинку'!BL129+'[4]по будинку'!BL129+'[5]по будинку'!BL129+'[6]по будинку'!BL129+'[7]по будинку'!BL129+'[8]по будинку'!BL129+'[9]по будинку'!BL129+'[10]по будинку'!BL129+'[11]по будинку'!BL129+'[12]по будинку'!BL129</f>
        <v>2220.393268793935</v>
      </c>
      <c r="BB129" s="10">
        <f>AZ129-BA129</f>
        <v>1929.8974772060647</v>
      </c>
      <c r="BC129" s="23">
        <v>0</v>
      </c>
      <c r="BD129" s="17">
        <f>'[1]експлуатація номерних знаків'!H131+'[2]по будинку'!BP129+'[3]по будинку'!BO129+'[4]по будинку'!BO129+'[5]по будинку'!BO129+'[6]по будинку'!BO129+'[7]по будинку'!BO129+'[8]по будинку'!BO129+'[9]по будинку'!BO129+'[10]по будинку'!BO129+'[11]по будинку'!BO129+'[12]по будинку'!BO129</f>
        <v>8.8969300000000011</v>
      </c>
      <c r="BE129" s="10">
        <f>'[1]експлуатація номерних знаків'!P131+'[2]по будинку'!BQ129+'[3]по будинку'!BP129+'[4]по будинку'!BP129+'[5]по будинку'!BP129+'[6]по будинку'!BP129+'[7]по будинку'!BP129+'[8]по будинку'!BP129+'[9]по будинку'!BP129+'[10]по будинку'!BP129+'[11]по будинку'!BP129+'[12]по будинку'!BP129</f>
        <v>0</v>
      </c>
      <c r="BF129" s="12">
        <f t="shared" si="51"/>
        <v>8.8969300000000011</v>
      </c>
      <c r="BG129" s="29">
        <v>0</v>
      </c>
      <c r="BH129" s="17">
        <f>'[1]Освітлення місць загального кор'!H131+'[2]по будинку'!BT129+'[3]по будинку'!BS129+'[4]по будинку'!BS129+'[5]по будинку'!BS129+'[6]по будинку'!BS129+'[7]по будинку'!BS129+'[8]по будинку'!BS129+'[9]по будинку'!BS129+'[10]по будинку'!BS129+'[11]по будинку'!BS129+'[12]по будинку'!BS129</f>
        <v>5704.4573179999988</v>
      </c>
      <c r="BI129" s="10">
        <f>'[1]Освітлення місць загального кор'!Q131+'[2]по будинку'!BU129+'[3]по будинку'!BT129+'[4]по будинку'!BT129+'[5]по будинку'!BT129+'[6]по будинку'!BT129+'[7]по будинку'!BT129+'[8]по будинку'!BT129+'[9]по будинку'!BT129+'[10]по будинку'!BT129+'[11]по будинку'!BT129+'[12]по будинку'!BT129</f>
        <v>2341.2504502856614</v>
      </c>
      <c r="BJ129" s="10">
        <f t="shared" si="52"/>
        <v>3363.2068677143375</v>
      </c>
      <c r="BK129" s="27">
        <v>0</v>
      </c>
      <c r="BL129" s="17">
        <v>0</v>
      </c>
      <c r="BM129" s="10">
        <f>'[1]Енергопостачання ліфтів'!P131+'[2]по будинку'!BY129+'[3]по будинку'!BX129+'[4]по будинку'!BX129+'[5]по будинку'!BX129+'[6]по будинку'!BX129+'[7]по будинку'!BX129+'[8]по будинку'!BX129+'[9]по будинку'!BX129+'[10]по будинку'!BX129+'[11]по будинку'!BX129+'[12]по будинку'!BX129</f>
        <v>0</v>
      </c>
      <c r="BN129" s="10">
        <f t="shared" si="54"/>
        <v>0</v>
      </c>
      <c r="BO129" s="23">
        <f t="shared" si="55"/>
        <v>0</v>
      </c>
      <c r="BP129" s="134">
        <f t="shared" si="56"/>
        <v>118390.93911399999</v>
      </c>
      <c r="BQ129" s="12">
        <f t="shared" si="56"/>
        <v>85197.414809922266</v>
      </c>
      <c r="BR129" s="10">
        <f t="shared" si="57"/>
        <v>33193.524304077728</v>
      </c>
      <c r="BS129" s="15">
        <v>0</v>
      </c>
      <c r="BT129" s="30">
        <f t="shared" si="58"/>
        <v>0.7196278317201682</v>
      </c>
    </row>
    <row r="130" spans="1:72" ht="17.100000000000001" customHeight="1" x14ac:dyDescent="0.2">
      <c r="A130" s="136">
        <v>125</v>
      </c>
      <c r="B130" s="39" t="s">
        <v>70</v>
      </c>
      <c r="C130" s="36">
        <v>6</v>
      </c>
      <c r="D130" s="22">
        <f>'[1]Прибирання сходових кліто'!H131+'[2]по будинку'!P130+'[3]по будинку'!O130+'[4]по будинку'!O130+'[5]по будинку'!O130+'[6]по будинку'!O130+'[7]по будинку'!O130+'[8]по будинку'!O130+'[9]по будинку'!O130+'[10]по будинку'!O130+'[11]по будинку'!O130+'[12]по будинку'!O130</f>
        <v>7638.4752400000034</v>
      </c>
      <c r="E130" s="11">
        <f>'[1]Прибирання сходових кліто'!Y131+'[2]по будинку'!Q130+'[3]по будинку'!P130+'[4]по будинку'!P130+'[5]по будинку'!P130+'[6]по будинку'!P130+'[7]по будинку'!P130+'[8]по будинку'!P130+'[9]по будинку'!P130+'[10]по будинку'!P130+'[11]по будинку'!P130+'[12]по будинку'!P130</f>
        <v>8641.2383165524552</v>
      </c>
      <c r="F130" s="10">
        <v>0</v>
      </c>
      <c r="G130" s="23">
        <f t="shared" si="75"/>
        <v>1002.7630765524518</v>
      </c>
      <c r="H130" s="17">
        <f>'[1]Прибирання прибуд терит.'!H130+'[2]по будинку'!T130+'[3]по будинку'!S130+'[4]по будинку'!S130+'[5]по будинку'!S130+'[6]по будинку'!S130+'[7]по будинку'!S130+'[8]по будинку'!S130+'[9]по будинку'!S130+'[10]по будинку'!S130+'[11]по будинку'!S130+'[12]по будинку'!S130</f>
        <v>34210.037070000006</v>
      </c>
      <c r="I130" s="11">
        <f>'[1]Прибирання прибуд терит.'!AG130+'[2]по будинку'!U130+'[3]по будинку'!T130+'[4]по будинку'!T130+'[5]по будинку'!T130+'[6]по будинку'!T130+'[7]по будинку'!T130+'[8]по будинку'!T130+'[9]по будинку'!T130+'[10]по будинку'!T130+'[11]по будинку'!T130+'[12]по будинку'!T130</f>
        <v>58025.458053468865</v>
      </c>
      <c r="J130" s="10">
        <v>0</v>
      </c>
      <c r="K130" s="23">
        <f t="shared" si="36"/>
        <v>23815.420983468859</v>
      </c>
      <c r="L130" s="22">
        <f>'[1]Вивезення та знешкодження ТПВ'!H132+'[2]по будинку'!X130+'[3]по будинку'!W130+'[4]по будинку'!W130+'[5]по будинку'!W130</f>
        <v>5163.0066000000006</v>
      </c>
      <c r="M130" s="10">
        <f>'[1]Вивезення та знешкодження ТПВ'!V132+'[2]по будинку'!Y130+'[3]по будинку'!X130+'[4]по будинку'!X130+'[5]по будинку'!X130</f>
        <v>6190.3981689677548</v>
      </c>
      <c r="N130" s="10">
        <v>0</v>
      </c>
      <c r="O130" s="15">
        <f t="shared" si="37"/>
        <v>1027.3915689677542</v>
      </c>
      <c r="P130" s="17">
        <f>'[1]Приб підвал, тех.поверхів,покр '!H132+'[2]по будинку'!AB130+'[3]по будинку'!AA130+'[4]по будинку'!AA130+'[5]по будинку'!AA130+'[6]по будинку'!AA130+'[7]по будинку'!AA130+'[8]по будинку'!AA130+'[9]по будинку'!AA130+'[10]по будинку'!AA130+'[11]по будинку'!AA130+'[12]по будинку'!AA130</f>
        <v>469.24910200000011</v>
      </c>
      <c r="Q130" s="11">
        <f>'[1]Приб підвал, тех.поверхів,покр '!Q132+'[2]по будинку'!AC130+'[3]по будинку'!AB130+'[4]по будинку'!AB130+'[5]по будинку'!AB130+'[6]по будинку'!AB130+'[7]по будинку'!AB130+'[8]по будинку'!AB130+'[9]по будинку'!AB130+'[10]по будинку'!AB130+'[11]по будинку'!AB130+'[12]по будинку'!AB130</f>
        <v>176.59978789821739</v>
      </c>
      <c r="R130" s="10">
        <f t="shared" si="38"/>
        <v>292.64931410178269</v>
      </c>
      <c r="S130" s="23">
        <v>0</v>
      </c>
      <c r="T130" s="17">
        <v>0</v>
      </c>
      <c r="U130" s="10">
        <f>'[1]ТО ліфтів'!Q132+'[2]по будинку'!AG130+'[3]по будинку'!AF130+'[4]по будинку'!AF130+'[5]по будинку'!AF130+'[6]по будинку'!AF130+'[7]по будинку'!AF130+'[8]по будинку'!AF130+'[9]по будинку'!AF130+'[10]по будинку'!AF130+'[11]по будинку'!AF130+'[12]по будинку'!AF130</f>
        <v>0</v>
      </c>
      <c r="V130" s="10">
        <f t="shared" si="39"/>
        <v>0</v>
      </c>
      <c r="W130" s="23">
        <f t="shared" si="40"/>
        <v>0</v>
      </c>
      <c r="X130" s="17">
        <f>'[1]Обслуг. дисп.'!H132+'[2]по будинку'!AJ130+'[3]по будинку'!AI130+'[4]по будинку'!AI130+'[5]по будинку'!AI130+'[6]по будинку'!AI130+'[7]по будинку'!AI130+'[8]по будинку'!AI130+'[9]по будинку'!AI130+'[10]по будинку'!AI130+'[11]по будинку'!AI130+'[12]по будинку'!AI130</f>
        <v>0</v>
      </c>
      <c r="Y130" s="10">
        <f>'[1]Обслуг. дисп.'!O132+'[2]по будинку'!AK130+'[3]по будинку'!AJ130+'[4]по будинку'!AJ130+'[5]по будинку'!AJ130+'[6]по будинку'!AJ130+'[7]по будинку'!AJ130+'[8]по будинку'!AJ130+'[9]по будинку'!AJ130+'[10]по будинку'!AJ130+'[11]по будинку'!AJ130+'[12]по будинку'!AJ130</f>
        <v>0</v>
      </c>
      <c r="Z130" s="10">
        <f t="shared" si="41"/>
        <v>0</v>
      </c>
      <c r="AA130" s="27">
        <f t="shared" si="42"/>
        <v>0</v>
      </c>
      <c r="AB130" s="17">
        <f>'[1]ТО внутр. буд.сист'!H130+'[2]по будинку'!AN130+'[3]по будинку'!AM130+'[4]по будинку'!AM130+'[5]по будинку'!AM130+'[6]по будинку'!AM130+'[7]по будинку'!AM130+'[8]по будинку'!AM130+'[9]по будинку'!AM130+'[10]по будинку'!AM130+'[11]по будинку'!AM130+'[12]по будинку'!AM130</f>
        <v>19960.928242000002</v>
      </c>
      <c r="AC130" s="10">
        <f>'[1]ТО внутр. буд.сист'!W130+'[2]по будинку'!AO130+'[3]по будинку'!AN130+'[4]по будинку'!AN130+'[5]по будинку'!AN130+'[6]по будинку'!AN130+'[7]по будинку'!AN130+'[8]по будинку'!AN130+'[9]по будинку'!AN130+'[10]по будинку'!AN130+'[11]по будинку'!AN130+'[12]по будинку'!AN130</f>
        <v>12866.06353913607</v>
      </c>
      <c r="AD130" s="10">
        <f t="shared" si="43"/>
        <v>7094.8647028639316</v>
      </c>
      <c r="AE130" s="23">
        <v>0</v>
      </c>
      <c r="AF130" s="17">
        <f>[1]Дератизація!H131+'[2]по будинку'!AR130+'[3]по будинку'!AQ130+'[4]по будинку'!AQ130+'[5]по будинку'!AQ130+'[6]по будинку'!AQ130+'[7]по будинку'!AQ130+'[8]по будинку'!AQ130+'[9]по будинку'!AQ130+'[10]по будинку'!AQ130+'[11]по будинку'!AQ130+'[12]по будинку'!AQ130</f>
        <v>0</v>
      </c>
      <c r="AG130" s="10">
        <f>[1]Дератизація!O131+'[2]по будинку'!AS130+'[3]по будинку'!AR130+'[4]по будинку'!AR130+'[5]по будинку'!AR130+'[6]по будинку'!AR130+'[7]по будинку'!AR130+'[8]по будинку'!AR130+'[9]по будинку'!AR130+'[10]по будинку'!AR130+'[11]по будинку'!AR130+'[12]по будинку'!AR130</f>
        <v>0</v>
      </c>
      <c r="AH130" s="10">
        <f t="shared" si="44"/>
        <v>0</v>
      </c>
      <c r="AI130" s="23">
        <f t="shared" si="45"/>
        <v>0</v>
      </c>
      <c r="AJ130" s="17">
        <f>[1]Дезінсекція!H132+'[2]по будинку'!AV130+'[3]по будинку'!AU130+'[4]по будинку'!AU130+'[5]по будинку'!AU130+'[6]по будинку'!AU130+'[7]по будинку'!AU130+'[8]по будинку'!AU130+'[9]по будинку'!AU130+'[10]по будинку'!AU130+'[11]по будинку'!AU130+'[12]по будинку'!AU130</f>
        <v>0</v>
      </c>
      <c r="AK130" s="10">
        <f>[1]Дезінсекція!O132+'[2]по будинку'!AW130+'[3]по будинку'!AV130+'[4]по будинку'!AV130+'[5]по будинку'!AV130+'[6]по будинку'!AV130+'[7]по будинку'!AV130+'[8]по будинку'!AV130+'[9]по будинку'!AV130+'[10]по будинку'!AV130+'[11]по будинку'!AV130+'[12]по будинку'!AV130</f>
        <v>0</v>
      </c>
      <c r="AL130" s="10">
        <f t="shared" si="46"/>
        <v>0</v>
      </c>
      <c r="AM130" s="23">
        <v>0</v>
      </c>
      <c r="AN130" s="17">
        <f>'[1]Обслуг. ДВК'!H132+'[2]по будинку'!AZ130+'[3]по будинку'!AY130+'[4]по будинку'!AY130+'[5]по будинку'!AY130+'[6]по будинку'!AY130+'[7]по будинку'!AY130+'[8]по будинку'!AY130+'[9]по будинку'!AY130+'[10]по будинку'!AY130+'[11]по будинку'!AY130+'[12]по будинку'!AY130</f>
        <v>6900.7969679999997</v>
      </c>
      <c r="AO130" s="10">
        <f>'[1]Обслуг. ДВК'!Q132+'[2]по будинку'!BA130+'[3]по будинку'!AZ130+'[4]по будинку'!AZ130+'[5]по будинку'!AZ130+'[6]по будинку'!AZ130+'[7]по будинку'!AZ130+'[8]по будинку'!AZ130+'[9]по будинку'!AZ130+'[10]по будинку'!AZ130+'[11]по будинку'!AZ130+'[12]по будинку'!AZ130</f>
        <v>8385.4108895482605</v>
      </c>
      <c r="AP130" s="10">
        <v>0</v>
      </c>
      <c r="AQ130" s="23">
        <f t="shared" si="74"/>
        <v>1484.6139215482608</v>
      </c>
      <c r="AR130" s="17">
        <f>'[1]ТО мереж електропост.'!H133+'[2]по будинку'!BD130+'[3]по будинку'!BC130+'[4]по будинку'!BC130+'[5]по будинку'!BC130+'[6]по будинку'!BC130+'[7]по будинку'!BC130+'[8]по будинку'!BC130+'[9]по будинку'!BC130+'[10]по будинку'!BC130+'[11]по будинку'!BC130+'[12]по будинку'!BC130</f>
        <v>7935.0952699999998</v>
      </c>
      <c r="AS130" s="11">
        <f>'[1]ТО мереж електропост.'!P133+'[2]по будинку'!BE130+'[3]по будинку'!BD130+'[4]по будинку'!BD130+'[5]по будинку'!BD130+'[6]по будинку'!BD130+'[7]по будинку'!BD130+'[8]по будинку'!BD130+'[9]по будинку'!BD130+'[10]по будинку'!BD130+'[11]по будинку'!BD130+'[12]по будинку'!BD130</f>
        <v>2234.5247671797761</v>
      </c>
      <c r="AT130" s="10">
        <f t="shared" si="47"/>
        <v>5700.5705028202237</v>
      </c>
      <c r="AU130" s="23">
        <v>0</v>
      </c>
      <c r="AV130" s="17">
        <f>'[1]ПР констр.'!H132+'[2]по будинку'!BH130+'[3]по будинку'!BG130+'[4]по будинку'!BG130+'[5]по будинку'!BG130+'[6]по будинку'!BG130+'[7]по будинку'!BG130+'[8]по будинку'!BG130+'[9]по будинку'!BG130+'[10]по будинку'!BG130+'[11]по будинку'!BG130+'[12]по будинку'!BG130</f>
        <v>29887.021489999999</v>
      </c>
      <c r="AW130" s="10">
        <v>145.91</v>
      </c>
      <c r="AX130" s="10">
        <f t="shared" si="48"/>
        <v>29741.111489999999</v>
      </c>
      <c r="AY130" s="23">
        <v>0</v>
      </c>
      <c r="AZ130" s="17">
        <f>'[1]Прибирання та вивезення снігу'!H131+'[2]по будинку'!BL130+'[3]по будинку'!BK130+'[4]по будинку'!BK130+'[5]по будинку'!BK130+'[6]по будинку'!BK130+'[7]по будинку'!BK130+'[8]по будинку'!BK130+'[9]по будинку'!BK130+'[10]по будинку'!BK130+'[11]по будинку'!BK130+'[12]по будинку'!BK130</f>
        <v>3903.4815480000002</v>
      </c>
      <c r="BA130" s="10">
        <f>'[1]Прибирання та вивезення снігу'!R131+'[2]по будинку'!BM130+'[3]по будинку'!BL130+'[4]по будинку'!BL130+'[5]по будинку'!BL130+'[6]по будинку'!BL130+'[7]по будинку'!BL130+'[8]по будинку'!BL130+'[9]по будинку'!BL130+'[10]по будинку'!BL130+'[11]по будинку'!BL130+'[12]по будинку'!BL130</f>
        <v>2196.3681794805316</v>
      </c>
      <c r="BB130" s="10">
        <f>AZ130-BA130</f>
        <v>1707.1133685194686</v>
      </c>
      <c r="BC130" s="23">
        <v>0</v>
      </c>
      <c r="BD130" s="17">
        <f>'[1]експлуатація номерних знаків'!H132+'[2]по будинку'!BP130+'[3]по будинку'!BO130+'[4]по будинку'!BO130+'[5]по будинку'!BO130+'[6]по будинку'!BO130+'[7]по будинку'!BO130+'[8]по будинку'!BO130+'[9]по будинку'!BO130+'[10]по будинку'!BO130+'[11]по будинку'!BO130+'[12]по будинку'!BO130</f>
        <v>30.821120000000015</v>
      </c>
      <c r="BE130" s="10">
        <f>'[1]експлуатація номерних знаків'!P132+'[2]по будинку'!BQ130+'[3]по будинку'!BP130+'[4]по будинку'!BP130+'[5]по будинку'!BP130+'[6]по будинку'!BP130+'[7]по будинку'!BP130+'[8]по будинку'!BP130+'[9]по будинку'!BP130+'[10]по будинку'!BP130+'[11]по будинку'!BP130+'[12]по будинку'!BP130</f>
        <v>0</v>
      </c>
      <c r="BF130" s="12">
        <f t="shared" si="51"/>
        <v>30.821120000000015</v>
      </c>
      <c r="BG130" s="29">
        <v>0</v>
      </c>
      <c r="BH130" s="17">
        <f>'[1]Освітлення місць загального кор'!H132+'[2]по будинку'!BT130+'[3]по будинку'!BS130+'[4]по будинку'!BS130+'[5]по будинку'!BS130+'[6]по будинку'!BS130+'[7]по будинку'!BS130+'[8]по будинку'!BS130+'[9]по будинку'!BS130+'[10]по будинку'!BS130+'[11]по будинку'!BS130+'[12]по будинку'!BS130</f>
        <v>7548.1244879999995</v>
      </c>
      <c r="BI130" s="10">
        <f>'[1]Освітлення місць загального кор'!Q132+'[2]по будинку'!BU130+'[3]по будинку'!BT130+'[4]по будинку'!BT130+'[5]по будинку'!BT130+'[6]по будинку'!BT130+'[7]по будинку'!BT130+'[8]по будинку'!BT130+'[9]по будинку'!BT130+'[10]по будинку'!BT130+'[11]по будинку'!BT130+'[12]по будинку'!BT130</f>
        <v>7702.9152599149465</v>
      </c>
      <c r="BJ130" s="10">
        <v>0</v>
      </c>
      <c r="BK130" s="27">
        <f t="shared" si="53"/>
        <v>154.79077191494707</v>
      </c>
      <c r="BL130" s="17">
        <v>0</v>
      </c>
      <c r="BM130" s="10">
        <f>'[1]Енергопостачання ліфтів'!P132+'[2]по будинку'!BY130+'[3]по будинку'!BX130+'[4]по будинку'!BX130+'[5]по будинку'!BX130+'[6]по будинку'!BX130+'[7]по будинку'!BX130+'[8]по будинку'!BX130+'[9]по будинку'!BX130+'[10]по будинку'!BX130+'[11]по будинку'!BX130+'[12]по будинку'!BX130</f>
        <v>0</v>
      </c>
      <c r="BN130" s="10">
        <f t="shared" si="54"/>
        <v>0</v>
      </c>
      <c r="BO130" s="23">
        <f t="shared" si="55"/>
        <v>0</v>
      </c>
      <c r="BP130" s="134">
        <f t="shared" si="56"/>
        <v>123647.037138</v>
      </c>
      <c r="BQ130" s="12">
        <f t="shared" si="56"/>
        <v>106564.88696214689</v>
      </c>
      <c r="BR130" s="10">
        <f t="shared" si="57"/>
        <v>17082.150175853109</v>
      </c>
      <c r="BS130" s="15">
        <v>0</v>
      </c>
      <c r="BT130" s="30">
        <f t="shared" si="58"/>
        <v>0.86184747672693474</v>
      </c>
    </row>
    <row r="131" spans="1:72" ht="17.100000000000001" customHeight="1" x14ac:dyDescent="0.2">
      <c r="A131" s="136">
        <v>126</v>
      </c>
      <c r="B131" s="39" t="s">
        <v>46</v>
      </c>
      <c r="C131" s="36" t="s">
        <v>79</v>
      </c>
      <c r="D131" s="22">
        <f>'[1]Прибирання сходових кліто'!H132+'[2]по будинку'!P131+'[3]по будинку'!O131+'[4]по будинку'!O131+'[5]по будинку'!O131+'[6]по будинку'!O131+'[7]по будинку'!O131+'[8]по будинку'!O131+'[9]по будинку'!O131+'[10]по будинку'!O131+'[11]по будинку'!O131+'[12]по будинку'!O131</f>
        <v>3382.03845</v>
      </c>
      <c r="E131" s="11">
        <f>'[1]Прибирання сходових кліто'!Y132+'[2]по будинку'!Q131+'[3]по будинку'!P131+'[4]по будинку'!P131+'[5]по будинку'!P131+'[6]по будинку'!P131+'[7]по будинку'!P131+'[8]по будинку'!P131+'[9]по будинку'!P131+'[10]по будинку'!P131+'[11]по будинку'!P131+'[12]по будинку'!P131</f>
        <v>4448.2259460630557</v>
      </c>
      <c r="F131" s="10">
        <v>0</v>
      </c>
      <c r="G131" s="23">
        <f t="shared" si="75"/>
        <v>1066.1874960630557</v>
      </c>
      <c r="H131" s="17">
        <f>'[1]Прибирання прибуд терит.'!H131+'[2]по будинку'!T131+'[3]по будинку'!S131+'[4]по будинку'!S131+'[5]по будинку'!S131+'[6]по будинку'!S131+'[7]по будинку'!S131+'[8]по будинку'!S131+'[9]по будинку'!S131+'[10]по будинку'!S131+'[11]по будинку'!S131+'[12]по будинку'!S131</f>
        <v>6363.5733000000009</v>
      </c>
      <c r="I131" s="11">
        <f>'[1]Прибирання прибуд терит.'!AG131+'[2]по будинку'!U131+'[3]по будинку'!T131+'[4]по будинку'!T131+'[5]по будинку'!T131+'[6]по будинку'!T131+'[7]по будинку'!T131+'[8]по будинку'!T131+'[9]по будинку'!T131+'[10]по будинку'!T131+'[11]по будинку'!T131+'[12]по будинку'!T131</f>
        <v>11019.542688022177</v>
      </c>
      <c r="J131" s="10">
        <v>0</v>
      </c>
      <c r="K131" s="23">
        <f t="shared" si="36"/>
        <v>4655.9693880221757</v>
      </c>
      <c r="L131" s="22">
        <f>'[1]Вивезення та знешкодження ТПВ'!H133+'[2]по будинку'!X131+'[3]по будинку'!W131+'[4]по будинку'!W131+'[5]по будинку'!W131</f>
        <v>1271.4974999999999</v>
      </c>
      <c r="M131" s="10">
        <f>'[1]Вивезення та знешкодження ТПВ'!V133+'[2]по будинку'!Y131+'[3]по будинку'!X131+'[4]по будинку'!X131+'[5]по будинку'!X131</f>
        <v>1419.9951350642818</v>
      </c>
      <c r="N131" s="10">
        <v>0</v>
      </c>
      <c r="O131" s="15">
        <f t="shared" si="37"/>
        <v>148.49763506428189</v>
      </c>
      <c r="P131" s="17">
        <f>'[1]Приб підвал, тех.поверхів,покр '!H133+'[2]по будинку'!AB131+'[3]по будинку'!AA131+'[4]по будинку'!AA131+'[5]по будинку'!AA131+'[6]по будинку'!AA131+'[7]по будинку'!AA131+'[8]по будинку'!AA131+'[9]по будинку'!AA131+'[10]по будинку'!AA131+'[11]по будинку'!AA131+'[12]по будинку'!AA131</f>
        <v>85.346099999999993</v>
      </c>
      <c r="Q131" s="11">
        <f>'[1]Приб підвал, тех.поверхів,покр '!Q133+'[2]по будинку'!AC131+'[3]по будинку'!AB131+'[4]по будинку'!AB131+'[5]по будинку'!AB131+'[6]по будинку'!AB131+'[7]по будинку'!AB131+'[8]по будинку'!AB131+'[9]по будинку'!AB131+'[10]по будинку'!AB131+'[11]по будинку'!AB131+'[12]по будинку'!AB131</f>
        <v>0</v>
      </c>
      <c r="R131" s="10">
        <f t="shared" si="38"/>
        <v>85.346099999999993</v>
      </c>
      <c r="S131" s="23">
        <v>0</v>
      </c>
      <c r="T131" s="17">
        <v>0</v>
      </c>
      <c r="U131" s="10">
        <f>'[1]ТО ліфтів'!Q133+'[2]по будинку'!AG131+'[3]по будинку'!AF131+'[4]по будинку'!AF131+'[5]по будинку'!AF131+'[6]по будинку'!AF131+'[7]по будинку'!AF131+'[8]по будинку'!AF131+'[9]по будинку'!AF131+'[10]по будинку'!AF131+'[11]по будинку'!AF131+'[12]по будинку'!AF131</f>
        <v>0</v>
      </c>
      <c r="V131" s="10">
        <f t="shared" si="39"/>
        <v>0</v>
      </c>
      <c r="W131" s="23">
        <f t="shared" si="40"/>
        <v>0</v>
      </c>
      <c r="X131" s="17">
        <f>'[1]Обслуг. дисп.'!H133+'[2]по будинку'!AJ131+'[3]по будинку'!AI131+'[4]по будинку'!AI131+'[5]по будинку'!AI131+'[6]по будинку'!AI131+'[7]по будинку'!AI131+'[8]по будинку'!AI131+'[9]по будинку'!AI131+'[10]по будинку'!AI131+'[11]по будинку'!AI131+'[12]по будинку'!AI131</f>
        <v>0</v>
      </c>
      <c r="Y131" s="10">
        <f>'[1]Обслуг. дисп.'!O133+'[2]по будинку'!AK131+'[3]по будинку'!AJ131+'[4]по будинку'!AJ131+'[5]по будинку'!AJ131+'[6]по будинку'!AJ131+'[7]по будинку'!AJ131+'[8]по будинку'!AJ131+'[9]по будинку'!AJ131+'[10]по будинку'!AJ131+'[11]по будинку'!AJ131+'[12]по будинку'!AJ131</f>
        <v>0</v>
      </c>
      <c r="Z131" s="10">
        <f t="shared" si="41"/>
        <v>0</v>
      </c>
      <c r="AA131" s="27">
        <f t="shared" si="42"/>
        <v>0</v>
      </c>
      <c r="AB131" s="17">
        <f>'[1]ТО внутр. буд.сист'!H131+'[2]по будинку'!AN131+'[3]по будинку'!AM131+'[4]по будинку'!AM131+'[5]по будинку'!AM131+'[6]по будинку'!AM131+'[7]по будинку'!AM131+'[8]по будинку'!AM131+'[9]по будинку'!AM131+'[10]по будинку'!AM131+'[11]по будинку'!AM131+'[12]по будинку'!AM131</f>
        <v>6259.535100000001</v>
      </c>
      <c r="AC131" s="10">
        <f>'[1]ТО внутр. буд.сист'!W131+'[2]по будинку'!AO131+'[3]по будинку'!AN131+'[4]по будинку'!AN131+'[5]по будинку'!AN131+'[6]по будинку'!AN131+'[7]по будинку'!AN131+'[8]по будинку'!AN131+'[9]по будинку'!AN131+'[10]по будинку'!AN131+'[11]по будинку'!AN131+'[12]по будинку'!AN131</f>
        <v>2728.9632182084383</v>
      </c>
      <c r="AD131" s="10">
        <f t="shared" si="43"/>
        <v>3530.5718817915626</v>
      </c>
      <c r="AE131" s="23">
        <v>0</v>
      </c>
      <c r="AF131" s="17">
        <f>[1]Дератизація!H132+'[2]по будинку'!AR131+'[3]по будинку'!AQ131+'[4]по будинку'!AQ131+'[5]по будинку'!AQ131+'[6]по будинку'!AQ131+'[7]по будинку'!AQ131+'[8]по будинку'!AQ131+'[9]по будинку'!AQ131+'[10]по будинку'!AQ131+'[11]по будинку'!AQ131+'[12]по будинку'!AQ131</f>
        <v>0</v>
      </c>
      <c r="AG131" s="10">
        <f>[1]Дератизація!O132+'[2]по будинку'!AS131+'[3]по будинку'!AR131+'[4]по будинку'!AR131+'[5]по будинку'!AR131+'[6]по будинку'!AR131+'[7]по будинку'!AR131+'[8]по будинку'!AR131+'[9]по будинку'!AR131+'[10]по будинку'!AR131+'[11]по будинку'!AR131+'[12]по будинку'!AR131</f>
        <v>0</v>
      </c>
      <c r="AH131" s="10">
        <f t="shared" si="44"/>
        <v>0</v>
      </c>
      <c r="AI131" s="23">
        <f t="shared" si="45"/>
        <v>0</v>
      </c>
      <c r="AJ131" s="17">
        <f>[1]Дезінсекція!H133+'[2]по будинку'!AV131+'[3]по будинку'!AU131+'[4]по будинку'!AU131+'[5]по будинку'!AU131+'[6]по будинку'!AU131+'[7]по будинку'!AU131+'[8]по будинку'!AU131+'[9]по будинку'!AU131+'[10]по будинку'!AU131+'[11]по будинку'!AU131+'[12]по будинку'!AU131</f>
        <v>0</v>
      </c>
      <c r="AK131" s="10">
        <f>[1]Дезінсекція!O133+'[2]по будинку'!AW131+'[3]по будинку'!AV131+'[4]по будинку'!AV131+'[5]по будинку'!AV131+'[6]по будинку'!AV131+'[7]по будинку'!AV131+'[8]по будинку'!AV131+'[9]по будинку'!AV131+'[10]по будинку'!AV131+'[11]по будинку'!AV131+'[12]по будинку'!AV131</f>
        <v>0</v>
      </c>
      <c r="AL131" s="10">
        <f t="shared" si="46"/>
        <v>0</v>
      </c>
      <c r="AM131" s="23">
        <v>0</v>
      </c>
      <c r="AN131" s="17">
        <f>'[1]Обслуг. ДВК'!H133+'[2]по будинку'!AZ131+'[3]по будинку'!AY131+'[4]по будинку'!AY131+'[5]по будинку'!AY131+'[6]по будинку'!AY131+'[7]по будинку'!AY131+'[8]по будинку'!AY131+'[9]по будинку'!AY131+'[10]по будинку'!AY131+'[11]по будинку'!AY131+'[12]по будинку'!AY131</f>
        <v>789.34275000000002</v>
      </c>
      <c r="AO131" s="10">
        <f>'[1]Обслуг. ДВК'!Q133+'[2]по будинку'!BA131+'[3]по будинку'!AZ131+'[4]по будинку'!AZ131+'[5]по будинку'!AZ131+'[6]по будинку'!AZ131+'[7]по будинку'!AZ131+'[8]по будинку'!AZ131+'[9]по будинку'!AZ131+'[10]по будинку'!AZ131+'[11]по будинку'!AZ131+'[12]по будинку'!AZ131</f>
        <v>904.52025698485807</v>
      </c>
      <c r="AP131" s="10">
        <v>0</v>
      </c>
      <c r="AQ131" s="23">
        <v>0</v>
      </c>
      <c r="AR131" s="17">
        <f>'[1]ТО мереж електропост.'!H134+'[2]по будинку'!BD131+'[3]по будинку'!BC131+'[4]по будинку'!BC131+'[5]по будинку'!BC131+'[6]по будинку'!BC131+'[7]по будинку'!BC131+'[8]по будинку'!BC131+'[9]по будинку'!BC131+'[10]по будинку'!BC131+'[11]по будинку'!BC131+'[12]по будинку'!BC131</f>
        <v>1100.0083499999998</v>
      </c>
      <c r="AS131" s="11">
        <f>'[1]ТО мереж електропост.'!P134+'[2]по будинку'!BE131+'[3]по будинку'!BD131+'[4]по будинку'!BD131+'[5]по будинку'!BD131+'[6]по будинку'!BD131+'[7]по будинку'!BD131+'[8]по будинку'!BD131+'[9]по будинку'!BD131+'[10]по будинку'!BD131+'[11]по будинку'!BD131+'[12]по будинку'!BD131</f>
        <v>80.087858489259531</v>
      </c>
      <c r="AT131" s="10">
        <f t="shared" si="47"/>
        <v>1019.9204915107402</v>
      </c>
      <c r="AU131" s="23">
        <v>0</v>
      </c>
      <c r="AV131" s="17">
        <f>'[1]ПР констр.'!H133+'[2]по будинку'!BH131+'[3]по будинку'!BG131+'[4]по будинку'!BG131+'[5]по будинку'!BG131+'[6]по будинку'!BG131+'[7]по будинку'!BG131+'[8]по будинку'!BG131+'[9]по будинку'!BG131+'[10]по будинку'!BG131+'[11]по будинку'!BG131+'[12]по будинку'!BG131</f>
        <v>10580.018399999999</v>
      </c>
      <c r="AW131" s="10">
        <v>73.739999999999995</v>
      </c>
      <c r="AX131" s="10">
        <f t="shared" si="48"/>
        <v>10506.278399999999</v>
      </c>
      <c r="AY131" s="23">
        <v>0</v>
      </c>
      <c r="AZ131" s="17">
        <f>'[1]Прибирання та вивезення снігу'!H132+'[2]по будинку'!BL131+'[3]по будинку'!BK131+'[4]по будинку'!BK131+'[5]по будинку'!BK131+'[6]по будинку'!BK131+'[7]по будинку'!BK131+'[8]по будинку'!BK131+'[9]по будинку'!BK131+'[10]по будинку'!BK131+'[11]по будинку'!BK131+'[12]по будинку'!BK131</f>
        <v>1310.1857999999995</v>
      </c>
      <c r="BA131" s="10">
        <f>'[1]Прибирання та вивезення снігу'!R132+'[2]по будинку'!BM131+'[3]по будинку'!BL131+'[4]по будинку'!BL131+'[5]по будинку'!BL131+'[6]по будинку'!BL131+'[7]по будинку'!BL131+'[8]по будинку'!BL131+'[9]по будинку'!BL131+'[10]по будинку'!BL131+'[11]по будинку'!BL131+'[12]по будинку'!BL131</f>
        <v>1598.4937441331008</v>
      </c>
      <c r="BB131" s="10">
        <v>0</v>
      </c>
      <c r="BC131" s="23">
        <f t="shared" si="50"/>
        <v>288.30794413310127</v>
      </c>
      <c r="BD131" s="17">
        <f>'[1]експлуатація номерних знаків'!H133+'[2]по будинку'!BP131+'[3]по будинку'!BO131+'[4]по будинку'!BO131+'[5]по будинку'!BO131+'[6]по будинку'!BO131+'[7]по будинку'!BO131+'[8]по будинку'!BO131+'[9]по будинку'!BO131+'[10]по будинку'!BO131+'[11]по будинку'!BO131+'[12]по будинку'!BO131</f>
        <v>11.7369</v>
      </c>
      <c r="BE131" s="10">
        <f>'[1]експлуатація номерних знаків'!P133+'[2]по будинку'!BQ131+'[3]по будинку'!BP131+'[4]по будинку'!BP131+'[5]по будинку'!BP131+'[6]по будинку'!BP131+'[7]по будинку'!BP131+'[8]по будинку'!BP131+'[9]по будинку'!BP131+'[10]по будинку'!BP131+'[11]по будинку'!BP131+'[12]по будинку'!BP131</f>
        <v>0</v>
      </c>
      <c r="BF131" s="12">
        <f t="shared" si="51"/>
        <v>11.7369</v>
      </c>
      <c r="BG131" s="29">
        <v>0</v>
      </c>
      <c r="BH131" s="17">
        <f>'[1]Освітлення місць загального кор'!H133+'[2]по будинку'!BT131+'[3]по будинку'!BS131+'[4]по будинку'!BS131+'[5]по будинку'!BS131+'[6]по будинку'!BS131+'[7]по будинку'!BS131+'[8]по будинку'!BS131+'[9]по будинку'!BS131+'[10]по будинку'!BS131+'[11]по будинку'!BS131+'[12]по будинку'!BS131</f>
        <v>2489.3095499999999</v>
      </c>
      <c r="BI131" s="10">
        <f>'[1]Освітлення місць загального кор'!Q133+'[2]по будинку'!BU131+'[3]по будинку'!BT131+'[4]по будинку'!BT131+'[5]по будинку'!BT131+'[6]по будинку'!BT131+'[7]по будинку'!BT131+'[8]по будинку'!BT131+'[9]по будинку'!BT131+'[10]по будинку'!BT131+'[11]по будинку'!BT131+'[12]по будинку'!BT131</f>
        <v>2704.2936210150501</v>
      </c>
      <c r="BJ131" s="10">
        <v>0</v>
      </c>
      <c r="BK131" s="27">
        <f t="shared" si="53"/>
        <v>214.98407101505018</v>
      </c>
      <c r="BL131" s="17">
        <v>0</v>
      </c>
      <c r="BM131" s="10">
        <f>'[1]Енергопостачання ліфтів'!P133+'[2]по будинку'!BY131+'[3]по будинку'!BX131+'[4]по будинку'!BX131+'[5]по будинку'!BX131+'[6]по будинку'!BX131+'[7]по будинку'!BX131+'[8]по будинку'!BX131+'[9]по будинку'!BX131+'[10]по будинку'!BX131+'[11]по будинку'!BX131+'[12]по будинку'!BX131</f>
        <v>0</v>
      </c>
      <c r="BN131" s="10">
        <f t="shared" si="54"/>
        <v>0</v>
      </c>
      <c r="BO131" s="23">
        <f t="shared" si="55"/>
        <v>0</v>
      </c>
      <c r="BP131" s="134">
        <f t="shared" si="56"/>
        <v>33642.592199999999</v>
      </c>
      <c r="BQ131" s="12">
        <f t="shared" si="56"/>
        <v>24977.862467980227</v>
      </c>
      <c r="BR131" s="10">
        <f t="shared" si="57"/>
        <v>8664.7297320197722</v>
      </c>
      <c r="BS131" s="15">
        <v>0</v>
      </c>
      <c r="BT131" s="30">
        <f t="shared" si="58"/>
        <v>0.74244761876524568</v>
      </c>
    </row>
    <row r="132" spans="1:72" ht="17.100000000000001" customHeight="1" x14ac:dyDescent="0.2">
      <c r="A132" s="135">
        <v>127</v>
      </c>
      <c r="B132" s="39" t="s">
        <v>53</v>
      </c>
      <c r="C132" s="36">
        <v>4</v>
      </c>
      <c r="D132" s="22">
        <f>'[1]Прибирання сходових кліто'!H133+'[2]по будинку'!P132+'[3]по будинку'!O132+'[4]по будинку'!O132+'[5]по будинку'!O132+'[6]по будинку'!O132+'[7]по будинку'!O132+'[8]по будинку'!O132+'[9]по будинку'!O132+'[10]по будинку'!O132+'[11]по будинку'!O132+'[12]по будинку'!O132</f>
        <v>3672.1175099999996</v>
      </c>
      <c r="E132" s="11">
        <f>'[1]Прибирання сходових кліто'!Y133+'[2]по будинку'!Q132+'[3]по будинку'!P132+'[4]по будинку'!P132+'[5]по будинку'!P132+'[6]по будинку'!P132+'[7]по будинку'!P132+'[8]по будинку'!P132+'[9]по будинку'!P132+'[10]по будинку'!P132+'[11]по будинку'!P132+'[12]по будинку'!P132</f>
        <v>4011.1923305884934</v>
      </c>
      <c r="F132" s="10">
        <v>0</v>
      </c>
      <c r="G132" s="23">
        <f t="shared" si="34"/>
        <v>339.07482058849382</v>
      </c>
      <c r="H132" s="17">
        <f>'[1]Прибирання прибуд терит.'!H132+'[2]по будинку'!T132+'[3]по будинку'!S132+'[4]по будинку'!S132+'[5]по будинку'!S132+'[6]по будинку'!S132+'[7]по будинку'!S132+'[8]по будинку'!S132+'[9]по будинку'!S132+'[10]по будинку'!S132+'[11]по будинку'!S132+'[12]по будинку'!S132</f>
        <v>11140.960799999999</v>
      </c>
      <c r="I132" s="11">
        <f>'[1]Прибирання прибуд терит.'!AG132+'[2]по будинку'!U132+'[3]по будинку'!T132+'[4]по будинку'!T132+'[5]по будинку'!T132+'[6]по будинку'!T132+'[7]по будинку'!T132+'[8]по будинку'!T132+'[9]по будинку'!T132+'[10]по будинку'!T132+'[11]по будинку'!T132+'[12]по будинку'!T132</f>
        <v>26201.488615839411</v>
      </c>
      <c r="J132" s="10">
        <v>0</v>
      </c>
      <c r="K132" s="23">
        <f t="shared" si="36"/>
        <v>15060.527815839412</v>
      </c>
      <c r="L132" s="22">
        <f>'[1]Вивезення та знешкодження ТПВ'!H134+'[2]по будинку'!X132+'[3]по будинку'!W132+'[4]по будинку'!W132+'[5]по будинку'!W132</f>
        <v>3004.4940000000001</v>
      </c>
      <c r="M132" s="10">
        <f>'[1]Вивезення та знешкодження ТПВ'!V134+'[2]по будинку'!Y132+'[3]по будинку'!X132+'[4]по будинку'!X132+'[5]по будинку'!X132</f>
        <v>4071.683679316362</v>
      </c>
      <c r="N132" s="10">
        <v>0</v>
      </c>
      <c r="O132" s="15">
        <f t="shared" si="37"/>
        <v>1067.1896793163619</v>
      </c>
      <c r="P132" s="17">
        <f>'[1]Приб підвал, тех.поверхів,покр '!H134+'[2]по будинку'!AB132+'[3]по будинку'!AA132+'[4]по будинку'!AA132+'[5]по будинку'!AA132+'[6]по будинку'!AA132+'[7]по будинку'!AA132+'[8]по будинку'!AA132+'[9]по будинку'!AA132+'[10]по будинку'!AA132+'[11]по будинку'!AA132+'[12]по будинку'!AA132</f>
        <v>193.39884000000001</v>
      </c>
      <c r="Q132" s="11">
        <f>'[1]Приб підвал, тех.поверхів,покр '!Q134+'[2]по будинку'!AC132+'[3]по будинку'!AB132+'[4]по будинку'!AB132+'[5]по будинку'!AB132+'[6]по будинку'!AB132+'[7]по будинку'!AB132+'[8]по будинку'!AB132+'[9]по будинку'!AB132+'[10]по будинку'!AB132+'[11]по будинку'!AB132+'[12]по будинку'!AB132</f>
        <v>195.03275704082245</v>
      </c>
      <c r="R132" s="10">
        <v>0</v>
      </c>
      <c r="S132" s="23">
        <f>Q132-P132</f>
        <v>1.633917040822439</v>
      </c>
      <c r="T132" s="17">
        <v>0</v>
      </c>
      <c r="U132" s="10">
        <f>'[1]ТО ліфтів'!Q134+'[2]по будинку'!AG132+'[3]по будинку'!AF132+'[4]по будинку'!AF132+'[5]по будинку'!AF132+'[6]по будинку'!AF132+'[7]по будинку'!AF132+'[8]по будинку'!AF132+'[9]по будинку'!AF132+'[10]по будинку'!AF132+'[11]по будинку'!AF132+'[12]по будинку'!AF132</f>
        <v>0</v>
      </c>
      <c r="V132" s="10">
        <f t="shared" si="39"/>
        <v>0</v>
      </c>
      <c r="W132" s="23">
        <f t="shared" si="40"/>
        <v>0</v>
      </c>
      <c r="X132" s="17">
        <f>'[1]Обслуг. дисп.'!H134+'[2]по будинку'!AJ132+'[3]по будинку'!AI132+'[4]по будинку'!AI132+'[5]по будинку'!AI132+'[6]по будинку'!AI132+'[7]по будинку'!AI132+'[8]по будинку'!AI132+'[9]по будинку'!AI132+'[10]по будинку'!AI132+'[11]по будинку'!AI132+'[12]по будинку'!AI132</f>
        <v>0</v>
      </c>
      <c r="Y132" s="10">
        <f>'[1]Обслуг. дисп.'!O134+'[2]по будинку'!AK132+'[3]по будинку'!AJ132+'[4]по будинку'!AJ132+'[5]по будинку'!AJ132+'[6]по будинку'!AJ132+'[7]по будинку'!AJ132+'[8]по будинку'!AJ132+'[9]по будинку'!AJ132+'[10]по будинку'!AJ132+'[11]по будинку'!AJ132+'[12]по будинку'!AJ132</f>
        <v>0</v>
      </c>
      <c r="Z132" s="10">
        <f t="shared" si="41"/>
        <v>0</v>
      </c>
      <c r="AA132" s="27">
        <f t="shared" si="42"/>
        <v>0</v>
      </c>
      <c r="AB132" s="17">
        <f>'[1]ТО внутр. буд.сист'!H132+'[2]по будинку'!AN132+'[3]по будинку'!AM132+'[4]по будинку'!AM132+'[5]по будинку'!AM132+'[6]по будинку'!AM132+'[7]по будинку'!AM132+'[8]по будинку'!AM132+'[9]по будинку'!AM132+'[10]по будинку'!AM132+'[11]по будинку'!AM132+'[12]по будинку'!AM132</f>
        <v>9449.9468000000015</v>
      </c>
      <c r="AC132" s="10">
        <f>'[1]ТО внутр. буд.сист'!W132+'[2]по будинку'!AO132+'[3]по будинку'!AN132+'[4]по будинку'!AN132+'[5]по будинку'!AN132+'[6]по будинку'!AN132+'[7]по будинку'!AN132+'[8]по будинку'!AN132+'[9]по будинку'!AN132+'[10]по будинку'!AN132+'[11]по будинку'!AN132+'[12]по будинку'!AN132</f>
        <v>7631.0123707486091</v>
      </c>
      <c r="AD132" s="10">
        <f t="shared" si="43"/>
        <v>1818.9344292513924</v>
      </c>
      <c r="AE132" s="23">
        <v>0</v>
      </c>
      <c r="AF132" s="17">
        <f>[1]Дератизація!H133+'[2]по будинку'!AR132+'[3]по будинку'!AQ132+'[4]по будинку'!AQ132+'[5]по будинку'!AQ132+'[6]по будинку'!AQ132+'[7]по будинку'!AQ132+'[8]по будинку'!AQ132+'[9]по будинку'!AQ132+'[10]по будинку'!AQ132+'[11]по будинку'!AQ132+'[12]по будинку'!AQ132</f>
        <v>989.81636999999978</v>
      </c>
      <c r="AG132" s="10">
        <f>[1]Дератизація!O133+'[2]по будинку'!AS132+'[3]по будинку'!AR132+'[4]по будинку'!AR132+'[5]по будинку'!AR132+'[6]по будинку'!AR132+'[7]по будинку'!AR132+'[8]по будинку'!AR132+'[9]по будинку'!AR132+'[10]по будинку'!AR132+'[11]по будинку'!AR132+'[12]по будинку'!AR132</f>
        <v>962.67999399232622</v>
      </c>
      <c r="AH132" s="10">
        <f t="shared" si="44"/>
        <v>27.136376007673562</v>
      </c>
      <c r="AI132" s="23">
        <v>0</v>
      </c>
      <c r="AJ132" s="17">
        <f>[1]Дезінсекція!H134+'[2]по будинку'!AV132+'[3]по будинку'!AU132+'[4]по будинку'!AU132+'[5]по будинку'!AU132+'[6]по будинку'!AU132+'[7]по будинку'!AU132+'[8]по будинку'!AU132+'[9]по будинку'!AU132+'[10]по будинку'!AU132+'[11]по будинку'!AU132+'[12]по будинку'!AU132</f>
        <v>28.894780000000001</v>
      </c>
      <c r="AK132" s="10">
        <f>[1]Дезінсекція!O134+'[2]по будинку'!AW132+'[3]по будинку'!AV132+'[4]по будинку'!AV132+'[5]по будинку'!AV132+'[6]по будинку'!AV132+'[7]по будинку'!AV132+'[8]по будинку'!AV132+'[9]по будинку'!AV132+'[10]по будинку'!AV132+'[11]по будинку'!AV132+'[12]по будинку'!AV132</f>
        <v>0</v>
      </c>
      <c r="AL132" s="10">
        <f t="shared" si="46"/>
        <v>28.894780000000001</v>
      </c>
      <c r="AM132" s="23">
        <v>0</v>
      </c>
      <c r="AN132" s="17">
        <f>'[1]Обслуг. ДВК'!H134+'[2]по будинку'!AZ132+'[3]по будинку'!AY132+'[4]по будинку'!AY132+'[5]по будинку'!AY132+'[6]по будинку'!AY132+'[7]по будинку'!AY132+'[8]по будинку'!AY132+'[9]по будинку'!AY132+'[10]по будинку'!AY132+'[11]по будинку'!AY132+'[12]по будинку'!AY132</f>
        <v>929.72589000000016</v>
      </c>
      <c r="AO132" s="10">
        <f>'[1]Обслуг. ДВК'!Q134+'[2]по будинку'!BA132+'[3]по будинку'!AZ132+'[4]по будинку'!AZ132+'[5]по будинку'!AZ132+'[6]по будинку'!AZ132+'[7]по будинку'!AZ132+'[8]по будинку'!AZ132+'[9]по будинку'!AZ132+'[10]по будинку'!AZ132+'[11]по будинку'!AZ132+'[12]по будинку'!AZ132</f>
        <v>0</v>
      </c>
      <c r="AP132" s="10">
        <f t="shared" si="63"/>
        <v>929.72589000000016</v>
      </c>
      <c r="AQ132" s="23">
        <v>0</v>
      </c>
      <c r="AR132" s="17">
        <f>'[1]ТО мереж електропост.'!H135+'[2]по будинку'!BD132+'[3]по будинку'!BC132+'[4]по будинку'!BC132+'[5]по будинку'!BC132+'[6]по будинку'!BC132+'[7]по будинку'!BC132+'[8]по будинку'!BC132+'[9]по будинку'!BC132+'[10]по будинку'!BC132+'[11]по будинку'!BC132+'[12]по будинку'!BC132</f>
        <v>2650.1207600000002</v>
      </c>
      <c r="AS132" s="11">
        <f>'[1]ТО мереж електропост.'!P135+'[2]по будинку'!BE132+'[3]по будинку'!BD132+'[4]по будинку'!BD132+'[5]по будинку'!BD132+'[6]по будинку'!BD132+'[7]по будинку'!BD132+'[8]по будинку'!BD132+'[9]по будинку'!BD132+'[10]по будинку'!BD132+'[11]по будинку'!BD132+'[12]по будинку'!BD132</f>
        <v>193.00918728252481</v>
      </c>
      <c r="AT132" s="10">
        <f t="shared" si="47"/>
        <v>2457.1115727174756</v>
      </c>
      <c r="AU132" s="23">
        <v>0</v>
      </c>
      <c r="AV132" s="17">
        <f>'[1]ПР констр.'!H134+'[2]по будинку'!BH132+'[3]по будинку'!BG132+'[4]по будинку'!BG132+'[5]по будинку'!BG132+'[6]по будинку'!BG132+'[7]по будинку'!BG132+'[8]по будинку'!BG132+'[9]по будинку'!BG132+'[10]по будинку'!BG132+'[11]по будинку'!BG132+'[12]по будинку'!BG132</f>
        <v>20075.517930000005</v>
      </c>
      <c r="AW132" s="10">
        <v>6186.4800000000005</v>
      </c>
      <c r="AX132" s="10">
        <f t="shared" si="48"/>
        <v>13889.037930000006</v>
      </c>
      <c r="AY132" s="23">
        <v>0</v>
      </c>
      <c r="AZ132" s="17">
        <f>'[1]Прибирання та вивезення снігу'!H133+'[2]по будинку'!BL132+'[3]по будинку'!BK132+'[4]по будинку'!BK132+'[5]по будинку'!BK132+'[6]по будинку'!BK132+'[7]по будинку'!BK132+'[8]по будинку'!BK132+'[9]по будинку'!BK132+'[10]по будинку'!BK132+'[11]по будинку'!BK132+'[12]по будинку'!BK132</f>
        <v>2354.9358200000001</v>
      </c>
      <c r="BA132" s="10">
        <f>'[1]Прибирання та вивезення снігу'!R133+'[2]по будинку'!BM132+'[3]по будинку'!BL132+'[4]по будинку'!BL132+'[5]по будинку'!BL132+'[6]по будинку'!BL132+'[7]по будинку'!BL132+'[8]по будинку'!BL132+'[9]по будинку'!BL132+'[10]по будинку'!BL132+'[11]по будинку'!BL132+'[12]по будинку'!BL132</f>
        <v>1450.4337989655335</v>
      </c>
      <c r="BB132" s="10">
        <f>AZ132-BA132</f>
        <v>904.50202103446668</v>
      </c>
      <c r="BC132" s="23">
        <v>0</v>
      </c>
      <c r="BD132" s="17">
        <f>'[1]експлуатація номерних знаків'!H134+'[2]по будинку'!BP132+'[3]по будинку'!BO132+'[4]по будинку'!BO132+'[5]по будинку'!BO132+'[6]по будинку'!BO132+'[7]по будинку'!BO132+'[8]по будинку'!BO132+'[9]по будинку'!BO132+'[10]по будинку'!BO132+'[11]по будинку'!BO132+'[12]по будинку'!BO132</f>
        <v>6.8952600000000004</v>
      </c>
      <c r="BE132" s="10">
        <f>'[1]експлуатація номерних знаків'!P134+'[2]по будинку'!BQ132+'[3]по будинку'!BP132+'[4]по будинку'!BP132+'[5]по будинку'!BP132+'[6]по будинку'!BP132+'[7]по будинку'!BP132+'[8]по будинку'!BP132+'[9]по будинку'!BP132+'[10]по будинку'!BP132+'[11]по будинку'!BP132+'[12]по будинку'!BP132</f>
        <v>0</v>
      </c>
      <c r="BF132" s="12">
        <f t="shared" si="51"/>
        <v>6.8952600000000004</v>
      </c>
      <c r="BG132" s="29">
        <v>0</v>
      </c>
      <c r="BH132" s="17">
        <f>'[1]Освітлення місць загального кор'!H134+'[2]по будинку'!BT132+'[3]по будинку'!BS132+'[4]по будинку'!BS132+'[5]по будинку'!BS132+'[6]по будинку'!BS132+'[7]по будинку'!BS132+'[8]по будинку'!BS132+'[9]по будинку'!BS132+'[10]по будинку'!BS132+'[11]по будинку'!BS132+'[12]по будинку'!BS132</f>
        <v>3672.1275100000007</v>
      </c>
      <c r="BI132" s="10">
        <f>'[1]Освітлення місць загального кор'!Q134+'[2]по будинку'!BU132+'[3]по будинку'!BT132+'[4]по будинку'!BT132+'[5]по будинку'!BT132+'[6]по будинку'!BT132+'[7]по будинку'!BT132+'[8]по будинку'!BT132+'[9]по будинку'!BT132+'[10]по будинку'!BT132+'[11]по будинку'!BT132+'[12]по будинку'!BT132</f>
        <v>2361.9964771208397</v>
      </c>
      <c r="BJ132" s="10">
        <f t="shared" si="52"/>
        <v>1310.131032879161</v>
      </c>
      <c r="BK132" s="27">
        <v>0</v>
      </c>
      <c r="BL132" s="17">
        <v>0</v>
      </c>
      <c r="BM132" s="10">
        <f>'[1]Енергопостачання ліфтів'!P134+'[2]по будинку'!BY132+'[3]по будинку'!BX132+'[4]по будинку'!BX132+'[5]по будинку'!BX132+'[6]по будинку'!BX132+'[7]по будинку'!BX132+'[8]по будинку'!BX132+'[9]по будинку'!BX132+'[10]по будинку'!BX132+'[11]по будинку'!BX132+'[12]по будинку'!BX132</f>
        <v>0</v>
      </c>
      <c r="BN132" s="10">
        <f t="shared" si="54"/>
        <v>0</v>
      </c>
      <c r="BO132" s="23">
        <f t="shared" si="55"/>
        <v>0</v>
      </c>
      <c r="BP132" s="134">
        <f t="shared" si="56"/>
        <v>58168.952270000009</v>
      </c>
      <c r="BQ132" s="12">
        <f t="shared" si="56"/>
        <v>53265.009210894917</v>
      </c>
      <c r="BR132" s="10">
        <f t="shared" si="57"/>
        <v>4903.9430591050914</v>
      </c>
      <c r="BS132" s="15">
        <v>0</v>
      </c>
      <c r="BT132" s="30">
        <f t="shared" si="58"/>
        <v>0.9156948360296624</v>
      </c>
    </row>
    <row r="133" spans="1:72" ht="17.100000000000001" customHeight="1" x14ac:dyDescent="0.2">
      <c r="A133" s="136">
        <v>128</v>
      </c>
      <c r="B133" s="39" t="s">
        <v>80</v>
      </c>
      <c r="C133" s="36">
        <v>19</v>
      </c>
      <c r="D133" s="22">
        <f>'[1]Прибирання сходових кліто'!H134+'[2]по будинку'!P133+'[3]по будинку'!O133+'[4]по будинку'!O133+'[5]по будинку'!O133+'[6]по будинку'!O133+'[7]по будинку'!O133+'[8]по будинку'!O133+'[9]по будинку'!O133+'[10]по будинку'!O133+'[11]по будинку'!O133+'[12]по будинку'!O133</f>
        <v>18213.472859999998</v>
      </c>
      <c r="E133" s="11">
        <f>'[1]Прибирання сходових кліто'!Y134+'[2]по будинку'!Q133+'[3]по будинку'!P133+'[4]по будинку'!P133+'[5]по будинку'!P133+'[6]по будинку'!P133+'[7]по будинку'!P133+'[8]по будинку'!P133+'[9]по будинку'!P133+'[10]по будинку'!P133+'[11]по будинку'!P133+'[12]по будинку'!P133</f>
        <v>15152.635466478534</v>
      </c>
      <c r="F133" s="10">
        <f t="shared" si="33"/>
        <v>3060.837393521464</v>
      </c>
      <c r="G133" s="23">
        <v>0</v>
      </c>
      <c r="H133" s="17">
        <f>'[1]Прибирання прибуд терит.'!H133+'[2]по будинку'!T133+'[3]по будинку'!S133+'[4]по будинку'!S133+'[5]по будинку'!S133+'[6]по будинку'!S133+'[7]по будинку'!S133+'[8]по будинку'!S133+'[9]по будинку'!S133+'[10]по будинку'!S133+'[11]по будинку'!S133+'[12]по будинку'!S133</f>
        <v>29753.284009999999</v>
      </c>
      <c r="I133" s="11">
        <f>'[1]Прибирання прибуд терит.'!AG133+'[2]по будинку'!U133+'[3]по будинку'!T133+'[4]по будинку'!T133+'[5]по будинку'!T133+'[6]по будинку'!T133+'[7]по будинку'!T133+'[8]по будинку'!T133+'[9]по будинку'!T133+'[10]по будинку'!T133+'[11]по будинку'!T133+'[12]по будинку'!T133</f>
        <v>32693.685423363229</v>
      </c>
      <c r="J133" s="10">
        <v>0</v>
      </c>
      <c r="K133" s="23">
        <f t="shared" si="36"/>
        <v>2940.4014133632299</v>
      </c>
      <c r="L133" s="22">
        <f>'[1]Вивезення та знешкодження ТПВ'!H135+'[2]по будинку'!X133+'[3]по будинку'!W133+'[4]по будинку'!W133+'[5]по будинку'!W133</f>
        <v>10024.798000000001</v>
      </c>
      <c r="M133" s="10">
        <f>'[1]Вивезення та знешкодження ТПВ'!V135+'[2]по будинку'!Y133+'[3]по будинку'!X133+'[4]по будинку'!X133+'[5]по будинку'!X133</f>
        <v>11200.649297486636</v>
      </c>
      <c r="N133" s="10">
        <v>0</v>
      </c>
      <c r="O133" s="15">
        <f t="shared" si="37"/>
        <v>1175.8512974866353</v>
      </c>
      <c r="P133" s="17">
        <f>'[1]Приб підвал, тех.поверхів,покр '!H135+'[2]по будинку'!AB133+'[3]по будинку'!AA133+'[4]по будинку'!AA133+'[5]по будинку'!AA133+'[6]по будинку'!AA133+'[7]по будинку'!AA133+'[8]по будинку'!AA133+'[9]по будинку'!AA133+'[10]по будинку'!AA133+'[11]по будинку'!AA133+'[12]по будинку'!AA133</f>
        <v>1298.2575400000001</v>
      </c>
      <c r="Q133" s="11">
        <f>'[1]Приб підвал, тех.поверхів,покр '!Q135+'[2]по будинку'!AC133+'[3]по будинку'!AB133+'[4]по будинку'!AB133+'[5]по будинку'!AB133+'[6]по будинку'!AB133+'[7]по будинку'!AB133+'[8]по будинку'!AB133+'[9]по будинку'!AB133+'[10]по будинку'!AB133+'[11]по будинку'!AB133+'[12]по будинку'!AB133</f>
        <v>7.6494465184095715</v>
      </c>
      <c r="R133" s="10">
        <f t="shared" si="38"/>
        <v>1290.6080934815905</v>
      </c>
      <c r="S133" s="23">
        <v>0</v>
      </c>
      <c r="T133" s="17">
        <v>0</v>
      </c>
      <c r="U133" s="10">
        <f>'[1]ТО ліфтів'!Q135+'[2]по будинку'!AG133+'[3]по будинку'!AF133+'[4]по будинку'!AF133+'[5]по будинку'!AF133+'[6]по будинку'!AF133+'[7]по будинку'!AF133+'[8]по будинку'!AF133+'[9]по будинку'!AF133+'[10]по будинку'!AF133+'[11]по будинку'!AF133+'[12]по будинку'!AF133</f>
        <v>0</v>
      </c>
      <c r="V133" s="10">
        <f t="shared" si="39"/>
        <v>0</v>
      </c>
      <c r="W133" s="23">
        <f t="shared" si="40"/>
        <v>0</v>
      </c>
      <c r="X133" s="17">
        <f>'[1]Обслуг. дисп.'!H135+'[2]по будинку'!AJ133+'[3]по будинку'!AI133+'[4]по будинку'!AI133+'[5]по будинку'!AI133+'[6]по будинку'!AI133+'[7]по будинку'!AI133+'[8]по будинку'!AI133+'[9]по будинку'!AI133+'[10]по будинку'!AI133+'[11]по будинку'!AI133+'[12]по будинку'!AI133</f>
        <v>0</v>
      </c>
      <c r="Y133" s="10">
        <f>'[1]Обслуг. дисп.'!O135+'[2]по будинку'!AK133+'[3]по будинку'!AJ133+'[4]по будинку'!AJ133+'[5]по будинку'!AJ133+'[6]по будинку'!AJ133+'[7]по будинку'!AJ133+'[8]по будинку'!AJ133+'[9]по будинку'!AJ133+'[10]по будинку'!AJ133+'[11]по будинку'!AJ133+'[12]по будинку'!AJ133</f>
        <v>0</v>
      </c>
      <c r="Z133" s="10">
        <f t="shared" si="41"/>
        <v>0</v>
      </c>
      <c r="AA133" s="27">
        <f t="shared" si="42"/>
        <v>0</v>
      </c>
      <c r="AB133" s="17">
        <f>'[1]ТО внутр. буд.сист'!H133+'[2]по будинку'!AN133+'[3]по будинку'!AM133+'[4]по будинку'!AM133+'[5]по будинку'!AM133+'[6]по будинку'!AM133+'[7]по будинку'!AM133+'[8]по будинку'!AM133+'[9]по будинку'!AM133+'[10]по будинку'!AM133+'[11]по будинку'!AM133+'[12]по будинку'!AM133</f>
        <v>31153.943259999989</v>
      </c>
      <c r="AC133" s="10">
        <f>'[1]ТО внутр. буд.сист'!W133+'[2]по будинку'!AO133+'[3]по будинку'!AN133+'[4]по будинку'!AN133+'[5]по будинку'!AN133+'[6]по будинку'!AN133+'[7]по будинку'!AN133+'[8]по будинку'!AN133+'[9]по будинку'!AN133+'[10]по будинку'!AN133+'[11]по будинку'!AN133+'[12]по будинку'!AN133</f>
        <v>21306.971273040865</v>
      </c>
      <c r="AD133" s="10">
        <f t="shared" si="43"/>
        <v>9846.9719869591245</v>
      </c>
      <c r="AE133" s="23">
        <v>0</v>
      </c>
      <c r="AF133" s="17">
        <f>[1]Дератизація!H134+'[2]по будинку'!AR133+'[3]по будинку'!AQ133+'[4]по будинку'!AQ133+'[5]по будинку'!AQ133+'[6]по будинку'!AQ133+'[7]по будинку'!AQ133+'[8]по будинку'!AQ133+'[9]по будинку'!AQ133+'[10]по будинку'!AQ133+'[11]по будинку'!AQ133+'[12]по будинку'!AQ133</f>
        <v>2661.3724600000005</v>
      </c>
      <c r="AG133" s="10">
        <f>[1]Дератизація!O134+'[2]по будинку'!AS133+'[3]по будинку'!AR133+'[4]по будинку'!AR133+'[5]по будинку'!AR133+'[6]по будинку'!AR133+'[7]по будинку'!AR133+'[8]по будинку'!AR133+'[9]по будинку'!AR133+'[10]по будинку'!AR133+'[11]по будинку'!AR133+'[12]по будинку'!AR133</f>
        <v>2215.126666176343</v>
      </c>
      <c r="AH133" s="10">
        <f t="shared" si="44"/>
        <v>446.24579382365755</v>
      </c>
      <c r="AI133" s="23">
        <v>0</v>
      </c>
      <c r="AJ133" s="17">
        <f>[1]Дезінсекція!H135+'[2]по будинку'!AV133+'[3]по будинку'!AU133+'[4]по будинку'!AU133+'[5]по будинку'!AU133+'[6]по будинку'!AU133+'[7]по будинку'!AU133+'[8]по будинку'!AU133+'[9]по будинку'!AU133+'[10]по будинку'!AU133+'[11]по будинку'!AU133+'[12]по будинку'!AU133</f>
        <v>77.087509999999995</v>
      </c>
      <c r="AK133" s="10">
        <f>[1]Дезінсекція!O135+'[2]по будинку'!AW133+'[3]по будинку'!AV133+'[4]по будинку'!AV133+'[5]по будинку'!AV133+'[6]по будинку'!AV133+'[7]по будинку'!AV133+'[8]по будинку'!AV133+'[9]по будинку'!AV133+'[10]по будинку'!AV133+'[11]по будинку'!AV133+'[12]по будинку'!AV133</f>
        <v>0</v>
      </c>
      <c r="AL133" s="10">
        <f t="shared" si="46"/>
        <v>77.087509999999995</v>
      </c>
      <c r="AM133" s="23">
        <v>0</v>
      </c>
      <c r="AN133" s="17">
        <f>'[1]Обслуг. ДВК'!H135+'[2]по будинку'!AZ133+'[3]по будинку'!AY133+'[4]по будинку'!AY133+'[5]по будинку'!AY133+'[6]по будинку'!AY133+'[7]по будинку'!AY133+'[8]по будинку'!AY133+'[9]по будинку'!AY133+'[10]по будинку'!AY133+'[11]по будинку'!AY133+'[12]по будинку'!AY133</f>
        <v>3817.2661400000002</v>
      </c>
      <c r="AO133" s="10">
        <f>'[1]Обслуг. ДВК'!Q135+'[2]по будинку'!BA133+'[3]по будинку'!AZ133+'[4]по будинку'!AZ133+'[5]по будинку'!AZ133+'[6]по будинку'!AZ133+'[7]по будинку'!AZ133+'[8]по будинку'!AZ133+'[9]по будинку'!AZ133+'[10]по будинку'!AZ133+'[11]по будинку'!AZ133+'[12]по будинку'!AZ133</f>
        <v>2545.2261753924254</v>
      </c>
      <c r="AP133" s="10">
        <f t="shared" si="63"/>
        <v>1272.0399646075748</v>
      </c>
      <c r="AQ133" s="23">
        <v>0</v>
      </c>
      <c r="AR133" s="17">
        <f>'[1]ТО мереж електропост.'!H136+'[2]по будинку'!BD133+'[3]по будинку'!BC133+'[4]по будинку'!BC133+'[5]по будинку'!BC133+'[6]по будинку'!BC133+'[7]по будинку'!BC133+'[8]по будинку'!BC133+'[9]по будинку'!BC133+'[10]по будинку'!BC133+'[11]по будинку'!BC133+'[12]по будинку'!BC133</f>
        <v>18851.281439999999</v>
      </c>
      <c r="AS133" s="11">
        <f>'[1]ТО мереж електропост.'!P136+'[2]по будинку'!BE133+'[3]по будинку'!BD133+'[4]по будинку'!BD133+'[5]по будинку'!BD133+'[6]по будинку'!BD133+'[7]по будинку'!BD133+'[8]по будинку'!BD133+'[9]по будинку'!BD133+'[10]по будинку'!BD133+'[11]по будинку'!BD133+'[12]по будинку'!BD133</f>
        <v>19160.80642802225</v>
      </c>
      <c r="AT133" s="10">
        <v>0</v>
      </c>
      <c r="AU133" s="23">
        <f>AS133-AR133</f>
        <v>309.52498802225091</v>
      </c>
      <c r="AV133" s="17">
        <f>'[1]ПР констр.'!H135+'[2]по будинку'!BH133+'[3]по будинку'!BG133+'[4]по будинку'!BG133+'[5]по будинку'!BG133+'[6]по будинку'!BG133+'[7]по будинку'!BG133+'[8]по будинку'!BG133+'[9]по будинку'!BG133+'[10]по будинку'!BG133+'[11]по будинку'!BG133+'[12]по будинку'!BG133</f>
        <v>54025.861349999999</v>
      </c>
      <c r="AW133" s="10">
        <v>23961.63</v>
      </c>
      <c r="AX133" s="10">
        <f t="shared" si="48"/>
        <v>30064.231349999998</v>
      </c>
      <c r="AY133" s="23">
        <v>0</v>
      </c>
      <c r="AZ133" s="17">
        <f>'[1]Прибирання та вивезення снігу'!H134+'[2]по будинку'!BL133+'[3]по будинку'!BK133+'[4]по будинку'!BK133+'[5]по будинку'!BK133+'[6]по будинку'!BK133+'[7]по будинку'!BK133+'[8]по будинку'!BK133+'[9]по будинку'!BK133+'[10]по будинку'!BK133+'[11]по будинку'!BK133+'[12]по будинку'!BK133</f>
        <v>6615.9588200000007</v>
      </c>
      <c r="BA133" s="10">
        <f>'[1]Прибирання та вивезення снігу'!R134+'[2]по будинку'!BM133+'[3]по будинку'!BL133+'[4]по будинку'!BL133+'[5]по будинку'!BL133+'[6]по будинку'!BL133+'[7]по будинку'!BL133+'[8]по будинку'!BL133+'[9]по будинку'!BL133+'[10]по будинку'!BL133+'[11]по будинку'!BL133+'[12]по будинку'!BL133</f>
        <v>2744.6042828815503</v>
      </c>
      <c r="BB133" s="10">
        <f t="shared" ref="BB133:BB196" si="76">AZ133-BA133</f>
        <v>3871.3545371184505</v>
      </c>
      <c r="BC133" s="23">
        <v>0</v>
      </c>
      <c r="BD133" s="17">
        <f>'[1]експлуатація номерних знаків'!H135+'[2]по будинку'!BP133+'[3]по будинку'!BO133+'[4]по будинку'!BO133+'[5]по будинку'!BO133+'[6]по будинку'!BO133+'[7]по будинку'!BO133+'[8]по будинку'!BO133+'[9]по будинку'!BO133+'[10]по будинку'!BO133+'[11]по будинку'!BO133+'[12]по будинку'!BO133</f>
        <v>5.8975799999999996</v>
      </c>
      <c r="BE133" s="10">
        <f>'[1]експлуатація номерних знаків'!P135+'[2]по будинку'!BQ133+'[3]по будинку'!BP133+'[4]по будинку'!BP133+'[5]по будинку'!BP133+'[6]по будинку'!BP133+'[7]по будинку'!BP133+'[8]по будинку'!BP133+'[9]по будинку'!BP133+'[10]по будинку'!BP133+'[11]по будинку'!BP133+'[12]по будинку'!BP133</f>
        <v>0</v>
      </c>
      <c r="BF133" s="12">
        <f t="shared" si="51"/>
        <v>5.8975799999999996</v>
      </c>
      <c r="BG133" s="29">
        <v>0</v>
      </c>
      <c r="BH133" s="17">
        <f>'[1]Освітлення місць загального кор'!H135+'[2]по будинку'!BT133+'[3]по будинку'!BS133+'[4]по будинку'!BS133+'[5]по будинку'!BS133+'[6]по будинку'!BS133+'[7]по будинку'!BS133+'[8]по будинку'!BS133+'[9]по будинку'!BS133+'[10]по будинку'!BS133+'[11]по будинку'!BS133+'[12]по будинку'!BS133</f>
        <v>10268.33569</v>
      </c>
      <c r="BI133" s="10">
        <f>'[1]Освітлення місць загального кор'!Q135+'[2]по будинку'!BU133+'[3]по будинку'!BT133+'[4]по будинку'!BT133+'[5]по будинку'!BT133+'[6]по будинку'!BT133+'[7]по будинку'!BT133+'[8]по будинку'!BT133+'[9]по будинку'!BT133+'[10]по будинку'!BT133+'[11]по будинку'!BT133+'[12]по будинку'!BT133</f>
        <v>11286.49995781355</v>
      </c>
      <c r="BJ133" s="10">
        <v>0</v>
      </c>
      <c r="BK133" s="27">
        <f t="shared" si="53"/>
        <v>1018.1642678135504</v>
      </c>
      <c r="BL133" s="17">
        <v>0</v>
      </c>
      <c r="BM133" s="10">
        <f>'[1]Енергопостачання ліфтів'!P135+'[2]по будинку'!BY133+'[3]по будинку'!BX133+'[4]по будинку'!BX133+'[5]по будинку'!BX133+'[6]по будинку'!BX133+'[7]по будинку'!BX133+'[8]по будинку'!BX133+'[9]по будинку'!BX133+'[10]по будинку'!BX133+'[11]по будинку'!BX133+'[12]по будинку'!BX133</f>
        <v>0</v>
      </c>
      <c r="BN133" s="10">
        <f t="shared" si="54"/>
        <v>0</v>
      </c>
      <c r="BO133" s="23">
        <f t="shared" si="55"/>
        <v>0</v>
      </c>
      <c r="BP133" s="134">
        <f t="shared" si="56"/>
        <v>186766.81665999998</v>
      </c>
      <c r="BQ133" s="12">
        <f t="shared" si="56"/>
        <v>142275.48441717378</v>
      </c>
      <c r="BR133" s="10">
        <f t="shared" si="57"/>
        <v>44491.332242826204</v>
      </c>
      <c r="BS133" s="15">
        <v>0</v>
      </c>
      <c r="BT133" s="30">
        <f t="shared" si="58"/>
        <v>0.76178138580248689</v>
      </c>
    </row>
    <row r="134" spans="1:72" ht="17.100000000000001" customHeight="1" x14ac:dyDescent="0.2">
      <c r="A134" s="136">
        <v>129</v>
      </c>
      <c r="B134" s="39" t="s">
        <v>27</v>
      </c>
      <c r="C134" s="36">
        <v>12</v>
      </c>
      <c r="D134" s="22">
        <f>'[1]Прибирання сходових кліто'!H135+'[2]по будинку'!P134+'[3]по будинку'!O134+'[4]по будинку'!O134+'[5]по будинку'!O134+'[6]по будинку'!O134+'[7]по будинку'!O134+'[8]по будинку'!O134+'[9]по будинку'!O134+'[10]по будинку'!O134+'[11]по будинку'!O134+'[12]по будинку'!O134</f>
        <v>16914.833399999996</v>
      </c>
      <c r="E134" s="11">
        <f>'[1]Прибирання сходових кліто'!Y135+'[2]по будинку'!Q134+'[3]по будинку'!P134+'[4]по будинку'!P134+'[5]по будинку'!P134+'[6]по будинку'!P134+'[7]по будинку'!P134+'[8]по будинку'!P134+'[9]по будинку'!P134+'[10]по будинку'!P134+'[11]по будинку'!P134+'[12]по будинку'!P134</f>
        <v>16910.375766006047</v>
      </c>
      <c r="F134" s="10">
        <f t="shared" si="33"/>
        <v>4.4576339939485479</v>
      </c>
      <c r="G134" s="23">
        <v>0</v>
      </c>
      <c r="H134" s="17">
        <f>'[1]Прибирання прибуд терит.'!H134+'[2]по будинку'!T134+'[3]по будинку'!S134+'[4]по будинку'!S134+'[5]по будинку'!S134+'[6]по будинку'!S134+'[7]по будинку'!S134+'[8]по будинку'!S134+'[9]по будинку'!S134+'[10]по будинку'!S134+'[11]по будинку'!S134+'[12]по будинку'!S134</f>
        <v>23773.966200000003</v>
      </c>
      <c r="I134" s="11">
        <f>'[1]Прибирання прибуд терит.'!AG134+'[2]по будинку'!U134+'[3]по будинку'!T134+'[4]по будинку'!T134+'[5]по будинку'!T134+'[6]по будинку'!T134+'[7]по будинку'!T134+'[8]по будинку'!T134+'[9]по будинку'!T134+'[10]по будинку'!T134+'[11]по будинку'!T134+'[12]по будинку'!T134</f>
        <v>31025.487388704019</v>
      </c>
      <c r="J134" s="10">
        <v>0</v>
      </c>
      <c r="K134" s="23">
        <f t="shared" si="36"/>
        <v>7251.5211887040168</v>
      </c>
      <c r="L134" s="22">
        <f>'[1]Вивезення та знешкодження ТПВ'!H136+'[2]по будинку'!X134+'[3]по будинку'!W134+'[4]по будинку'!W134+'[5]по будинку'!W134</f>
        <v>6054.7199999999993</v>
      </c>
      <c r="M134" s="10">
        <f>'[1]Вивезення та знешкодження ТПВ'!V136+'[2]по будинку'!Y134+'[3]по будинку'!X134+'[4]по будинку'!X134+'[5]по будинку'!X134</f>
        <v>6935.5468445762035</v>
      </c>
      <c r="N134" s="10">
        <v>0</v>
      </c>
      <c r="O134" s="15">
        <f t="shared" si="37"/>
        <v>880.82684457620417</v>
      </c>
      <c r="P134" s="17">
        <f>'[1]Приб підвал, тех.поверхів,покр '!H136+'[2]по будинку'!AB134+'[3]по будинку'!AA134+'[4]по будинку'!AA134+'[5]по будинку'!AA134+'[6]по будинку'!AA134+'[7]по будинку'!AA134+'[8]по будинку'!AA134+'[9]по будинку'!AA134+'[10]по будинку'!AA134+'[11]по будинку'!AA134+'[12]по будинку'!AA134</f>
        <v>1319.3343</v>
      </c>
      <c r="Q134" s="11">
        <f>'[1]Приб підвал, тех.поверхів,покр '!Q136+'[2]по будинку'!AC134+'[3]по будинку'!AB134+'[4]по будинку'!AB134+'[5]по будинку'!AB134+'[6]по будинку'!AB134+'[7]по будинку'!AB134+'[8]по будинку'!AB134+'[9]по будинку'!AB134+'[10]по будинку'!AB134+'[11]по будинку'!AB134+'[12]по будинку'!AB134</f>
        <v>371.45325644537377</v>
      </c>
      <c r="R134" s="10">
        <f t="shared" si="38"/>
        <v>947.88104355462622</v>
      </c>
      <c r="S134" s="23">
        <v>0</v>
      </c>
      <c r="T134" s="17">
        <v>0</v>
      </c>
      <c r="U134" s="10">
        <f>'[1]ТО ліфтів'!Q136+'[2]по будинку'!AG134+'[3]по будинку'!AF134+'[4]по будинку'!AF134+'[5]по будинку'!AF134+'[6]по будинку'!AF134+'[7]по будинку'!AF134+'[8]по будинку'!AF134+'[9]по будинку'!AF134+'[10]по будинку'!AF134+'[11]по будинку'!AF134+'[12]по будинку'!AF134</f>
        <v>0</v>
      </c>
      <c r="V134" s="10">
        <f t="shared" si="39"/>
        <v>0</v>
      </c>
      <c r="W134" s="23">
        <f t="shared" si="40"/>
        <v>0</v>
      </c>
      <c r="X134" s="17">
        <f>'[1]Обслуг. дисп.'!H136+'[2]по будинку'!AJ134+'[3]по будинку'!AI134+'[4]по будинку'!AI134+'[5]по будинку'!AI134+'[6]по будинку'!AI134+'[7]по будинку'!AI134+'[8]по будинку'!AI134+'[9]по будинку'!AI134+'[10]по будинку'!AI134+'[11]по будинку'!AI134+'[12]по будинку'!AI134</f>
        <v>0</v>
      </c>
      <c r="Y134" s="10">
        <f>'[1]Обслуг. дисп.'!O136+'[2]по будинку'!AK134+'[3]по будинку'!AJ134+'[4]по будинку'!AJ134+'[5]по будинку'!AJ134+'[6]по будинку'!AJ134+'[7]по будинку'!AJ134+'[8]по будинку'!AJ134+'[9]по будинку'!AJ134+'[10]по будинку'!AJ134+'[11]по будинку'!AJ134+'[12]по будинку'!AJ134</f>
        <v>0</v>
      </c>
      <c r="Z134" s="10">
        <f t="shared" si="41"/>
        <v>0</v>
      </c>
      <c r="AA134" s="27">
        <f t="shared" si="42"/>
        <v>0</v>
      </c>
      <c r="AB134" s="17">
        <f>'[1]ТО внутр. буд.сист'!H134+'[2]по будинку'!AN134+'[3]по будинку'!AM134+'[4]по будинку'!AM134+'[5]по будинку'!AM134+'[6]по будинку'!AM134+'[7]по будинку'!AM134+'[8]по будинку'!AM134+'[9]по будинку'!AM134+'[10]по будинку'!AM134+'[11]по будинку'!AM134+'[12]по будинку'!AM134</f>
        <v>20867.700599999996</v>
      </c>
      <c r="AC134" s="10">
        <f>'[1]ТО внутр. буд.сист'!W134+'[2]по будинку'!AO134+'[3]по будинку'!AN134+'[4]по будинку'!AN134+'[5]по будинку'!AN134+'[6]по будинку'!AN134+'[7]по будинку'!AN134+'[8]по будинку'!AN134+'[9]по будинку'!AN134+'[10]по будинку'!AN134+'[11]по будинку'!AN134+'[12]по будинку'!AN134</f>
        <v>22946.667059549476</v>
      </c>
      <c r="AD134" s="10">
        <v>0</v>
      </c>
      <c r="AE134" s="23">
        <f>AC134-AB134</f>
        <v>2078.9664595494796</v>
      </c>
      <c r="AF134" s="17">
        <f>[1]Дератизація!H135+'[2]по будинку'!AR134+'[3]по будинку'!AQ134+'[4]по будинку'!AQ134+'[5]по будинку'!AQ134+'[6]по будинку'!AQ134+'[7]по будинку'!AQ134+'[8]по будинку'!AQ134+'[9]по будинку'!AQ134+'[10]по будинку'!AQ134+'[11]по будинку'!AQ134+'[12]по будинку'!AQ134</f>
        <v>1219.3233</v>
      </c>
      <c r="AG134" s="10">
        <f>[1]Дератизація!O135+'[2]по будинку'!AS134+'[3]по будинку'!AR134+'[4]по будинку'!AR134+'[5]по будинку'!AR134+'[6]по будинку'!AR134+'[7]по будинку'!AR134+'[8]по будинку'!AR134+'[9]по будинку'!AR134+'[10]по будинку'!AR134+'[11]по будинку'!AR134+'[12]по будинку'!AR134</f>
        <v>1022.8474936168468</v>
      </c>
      <c r="AH134" s="10">
        <f t="shared" si="44"/>
        <v>196.47580638315321</v>
      </c>
      <c r="AI134" s="23">
        <v>0</v>
      </c>
      <c r="AJ134" s="17">
        <f>[1]Дезінсекція!H136+'[2]по будинку'!AV134+'[3]по будинку'!AU134+'[4]по будинку'!AU134+'[5]по будинку'!AU134+'[6]по будинку'!AU134+'[7]по будинку'!AU134+'[8]по будинку'!AU134+'[9]по будинку'!AU134+'[10]по будинку'!AU134+'[11]по будинку'!AU134+'[12]по будинку'!AU134</f>
        <v>40.00439999999999</v>
      </c>
      <c r="AK134" s="10">
        <f>[1]Дезінсекція!O136+'[2]по будинку'!AW134+'[3]по будинку'!AV134+'[4]по будинку'!AV134+'[5]по будинку'!AV134+'[6]по будинку'!AV134+'[7]по будинку'!AV134+'[8]по будинку'!AV134+'[9]по будинку'!AV134+'[10]по будинку'!AV134+'[11]по будинку'!AV134+'[12]по будинку'!AV134</f>
        <v>0</v>
      </c>
      <c r="AL134" s="10">
        <f t="shared" si="46"/>
        <v>40.00439999999999</v>
      </c>
      <c r="AM134" s="23">
        <v>0</v>
      </c>
      <c r="AN134" s="17">
        <f>'[1]Обслуг. ДВК'!H136+'[2]по будинку'!AZ134+'[3]по будинку'!AY134+'[4]по будинку'!AY134+'[5]по будинку'!AY134+'[6]по будинку'!AY134+'[7]по будинку'!AY134+'[8]по будинку'!AY134+'[9]по будинку'!AY134+'[10]по будинку'!AY134+'[11]по будинку'!AY134+'[12]по будинку'!AY134</f>
        <v>2966.0019000000007</v>
      </c>
      <c r="AO134" s="10">
        <f>'[1]Обслуг. ДВК'!Q136+'[2]по будинку'!BA134+'[3]по будинку'!AZ134+'[4]по будинку'!AZ134+'[5]по будинку'!AZ134+'[6]по будинку'!AZ134+'[7]по будинку'!AZ134+'[8]по будинку'!AZ134+'[9]по будинку'!AZ134+'[10]по будинку'!AZ134+'[11]по будинку'!AZ134+'[12]по будинку'!AZ134</f>
        <v>2213.1780979649616</v>
      </c>
      <c r="AP134" s="10">
        <f t="shared" si="63"/>
        <v>752.82380203503908</v>
      </c>
      <c r="AQ134" s="23">
        <v>0</v>
      </c>
      <c r="AR134" s="17">
        <f>'[1]ТО мереж електропост.'!H137+'[2]по будинку'!BD134+'[3]по будинку'!BC134+'[4]по будинку'!BC134+'[5]по будинку'!BC134+'[6]по будинку'!BC134+'[7]по будинку'!BC134+'[8]по будинку'!BC134+'[9]по будинку'!BC134+'[10]по будинку'!BC134+'[11]по будинку'!BC134+'[12]по будинку'!BC134</f>
        <v>4115.3174999999992</v>
      </c>
      <c r="AS134" s="11">
        <f>'[1]ТО мереж електропост.'!P137+'[2]по будинку'!BE134+'[3]по будинку'!BD134+'[4]по будинку'!BD134+'[5]по будинку'!BD134+'[6]по будинку'!BD134+'[7]по будинку'!BD134+'[8]по будинку'!BD134+'[9]по будинку'!BD134+'[10]по будинку'!BD134+'[11]по будинку'!BD134+'[12]по будинку'!BD134</f>
        <v>15453.599926977209</v>
      </c>
      <c r="AT134" s="10">
        <v>0</v>
      </c>
      <c r="AU134" s="23">
        <f>AS134-AR134</f>
        <v>11338.28242697721</v>
      </c>
      <c r="AV134" s="17">
        <f>'[1]ПР констр.'!H136+'[2]по будинку'!BH134+'[3]по будинку'!BG134+'[4]по будинку'!BG134+'[5]по будинку'!BG134+'[6]по будинку'!BG134+'[7]по будинку'!BG134+'[8]по будинку'!BG134+'[9]по будинку'!BG134+'[10]по будинку'!BG134+'[11]по будинку'!BG134+'[12]по будинку'!BG134</f>
        <v>24940.580999999998</v>
      </c>
      <c r="AW134" s="10">
        <v>18503.899999999998</v>
      </c>
      <c r="AX134" s="10">
        <f t="shared" si="48"/>
        <v>6436.6810000000005</v>
      </c>
      <c r="AY134" s="23">
        <v>0</v>
      </c>
      <c r="AZ134" s="17">
        <f>'[1]Прибирання та вивезення снігу'!H135+'[2]по будинку'!BL134+'[3]по будинку'!BK134+'[4]по будинку'!BK134+'[5]по будинку'!BK134+'[6]по будинку'!BK134+'[7]по будинку'!BK134+'[8]по будинку'!BK134+'[9]по будинку'!BK134+'[10]по будинку'!BK134+'[11]по будинку'!BK134+'[12]по будинку'!BK134</f>
        <v>5784.42</v>
      </c>
      <c r="BA134" s="10">
        <f>'[1]Прибирання та вивезення снігу'!R135+'[2]по будинку'!BM134+'[3]по будинку'!BL134+'[4]по будинку'!BL134+'[5]по будинку'!BL134+'[6]по будинку'!BL134+'[7]по будинку'!BL134+'[8]по будинку'!BL134+'[9]по будинку'!BL134+'[10]по будинку'!BL134+'[11]по будинку'!BL134+'[12]по будинку'!BL134</f>
        <v>2676.6914087974997</v>
      </c>
      <c r="BB134" s="10">
        <f t="shared" si="76"/>
        <v>3107.7285912025004</v>
      </c>
      <c r="BC134" s="23">
        <v>0</v>
      </c>
      <c r="BD134" s="17">
        <f>'[1]експлуатація номерних знаків'!H136+'[2]по будинку'!BP134+'[3]по будинку'!BO134+'[4]по будинку'!BO134+'[5]по будинку'!BO134+'[6]по будинку'!BO134+'[7]по будинку'!BO134+'[8]по будинку'!BO134+'[9]по будинку'!BO134+'[10]по будинку'!BO134+'[11]по будинку'!BO134+'[12]по будинку'!BO134</f>
        <v>9.4604999999999997</v>
      </c>
      <c r="BE134" s="10">
        <f>'[1]експлуатація номерних знаків'!P136+'[2]по будинку'!BQ134+'[3]по будинку'!BP134+'[4]по будинку'!BP134+'[5]по будинку'!BP134+'[6]по будинку'!BP134+'[7]по будинку'!BP134+'[8]по будинку'!BP134+'[9]по будинку'!BP134+'[10]по будинку'!BP134+'[11]по будинку'!BP134+'[12]по будинку'!BP134</f>
        <v>0</v>
      </c>
      <c r="BF134" s="12">
        <f t="shared" si="51"/>
        <v>9.4604999999999997</v>
      </c>
      <c r="BG134" s="29">
        <v>0</v>
      </c>
      <c r="BH134" s="17">
        <f>'[1]Освітлення місць загального кор'!H136+'[2]по будинку'!BT134+'[3]по будинку'!BS134+'[4]по будинку'!BS134+'[5]по будинку'!BS134+'[6]по будинку'!BS134+'[7]по будинку'!BS134+'[8]по будинку'!BS134+'[9]по будинку'!BS134+'[10]по будинку'!BS134+'[11]по будинку'!BS134+'[12]по будинку'!BS134</f>
        <v>11094.193200000002</v>
      </c>
      <c r="BI134" s="10">
        <f>'[1]Освітлення місць загального кор'!Q136+'[2]по будинку'!BU134+'[3]по будинку'!BT134+'[4]по будинку'!BT134+'[5]по будинку'!BT134+'[6]по будинку'!BT134+'[7]по будинку'!BT134+'[8]по будинку'!BT134+'[9]по будинку'!BT134+'[10]по будинку'!BT134+'[11]по будинку'!BT134+'[12]по будинку'!BT134</f>
        <v>9547.4437128886693</v>
      </c>
      <c r="BJ134" s="10">
        <f>BH134-BI134</f>
        <v>1546.7494871113322</v>
      </c>
      <c r="BK134" s="27">
        <v>0</v>
      </c>
      <c r="BL134" s="17">
        <v>0</v>
      </c>
      <c r="BM134" s="10">
        <f>'[1]Енергопостачання ліфтів'!P136+'[2]по будинку'!BY134+'[3]по будинку'!BX134+'[4]по будинку'!BX134+'[5]по будинку'!BX134+'[6]по будинку'!BX134+'[7]по будинку'!BX134+'[8]по будинку'!BX134+'[9]по будинку'!BX134+'[10]по будинку'!BX134+'[11]по будинку'!BX134+'[12]по будинку'!BX134</f>
        <v>0</v>
      </c>
      <c r="BN134" s="10">
        <f t="shared" si="54"/>
        <v>0</v>
      </c>
      <c r="BO134" s="23">
        <f t="shared" si="55"/>
        <v>0</v>
      </c>
      <c r="BP134" s="134">
        <f t="shared" si="56"/>
        <v>119099.85630000001</v>
      </c>
      <c r="BQ134" s="12">
        <f t="shared" si="56"/>
        <v>127607.19095552631</v>
      </c>
      <c r="BR134" s="10">
        <v>0</v>
      </c>
      <c r="BS134" s="15">
        <f t="shared" si="62"/>
        <v>8507.3346555262979</v>
      </c>
      <c r="BT134" s="30">
        <f t="shared" si="58"/>
        <v>1.0714302680105441</v>
      </c>
    </row>
    <row r="135" spans="1:72" ht="17.100000000000001" customHeight="1" x14ac:dyDescent="0.2">
      <c r="A135" s="135">
        <v>130</v>
      </c>
      <c r="B135" s="39" t="s">
        <v>27</v>
      </c>
      <c r="C135" s="36">
        <v>15</v>
      </c>
      <c r="D135" s="22">
        <f>'[1]Прибирання сходових кліто'!H136+'[2]по будинку'!P135+'[3]по будинку'!O135+'[4]по будинку'!O135+'[5]по будинку'!O135+'[6]по будинку'!O135+'[7]по будинку'!O135+'[8]по будинку'!O135+'[9]по будинку'!O135+'[10]по будинку'!O135+'[11]по будинку'!O135+'[12]по будинку'!O135</f>
        <v>9852.01656</v>
      </c>
      <c r="E135" s="11">
        <f>'[1]Прибирання сходових кліто'!Y136+'[2]по будинку'!Q135+'[3]по будинку'!P135+'[4]по будинку'!P135+'[5]по будинку'!P135+'[6]по будинку'!P135+'[7]по будинку'!P135+'[8]по будинку'!P135+'[9]по будинку'!P135+'[10]по будинку'!P135+'[11]по будинку'!P135+'[12]по будинку'!P135</f>
        <v>13250.86863747246</v>
      </c>
      <c r="F135" s="10">
        <v>0</v>
      </c>
      <c r="G135" s="23">
        <f>E135-D135</f>
        <v>3398.8520774724602</v>
      </c>
      <c r="H135" s="17">
        <f>'[1]Прибирання прибуд терит.'!H135+'[2]по будинку'!T135+'[3]по будинку'!S135+'[4]по будинку'!S135+'[5]по будинку'!S135+'[6]по будинку'!S135+'[7]по будинку'!S135+'[8]по будинку'!S135+'[9]по будинку'!S135+'[10]по будинку'!S135+'[11]по будинку'!S135+'[12]по будинку'!S135</f>
        <v>15931.632959999997</v>
      </c>
      <c r="I135" s="11">
        <f>'[1]Прибирання прибуд терит.'!AG135+'[2]по будинку'!U135+'[3]по будинку'!T135+'[4]по будинку'!T135+'[5]по будинку'!T135+'[6]по будинку'!T135+'[7]по будинку'!T135+'[8]по будинку'!T135+'[9]по будинку'!T135+'[10]по будинку'!T135+'[11]по будинку'!T135+'[12]по будинку'!T135</f>
        <v>27645.718250038779</v>
      </c>
      <c r="J135" s="10">
        <v>0</v>
      </c>
      <c r="K135" s="23">
        <f t="shared" ref="K135:K198" si="77">I135-H135</f>
        <v>11714.085290038782</v>
      </c>
      <c r="L135" s="22">
        <f>'[1]Вивезення та знешкодження ТПВ'!H137+'[2]по будинку'!X135+'[3]по будинку'!W135+'[4]по будинку'!W135+'[5]по будинку'!W135</f>
        <v>6218.03</v>
      </c>
      <c r="M135" s="10">
        <f>'[1]Вивезення та знешкодження ТПВ'!V137+'[2]по будинку'!Y135+'[3]по будинку'!X135+'[4]по будинку'!X135+'[5]по будинку'!X135</f>
        <v>6608.3676721308275</v>
      </c>
      <c r="N135" s="10">
        <v>0</v>
      </c>
      <c r="O135" s="15">
        <f t="shared" ref="O135:O198" si="78">M135-L135</f>
        <v>390.33767213082774</v>
      </c>
      <c r="P135" s="17">
        <f>'[1]Приб підвал, тех.поверхів,покр '!H137+'[2]по будинку'!AB135+'[3]по будинку'!AA135+'[4]по будинку'!AA135+'[5]по будинку'!AA135+'[6]по будинку'!AA135+'[7]по будинку'!AA135+'[8]по будинку'!AA135+'[9]по будинку'!AA135+'[10]по будинку'!AA135+'[11]по будинку'!AA135+'[12]по будинку'!AA135</f>
        <v>724.79743999999994</v>
      </c>
      <c r="Q135" s="11">
        <f>'[1]Приб підвал, тех.поверхів,покр '!Q137+'[2]по будинку'!AC135+'[3]по будинку'!AB135+'[4]по будинку'!AB135+'[5]по будинку'!AB135+'[6]по будинку'!AB135+'[7]по будинку'!AB135+'[8]по будинку'!AB135+'[9]по будинку'!AB135+'[10]по будинку'!AB135+'[11]по будинку'!AB135+'[12]по будинку'!AB135</f>
        <v>178.31988441276081</v>
      </c>
      <c r="R135" s="10">
        <f t="shared" ref="R135:R198" si="79">P135-Q135</f>
        <v>546.47755558723907</v>
      </c>
      <c r="S135" s="23">
        <v>0</v>
      </c>
      <c r="T135" s="17">
        <v>0</v>
      </c>
      <c r="U135" s="10">
        <f>'[1]ТО ліфтів'!Q137+'[2]по будинку'!AG135+'[3]по будинку'!AF135+'[4]по будинку'!AF135+'[5]по будинку'!AF135+'[6]по будинку'!AF135+'[7]по будинку'!AF135+'[8]по будинку'!AF135+'[9]по будинку'!AF135+'[10]по будинку'!AF135+'[11]по будинку'!AF135+'[12]по будинку'!AF135</f>
        <v>0</v>
      </c>
      <c r="V135" s="10">
        <f t="shared" ref="V135:V198" si="80">T135-U135</f>
        <v>0</v>
      </c>
      <c r="W135" s="23">
        <f t="shared" ref="W135:W198" si="81">U135-T135</f>
        <v>0</v>
      </c>
      <c r="X135" s="17">
        <f>'[1]Обслуг. дисп.'!H137+'[2]по будинку'!AJ135+'[3]по будинку'!AI135+'[4]по будинку'!AI135+'[5]по будинку'!AI135+'[6]по будинку'!AI135+'[7]по будинку'!AI135+'[8]по будинку'!AI135+'[9]по будинку'!AI135+'[10]по будинку'!AI135+'[11]по будинку'!AI135+'[12]по будинку'!AI135</f>
        <v>0</v>
      </c>
      <c r="Y135" s="10">
        <f>'[1]Обслуг. дисп.'!O137+'[2]по будинку'!AK135+'[3]по будинку'!AJ135+'[4]по будинку'!AJ135+'[5]по будинку'!AJ135+'[6]по будинку'!AJ135+'[7]по будинку'!AJ135+'[8]по будинку'!AJ135+'[9]по будинку'!AJ135+'[10]по будинку'!AJ135+'[11]по будинку'!AJ135+'[12]по будинку'!AJ135</f>
        <v>0</v>
      </c>
      <c r="Z135" s="10">
        <f t="shared" ref="Z135:Z198" si="82">X135-Y135</f>
        <v>0</v>
      </c>
      <c r="AA135" s="27">
        <f t="shared" ref="AA135:AA198" si="83">Y135-X135</f>
        <v>0</v>
      </c>
      <c r="AB135" s="17">
        <f>'[1]ТО внутр. буд.сист'!H135+'[2]по будинку'!AN135+'[3]по будинку'!AM135+'[4]по будинку'!AM135+'[5]по будинку'!AM135+'[6]по будинку'!AM135+'[7]по будинку'!AM135+'[8]по будинку'!AM135+'[9]по будинку'!AM135+'[10]по будинку'!AM135+'[11]по будинку'!AM135+'[12]по будинку'!AM135</f>
        <v>21960.930880000004</v>
      </c>
      <c r="AC135" s="10">
        <f>'[1]ТО внутр. буд.сист'!W135+'[2]по будинку'!AO135+'[3]по будинку'!AN135+'[4]по будинку'!AN135+'[5]по будинку'!AN135+'[6]по будинку'!AN135+'[7]по будинку'!AN135+'[8]по будинку'!AN135+'[9]по будинку'!AN135+'[10]по будинку'!AN135+'[11]по будинку'!AN135+'[12]по будинку'!AN135</f>
        <v>25035.09193314143</v>
      </c>
      <c r="AD135" s="10">
        <v>0</v>
      </c>
      <c r="AE135" s="23">
        <f>AC135-AB135</f>
        <v>3074.1610531414262</v>
      </c>
      <c r="AF135" s="17">
        <f>[1]Дератизація!H136+'[2]по будинку'!AR135+'[3]по будинку'!AQ135+'[4]по будинку'!AQ135+'[5]по будинку'!AQ135+'[6]по будинку'!AQ135+'[7]по будинку'!AQ135+'[8]по будинку'!AQ135+'[9]по будинку'!AQ135+'[10]по будинку'!AQ135+'[11]по будинку'!AQ135+'[12]по будинку'!AQ135</f>
        <v>1302.2908</v>
      </c>
      <c r="AG135" s="10">
        <f>[1]Дератизація!O136+'[2]по будинку'!AS135+'[3]по будинку'!AR135+'[4]по будинку'!AR135+'[5]по будинку'!AR135+'[6]по будинку'!AR135+'[7]по будинку'!AR135+'[8]по будинку'!AR135+'[9]по будинку'!AR135+'[10]по будинку'!AR135+'[11]по будинку'!AR135+'[12]по будинку'!AR135</f>
        <v>1081.3303032518807</v>
      </c>
      <c r="AH135" s="10">
        <f t="shared" ref="AH135:AH198" si="84">AF135-AG135</f>
        <v>220.96049674811934</v>
      </c>
      <c r="AI135" s="23">
        <v>0</v>
      </c>
      <c r="AJ135" s="17">
        <f>[1]Дезінсекція!H137+'[2]по будинку'!AV135+'[3]по будинку'!AU135+'[4]по будинку'!AU135+'[5]по будинку'!AU135+'[6]по будинку'!AU135+'[7]по будинку'!AU135+'[8]по будинку'!AU135+'[9]по будинку'!AU135+'[10]по будинку'!AU135+'[11]по будинку'!AU135+'[12]по будинку'!AU135</f>
        <v>40.448560000000001</v>
      </c>
      <c r="AK135" s="10">
        <f>[1]Дезінсекція!O137+'[2]по будинку'!AW135+'[3]по будинку'!AV135+'[4]по будинку'!AV135+'[5]по будинку'!AV135+'[6]по будинку'!AV135+'[7]по будинку'!AV135+'[8]по будинку'!AV135+'[9]по будинку'!AV135+'[10]по будинку'!AV135+'[11]по будинку'!AV135+'[12]по будинку'!AV135</f>
        <v>0</v>
      </c>
      <c r="AL135" s="10">
        <f t="shared" ref="AL135:AL198" si="85">AJ135-AK135</f>
        <v>40.448560000000001</v>
      </c>
      <c r="AM135" s="23">
        <v>0</v>
      </c>
      <c r="AN135" s="17">
        <f>'[1]Обслуг. ДВК'!H137+'[2]по будинку'!AZ135+'[3]по будинку'!AY135+'[4]по будинку'!AY135+'[5]по будинку'!AY135+'[6]по будинку'!AY135+'[7]по будинку'!AY135+'[8]по будинку'!AY135+'[9]по будинку'!AY135+'[10]по будинку'!AY135+'[11]по будинку'!AY135+'[12]по будинку'!AY135</f>
        <v>2289.7241599999998</v>
      </c>
      <c r="AO135" s="10">
        <f>'[1]Обслуг. ДВК'!Q137+'[2]по будинку'!BA135+'[3]по будинку'!AZ135+'[4]по будинку'!AZ135+'[5]по будинку'!AZ135+'[6]по будинку'!AZ135+'[7]по будинку'!AZ135+'[8]по будинку'!AZ135+'[9]по будинку'!AZ135+'[10]по будинку'!AZ135+'[11]по будинку'!AZ135+'[12]по будинку'!AZ135</f>
        <v>1915.8855176413103</v>
      </c>
      <c r="AP135" s="10">
        <f t="shared" si="63"/>
        <v>373.83864235868941</v>
      </c>
      <c r="AQ135" s="23">
        <v>0</v>
      </c>
      <c r="AR135" s="17">
        <f>'[1]ТО мереж електропост.'!H138+'[2]по будинку'!BD135+'[3]по будинку'!BC135+'[4]по будинку'!BC135+'[5]по будинку'!BC135+'[6]по будинку'!BC135+'[7]по будинку'!BC135+'[8]по будинку'!BC135+'[9]по будинку'!BC135+'[10]по будинку'!BC135+'[11]по будинку'!BC135+'[12]по будинку'!BC135</f>
        <v>8526.4745599999987</v>
      </c>
      <c r="AS135" s="11">
        <f>'[1]ТО мереж електропост.'!P138+'[2]по будинку'!BE135+'[3]по будинку'!BD135+'[4]по будинку'!BD135+'[5]по будинку'!BD135+'[6]по будинку'!BD135+'[7]по будинку'!BD135+'[8]по будинку'!BD135+'[9]по будинку'!BD135+'[10]по будинку'!BD135+'[11]по будинку'!BD135+'[12]по будинку'!BD135</f>
        <v>10500.17523229654</v>
      </c>
      <c r="AT135" s="10">
        <v>0</v>
      </c>
      <c r="AU135" s="23">
        <f t="shared" ref="AU135:AU136" si="86">AS135-AR135</f>
        <v>1973.7006722965416</v>
      </c>
      <c r="AV135" s="17">
        <f>'[1]ПР констр.'!H137+'[2]по будинку'!BH135+'[3]по будинку'!BG135+'[4]по будинку'!BG135+'[5]по будинку'!BG135+'[6]по будинку'!BG135+'[7]по будинку'!BG135+'[8]по будинку'!BG135+'[9]по будинку'!BG135+'[10]по будинку'!BG135+'[11]по будинку'!BG135+'[12]по будинку'!BG135</f>
        <v>35854.017359999991</v>
      </c>
      <c r="AW135" s="10">
        <v>2137.0100000000002</v>
      </c>
      <c r="AX135" s="10">
        <f t="shared" ref="AX135:AX199" si="87">AV135-AW135</f>
        <v>33717.007359999989</v>
      </c>
      <c r="AY135" s="23">
        <v>0</v>
      </c>
      <c r="AZ135" s="17">
        <f>'[1]Прибирання та вивезення снігу'!H136+'[2]по будинку'!BL135+'[3]по будинку'!BK135+'[4]по будинку'!BK135+'[5]по будинку'!BK135+'[6]по будинку'!BK135+'[7]по будинку'!BK135+'[8]по будинку'!BK135+'[9]по будинку'!BK135+'[10]по будинку'!BK135+'[11]по будинку'!BK135+'[12]по будинку'!BK135</f>
        <v>4253.9567999999999</v>
      </c>
      <c r="BA135" s="10">
        <f>'[1]Прибирання та вивезення снігу'!R136+'[2]по будинку'!BM135+'[3]по будинку'!BL135+'[4]по будинку'!BL135+'[5]по будинку'!BL135+'[6]по будинку'!BL135+'[7]по будинку'!BL135+'[8]по будинку'!BL135+'[9]по будинку'!BL135+'[10]по будинку'!BL135+'[11]по будинку'!BL135+'[12]по будинку'!BL135</f>
        <v>7051.4762525701872</v>
      </c>
      <c r="BB135" s="10">
        <v>0</v>
      </c>
      <c r="BC135" s="23">
        <f>BA135-AZ135</f>
        <v>2797.5194525701872</v>
      </c>
      <c r="BD135" s="17">
        <f>'[1]експлуатація номерних знаків'!H137+'[2]по будинку'!BP135+'[3]по будинку'!BO135+'[4]по будинку'!BO135+'[5]по будинку'!BO135+'[6]по будинку'!BO135+'[7]по будинку'!BO135+'[8]по будинку'!BO135+'[9]по будинку'!BO135+'[10]по будинку'!BO135+'[11]по будинку'!BO135+'[12]по будинку'!BO135</f>
        <v>9.5652000000000008</v>
      </c>
      <c r="BE135" s="10">
        <f>'[1]експлуатація номерних знаків'!P137+'[2]по будинку'!BQ135+'[3]по будинку'!BP135+'[4]по будинку'!BP135+'[5]по будинку'!BP135+'[6]по будинку'!BP135+'[7]по будинку'!BP135+'[8]по будинку'!BP135+'[9]по будинку'!BP135+'[10]по будинку'!BP135+'[11]по будинку'!BP135+'[12]по будинку'!BP135</f>
        <v>0</v>
      </c>
      <c r="BF135" s="12">
        <f t="shared" ref="BF135:BF198" si="88">BD135-BE135</f>
        <v>9.5652000000000008</v>
      </c>
      <c r="BG135" s="29">
        <v>0</v>
      </c>
      <c r="BH135" s="17">
        <f>'[1]Освітлення місць загального кор'!H137+'[2]по будинку'!BT135+'[3]по будинку'!BS135+'[4]по будинку'!BS135+'[5]по будинку'!BS135+'[6]по будинку'!BS135+'[7]по будинку'!BS135+'[8]по будинку'!BS135+'[9]по будинку'!BS135+'[10]по будинку'!BS135+'[11]по будинку'!BS135+'[12]по будинку'!BS135</f>
        <v>10934.8372</v>
      </c>
      <c r="BI135" s="10">
        <f>'[1]Освітлення місць загального кор'!Q137+'[2]по будинку'!BU135+'[3]по будинку'!BT135+'[4]по будинку'!BT135+'[5]по будинку'!BT135+'[6]по будинку'!BT135+'[7]по будинку'!BT135+'[8]по будинку'!BT135+'[9]по будинку'!BT135+'[10]по будинку'!BT135+'[11]по будинку'!BT135+'[12]по будинку'!BT135</f>
        <v>5605.2832190815652</v>
      </c>
      <c r="BJ135" s="10">
        <f t="shared" ref="BJ135:BJ198" si="89">BH135-BI135</f>
        <v>5329.5539809184347</v>
      </c>
      <c r="BK135" s="27">
        <v>0</v>
      </c>
      <c r="BL135" s="17">
        <v>0</v>
      </c>
      <c r="BM135" s="10">
        <f>'[1]Енергопостачання ліфтів'!P137+'[2]по будинку'!BY135+'[3]по будинку'!BX135+'[4]по будинку'!BX135+'[5]по будинку'!BX135+'[6]по будинку'!BX135+'[7]по будинку'!BX135+'[8]по будинку'!BX135+'[9]по будинку'!BX135+'[10]по будинку'!BX135+'[11]по будинку'!BX135+'[12]по будинку'!BX135</f>
        <v>0</v>
      </c>
      <c r="BN135" s="10">
        <f t="shared" ref="BN135:BN198" si="90">BL135-BM135</f>
        <v>0</v>
      </c>
      <c r="BO135" s="23">
        <f t="shared" ref="BO135:BO198" si="91">BM135-BL135</f>
        <v>0</v>
      </c>
      <c r="BP135" s="134">
        <f t="shared" ref="BP135:BQ198" si="92">D135+H135+L135+P135+T135+X135+AB135+AF135+AJ135+AN135+AR135+AV135+AZ135+BD135+BH135+BL135</f>
        <v>117898.72247999998</v>
      </c>
      <c r="BQ135" s="12">
        <f t="shared" si="92"/>
        <v>101009.52690203772</v>
      </c>
      <c r="BR135" s="10">
        <f t="shared" ref="BR135:BR197" si="93">BP135-BQ135</f>
        <v>16889.195577962266</v>
      </c>
      <c r="BS135" s="15">
        <v>0</v>
      </c>
      <c r="BT135" s="30">
        <f t="shared" ref="BT135:BT198" si="94">BQ135/BP135</f>
        <v>0.85674827324081226</v>
      </c>
    </row>
    <row r="136" spans="1:72" ht="17.100000000000001" customHeight="1" x14ac:dyDescent="0.2">
      <c r="A136" s="136">
        <v>131</v>
      </c>
      <c r="B136" s="39" t="s">
        <v>27</v>
      </c>
      <c r="C136" s="36">
        <v>17</v>
      </c>
      <c r="D136" s="22">
        <f>'[1]Прибирання сходових кліто'!H137+'[2]по будинку'!P136+'[3]по будинку'!O136+'[4]по будинку'!O136+'[5]по будинку'!O136+'[6]по будинку'!O136+'[7]по будинку'!O136+'[8]по будинку'!O136+'[9]по будинку'!O136+'[10]по будинку'!O136+'[11]по будинку'!O136+'[12]по будинку'!O136</f>
        <v>9814.2382399999988</v>
      </c>
      <c r="E136" s="11">
        <f>'[1]Прибирання сходових кліто'!Y137+'[2]по будинку'!Q136+'[3]по будинку'!P136+'[4]по будинку'!P136+'[5]по будинку'!P136+'[6]по будинку'!P136+'[7]по будинку'!P136+'[8]по будинку'!P136+'[9]по будинку'!P136+'[10]по будинку'!P136+'[11]по будинку'!P136+'[12]по будинку'!P136</f>
        <v>10978.404156959847</v>
      </c>
      <c r="F136" s="10">
        <v>0</v>
      </c>
      <c r="G136" s="23">
        <f t="shared" ref="G136:G148" si="95">E136-D136</f>
        <v>1164.1659169598479</v>
      </c>
      <c r="H136" s="17">
        <f>'[1]Прибирання прибуд терит.'!H136+'[2]по будинку'!T136+'[3]по будинку'!S136+'[4]по будинку'!S136+'[5]по будинку'!S136+'[6]по будинку'!S136+'[7]по будинку'!S136+'[8]по будинку'!S136+'[9]по будинку'!S136+'[10]по будинку'!S136+'[11]по будинку'!S136+'[12]по будинку'!S136</f>
        <v>8128.7603999999983</v>
      </c>
      <c r="I136" s="11">
        <f>'[1]Прибирання прибуд терит.'!AG136+'[2]по будинку'!U136+'[3]по будинку'!T136+'[4]по будинку'!T136+'[5]по будинку'!T136+'[6]по будинку'!T136+'[7]по будинку'!T136+'[8]по будинку'!T136+'[9]по будинку'!T136+'[10]по будинку'!T136+'[11]по будинку'!T136+'[12]по будинку'!T136</f>
        <v>15280.033406185477</v>
      </c>
      <c r="J136" s="10">
        <v>0</v>
      </c>
      <c r="K136" s="23">
        <f t="shared" si="77"/>
        <v>7151.2730061854791</v>
      </c>
      <c r="L136" s="22">
        <f>'[1]Вивезення та знешкодження ТПВ'!H138+'[2]по будинку'!X136+'[3]по будинку'!W136+'[4]по будинку'!W136+'[5]по будинку'!W136</f>
        <v>7342.5567999999994</v>
      </c>
      <c r="M136" s="10">
        <f>'[1]Вивезення та знешкодження ТПВ'!V138+'[2]по будинку'!Y136+'[3]по будинку'!X136+'[4]по будинку'!X136+'[5]по будинку'!X136</f>
        <v>7727.7956996802332</v>
      </c>
      <c r="N136" s="10">
        <v>0</v>
      </c>
      <c r="O136" s="15">
        <f t="shared" si="78"/>
        <v>385.23889968023377</v>
      </c>
      <c r="P136" s="17">
        <f>'[1]Приб підвал, тех.поверхів,покр '!H138+'[2]по будинку'!AB136+'[3]по будинку'!AA136+'[4]по будинку'!AA136+'[5]по будинку'!AA136+'[6]по будинку'!AA136+'[7]по будинку'!AA136+'[8]по будинку'!AA136+'[9]по будинку'!AA136+'[10]по будинку'!AA136+'[11]по будинку'!AA136+'[12]по будинку'!AA136</f>
        <v>792.32783999999981</v>
      </c>
      <c r="Q136" s="11">
        <f>'[1]Приб підвал, тех.поверхів,покр '!Q138+'[2]по будинку'!AC136+'[3]по будинку'!AB136+'[4]по будинку'!AB136+'[5]по будинку'!AB136+'[6]по будинку'!AB136+'[7]по будинку'!AB136+'[8]по будинку'!AB136+'[9]по будинку'!AB136+'[10]по будинку'!AB136+'[11]по будинку'!AB136+'[12]по будинку'!AB136</f>
        <v>237.75984588368112</v>
      </c>
      <c r="R136" s="10">
        <f t="shared" si="79"/>
        <v>554.56799411631869</v>
      </c>
      <c r="S136" s="23">
        <v>0</v>
      </c>
      <c r="T136" s="17">
        <v>0</v>
      </c>
      <c r="U136" s="10">
        <f>'[1]ТО ліфтів'!Q138+'[2]по будинку'!AG136+'[3]по будинку'!AF136+'[4]по будинку'!AF136+'[5]по будинку'!AF136+'[6]по будинку'!AF136+'[7]по будинку'!AF136+'[8]по будинку'!AF136+'[9]по будинку'!AF136+'[10]по будинку'!AF136+'[11]по будинку'!AF136+'[12]по будинку'!AF136</f>
        <v>0</v>
      </c>
      <c r="V136" s="10">
        <f t="shared" si="80"/>
        <v>0</v>
      </c>
      <c r="W136" s="23">
        <f t="shared" si="81"/>
        <v>0</v>
      </c>
      <c r="X136" s="17">
        <f>'[1]Обслуг. дисп.'!H138+'[2]по будинку'!AJ136+'[3]по будинку'!AI136+'[4]по будинку'!AI136+'[5]по будинку'!AI136+'[6]по будинку'!AI136+'[7]по будинку'!AI136+'[8]по будинку'!AI136+'[9]по будинку'!AI136+'[10]по будинку'!AI136+'[11]по будинку'!AI136+'[12]по будинку'!AI136</f>
        <v>0</v>
      </c>
      <c r="Y136" s="10">
        <f>'[1]Обслуг. дисп.'!O138+'[2]по будинку'!AK136+'[3]по будинку'!AJ136+'[4]по будинку'!AJ136+'[5]по будинку'!AJ136+'[6]по будинку'!AJ136+'[7]по будинку'!AJ136+'[8]по будинку'!AJ136+'[9]по будинку'!AJ136+'[10]по будинку'!AJ136+'[11]по будинку'!AJ136+'[12]по будинку'!AJ136</f>
        <v>0</v>
      </c>
      <c r="Z136" s="10">
        <f t="shared" si="82"/>
        <v>0</v>
      </c>
      <c r="AA136" s="27">
        <f t="shared" si="83"/>
        <v>0</v>
      </c>
      <c r="AB136" s="17">
        <f>'[1]ТО внутр. буд.сист'!H136+'[2]по будинку'!AN136+'[3]по будинку'!AM136+'[4]по будинку'!AM136+'[5]по будинку'!AM136+'[6]по будинку'!AM136+'[7]по будинку'!AM136+'[8]по будинку'!AM136+'[9]по будинку'!AM136+'[10]по будинку'!AM136+'[11]по будинку'!AM136+'[12]по будинку'!AM136</f>
        <v>22003.261640000001</v>
      </c>
      <c r="AC136" s="10">
        <f>'[1]ТО внутр. буд.сист'!W136+'[2]по будинку'!AO136+'[3]по будинку'!AN136+'[4]по будинку'!AN136+'[5]по будинку'!AN136+'[6]по будинку'!AN136+'[7]по будинку'!AN136+'[8]по будинку'!AN136+'[9]по будинку'!AN136+'[10]по будинку'!AN136+'[11]по будинку'!AN136+'[12]по будинку'!AN136</f>
        <v>20524.058466482686</v>
      </c>
      <c r="AD136" s="10">
        <f t="shared" ref="AD136:AD199" si="96">AB136-AC136</f>
        <v>1479.203173517315</v>
      </c>
      <c r="AE136" s="23">
        <v>0</v>
      </c>
      <c r="AF136" s="17">
        <f>[1]Дератизація!H137+'[2]по будинку'!AR136+'[3]по будинку'!AQ136+'[4]по будинку'!AQ136+'[5]по будинку'!AQ136+'[6]по будинку'!AQ136+'[7]по будинку'!AQ136+'[8]по будинку'!AQ136+'[9]по будинку'!AQ136+'[10]по будинку'!AQ136+'[11]по будинку'!AQ136+'[12]по будинку'!AQ136</f>
        <v>1690.4104999999997</v>
      </c>
      <c r="AG136" s="10">
        <f>[1]Дератизація!O137+'[2]по будинку'!AS136+'[3]по будинку'!AR136+'[4]по будинку'!AR136+'[5]по будинку'!AR136+'[6]по будинку'!AR136+'[7]по будинку'!AR136+'[8]по будинку'!AR136+'[9]по будинку'!AR136+'[10]по будинку'!AR136+'[11]по будинку'!AR136+'[12]по будинку'!AR136</f>
        <v>1400.2180512618388</v>
      </c>
      <c r="AH136" s="10">
        <f t="shared" si="84"/>
        <v>290.19244873816092</v>
      </c>
      <c r="AI136" s="23">
        <v>0</v>
      </c>
      <c r="AJ136" s="17">
        <f>[1]Дезінсекція!H138+'[2]по будинку'!AV136+'[3]по будинку'!AU136+'[4]по будинку'!AU136+'[5]по будинку'!AU136+'[6]по будинку'!AU136+'[7]по будинку'!AU136+'[8]по будинку'!AU136+'[9]по будинку'!AU136+'[10]по будинку'!AU136+'[11]по будинку'!AU136+'[12]по будинку'!AU136</f>
        <v>50.136809999999997</v>
      </c>
      <c r="AK136" s="10">
        <f>[1]Дезінсекція!O138+'[2]по будинку'!AW136+'[3]по будинку'!AV136+'[4]по будинку'!AV136+'[5]по будинку'!AV136+'[6]по будинку'!AV136+'[7]по будинку'!AV136+'[8]по будинку'!AV136+'[9]по будинку'!AV136+'[10]по будинку'!AV136+'[11]по будинку'!AV136+'[12]по будинку'!AV136</f>
        <v>0</v>
      </c>
      <c r="AL136" s="10">
        <f t="shared" si="85"/>
        <v>50.136809999999997</v>
      </c>
      <c r="AM136" s="23">
        <v>0</v>
      </c>
      <c r="AN136" s="17">
        <f>'[1]Обслуг. ДВК'!H138+'[2]по будинку'!AZ136+'[3]по будинку'!AY136+'[4]по будинку'!AY136+'[5]по будинку'!AY136+'[6]по будинку'!AY136+'[7]по будинку'!AY136+'[8]по будинку'!AY136+'[9]по будинку'!AY136+'[10]по будинку'!AY136+'[11]по будинку'!AY136+'[12]по будинку'!AY136</f>
        <v>1564.9292399999999</v>
      </c>
      <c r="AO136" s="10">
        <f>'[1]Обслуг. ДВК'!Q138+'[2]по будинку'!BA136+'[3]по будинку'!AZ136+'[4]по будинку'!AZ136+'[5]по будинку'!AZ136+'[6]по будинку'!AZ136+'[7]по будинку'!AZ136+'[8]по будинку'!AZ136+'[9]по будинку'!AZ136+'[10]по будинку'!AZ136+'[11]по будинку'!AZ136+'[12]по будинку'!AZ136</f>
        <v>1752.3503940242997</v>
      </c>
      <c r="AP136" s="10">
        <v>0</v>
      </c>
      <c r="AQ136" s="23">
        <f>AO136-AN136</f>
        <v>187.42115402429977</v>
      </c>
      <c r="AR136" s="17">
        <f>'[1]ТО мереж електропост.'!H139+'[2]по будинку'!BD136+'[3]по будинку'!BC136+'[4]по будинку'!BC136+'[5]по будинку'!BC136+'[6]по будинку'!BC136+'[7]по будинку'!BC136+'[8]по будинку'!BC136+'[9]по будинку'!BC136+'[10]по будинку'!BC136+'[11]по будинку'!BC136+'[12]по будинку'!BC136</f>
        <v>8767.6587399999989</v>
      </c>
      <c r="AS136" s="11">
        <f>'[1]ТО мереж електропост.'!P139+'[2]по будинку'!BE136+'[3]по будинку'!BD136+'[4]по будинку'!BD136+'[5]по будинку'!BD136+'[6]по будинку'!BD136+'[7]по будинку'!BD136+'[8]по будинку'!BD136+'[9]по будинку'!BD136+'[10]по будинку'!BD136+'[11]по будинку'!BD136+'[12]по будинку'!BD136</f>
        <v>8590.8154159305068</v>
      </c>
      <c r="AT136" s="10">
        <v>0</v>
      </c>
      <c r="AU136" s="23">
        <f t="shared" si="86"/>
        <v>-176.84332406949216</v>
      </c>
      <c r="AV136" s="17">
        <f>'[1]ПР констр.'!H138+'[2]по будинку'!BH136+'[3]по будинку'!BG136+'[4]по будинку'!BG136+'[5]по будинку'!BG136+'[6]по будинку'!BG136+'[7]по будинку'!BG136+'[8]по будинку'!BG136+'[9]по будинку'!BG136+'[10]по будинку'!BG136+'[11]по будинку'!BG136+'[12]по будинку'!BG136</f>
        <v>46696.39553999999</v>
      </c>
      <c r="AW136" s="10">
        <v>12292.439999999999</v>
      </c>
      <c r="AX136" s="10">
        <f t="shared" si="87"/>
        <v>34403.955539999995</v>
      </c>
      <c r="AY136" s="23">
        <v>0</v>
      </c>
      <c r="AZ136" s="17">
        <f>'[1]Прибирання та вивезення снігу'!H137+'[2]по будинку'!BL136+'[3]по будинку'!BK136+'[4]по будинку'!BK136+'[5]по будинку'!BK136+'[6]по будинку'!BK136+'[7]по будинку'!BK136+'[8]по будинку'!BK136+'[9]по будинку'!BK136+'[10]по будинку'!BK136+'[11]по будинку'!BK136+'[12]по будинку'!BK136</f>
        <v>4382.1879499999995</v>
      </c>
      <c r="BA136" s="10">
        <f>'[1]Прибирання та вивезення снігу'!R137+'[2]по будинку'!BM136+'[3]по будинку'!BL136+'[4]по будинку'!BL136+'[5]по будинку'!BL136+'[6]по будинку'!BL136+'[7]по будинку'!BL136+'[8]по будинку'!BL136+'[9]по будинку'!BL136+'[10]по будинку'!BL136+'[11]по будинку'!BL136+'[12]по будинку'!BL136</f>
        <v>2655.2895068490561</v>
      </c>
      <c r="BB136" s="10">
        <f t="shared" si="76"/>
        <v>1726.8984431509434</v>
      </c>
      <c r="BC136" s="23">
        <v>0</v>
      </c>
      <c r="BD136" s="17">
        <f>'[1]експлуатація номерних знаків'!H138+'[2]по будинку'!BP136+'[3]по будинку'!BO136+'[4]по будинку'!BO136+'[5]по будинку'!BO136+'[6]по будинку'!BO136+'[7]по будинку'!BO136+'[8]по будинку'!BO136+'[9]по будинку'!BO136+'[10]по будинку'!BO136+'[11]по будинку'!BO136+'[12]по будинку'!BO136</f>
        <v>9.5889499999999988</v>
      </c>
      <c r="BE136" s="10">
        <f>'[1]експлуатація номерних знаків'!P138+'[2]по будинку'!BQ136+'[3]по будинку'!BP136+'[4]по будинку'!BP136+'[5]по будинку'!BP136+'[6]по будинку'!BP136+'[7]по будинку'!BP136+'[8]по будинку'!BP136+'[9]по будинку'!BP136+'[10]по будинку'!BP136+'[11]по будинку'!BP136+'[12]по будинку'!BP136</f>
        <v>0</v>
      </c>
      <c r="BF136" s="12">
        <f t="shared" si="88"/>
        <v>9.5889499999999988</v>
      </c>
      <c r="BG136" s="29">
        <v>0</v>
      </c>
      <c r="BH136" s="17">
        <f>'[1]Освітлення місць загального кор'!H138+'[2]по будинку'!BT136+'[3]по будинку'!BS136+'[4]по будинку'!BS136+'[5]по будинку'!BS136+'[6]по будинку'!BS136+'[7]по будинку'!BS136+'[8]по будинку'!BS136+'[9]по будинку'!BS136+'[10]по будинку'!BS136+'[11]по будинку'!BS136+'[12]по будинку'!BS136</f>
        <v>8575.6285699999971</v>
      </c>
      <c r="BI136" s="10">
        <f>'[1]Освітлення місць загального кор'!Q138+'[2]по будинку'!BU136+'[3]по будинку'!BT136+'[4]по будинку'!BT136+'[5]по будинку'!BT136+'[6]по будинку'!BT136+'[7]по будинку'!BT136+'[8]по будинку'!BT136+'[9]по будинку'!BT136+'[10]по будинку'!BT136+'[11]по будинку'!BT136+'[12]по будинку'!BT136</f>
        <v>6694.4101027068218</v>
      </c>
      <c r="BJ136" s="10">
        <f t="shared" si="89"/>
        <v>1881.2184672931753</v>
      </c>
      <c r="BK136" s="27">
        <v>0</v>
      </c>
      <c r="BL136" s="17">
        <v>0</v>
      </c>
      <c r="BM136" s="10">
        <f>'[1]Енергопостачання ліфтів'!P138+'[2]по будинку'!BY136+'[3]по будинку'!BX136+'[4]по будинку'!BX136+'[5]по будинку'!BX136+'[6]по будинку'!BX136+'[7]по будинку'!BX136+'[8]по будинку'!BX136+'[9]по будинку'!BX136+'[10]по будинку'!BX136+'[11]по будинку'!BX136+'[12]по будинку'!BX136</f>
        <v>0</v>
      </c>
      <c r="BN136" s="10">
        <f t="shared" si="90"/>
        <v>0</v>
      </c>
      <c r="BO136" s="23">
        <f t="shared" si="91"/>
        <v>0</v>
      </c>
      <c r="BP136" s="134">
        <f t="shared" si="92"/>
        <v>119818.08121999999</v>
      </c>
      <c r="BQ136" s="12">
        <f t="shared" si="92"/>
        <v>88133.575045964448</v>
      </c>
      <c r="BR136" s="10">
        <f t="shared" si="93"/>
        <v>31684.506174035545</v>
      </c>
      <c r="BS136" s="15">
        <v>0</v>
      </c>
      <c r="BT136" s="30">
        <f t="shared" si="94"/>
        <v>0.73556156256701277</v>
      </c>
    </row>
    <row r="137" spans="1:72" ht="17.100000000000001" customHeight="1" x14ac:dyDescent="0.2">
      <c r="A137" s="136">
        <v>132</v>
      </c>
      <c r="B137" s="39" t="s">
        <v>27</v>
      </c>
      <c r="C137" s="36">
        <v>19</v>
      </c>
      <c r="D137" s="22">
        <f>'[1]Прибирання сходових кліто'!H138+'[2]по будинку'!P137+'[3]по будинку'!O137+'[4]по будинку'!O137+'[5]по будинку'!O137+'[6]по будинку'!O137+'[7]по будинку'!O137+'[8]по будинку'!O137+'[9]по будинку'!O137+'[10]по будинку'!O137+'[11]по будинку'!O137+'[12]по будинку'!O137</f>
        <v>14571.536903999999</v>
      </c>
      <c r="E137" s="11">
        <f>'[1]Прибирання сходових кліто'!Y138+'[2]по будинку'!Q137+'[3]по будинку'!P137+'[4]по будинку'!P137+'[5]по будинку'!P137+'[6]по будинку'!P137+'[7]по будинку'!P137+'[8]по будинку'!P137+'[9]по будинку'!P137+'[10]по будинку'!P137+'[11]по будинку'!P137+'[12]по будинку'!P137</f>
        <v>15442.382833051472</v>
      </c>
      <c r="F137" s="10">
        <v>0</v>
      </c>
      <c r="G137" s="23">
        <f t="shared" si="95"/>
        <v>870.84592905147292</v>
      </c>
      <c r="H137" s="17">
        <f>'[1]Прибирання прибуд терит.'!H137+'[2]по будинку'!T137+'[3]по будинку'!S137+'[4]по будинку'!S137+'[5]по будинку'!S137+'[6]по будинку'!S137+'[7]по будинку'!S137+'[8]по будинку'!S137+'[9]по будинку'!S137+'[10]по будинку'!S137+'[11]по будинку'!S137+'[12]по будинку'!S137</f>
        <v>33090.363467999989</v>
      </c>
      <c r="I137" s="11">
        <f>'[1]Прибирання прибуд терит.'!AG137+'[2]по будинку'!U137+'[3]по будинку'!T137+'[4]по будинку'!T137+'[5]по будинку'!T137+'[6]по будинку'!T137+'[7]по будинку'!T137+'[8]по будинку'!T137+'[9]по будинку'!T137+'[10]по будинку'!T137+'[11]по будинку'!T137+'[12]по будинку'!T137</f>
        <v>49882.160121372159</v>
      </c>
      <c r="J137" s="10">
        <v>0</v>
      </c>
      <c r="K137" s="23">
        <f t="shared" si="77"/>
        <v>16791.79665337217</v>
      </c>
      <c r="L137" s="22">
        <f>'[1]Вивезення та знешкодження ТПВ'!H139+'[2]по будинку'!X137+'[3]по будинку'!W137+'[4]по будинку'!W137+'[5]по будинку'!W137</f>
        <v>8581.1894999999986</v>
      </c>
      <c r="M137" s="10">
        <f>'[1]Вивезення та знешкодження ТПВ'!V139+'[2]по будинку'!Y137+'[3]по будинку'!X137+'[4]по будинку'!X137+'[5]по будинку'!X137</f>
        <v>10078.610222818172</v>
      </c>
      <c r="N137" s="10">
        <v>0</v>
      </c>
      <c r="O137" s="15">
        <f t="shared" si="78"/>
        <v>1497.4207228181731</v>
      </c>
      <c r="P137" s="17">
        <f>'[1]Приб підвал, тех.поверхів,покр '!H139+'[2]по будинку'!AB137+'[3]по будинку'!AA137+'[4]по будинку'!AA137+'[5]по будинку'!AA137+'[6]по будинку'!AA137+'[7]по будинку'!AA137+'[8]по будинку'!AA137+'[9]по будинку'!AA137+'[10]по будинку'!AA137+'[11]по будинку'!AA137+'[12]по будинку'!AA137</f>
        <v>1219.8316259999997</v>
      </c>
      <c r="Q137" s="11">
        <f>'[1]Приб підвал, тех.поверхів,покр '!Q139+'[2]по будинку'!AC137+'[3]по будинку'!AB137+'[4]по будинку'!AB137+'[5]по будинку'!AB137+'[6]по будинку'!AB137+'[7]по будинку'!AB137+'[8]по будинку'!AB137+'[9]по будинку'!AB137+'[10]по будинку'!AB137+'[11]по будинку'!AB137+'[12]по будинку'!AB137</f>
        <v>336.82644833521488</v>
      </c>
      <c r="R137" s="10">
        <f t="shared" si="79"/>
        <v>883.00517766478481</v>
      </c>
      <c r="S137" s="23">
        <v>0</v>
      </c>
      <c r="T137" s="17">
        <v>0</v>
      </c>
      <c r="U137" s="10">
        <f>'[1]ТО ліфтів'!Q139+'[2]по будинку'!AG137+'[3]по будинку'!AF137+'[4]по будинку'!AF137+'[5]по будинку'!AF137+'[6]по будинку'!AF137+'[7]по будинку'!AF137+'[8]по будинку'!AF137+'[9]по будинку'!AF137+'[10]по будинку'!AF137+'[11]по будинку'!AF137+'[12]по будинку'!AF137</f>
        <v>0</v>
      </c>
      <c r="V137" s="10">
        <f t="shared" si="80"/>
        <v>0</v>
      </c>
      <c r="W137" s="23">
        <f t="shared" si="81"/>
        <v>0</v>
      </c>
      <c r="X137" s="17">
        <f>'[1]Обслуг. дисп.'!H139+'[2]по будинку'!AJ137+'[3]по будинку'!AI137+'[4]по будинку'!AI137+'[5]по будинку'!AI137+'[6]по будинку'!AI137+'[7]по будинку'!AI137+'[8]по будинку'!AI137+'[9]по будинку'!AI137+'[10]по будинку'!AI137+'[11]по будинку'!AI137+'[12]по будинку'!AI137</f>
        <v>0</v>
      </c>
      <c r="Y137" s="10">
        <f>'[1]Обслуг. дисп.'!O139+'[2]по будинку'!AK137+'[3]по будинку'!AJ137+'[4]по будинку'!AJ137+'[5]по будинку'!AJ137+'[6]по будинку'!AJ137+'[7]по будинку'!AJ137+'[8]по будинку'!AJ137+'[9]по будинку'!AJ137+'[10]по будинку'!AJ137+'[11]по будинку'!AJ137+'[12]по будинку'!AJ137</f>
        <v>0</v>
      </c>
      <c r="Z137" s="10">
        <f t="shared" si="82"/>
        <v>0</v>
      </c>
      <c r="AA137" s="27">
        <f t="shared" si="83"/>
        <v>0</v>
      </c>
      <c r="AB137" s="17">
        <f>'[1]ТО внутр. буд.сист'!H137+'[2]по будинку'!AN137+'[3]по будинку'!AM137+'[4]по будинку'!AM137+'[5]по будинку'!AM137+'[6]по будинку'!AM137+'[7]по будинку'!AM137+'[8]по будинку'!AM137+'[9]по будинку'!AM137+'[10]по будинку'!AM137+'[11]по будинку'!AM137+'[12]по будинку'!AM137</f>
        <v>33563.413067999994</v>
      </c>
      <c r="AC137" s="10">
        <f>'[1]ТО внутр. буд.сист'!W137+'[2]по будинку'!AO137+'[3]по будинку'!AN137+'[4]по будинку'!AN137+'[5]по будинку'!AN137+'[6]по будинку'!AN137+'[7]по будинку'!AN137+'[8]по будинку'!AN137+'[9]по будинку'!AN137+'[10]по будинку'!AN137+'[11]по будинку'!AN137+'[12]по будинку'!AN137</f>
        <v>21901.03448324187</v>
      </c>
      <c r="AD137" s="10">
        <f t="shared" si="96"/>
        <v>11662.378584758124</v>
      </c>
      <c r="AE137" s="23">
        <v>0</v>
      </c>
      <c r="AF137" s="17">
        <f>[1]Дератизація!H138+'[2]по будинку'!AR137+'[3]по будинку'!AQ137+'[4]по будинку'!AQ137+'[5]по будинку'!AQ137+'[6]по будинку'!AQ137+'[7]по будинку'!AQ137+'[8]по будинку'!AQ137+'[9]по будинку'!AQ137+'[10]по будинку'!AQ137+'[11]по будинку'!AQ137+'[12]по будинку'!AQ137</f>
        <v>2454.1874659999994</v>
      </c>
      <c r="AG137" s="10">
        <f>[1]Дератизація!O138+'[2]по будинку'!AS137+'[3]по будинку'!AR137+'[4]по будинку'!AR137+'[5]по будинку'!AR137+'[6]по будинку'!AR137+'[7]по будинку'!AR137+'[8]по будинку'!AR137+'[9]по будинку'!AR137+'[10]по будинку'!AR137+'[11]по будинку'!AR137+'[12]по будинку'!AR137</f>
        <v>2036.0681872937703</v>
      </c>
      <c r="AH137" s="10">
        <f t="shared" si="84"/>
        <v>418.11927870622912</v>
      </c>
      <c r="AI137" s="23">
        <v>0</v>
      </c>
      <c r="AJ137" s="17">
        <f>[1]Дезінсекція!H139+'[2]по будинку'!AV137+'[3]по будинку'!AU137+'[4]по будинку'!AU137+'[5]по будинку'!AU137+'[6]по будинку'!AU137+'[7]по будинку'!AU137+'[8]по будинку'!AU137+'[9]по будинку'!AU137+'[10]по будинку'!AU137+'[11]по будинку'!AU137+'[12]по будинку'!AU137</f>
        <v>74.369101999999998</v>
      </c>
      <c r="AK137" s="10">
        <f>[1]Дезінсекція!O139+'[2]по будинку'!AW137+'[3]по будинку'!AV137+'[4]по будинку'!AV137+'[5]по будинку'!AV137+'[6]по будинку'!AV137+'[7]по будинку'!AV137+'[8]по будинку'!AV137+'[9]по будинку'!AV137+'[10]по будинку'!AV137+'[11]по будинку'!AV137+'[12]по будинку'!AV137</f>
        <v>3952.993560040476</v>
      </c>
      <c r="AL137" s="10">
        <v>0</v>
      </c>
      <c r="AM137" s="23">
        <f>AK137-AJ137</f>
        <v>3878.6244580404759</v>
      </c>
      <c r="AN137" s="17">
        <f>'[1]Обслуг. ДВК'!H139+'[2]по будинку'!AZ137+'[3]по будинку'!AY137+'[4]по будинку'!AY137+'[5]по будинку'!AY137+'[6]по будинку'!AY137+'[7]по будинку'!AY137+'[8]по будинку'!AY137+'[9]по будинку'!AY137+'[10]по будинку'!AY137+'[11]по будинку'!AY137+'[12]по будинку'!AY137</f>
        <v>2330.5291179999999</v>
      </c>
      <c r="AO137" s="10">
        <f>'[1]Обслуг. ДВК'!Q139+'[2]по будинку'!BA137+'[3]по будинку'!AZ137+'[4]по будинку'!AZ137+'[5]по будинку'!AZ137+'[6]по будинку'!AZ137+'[7]по будинку'!AZ137+'[8]по будинку'!AZ137+'[9]по будинку'!AZ137+'[10]по будинку'!AZ137+'[11]по будинку'!AZ137+'[12]по будинку'!AZ137</f>
        <v>6397.6522040257059</v>
      </c>
      <c r="AP137" s="10">
        <v>0</v>
      </c>
      <c r="AQ137" s="23">
        <f>AO137-AN137</f>
        <v>4067.123086025706</v>
      </c>
      <c r="AR137" s="17">
        <f>'[1]ТО мереж електропост.'!H140+'[2]по будинку'!BD137+'[3]по будинку'!BC137+'[4]по будинку'!BC137+'[5]по будинку'!BC137+'[6]по будинку'!BC137+'[7]по будинку'!BC137+'[8]по будинку'!BC137+'[9]по будинку'!BC137+'[10]по будинку'!BC137+'[11]по будинку'!BC137+'[12]по будинку'!BC137</f>
        <v>17790.967231999999</v>
      </c>
      <c r="AS137" s="11">
        <f>'[1]ТО мереж електропост.'!P140+'[2]по будинку'!BE137+'[3]по будинку'!BD137+'[4]по будинку'!BD137+'[5]по будинку'!BD137+'[6]по будинку'!BD137+'[7]по будинку'!BD137+'[8]по будинку'!BD137+'[9]по будинку'!BD137+'[10]по будинку'!BD137+'[11]по будинку'!BD137+'[12]по будинку'!BD137</f>
        <v>8318.1148536854125</v>
      </c>
      <c r="AT137" s="10">
        <f t="shared" ref="AT137:AT200" si="97">AR137-AS137</f>
        <v>9472.8523783145865</v>
      </c>
      <c r="AU137" s="23">
        <v>0</v>
      </c>
      <c r="AV137" s="17">
        <f>'[1]ПР констр.'!H139+'[2]по будинку'!BH137+'[3]по будинку'!BG137+'[4]по будинку'!BG137+'[5]по будинку'!BG137+'[6]по будинку'!BG137+'[7]по будинку'!BG137+'[8]по будинку'!BG137+'[9]по будинку'!BG137+'[10]по будинку'!BG137+'[11]по будинку'!BG137+'[12]по будинку'!BG137</f>
        <v>72747.225161999973</v>
      </c>
      <c r="AW137" s="10">
        <v>51497.619999999995</v>
      </c>
      <c r="AX137" s="10">
        <f t="shared" si="87"/>
        <v>21249.605161999978</v>
      </c>
      <c r="AY137" s="23">
        <v>0</v>
      </c>
      <c r="AZ137" s="17">
        <f>'[1]Прибирання та вивезення снігу'!H138+'[2]по будинку'!BL137+'[3]по будинку'!BK137+'[4]по будинку'!BK137+'[5]по будинку'!BK137+'[6]по будинку'!BK137+'[7]по будинку'!BK137+'[8]по будинку'!BK137+'[9]по будинку'!BK137+'[10]по будинку'!BK137+'[11]по будинку'!BK137+'[12]по будинку'!BK137</f>
        <v>7287.3086299999995</v>
      </c>
      <c r="BA137" s="10">
        <f>'[1]Прибирання та вивезення снігу'!R138+'[2]по будинку'!BM137+'[3]по будинку'!BL137+'[4]по будинку'!BL137+'[5]по будинку'!BL137+'[6]по будинку'!BL137+'[7]по будинку'!BL137+'[8]по будинку'!BL137+'[9]по будинку'!BL137+'[10]по будинку'!BL137+'[11]по будинку'!BL137+'[12]по будинку'!BL137</f>
        <v>2709.3309232142142</v>
      </c>
      <c r="BB137" s="10">
        <f t="shared" si="76"/>
        <v>4577.9777067857849</v>
      </c>
      <c r="BC137" s="23">
        <v>0</v>
      </c>
      <c r="BD137" s="17">
        <f>'[1]експлуатація номерних знаків'!H139+'[2]по будинку'!BP137+'[3]по будинку'!BO137+'[4]по будинку'!BO137+'[5]по будинку'!BO137+'[6]по будинку'!BO137+'[7]по будинку'!BO137+'[8]по будинку'!BO137+'[9]по будинку'!BO137+'[10]по будинку'!BO137+'[11]по будинку'!BO137+'[12]по будинку'!BO137</f>
        <v>6.1607120000000002</v>
      </c>
      <c r="BE137" s="10">
        <f>'[1]експлуатація номерних знаків'!P139+'[2]по будинку'!BQ137+'[3]по будинку'!BP137+'[4]по будинку'!BP137+'[5]по будинку'!BP137+'[6]по будинку'!BP137+'[7]по будинку'!BP137+'[8]по будинку'!BP137+'[9]по будинку'!BP137+'[10]по будинку'!BP137+'[11]по будинку'!BP137+'[12]по будинку'!BP137</f>
        <v>0</v>
      </c>
      <c r="BF137" s="12">
        <f t="shared" si="88"/>
        <v>6.1607120000000002</v>
      </c>
      <c r="BG137" s="29">
        <v>0</v>
      </c>
      <c r="BH137" s="17">
        <f>'[1]Освітлення місць загального кор'!H139+'[2]по будинку'!BT137+'[3]по будинку'!BS137+'[4]по будинку'!BS137+'[5]по будинку'!BS137+'[6]по будинку'!BS137+'[7]по будинку'!BS137+'[8]по будинку'!BS137+'[9]по будинку'!BS137+'[10]по будинку'!BS137+'[11]по будинку'!BS137+'[12]по будинку'!BS137</f>
        <v>12625.657877999998</v>
      </c>
      <c r="BI137" s="10">
        <f>'[1]Освітлення місць загального кор'!Q139+'[2]по будинку'!BU137+'[3]по будинку'!BT137+'[4]по будинку'!BT137+'[5]по будинку'!BT137+'[6]по будинку'!BT137+'[7]по будинку'!BT137+'[8]по будинку'!BT137+'[9]по будинку'!BT137+'[10]по будинку'!BT137+'[11]по будинку'!BT137+'[12]по будинку'!BT137</f>
        <v>4425.1769343752712</v>
      </c>
      <c r="BJ137" s="10">
        <f t="shared" si="89"/>
        <v>8200.4809436247269</v>
      </c>
      <c r="BK137" s="27">
        <v>0</v>
      </c>
      <c r="BL137" s="17">
        <v>0</v>
      </c>
      <c r="BM137" s="10">
        <f>'[1]Енергопостачання ліфтів'!P139+'[2]по будинку'!BY137+'[3]по будинку'!BX137+'[4]по будинку'!BX137+'[5]по будинку'!BX137+'[6]по будинку'!BX137+'[7]по будинку'!BX137+'[8]по будинку'!BX137+'[9]по будинку'!BX137+'[10]по будинку'!BX137+'[11]по будинку'!BX137+'[12]по будинку'!BX137</f>
        <v>0</v>
      </c>
      <c r="BN137" s="10">
        <f t="shared" si="90"/>
        <v>0</v>
      </c>
      <c r="BO137" s="23">
        <f t="shared" si="91"/>
        <v>0</v>
      </c>
      <c r="BP137" s="134">
        <f t="shared" si="92"/>
        <v>206342.73986599993</v>
      </c>
      <c r="BQ137" s="12">
        <f t="shared" si="92"/>
        <v>176977.97077145375</v>
      </c>
      <c r="BR137" s="10">
        <f t="shared" si="93"/>
        <v>29364.76909454618</v>
      </c>
      <c r="BS137" s="15">
        <v>0</v>
      </c>
      <c r="BT137" s="30">
        <f t="shared" si="94"/>
        <v>0.85768935164079041</v>
      </c>
    </row>
    <row r="138" spans="1:72" ht="17.100000000000001" customHeight="1" x14ac:dyDescent="0.2">
      <c r="A138" s="135">
        <v>133</v>
      </c>
      <c r="B138" s="39" t="s">
        <v>27</v>
      </c>
      <c r="C138" s="36">
        <v>21</v>
      </c>
      <c r="D138" s="22">
        <f>'[1]Прибирання сходових кліто'!H139+'[2]по будинку'!P138+'[3]по будинку'!O138+'[4]по будинку'!O138+'[5]по будинку'!O138+'[6]по будинку'!O138+'[7]по будинку'!O138+'[8]по будинку'!O138+'[9]по будинку'!O138+'[10]по будинку'!O138+'[11]по будинку'!O138+'[12]по будинку'!O138</f>
        <v>5596.4160000000011</v>
      </c>
      <c r="E138" s="11">
        <f>'[1]Прибирання сходових кліто'!Y139+'[2]по будинку'!Q138+'[3]по будинку'!P138+'[4]по будинку'!P138+'[5]по будинку'!P138+'[6]по будинку'!P138+'[7]по будинку'!P138+'[8]по будинку'!P138+'[9]по будинку'!P138+'[10]по будинку'!P138+'[11]по будинку'!P138+'[12]по будинку'!P138</f>
        <v>7123.5271865657314</v>
      </c>
      <c r="F138" s="10">
        <v>0</v>
      </c>
      <c r="G138" s="23">
        <f t="shared" si="95"/>
        <v>1527.1111865657303</v>
      </c>
      <c r="H138" s="17">
        <f>'[1]Прибирання прибуд терит.'!H138+'[2]по будинку'!T138+'[3]по будинку'!S138+'[4]по будинку'!S138+'[5]по будинку'!S138+'[6]по будинку'!S138+'[7]по будинку'!S138+'[8]по будинку'!S138+'[9]по будинку'!S138+'[10]по будинку'!S138+'[11]по будинку'!S138+'[12]по будинку'!S138</f>
        <v>19453.593599999997</v>
      </c>
      <c r="I138" s="11">
        <f>'[1]Прибирання прибуд терит.'!AG138+'[2]по будинку'!U138+'[3]по будинку'!T138+'[4]по будинку'!T138+'[5]по будинку'!T138+'[6]по будинку'!T138+'[7]по будинку'!T138+'[8]по будинку'!T138+'[9]по будинку'!T138+'[10]по будинку'!T138+'[11]по будинку'!T138+'[12]по будинку'!T138</f>
        <v>25559.066465459498</v>
      </c>
      <c r="J138" s="10">
        <v>0</v>
      </c>
      <c r="K138" s="23">
        <f t="shared" si="77"/>
        <v>6105.4728654595019</v>
      </c>
      <c r="L138" s="22">
        <f>'[1]Вивезення та знешкодження ТПВ'!H140+'[2]по будинку'!X138+'[3]по будинку'!W138+'[4]по будинку'!W138+'[5]по будинку'!W138</f>
        <v>7499.52</v>
      </c>
      <c r="M138" s="10">
        <f>'[1]Вивезення та знешкодження ТПВ'!V140+'[2]по будинку'!Y138+'[3]по будинку'!X138+'[4]по будинку'!X138+'[5]по будинку'!X138</f>
        <v>8391.0705184955095</v>
      </c>
      <c r="N138" s="10">
        <v>0</v>
      </c>
      <c r="O138" s="15">
        <f t="shared" si="78"/>
        <v>891.5505184955091</v>
      </c>
      <c r="P138" s="17">
        <f>'[1]Приб підвал, тех.поверхів,покр '!H140+'[2]по будинку'!AB138+'[3]по будинку'!AA138+'[4]по будинку'!AA138+'[5]по будинку'!AA138+'[6]по будинку'!AA138+'[7]по будинку'!AA138+'[8]по будинку'!AA138+'[9]по будинку'!AA138+'[10]по будинку'!AA138+'[11]по будинку'!AA138+'[12]по будинку'!AA138</f>
        <v>976.06655999999975</v>
      </c>
      <c r="Q138" s="11">
        <f>'[1]Приб підвал, тех.поверхів,покр '!Q140+'[2]по будинку'!AC138+'[3]по будинку'!AB138+'[4]по будинку'!AB138+'[5]по будинку'!AB138+'[6]по будинку'!AB138+'[7]по будинку'!AB138+'[8]по будинку'!AB138+'[9]по будинку'!AB138+'[10]по будинку'!AB138+'[11]по будинку'!AB138+'[12]по будинку'!AB138</f>
        <v>237.75984588368112</v>
      </c>
      <c r="R138" s="10">
        <f t="shared" si="79"/>
        <v>738.30671411631863</v>
      </c>
      <c r="S138" s="23">
        <v>0</v>
      </c>
      <c r="T138" s="17">
        <v>0</v>
      </c>
      <c r="U138" s="10">
        <f>'[1]ТО ліфтів'!Q140+'[2]по будинку'!AG138+'[3]по будинку'!AF138+'[4]по будинку'!AF138+'[5]по будинку'!AF138+'[6]по будинку'!AF138+'[7]по будинку'!AF138+'[8]по будинку'!AF138+'[9]по будинку'!AF138+'[10]по будинку'!AF138+'[11]по будинку'!AF138+'[12]по будинку'!AF138</f>
        <v>0</v>
      </c>
      <c r="V138" s="10">
        <f t="shared" si="80"/>
        <v>0</v>
      </c>
      <c r="W138" s="23">
        <f t="shared" si="81"/>
        <v>0</v>
      </c>
      <c r="X138" s="17">
        <f>'[1]Обслуг. дисп.'!H140+'[2]по будинку'!AJ138+'[3]по будинку'!AI138+'[4]по будинку'!AI138+'[5]по будинку'!AI138+'[6]по будинку'!AI138+'[7]по будинку'!AI138+'[8]по будинку'!AI138+'[9]по будинку'!AI138+'[10]по будинку'!AI138+'[11]по будинку'!AI138+'[12]по будинку'!AI138</f>
        <v>0</v>
      </c>
      <c r="Y138" s="10">
        <f>'[1]Обслуг. дисп.'!O140+'[2]по будинку'!AK138+'[3]по будинку'!AJ138+'[4]по будинку'!AJ138+'[5]по будинку'!AJ138+'[6]по будинку'!AJ138+'[7]по будинку'!AJ138+'[8]по будинку'!AJ138+'[9]по будинку'!AJ138+'[10]по будинку'!AJ138+'[11]по будинку'!AJ138+'[12]по будинку'!AJ138</f>
        <v>0</v>
      </c>
      <c r="Z138" s="10">
        <f t="shared" si="82"/>
        <v>0</v>
      </c>
      <c r="AA138" s="27">
        <f t="shared" si="83"/>
        <v>0</v>
      </c>
      <c r="AB138" s="17">
        <f>'[1]ТО внутр. буд.сист'!H138+'[2]по будинку'!AN138+'[3]по будинку'!AM138+'[4]по будинку'!AM138+'[5]по будинку'!AM138+'[6]по будинку'!AM138+'[7]по будинку'!AM138+'[8]по будинку'!AM138+'[9]по будинку'!AM138+'[10]по будинку'!AM138+'[11]по будинку'!AM138+'[12]по будинку'!AM138</f>
        <v>27877.570560000007</v>
      </c>
      <c r="AC138" s="10">
        <f>'[1]ТО внутр. буд.сист'!W138+'[2]по будинку'!AO138+'[3]по будинку'!AN138+'[4]по будинку'!AN138+'[5]по будинку'!AN138+'[6]по будинку'!AN138+'[7]по будинку'!AN138+'[8]по будинку'!AN138+'[9]по будинку'!AN138+'[10]по будинку'!AN138+'[11]по будинку'!AN138+'[12]по будинку'!AN138</f>
        <v>17746.435218342824</v>
      </c>
      <c r="AD138" s="10">
        <f t="shared" si="96"/>
        <v>10131.135341657184</v>
      </c>
      <c r="AE138" s="23">
        <v>0</v>
      </c>
      <c r="AF138" s="17">
        <f>[1]Дератизація!H139+'[2]по будинку'!AR138+'[3]по будинку'!AQ138+'[4]по будинку'!AQ138+'[5]по будинку'!AQ138+'[6]по будинку'!AQ138+'[7]по будинку'!AQ138+'[8]по будинку'!AQ138+'[9]по будинку'!AQ138+'[10]по будинку'!AQ138+'[11]по будинку'!AQ138+'[12]по будинку'!AQ138</f>
        <v>1726.0185600000002</v>
      </c>
      <c r="AG138" s="10">
        <f>[1]Дератизація!O139+'[2]по будинку'!AS138+'[3]по будинку'!AR138+'[4]по будинку'!AR138+'[5]по будинку'!AR138+'[6]по будинку'!AR138+'[7]по будинку'!AR138+'[8]по будинку'!AR138+'[9]по будинку'!AR138+'[10]по будинку'!AR138+'[11]по будинку'!AR138+'[12]по будинку'!AR138</f>
        <v>1432.2271610620835</v>
      </c>
      <c r="AH138" s="10">
        <f t="shared" si="84"/>
        <v>293.79139893791671</v>
      </c>
      <c r="AI138" s="23">
        <v>0</v>
      </c>
      <c r="AJ138" s="17">
        <f>[1]Дезінсекція!H140+'[2]по будинку'!AV138+'[3]по будинку'!AU138+'[4]по будинку'!AU138+'[5]по будинку'!AU138+'[6]по будинку'!AU138+'[7]по будинку'!AU138+'[8]по будинку'!AU138+'[9]по будинку'!AU138+'[10]по будинку'!AU138+'[11]по будинку'!AU138+'[12]по будинку'!AU138</f>
        <v>54.51263999999999</v>
      </c>
      <c r="AK138" s="10">
        <f>[1]Дезінсекція!O140+'[2]по будинку'!AW138+'[3]по будинку'!AV138+'[4]по будинку'!AV138+'[5]по будинку'!AV138+'[6]по будинку'!AV138+'[7]по будинку'!AV138+'[8]по будинку'!AV138+'[9]по будинку'!AV138+'[10]по будинку'!AV138+'[11]по будинку'!AV138+'[12]по будинку'!AV138</f>
        <v>0</v>
      </c>
      <c r="AL138" s="10">
        <f t="shared" si="85"/>
        <v>54.51263999999999</v>
      </c>
      <c r="AM138" s="23">
        <v>0</v>
      </c>
      <c r="AN138" s="17">
        <f>'[1]Обслуг. ДВК'!H140+'[2]по будинку'!AZ138+'[3]по будинку'!AY138+'[4]по будинку'!AY138+'[5]по будинку'!AY138+'[6]по будинку'!AY138+'[7]по будинку'!AY138+'[8]по будинку'!AY138+'[9]по будинку'!AY138+'[10]по будинку'!AY138+'[11]по будинку'!AY138+'[12]по будинку'!AY138</f>
        <v>4760.9856</v>
      </c>
      <c r="AO138" s="10">
        <f>'[1]Обслуг. ДВК'!Q140+'[2]по будинку'!BA138+'[3]по будинку'!AZ138+'[4]по будинку'!AZ138+'[5]по будинку'!AZ138+'[6]по будинку'!AZ138+'[7]по будинку'!AZ138+'[8]по будинку'!AZ138+'[9]по будинку'!AZ138+'[10]по будинку'!AZ138+'[11]по будинку'!AZ138+'[12]по будинку'!AZ138</f>
        <v>2535.2495389837359</v>
      </c>
      <c r="AP138" s="10">
        <f t="shared" si="63"/>
        <v>2225.7360610162641</v>
      </c>
      <c r="AQ138" s="23">
        <v>0</v>
      </c>
      <c r="AR138" s="17">
        <f>'[1]ТО мереж електропост.'!H141+'[2]по будинку'!BD138+'[3]по будинку'!BC138+'[4]по будинку'!BC138+'[5]по будинку'!BC138+'[6]по будинку'!BC138+'[7]по будинку'!BC138+'[8]по будинку'!BC138+'[9]по будинку'!BC138+'[10]по будинку'!BC138+'[11]по будинку'!BC138+'[12]по будинку'!BC138</f>
        <v>4590.3513599999987</v>
      </c>
      <c r="AS138" s="11">
        <f>'[1]ТО мереж електропост.'!P141+'[2]по будинку'!BE138+'[3]по будинку'!BD138+'[4]по будинку'!BD138+'[5]по будинку'!BD138+'[6]по будинку'!BD138+'[7]по будинку'!BD138+'[8]по будинку'!BD138+'[9]по будинку'!BD138+'[10]по будинку'!BD138+'[11]по будинку'!BD138+'[12]по будинку'!BD138</f>
        <v>13985.934551931145</v>
      </c>
      <c r="AT138" s="10">
        <f t="shared" si="97"/>
        <v>-9395.5831919311458</v>
      </c>
      <c r="AU138" s="23">
        <v>0</v>
      </c>
      <c r="AV138" s="17">
        <f>'[1]ПР констр.'!H140+'[2]по будинку'!BH138+'[3]по будинку'!BG138+'[4]по будинку'!BG138+'[5]по будинку'!BG138+'[6]по будинку'!BG138+'[7]по будинку'!BG138+'[8]по будинку'!BG138+'[9]по будинку'!BG138+'[10]по будинку'!BG138+'[11]по будинку'!BG138+'[12]по будинку'!BG138</f>
        <v>37252.454399999995</v>
      </c>
      <c r="AW138" s="10">
        <v>13581.4</v>
      </c>
      <c r="AX138" s="10">
        <f t="shared" si="87"/>
        <v>23671.054399999994</v>
      </c>
      <c r="AY138" s="23">
        <v>0</v>
      </c>
      <c r="AZ138" s="17">
        <f>'[1]Прибирання та вивезення снігу'!H139+'[2]по будинку'!BL138+'[3]по будинку'!BK138+'[4]по будинку'!BK138+'[5]по будинку'!BK138+'[6]по будинку'!BK138+'[7]по будинку'!BK138+'[8]по будинку'!BK138+'[9]по будинку'!BK138+'[10]по будинку'!BK138+'[11]по будинку'!BK138+'[12]по будинку'!BK138</f>
        <v>4984.1971200000007</v>
      </c>
      <c r="BA138" s="10">
        <f>'[1]Прибирання та вивезення снігу'!R139+'[2]по будинку'!BM138+'[3]по будинку'!BL138+'[4]по будинку'!BL138+'[5]по будинку'!BL138+'[6]по будинку'!BL138+'[7]по будинку'!BL138+'[8]по будинку'!BL138+'[9]по будинку'!BL138+'[10]по будинку'!BL138+'[11]по будинку'!BL138+'[12]по будинку'!BL138</f>
        <v>2667.745982379156</v>
      </c>
      <c r="BB138" s="10">
        <f t="shared" si="76"/>
        <v>2316.4511376208447</v>
      </c>
      <c r="BC138" s="23">
        <v>0</v>
      </c>
      <c r="BD138" s="17">
        <f>'[1]експлуатація номерних знаків'!H140+'[2]по будинку'!BP138+'[3]по будинку'!BO138+'[4]по будинку'!BO138+'[5]по будинку'!BO138+'[6]по будинку'!BO138+'[7]по будинку'!BO138+'[8]по будинку'!BO138+'[9]по будинку'!BO138+'[10]по будинку'!BO138+'[11]по будинку'!BO138+'[12]по будинку'!BO138</f>
        <v>9.0316799999999997</v>
      </c>
      <c r="BE138" s="10">
        <f>'[1]експлуатація номерних знаків'!P140+'[2]по будинку'!BQ138+'[3]по будинку'!BP138+'[4]по будинку'!BP138+'[5]по будинку'!BP138+'[6]по будинку'!BP138+'[7]по будинку'!BP138+'[8]по будинку'!BP138+'[9]по будинку'!BP138+'[10]по будинку'!BP138+'[11]по будинку'!BP138+'[12]по будинку'!BP138</f>
        <v>0</v>
      </c>
      <c r="BF138" s="12">
        <f t="shared" si="88"/>
        <v>9.0316799999999997</v>
      </c>
      <c r="BG138" s="29">
        <v>0</v>
      </c>
      <c r="BH138" s="17">
        <f>'[1]Освітлення місць загального кор'!H140+'[2]по будинку'!BT138+'[3]по будинку'!BS138+'[4]по будинку'!BS138+'[5]по будинку'!BS138+'[6]по будинку'!BS138+'[7]по будинку'!BS138+'[8]по будинку'!BS138+'[9]по будинку'!BS138+'[10]по будинку'!BS138+'[11]по будинку'!BS138+'[12]по будинку'!BS138</f>
        <v>10151.285760000001</v>
      </c>
      <c r="BI138" s="10">
        <f>'[1]Освітлення місць загального кор'!Q140+'[2]по будинку'!BU138+'[3]по будинку'!BT138+'[4]по будинку'!BT138+'[5]по будинку'!BT138+'[6]по будинку'!BT138+'[7]по будинку'!BT138+'[8]по будинку'!BT138+'[9]по будинку'!BT138+'[10]по будинку'!BT138+'[11]по будинку'!BT138+'[12]по будинку'!BT138</f>
        <v>9636.4860220701048</v>
      </c>
      <c r="BJ138" s="10">
        <f t="shared" si="89"/>
        <v>514.79973792989585</v>
      </c>
      <c r="BK138" s="27">
        <v>0</v>
      </c>
      <c r="BL138" s="17">
        <v>0</v>
      </c>
      <c r="BM138" s="10">
        <f>'[1]Енергопостачання ліфтів'!P140+'[2]по будинку'!BY138+'[3]по будинку'!BX138+'[4]по будинку'!BX138+'[5]по будинку'!BX138+'[6]по будинку'!BX138+'[7]по будинку'!BX138+'[8]по будинку'!BX138+'[9]по будинку'!BX138+'[10]по будинку'!BX138+'[11]по будинку'!BX138+'[12]по будинку'!BX138</f>
        <v>0</v>
      </c>
      <c r="BN138" s="10">
        <f t="shared" si="90"/>
        <v>0</v>
      </c>
      <c r="BO138" s="23">
        <f t="shared" si="91"/>
        <v>0</v>
      </c>
      <c r="BP138" s="134">
        <f t="shared" si="92"/>
        <v>124932.00384</v>
      </c>
      <c r="BQ138" s="12">
        <f t="shared" si="92"/>
        <v>102896.90249117346</v>
      </c>
      <c r="BR138" s="10">
        <f t="shared" si="93"/>
        <v>22035.101348826545</v>
      </c>
      <c r="BS138" s="15">
        <v>0</v>
      </c>
      <c r="BT138" s="30">
        <f t="shared" si="94"/>
        <v>0.82362324567332779</v>
      </c>
    </row>
    <row r="139" spans="1:72" ht="17.100000000000001" customHeight="1" x14ac:dyDescent="0.2">
      <c r="A139" s="136">
        <v>134</v>
      </c>
      <c r="B139" s="39" t="s">
        <v>27</v>
      </c>
      <c r="C139" s="36">
        <v>23</v>
      </c>
      <c r="D139" s="22">
        <f>'[1]Прибирання сходових кліто'!H140+'[2]по будинку'!P139+'[3]по будинку'!O139+'[4]по будинку'!O139+'[5]по будинку'!O139+'[6]по будинку'!O139+'[7]по будинку'!O139+'[8]по будинку'!O139+'[9]по будинку'!O139+'[10]по будинку'!O139+'[11]по будинку'!O139+'[12]по будинку'!O139</f>
        <v>14593.221313000004</v>
      </c>
      <c r="E139" s="11">
        <f>'[1]Прибирання сходових кліто'!Y140+'[2]по будинку'!Q139+'[3]по будинку'!P139+'[4]по будинку'!P139+'[5]по будинку'!P139+'[6]по будинку'!P139+'[7]по будинку'!P139+'[8]по будинку'!P139+'[9]по будинку'!P139+'[10]по будинку'!P139+'[11]по будинку'!P139+'[12]по будинку'!P139</f>
        <v>15510.881524467492</v>
      </c>
      <c r="F139" s="10">
        <v>0</v>
      </c>
      <c r="G139" s="23">
        <f t="shared" si="95"/>
        <v>917.6602114674879</v>
      </c>
      <c r="H139" s="17">
        <f>'[1]Прибирання прибуд терит.'!H139+'[2]по будинку'!T139+'[3]по будинку'!S139+'[4]по будинку'!S139+'[5]по будинку'!S139+'[6]по будинку'!S139+'[7]по будинку'!S139+'[8]по будинку'!S139+'[9]по будинку'!S139+'[10]по будинку'!S139+'[11]по будинку'!S139+'[12]по будинку'!S139</f>
        <v>34280.454635999988</v>
      </c>
      <c r="I139" s="11">
        <f>'[1]Прибирання прибуд терит.'!AG139+'[2]по будинку'!U139+'[3]по будинку'!T139+'[4]по будинку'!T139+'[5]по будинку'!T139+'[6]по будинку'!T139+'[7]по будинку'!T139+'[8]по будинку'!T139+'[9]по будинку'!T139+'[10]по будинку'!T139+'[11]по будинку'!T139+'[12]по будинку'!T139</f>
        <v>40328.777737644654</v>
      </c>
      <c r="J139" s="10">
        <v>0</v>
      </c>
      <c r="K139" s="23">
        <f t="shared" si="77"/>
        <v>6048.3231016446662</v>
      </c>
      <c r="L139" s="22">
        <f>'[1]Вивезення та знешкодження ТПВ'!H141+'[2]по будинку'!X139+'[3]по будинку'!W139+'[4]по будинку'!W139+'[5]по будинку'!W139</f>
        <v>9393.3664200000003</v>
      </c>
      <c r="M139" s="10">
        <f>'[1]Вивезення та знешкодження ТПВ'!V141+'[2]по будинку'!Y139+'[3]по будинку'!X139+'[4]по будинку'!X139+'[5]по будинку'!X139</f>
        <v>10208.771544868967</v>
      </c>
      <c r="N139" s="10">
        <v>0</v>
      </c>
      <c r="O139" s="15">
        <f t="shared" si="78"/>
        <v>815.4051248689666</v>
      </c>
      <c r="P139" s="17">
        <f>'[1]Приб підвал, тех.поверхів,покр '!H141+'[2]по будинку'!AB139+'[3]по будинку'!AA139+'[4]по будинку'!AA139+'[5]по будинку'!AA139+'[6]по будинку'!AA139+'[7]по будинку'!AA139+'[8]по будинку'!AA139+'[9]по будинку'!AA139+'[10]по будинку'!AA139+'[11]по будинку'!AA139+'[12]по будинку'!AA139</f>
        <v>1162.2518189999998</v>
      </c>
      <c r="Q139" s="11">
        <f>'[1]Приб підвал, тех.поверхів,покр '!Q141+'[2]по будинку'!AC139+'[3]по будинку'!AB139+'[4]по будинку'!AB139+'[5]по будинку'!AB139+'[6]по будинку'!AB139+'[7]по будинку'!AB139+'[8]по будинку'!AB139+'[9]по будинку'!AB139+'[10]по будинку'!AB139+'[11]по будинку'!AB139+'[12]по будинку'!AB139</f>
        <v>181.61256512018474</v>
      </c>
      <c r="R139" s="10">
        <f t="shared" si="79"/>
        <v>980.6392538798151</v>
      </c>
      <c r="S139" s="23">
        <v>0</v>
      </c>
      <c r="T139" s="17">
        <v>0</v>
      </c>
      <c r="U139" s="10">
        <f>'[1]ТО ліфтів'!Q141+'[2]по будинку'!AG139+'[3]по будинку'!AF139+'[4]по будинку'!AF139+'[5]по будинку'!AF139+'[6]по будинку'!AF139+'[7]по будинку'!AF139+'[8]по будинку'!AF139+'[9]по будинку'!AF139+'[10]по будинку'!AF139+'[11]по будинку'!AF139+'[12]по будинку'!AF139</f>
        <v>0</v>
      </c>
      <c r="V139" s="10">
        <f t="shared" si="80"/>
        <v>0</v>
      </c>
      <c r="W139" s="23">
        <f t="shared" si="81"/>
        <v>0</v>
      </c>
      <c r="X139" s="17">
        <f>'[1]Обслуг. дисп.'!H141+'[2]по будинку'!AJ139+'[3]по будинку'!AI139+'[4]по будинку'!AI139+'[5]по будинку'!AI139+'[6]по будинку'!AI139+'[7]по будинку'!AI139+'[8]по будинку'!AI139+'[9]по будинку'!AI139+'[10]по будинку'!AI139+'[11]по будинку'!AI139+'[12]по будинку'!AI139</f>
        <v>0</v>
      </c>
      <c r="Y139" s="10">
        <f>'[1]Обслуг. дисп.'!O141+'[2]по будинку'!AK139+'[3]по будинку'!AJ139+'[4]по будинку'!AJ139+'[5]по будинку'!AJ139+'[6]по будинку'!AJ139+'[7]по будинку'!AJ139+'[8]по будинку'!AJ139+'[9]по будинку'!AJ139+'[10]по будинку'!AJ139+'[11]по будинку'!AJ139+'[12]по будинку'!AJ139</f>
        <v>0</v>
      </c>
      <c r="Z139" s="10">
        <f t="shared" si="82"/>
        <v>0</v>
      </c>
      <c r="AA139" s="27">
        <f t="shared" si="83"/>
        <v>0</v>
      </c>
      <c r="AB139" s="17">
        <f>'[1]ТО внутр. буд.сист'!H139+'[2]по будинку'!AN139+'[3]по будинку'!AM139+'[4]по будинку'!AM139+'[5]по будинку'!AM139+'[6]по будинку'!AM139+'[7]по будинку'!AM139+'[8]по будинку'!AM139+'[9]по будинку'!AM139+'[10]по будинку'!AM139+'[11]по будинку'!AM139+'[12]по будинку'!AM139</f>
        <v>34875.544926000002</v>
      </c>
      <c r="AC139" s="10">
        <f>'[1]ТО внутр. буд.сист'!W139+'[2]по будинку'!AO139+'[3]по будинку'!AN139+'[4]по будинку'!AN139+'[5]по будинку'!AN139+'[6]по будинку'!AN139+'[7]по будинку'!AN139+'[8]по будинку'!AN139+'[9]по будинку'!AN139+'[10]по будинку'!AN139+'[11]по будинку'!AN139+'[12]по будинку'!AN139</f>
        <v>42065.872240877507</v>
      </c>
      <c r="AD139" s="10">
        <v>0</v>
      </c>
      <c r="AE139" s="23">
        <f t="shared" ref="AE139:AE194" si="98">AC139-AB139</f>
        <v>7190.3273148775043</v>
      </c>
      <c r="AF139" s="17">
        <f>[1]Дератизація!H140+'[2]по будинку'!AR139+'[3]по будинку'!AQ139+'[4]по будинку'!AQ139+'[5]по будинку'!AQ139+'[6]по будинку'!AQ139+'[7]по будинку'!AQ139+'[8]по будинку'!AQ139+'[9]по будинку'!AQ139+'[10]по будинку'!AQ139+'[11]по будинку'!AQ139+'[12]по будинку'!AQ139</f>
        <v>2153.96774</v>
      </c>
      <c r="AG139" s="10">
        <f>[1]Дератизація!O140+'[2]по будинку'!AS139+'[3]по будинку'!AR139+'[4]по будинку'!AR139+'[5]по будинку'!AR139+'[6]по будинку'!AR139+'[7]по будинку'!AR139+'[8]по будинку'!AR139+'[9]по будинку'!AR139+'[10]по будинку'!AR139+'[11]по будинку'!AR139+'[12]по будинку'!AR139</f>
        <v>1778.7919588993211</v>
      </c>
      <c r="AH139" s="10">
        <f t="shared" si="84"/>
        <v>375.17578110067893</v>
      </c>
      <c r="AI139" s="23">
        <v>0</v>
      </c>
      <c r="AJ139" s="17">
        <f>[1]Дезінсекція!H141+'[2]по будинку'!AV139+'[3]по будинку'!AU139+'[4]по будинку'!AU139+'[5]по будинку'!AU139+'[6]по будинку'!AU139+'[7]по будинку'!AU139+'[8]по будинку'!AU139+'[9]по будинку'!AU139+'[10]по будинку'!AU139+'[11]по будинку'!AU139+'[12]по будинку'!AU139</f>
        <v>65.729026000000005</v>
      </c>
      <c r="AK139" s="10">
        <f>[1]Дезінсекція!O141+'[2]по будинку'!AW139+'[3]по будинку'!AV139+'[4]по будинку'!AV139+'[5]по будинку'!AV139+'[6]по будинку'!AV139+'[7]по будинку'!AV139+'[8]по будинку'!AV139+'[9]по будинку'!AV139+'[10]по будинку'!AV139+'[11]по будинку'!AV139+'[12]по будинку'!AV139</f>
        <v>940.75438970436005</v>
      </c>
      <c r="AL139" s="10">
        <v>0</v>
      </c>
      <c r="AM139" s="23">
        <f>AK139-AJ139</f>
        <v>875.02536370436007</v>
      </c>
      <c r="AN139" s="17">
        <f>'[1]Обслуг. ДВК'!H141+'[2]по будинку'!AZ139+'[3]по будинку'!AY139+'[4]по будинку'!AY139+'[5]по будинку'!AY139+'[6]по будинку'!AY139+'[7]по будинку'!AY139+'[8]по будинку'!AY139+'[9]по будинку'!AY139+'[10]по будинку'!AY139+'[11]по будинку'!AY139+'[12]по будинку'!AY139</f>
        <v>2352.0370819999998</v>
      </c>
      <c r="AO139" s="10">
        <f>'[1]Обслуг. ДВК'!Q141+'[2]по будинку'!BA139+'[3]по будинку'!AZ139+'[4]по будинку'!AZ139+'[5]по будинку'!AZ139+'[6]по будинку'!AZ139+'[7]по будинку'!AZ139+'[8]по будинку'!AZ139+'[9]по будинку'!AZ139+'[10]по будинку'!AZ139+'[11]по будинку'!AZ139+'[12]по будинку'!AZ139</f>
        <v>2516.3031506720567</v>
      </c>
      <c r="AP139" s="10">
        <v>0</v>
      </c>
      <c r="AQ139" s="23">
        <f>AO139-AN139</f>
        <v>164.26606867205692</v>
      </c>
      <c r="AR139" s="17">
        <f>'[1]ТО мереж електропост.'!H142+'[2]по будинку'!BD139+'[3]по будинку'!BC139+'[4]по будинку'!BC139+'[5]по будинку'!BC139+'[6]по будинку'!BC139+'[7]по будинку'!BC139+'[8]по будинку'!BC139+'[9]по будинку'!BC139+'[10]по будинку'!BC139+'[11]по будинку'!BC139+'[12]по будинку'!BC139</f>
        <v>17823.698470999996</v>
      </c>
      <c r="AS139" s="11">
        <f>'[1]ТО мереж електропост.'!P142+'[2]по будинку'!BE139+'[3]по будинку'!BD139+'[4]по будинку'!BD139+'[5]по будинку'!BD139+'[6]по будинку'!BD139+'[7]по будинку'!BD139+'[8]по будинку'!BD139+'[9]по будинку'!BD139+'[10]по будинку'!BD139+'[11]по будинку'!BD139+'[12]по будинку'!BD139</f>
        <v>7569.0264590624811</v>
      </c>
      <c r="AT139" s="10">
        <f t="shared" si="97"/>
        <v>10254.672011937515</v>
      </c>
      <c r="AU139" s="23">
        <v>0</v>
      </c>
      <c r="AV139" s="17">
        <f>'[1]ПР констр.'!H141+'[2]по будинку'!BH139+'[3]по будинку'!BG139+'[4]по будинку'!BG139+'[5]по будинку'!BG139+'[6]по будинку'!BG139+'[7]по будинку'!BG139+'[8]по будинку'!BG139+'[9]по будинку'!BG139+'[10]по будинку'!BG139+'[11]по будинку'!BG139+'[12]по будинку'!BG139</f>
        <v>74909.990273999982</v>
      </c>
      <c r="AW139" s="10">
        <v>99372.260000000009</v>
      </c>
      <c r="AX139" s="10">
        <v>0</v>
      </c>
      <c r="AY139" s="23">
        <f>AW139-AV139</f>
        <v>24462.269726000028</v>
      </c>
      <c r="AZ139" s="17">
        <f>'[1]Прибирання та вивезення снігу'!H140+'[2]по будинку'!BL139+'[3]по будинку'!BK139+'[4]по будинку'!BK139+'[5]по будинку'!BK139+'[6]по будинку'!BK139+'[7]по будинку'!BK139+'[8]по будинку'!BK139+'[9]по будинку'!BK139+'[10]по будинку'!BK139+'[11]по будинку'!BK139+'[12]по будинку'!BK139</f>
        <v>6245.1647239999984</v>
      </c>
      <c r="BA139" s="10">
        <f>'[1]Прибирання та вивезення снігу'!R140+'[2]по будинку'!BM139+'[3]по будинку'!BL139+'[4]по будинку'!BL139+'[5]по будинку'!BL139+'[6]по будинку'!BL139+'[7]по будинку'!BL139+'[8]по будинку'!BL139+'[9]по будинку'!BL139+'[10]по будинку'!BL139+'[11]по будинку'!BL139+'[12]по будинку'!BL139</f>
        <v>2693.3739152550643</v>
      </c>
      <c r="BB139" s="10">
        <f t="shared" si="76"/>
        <v>3551.7908087449341</v>
      </c>
      <c r="BC139" s="23">
        <v>0</v>
      </c>
      <c r="BD139" s="17">
        <f>'[1]експлуатація номерних знаків'!H141+'[2]по будинку'!BP139+'[3]по будинку'!BO139+'[4]по будинку'!BO139+'[5]по будинку'!BO139+'[6]по будинку'!BO139+'[7]по будинку'!BO139+'[8]по будинку'!BO139+'[9]по будинку'!BO139+'[10]по будинку'!BO139+'[11]по будинку'!BO139+'[12]по будинку'!BO139</f>
        <v>6.217498</v>
      </c>
      <c r="BE139" s="10">
        <f>'[1]експлуатація номерних знаків'!P141+'[2]по будинку'!BQ139+'[3]по будинку'!BP139+'[4]по будинку'!BP139+'[5]по будинку'!BP139+'[6]по будинку'!BP139+'[7]по будинку'!BP139+'[8]по будинку'!BP139+'[9]по будинку'!BP139+'[10]по будинку'!BP139+'[11]по будинку'!BP139+'[12]по будинку'!BP139</f>
        <v>0</v>
      </c>
      <c r="BF139" s="12">
        <f t="shared" si="88"/>
        <v>6.217498</v>
      </c>
      <c r="BG139" s="29">
        <v>0</v>
      </c>
      <c r="BH139" s="17">
        <f>'[1]Освітлення місць загального кор'!H141+'[2]по будинку'!BT139+'[3]по будинку'!BS139+'[4]по будинку'!BS139+'[5]по будинку'!BS139+'[6]по будинку'!BS139+'[7]по будинку'!BS139+'[8]по будинку'!BS139+'[9]по будинку'!BS139+'[10]по будинку'!BS139+'[11]по будинку'!BS139+'[12]по будинку'!BS139</f>
        <v>12124.050653000002</v>
      </c>
      <c r="BI139" s="10">
        <f>'[1]Освітлення місць загального кор'!Q141+'[2]по будинку'!BU139+'[3]по будинку'!BT139+'[4]по будинку'!BT139+'[5]по будинку'!BT139+'[6]по будинку'!BT139+'[7]по будинку'!BT139+'[8]по будинку'!BT139+'[9]по будинку'!BT139+'[10]по будинку'!BT139+'[11]по будинку'!BT139+'[12]по будинку'!BT139</f>
        <v>5341.3682267920467</v>
      </c>
      <c r="BJ139" s="10">
        <f t="shared" si="89"/>
        <v>6782.6824262079554</v>
      </c>
      <c r="BK139" s="27">
        <v>0</v>
      </c>
      <c r="BL139" s="17">
        <v>0</v>
      </c>
      <c r="BM139" s="10">
        <f>'[1]Енергопостачання ліфтів'!P141+'[2]по будинку'!BY139+'[3]по будинку'!BX139+'[4]по будинку'!BX139+'[5]по будинку'!BX139+'[6]по будинку'!BX139+'[7]по будинку'!BX139+'[8]по будинку'!BX139+'[9]по будинку'!BX139+'[10]по будинку'!BX139+'[11]по будинку'!BX139+'[12]по будинку'!BX139</f>
        <v>0</v>
      </c>
      <c r="BN139" s="10">
        <f t="shared" si="90"/>
        <v>0</v>
      </c>
      <c r="BO139" s="23">
        <f t="shared" si="91"/>
        <v>0</v>
      </c>
      <c r="BP139" s="134">
        <f t="shared" si="92"/>
        <v>209985.694582</v>
      </c>
      <c r="BQ139" s="12">
        <f t="shared" si="92"/>
        <v>228507.79371336417</v>
      </c>
      <c r="BR139" s="10">
        <v>0</v>
      </c>
      <c r="BS139" s="15">
        <f t="shared" ref="BS139:BS198" si="99">BQ139-BP139</f>
        <v>18522.099131364172</v>
      </c>
      <c r="BT139" s="30">
        <f t="shared" si="94"/>
        <v>1.088206480771152</v>
      </c>
    </row>
    <row r="140" spans="1:72" ht="17.100000000000001" customHeight="1" x14ac:dyDescent="0.2">
      <c r="A140" s="136">
        <v>135</v>
      </c>
      <c r="B140" s="39" t="s">
        <v>27</v>
      </c>
      <c r="C140" s="36">
        <v>3</v>
      </c>
      <c r="D140" s="22">
        <f>'[1]Прибирання сходових кліто'!H141+'[2]по будинку'!P140+'[3]по будинку'!O140+'[4]по будинку'!O140+'[5]по будинку'!O140+'[6]по будинку'!O140+'[7]по будинку'!O140+'[8]по будинку'!O140+'[9]по будинку'!O140+'[10]по будинку'!O140+'[11]по будинку'!O140+'[12]по будинку'!O140</f>
        <v>12984.475526000002</v>
      </c>
      <c r="E140" s="11">
        <f>'[1]Прибирання сходових кліто'!Y141+'[2]по будинку'!Q140+'[3]по будинку'!P140+'[4]по будинку'!P140+'[5]по будинку'!P140+'[6]по будинку'!P140+'[7]по будинку'!P140+'[8]по будинку'!P140+'[9]по будинку'!P140+'[10]по будинку'!P140+'[11]по будинку'!P140+'[12]по будинку'!P140</f>
        <v>13570.692650716635</v>
      </c>
      <c r="F140" s="10">
        <v>0</v>
      </c>
      <c r="G140" s="23">
        <f t="shared" si="95"/>
        <v>586.21712471663341</v>
      </c>
      <c r="H140" s="17">
        <f>'[1]Прибирання прибуд терит.'!H140+'[2]по будинку'!T140+'[3]по будинку'!S140+'[4]по будинку'!S140+'[5]по будинку'!S140+'[6]по будинку'!S140+'[7]по будинку'!S140+'[8]по будинку'!S140+'[9]по будинку'!S140+'[10]по будинку'!S140+'[11]по будинку'!S140+'[12]по будинку'!S140</f>
        <v>37306.362570000005</v>
      </c>
      <c r="I140" s="11">
        <f>'[1]Прибирання прибуд терит.'!AG140+'[2]по будинку'!U140+'[3]по будинку'!T140+'[4]по будинку'!T140+'[5]по будинку'!T140+'[6]по будинку'!T140+'[7]по будинку'!T140+'[8]по будинку'!T140+'[9]по будинку'!T140+'[10]по будинку'!T140+'[11]по будинку'!T140+'[12]по будинку'!T140</f>
        <v>40998.115081017531</v>
      </c>
      <c r="J140" s="10">
        <v>0</v>
      </c>
      <c r="K140" s="23">
        <f t="shared" si="77"/>
        <v>3691.7525110175266</v>
      </c>
      <c r="L140" s="22">
        <f>'[1]Вивезення та знешкодження ТПВ'!H142+'[2]по будинку'!X140+'[3]по будинку'!W140+'[4]по будинку'!W140+'[5]по будинку'!W140</f>
        <v>9772.9520000000011</v>
      </c>
      <c r="M140" s="10">
        <f>'[1]Вивезення та знешкодження ТПВ'!V142+'[2]по будинку'!Y140+'[3]по будинку'!X140+'[4]по будинку'!X140+'[5]по будинку'!X140</f>
        <v>10809.429164501502</v>
      </c>
      <c r="N140" s="10">
        <v>0</v>
      </c>
      <c r="O140" s="15">
        <f t="shared" si="78"/>
        <v>1036.4771645015007</v>
      </c>
      <c r="P140" s="17">
        <f>'[1]Приб підвал, тех.поверхів,покр '!H142+'[2]по будинку'!AB140+'[3]по будинку'!AA140+'[4]по будинку'!AA140+'[5]по будинку'!AA140+'[6]по будинку'!AA140+'[7]по будинку'!AA140+'[8]по будинку'!AA140+'[9]по будинку'!AA140+'[10]по будинку'!AA140+'[11]по будинку'!AA140+'[12]по будинку'!AA140</f>
        <v>1148.0395060000001</v>
      </c>
      <c r="Q140" s="11">
        <f>'[1]Приб підвал, тех.поверхів,покр '!Q142+'[2]по будинку'!AC140+'[3]по будинку'!AB140+'[4]по будинку'!AB140+'[5]по будинку'!AB140+'[6]по будинку'!AB140+'[7]по будинку'!AB140+'[8]по будинку'!AB140+'[9]по будинку'!AB140+'[10]по будинку'!AB140+'[11]по будинку'!AB140+'[12]по будинку'!AB140</f>
        <v>453.79354064656428</v>
      </c>
      <c r="R140" s="10">
        <f t="shared" si="79"/>
        <v>694.24596535343585</v>
      </c>
      <c r="S140" s="23">
        <v>0</v>
      </c>
      <c r="T140" s="17">
        <v>0</v>
      </c>
      <c r="U140" s="10">
        <f>'[1]ТО ліфтів'!Q142+'[2]по будинку'!AG140+'[3]по будинку'!AF140+'[4]по будинку'!AF140+'[5]по будинку'!AF140+'[6]по будинку'!AF140+'[7]по будинку'!AF140+'[8]по будинку'!AF140+'[9]по будинку'!AF140+'[10]по будинку'!AF140+'[11]по будинку'!AF140+'[12]по будинку'!AF140</f>
        <v>0</v>
      </c>
      <c r="V140" s="10">
        <f t="shared" si="80"/>
        <v>0</v>
      </c>
      <c r="W140" s="23">
        <f t="shared" si="81"/>
        <v>0</v>
      </c>
      <c r="X140" s="17">
        <f>'[1]Обслуг. дисп.'!H142+'[2]по будинку'!AJ140+'[3]по будинку'!AI140+'[4]по будинку'!AI140+'[5]по будинку'!AI140+'[6]по будинку'!AI140+'[7]по будинку'!AI140+'[8]по будинку'!AI140+'[9]по будинку'!AI140+'[10]по будинку'!AI140+'[11]по будинку'!AI140+'[12]по будинку'!AI140</f>
        <v>0</v>
      </c>
      <c r="Y140" s="10">
        <f>'[1]Обслуг. дисп.'!O142+'[2]по будинку'!AK140+'[3]по будинку'!AJ140+'[4]по будинку'!AJ140+'[5]по будинку'!AJ140+'[6]по будинку'!AJ140+'[7]по будинку'!AJ140+'[8]по будинку'!AJ140+'[9]по будинку'!AJ140+'[10]по будинку'!AJ140+'[11]по будинку'!AJ140+'[12]по будинку'!AJ140</f>
        <v>0</v>
      </c>
      <c r="Z140" s="10">
        <f t="shared" si="82"/>
        <v>0</v>
      </c>
      <c r="AA140" s="27">
        <f t="shared" si="83"/>
        <v>0</v>
      </c>
      <c r="AB140" s="17">
        <f>'[1]ТО внутр. буд.сист'!H140+'[2]по будинку'!AN140+'[3]по будинку'!AM140+'[4]по будинку'!AM140+'[5]по будинку'!AM140+'[6]по будинку'!AM140+'[7]по будинку'!AM140+'[8]по будинку'!AM140+'[9]по будинку'!AM140+'[10]по будинку'!AM140+'[11]по будинку'!AM140+'[12]по будинку'!AM140</f>
        <v>27661.227524000005</v>
      </c>
      <c r="AC140" s="10">
        <f>'[1]ТО внутр. буд.сист'!W140+'[2]по будинку'!AO140+'[3]по будинку'!AN140+'[4]по будинку'!AN140+'[5]по будинку'!AN140+'[6]по будинку'!AN140+'[7]по будинку'!AN140+'[8]по будинку'!AN140+'[9]по будинку'!AN140+'[10]по будинку'!AN140+'[11]по будинку'!AN140+'[12]по будинку'!AN140</f>
        <v>17646.255514093751</v>
      </c>
      <c r="AD140" s="10">
        <f t="shared" si="96"/>
        <v>10014.972009906254</v>
      </c>
      <c r="AE140" s="23">
        <v>0</v>
      </c>
      <c r="AF140" s="17">
        <f>[1]Дератизація!H141+'[2]по будинку'!AR140+'[3]по будинку'!AQ140+'[4]по будинку'!AQ140+'[5]по будинку'!AQ140+'[6]по будинку'!AQ140+'[7]по будинку'!AQ140+'[8]по будинку'!AQ140+'[9]по будинку'!AQ140+'[10]по будинку'!AQ140+'[11]по будинку'!AQ140+'[12]по будинку'!AQ140</f>
        <v>2312.7380360000002</v>
      </c>
      <c r="AG140" s="10">
        <f>[1]Дератизація!O141+'[2]по будинку'!AS140+'[3]по будинку'!AR140+'[4]по будинку'!AR140+'[5]по будинку'!AR140+'[6]по будинку'!AR140+'[7]по будинку'!AR140+'[8]по будинку'!AR140+'[9]по будинку'!AR140+'[10]по будинку'!AR140+'[11]по будинку'!AR140+'[12]по будинку'!AR140</f>
        <v>1912.3638080657563</v>
      </c>
      <c r="AH140" s="10">
        <f t="shared" si="84"/>
        <v>400.37422793424389</v>
      </c>
      <c r="AI140" s="23">
        <v>0</v>
      </c>
      <c r="AJ140" s="17">
        <f>[1]Дезінсекція!H142+'[2]по будинку'!AV140+'[3]по будинку'!AU140+'[4]по будинку'!AU140+'[5]по будинку'!AU140+'[6]по будинку'!AU140+'[7]по будинку'!AU140+'[8]по будинку'!AU140+'[9]по будинку'!AU140+'[10]по будинку'!AU140+'[11]по будинку'!AU140+'[12]по будинку'!AU140</f>
        <v>66.369019999999992</v>
      </c>
      <c r="AK140" s="10">
        <f>[1]Дезінсекція!O142+'[2]по будинку'!AW140+'[3]по будинку'!AV140+'[4]по будинку'!AV140+'[5]по будинку'!AV140+'[6]по будинку'!AV140+'[7]по будинку'!AV140+'[8]по будинку'!AV140+'[9]по будинку'!AV140+'[10]по будинку'!AV140+'[11]по будинку'!AV140+'[12]по будинку'!AV140</f>
        <v>3628.3740196577164</v>
      </c>
      <c r="AL140" s="10">
        <v>0</v>
      </c>
      <c r="AM140" s="23">
        <f>AK140-AJ140</f>
        <v>3562.0049996577163</v>
      </c>
      <c r="AN140" s="17">
        <f>'[1]Обслуг. ДВК'!H142+'[2]по будинку'!AZ140+'[3]по будинку'!AY140+'[4]по будинку'!AY140+'[5]по будинку'!AY140+'[6]по будинку'!AY140+'[7]по будинку'!AY140+'[8]по будинку'!AY140+'[9]по будинку'!AY140+'[10]по будинку'!AY140+'[11]по будинку'!AY140+'[12]по будинку'!AY140</f>
        <v>2647.4910399999999</v>
      </c>
      <c r="AO140" s="10">
        <f>'[1]Обслуг. ДВК'!Q142+'[2]по будинку'!BA140+'[3]по будинку'!AZ140+'[4]по будинку'!AZ140+'[5]по будинку'!AZ140+'[6]по будинку'!AZ140+'[7]по будинку'!AZ140+'[8]по будинку'!AZ140+'[9]по будинку'!AZ140+'[10]по будинку'!AZ140+'[11]по будинку'!AZ140+'[12]по будинку'!AZ140</f>
        <v>3084.0386589600303</v>
      </c>
      <c r="AP140" s="10">
        <v>0</v>
      </c>
      <c r="AQ140" s="23">
        <f t="shared" ref="AQ140:AQ199" si="100">AO140-AN140</f>
        <v>436.54761896003038</v>
      </c>
      <c r="AR140" s="17">
        <f>'[1]ТО мереж електропост.'!H143+'[2]по будинку'!BD140+'[3]по будинку'!BC140+'[4]по будинку'!BC140+'[5]по будинку'!BC140+'[6]по будинку'!BC140+'[7]по будинку'!BC140+'[8]по будинку'!BC140+'[9]по будинку'!BC140+'[10]по будинку'!BC140+'[11]по будинку'!BC140+'[12]по будинку'!BC140</f>
        <v>4221.641106</v>
      </c>
      <c r="AS140" s="11">
        <f>'[1]ТО мереж електропост.'!P143+'[2]по будинку'!BE140+'[3]по будинку'!BD140+'[4]по будинку'!BD140+'[5]по будинку'!BD140+'[6]по будинку'!BD140+'[7]по будинку'!BD140+'[8]по будинку'!BD140+'[9]по будинку'!BD140+'[10]по будинку'!BD140+'[11]по будинку'!BD140+'[12]по будинку'!BD140</f>
        <v>15358.580657288356</v>
      </c>
      <c r="AT140" s="10">
        <v>0</v>
      </c>
      <c r="AU140" s="23">
        <f>AS140-AR140</f>
        <v>11136.939551288357</v>
      </c>
      <c r="AV140" s="17">
        <f>'[1]ПР констр.'!H142+'[2]по будинку'!BH140+'[3]по будинку'!BG140+'[4]по будинку'!BG140+'[5]по будинку'!BG140+'[6]по будинку'!BG140+'[7]по будинку'!BG140+'[8]по будинку'!BG140+'[9]по будинку'!BG140+'[10]по будинку'!BG140+'[11]по будинку'!BG140+'[12]по будинку'!BG140</f>
        <v>37922.258763999998</v>
      </c>
      <c r="AW140" s="10">
        <v>107718.66</v>
      </c>
      <c r="AX140" s="10">
        <v>0</v>
      </c>
      <c r="AY140" s="23">
        <f t="shared" ref="AY140:AY188" si="101">AW140-AV140</f>
        <v>69796.401236000005</v>
      </c>
      <c r="AZ140" s="17">
        <f>'[1]Прибирання та вивезення снігу'!H141+'[2]по будинку'!BL140+'[3]по будинку'!BK140+'[4]по будинку'!BK140+'[5]по будинку'!BK140+'[6]по будинку'!BK140+'[7]по будинку'!BK140+'[8]по будинку'!BK140+'[9]по будинку'!BK140+'[10]по будинку'!BK140+'[11]по будинку'!BK140+'[12]по будинку'!BK140</f>
        <v>4945.8845179999998</v>
      </c>
      <c r="BA140" s="10">
        <f>'[1]Прибирання та вивезення снігу'!R141+'[2]по будинку'!BM140+'[3]по будинку'!BL140+'[4]по будинку'!BL140+'[5]по будинку'!BL140+'[6]по будинку'!BL140+'[7]по будинку'!BL140+'[8]по будинку'!BL140+'[9]по будинку'!BL140+'[10]по будинку'!BL140+'[11]по будинку'!BL140+'[12]по будинку'!BL140</f>
        <v>2260.6092514592328</v>
      </c>
      <c r="BB140" s="10">
        <f t="shared" si="76"/>
        <v>2685.275266540767</v>
      </c>
      <c r="BC140" s="23">
        <v>0</v>
      </c>
      <c r="BD140" s="17">
        <f>'[1]експлуатація номерних знаків'!H142+'[2]по будинку'!BP140+'[3]по будинку'!BO140+'[4]по будинку'!BO140+'[5]по будинку'!BO140+'[6]по будинку'!BO140+'[7]по будинку'!BO140+'[8]по будинку'!BO140+'[9]по будинку'!BO140+'[10]по будинку'!BO140+'[11]по будинку'!BO140+'[12]по будинку'!BO140</f>
        <v>9.7834640000000022</v>
      </c>
      <c r="BE140" s="10">
        <f>'[1]експлуатація номерних знаків'!P142+'[2]по будинку'!BQ140+'[3]по будинку'!BP140+'[4]по будинку'!BP140+'[5]по будинку'!BP140+'[6]по будинку'!BP140+'[7]по будинку'!BP140+'[8]по будинку'!BP140+'[9]по будинку'!BP140+'[10]по будинку'!BP140+'[11]по будинку'!BP140+'[12]по будинку'!BP140</f>
        <v>0</v>
      </c>
      <c r="BF140" s="12">
        <f t="shared" si="88"/>
        <v>9.7834640000000022</v>
      </c>
      <c r="BG140" s="29">
        <v>0</v>
      </c>
      <c r="BH140" s="17">
        <f>'[1]Освітлення місць загального кор'!H142+'[2]по будинку'!BT140+'[3]по будинку'!BS140+'[4]по будинку'!BS140+'[5]по будинку'!BS140+'[6]по будинку'!BS140+'[7]по будинку'!BS140+'[8]по будинку'!BS140+'[9]по будинку'!BS140+'[10]по будинку'!BS140+'[11]по будинку'!BS140+'[12]по будинку'!BS140</f>
        <v>18495.931424000002</v>
      </c>
      <c r="BI140" s="10">
        <f>'[1]Освітлення місць загального кор'!Q142+'[2]по будинку'!BU140+'[3]по будинку'!BT140+'[4]по будинку'!BT140+'[5]по будинку'!BT140+'[6]по будинку'!BT140+'[7]по будинку'!BT140+'[8]по будинку'!BT140+'[9]по будинку'!BT140+'[10]по будинку'!BT140+'[11]по будинку'!BT140+'[12]по будинку'!BT140</f>
        <v>22574.987370811494</v>
      </c>
      <c r="BJ140" s="10">
        <v>0</v>
      </c>
      <c r="BK140" s="27">
        <f t="shared" ref="BK140:BK196" si="102">BI140-BH140</f>
        <v>4079.0559468114916</v>
      </c>
      <c r="BL140" s="17">
        <v>0</v>
      </c>
      <c r="BM140" s="10">
        <f>'[1]Енергопостачання ліфтів'!P142+'[2]по будинку'!BY140+'[3]по будинку'!BX140+'[4]по будинку'!BX140+'[5]по будинку'!BX140+'[6]по будинку'!BX140+'[7]по будинку'!BX140+'[8]по будинку'!BX140+'[9]по будинку'!BX140+'[10]по будинку'!BX140+'[11]по будинку'!BX140+'[12]по будинку'!BX140</f>
        <v>0</v>
      </c>
      <c r="BN140" s="10">
        <f t="shared" si="90"/>
        <v>0</v>
      </c>
      <c r="BO140" s="23">
        <f t="shared" si="91"/>
        <v>0</v>
      </c>
      <c r="BP140" s="134">
        <f t="shared" si="92"/>
        <v>159495.15449800002</v>
      </c>
      <c r="BQ140" s="12">
        <f t="shared" si="92"/>
        <v>240015.89971721856</v>
      </c>
      <c r="BR140" s="10">
        <v>0</v>
      </c>
      <c r="BS140" s="15">
        <f t="shared" si="99"/>
        <v>80520.745219218545</v>
      </c>
      <c r="BT140" s="30">
        <f t="shared" si="94"/>
        <v>1.5048475953558089</v>
      </c>
    </row>
    <row r="141" spans="1:72" ht="17.100000000000001" customHeight="1" x14ac:dyDescent="0.2">
      <c r="A141" s="135">
        <v>136</v>
      </c>
      <c r="B141" s="39" t="s">
        <v>27</v>
      </c>
      <c r="C141" s="36">
        <v>5</v>
      </c>
      <c r="D141" s="22">
        <f>'[1]Прибирання сходових кліто'!H142+'[2]по будинку'!P141+'[3]по будинку'!O141+'[4]по будинку'!O141+'[5]по будинку'!O141+'[6]по будинку'!O141+'[7]по будинку'!O141+'[8]по будинку'!O141+'[9]по будинку'!O141+'[10]по будинку'!O141+'[11]по будинку'!O141+'[12]по будинку'!O141</f>
        <v>9132.4695330000031</v>
      </c>
      <c r="E141" s="11">
        <f>'[1]Прибирання сходових кліто'!Y142+'[2]по будинку'!Q141+'[3]по будинку'!P141+'[4]по будинку'!P141+'[5]по будинку'!P141+'[6]по будинку'!P141+'[7]по будинку'!P141+'[8]по будинку'!P141+'[9]по будинку'!P141+'[10]по будинку'!P141+'[11]по будинку'!P141+'[12]по будинку'!P141</f>
        <v>9981.5912932649826</v>
      </c>
      <c r="F141" s="10">
        <v>0</v>
      </c>
      <c r="G141" s="23">
        <f t="shared" si="95"/>
        <v>849.12176026497946</v>
      </c>
      <c r="H141" s="17">
        <f>'[1]Прибирання прибуд терит.'!H141+'[2]по будинку'!T141+'[3]по будинку'!S141+'[4]по будинку'!S141+'[5]по будинку'!S141+'[6]по будинку'!S141+'[7]по будинку'!S141+'[8]по будинку'!S141+'[9]по будинку'!S141+'[10]по будинку'!S141+'[11]по будинку'!S141+'[12]по будинку'!S141</f>
        <v>34015.102575000004</v>
      </c>
      <c r="I141" s="11">
        <f>'[1]Прибирання прибуд терит.'!AG141+'[2]по будинку'!U141+'[3]по будинку'!T141+'[4]по будинку'!T141+'[5]по будинку'!T141+'[6]по будинку'!T141+'[7]по будинку'!T141+'[8]по будинку'!T141+'[9]по будинку'!T141+'[10]по будинку'!T141+'[11]по будинку'!T141+'[12]по будинку'!T141</f>
        <v>40207.948950886275</v>
      </c>
      <c r="J141" s="10">
        <v>0</v>
      </c>
      <c r="K141" s="23">
        <f t="shared" si="77"/>
        <v>6192.8463758862708</v>
      </c>
      <c r="L141" s="22">
        <f>'[1]Вивезення та знешкодження ТПВ'!H143+'[2]по будинку'!X141+'[3]по будинку'!W141+'[4]по будинку'!W141+'[5]по будинку'!W141</f>
        <v>14226.792000000003</v>
      </c>
      <c r="M141" s="10">
        <f>'[1]Вивезення та знешкодження ТПВ'!V143+'[2]по будинку'!Y141+'[3]по будинку'!X141+'[4]по будинку'!X141+'[5]по будинку'!X141</f>
        <v>15091.294561908306</v>
      </c>
      <c r="N141" s="10">
        <v>0</v>
      </c>
      <c r="O141" s="15">
        <f t="shared" si="78"/>
        <v>864.5025619083026</v>
      </c>
      <c r="P141" s="17">
        <f>'[1]Приб підвал, тех.поверхів,покр '!H143+'[2]по будинку'!AB141+'[3]по будинку'!AA141+'[4]по будинку'!AA141+'[5]по будинку'!AA141+'[6]по будинку'!AA141+'[7]по будинку'!AA141+'[8]по будинку'!AA141+'[9]по будинку'!AA141+'[10]по будинку'!AA141+'[11]по будинку'!AA141+'[12]по будинку'!AA141</f>
        <v>848.53025999999977</v>
      </c>
      <c r="Q141" s="11">
        <f>'[1]Приб підвал, тех.поверхів,покр '!Q143+'[2]по будинку'!AC141+'[3]по будинку'!AB141+'[4]по будинку'!AB141+'[5]по будинку'!AB141+'[6]по будинку'!AB141+'[7]по будинку'!AB141+'[8]по будинку'!AB141+'[9]по будинку'!AB141+'[10]по будинку'!AB141+'[11]по будинку'!AB141+'[12]по будинку'!AB141</f>
        <v>54.494907994511131</v>
      </c>
      <c r="R141" s="10">
        <f t="shared" si="79"/>
        <v>794.03535200548868</v>
      </c>
      <c r="S141" s="23">
        <v>0</v>
      </c>
      <c r="T141" s="17">
        <v>0</v>
      </c>
      <c r="U141" s="10">
        <f>'[1]ТО ліфтів'!Q143+'[2]по будинку'!AG141+'[3]по будинку'!AF141+'[4]по будинку'!AF141+'[5]по будинку'!AF141+'[6]по будинку'!AF141+'[7]по будинку'!AF141+'[8]по будинку'!AF141+'[9]по будинку'!AF141+'[10]по будинку'!AF141+'[11]по будинку'!AF141+'[12]по будинку'!AF141</f>
        <v>0</v>
      </c>
      <c r="V141" s="10">
        <f t="shared" si="80"/>
        <v>0</v>
      </c>
      <c r="W141" s="23">
        <f t="shared" si="81"/>
        <v>0</v>
      </c>
      <c r="X141" s="17">
        <f>'[1]Обслуг. дисп.'!H143+'[2]по будинку'!AJ141+'[3]по будинку'!AI141+'[4]по будинку'!AI141+'[5]по будинку'!AI141+'[6]по будинку'!AI141+'[7]по будинку'!AI141+'[8]по будинку'!AI141+'[9]по будинку'!AI141+'[10]по будинку'!AI141+'[11]по будинку'!AI141+'[12]по будинку'!AI141</f>
        <v>0</v>
      </c>
      <c r="Y141" s="10">
        <f>'[1]Обслуг. дисп.'!O143+'[2]по будинку'!AK141+'[3]по будинку'!AJ141+'[4]по будинку'!AJ141+'[5]по будинку'!AJ141+'[6]по будинку'!AJ141+'[7]по будинку'!AJ141+'[8]по будинку'!AJ141+'[9]по будинку'!AJ141+'[10]по будинку'!AJ141+'[11]по будинку'!AJ141+'[12]по будинку'!AJ141</f>
        <v>0</v>
      </c>
      <c r="Z141" s="10">
        <f t="shared" si="82"/>
        <v>0</v>
      </c>
      <c r="AA141" s="27">
        <f t="shared" si="83"/>
        <v>0</v>
      </c>
      <c r="AB141" s="17">
        <f>'[1]ТО внутр. буд.сист'!H141+'[2]по будинку'!AN141+'[3]по будинку'!AM141+'[4]по будинку'!AM141+'[5]по будинку'!AM141+'[6]по будинку'!AM141+'[7]по будинку'!AM141+'[8]по будинку'!AM141+'[9]по будинку'!AM141+'[10]по будинку'!AM141+'[11]по будинку'!AM141+'[12]по будинку'!AM141</f>
        <v>29875.868820000011</v>
      </c>
      <c r="AC141" s="10">
        <f>'[1]ТО внутр. буд.сист'!W141+'[2]по будинку'!AO141+'[3]по будинку'!AN141+'[4]по будинку'!AN141+'[5]по будинку'!AN141+'[6]по будинку'!AN141+'[7]по будинку'!AN141+'[8]по будинку'!AN141+'[9]по будинку'!AN141+'[10]по будинку'!AN141+'[11]по будинку'!AN141+'[12]по будинку'!AN141</f>
        <v>26570.850881406444</v>
      </c>
      <c r="AD141" s="10">
        <f t="shared" si="96"/>
        <v>3305.0179385935662</v>
      </c>
      <c r="AE141" s="23">
        <v>0</v>
      </c>
      <c r="AF141" s="17">
        <f>[1]Дератизація!H142+'[2]по будинку'!AR141+'[3]по будинку'!AQ141+'[4]по будинку'!AQ141+'[5]по будинку'!AQ141+'[6]по будинку'!AQ141+'[7]по будинку'!AQ141+'[8]по будинку'!AQ141+'[9]по будинку'!AQ141+'[10]по будинку'!AQ141+'[11]по будинку'!AQ141+'[12]по будинку'!AQ141</f>
        <v>652.65129600000012</v>
      </c>
      <c r="AG141" s="10">
        <f>[1]Дератизація!O142+'[2]по будинку'!AS141+'[3]по будинку'!AR141+'[4]по будинку'!AR141+'[5]по будинку'!AR141+'[6]по будинку'!AR141+'[7]по будинку'!AR141+'[8]по будинку'!AR141+'[9]по будинку'!AR141+'[10]по будинку'!AR141+'[11]по будинку'!AR141+'[12]по будинку'!AR141</f>
        <v>561.24243649752623</v>
      </c>
      <c r="AH141" s="10">
        <f t="shared" si="84"/>
        <v>91.408859502473888</v>
      </c>
      <c r="AI141" s="23">
        <v>0</v>
      </c>
      <c r="AJ141" s="17">
        <f>[1]Дезінсекція!H143+'[2]по будинку'!AV141+'[3]по будинку'!AU141+'[4]по будинку'!AU141+'[5]по будинку'!AU141+'[6]по будинку'!AU141+'[7]по будинку'!AU141+'[8]по будинку'!AU141+'[9]по будинку'!AU141+'[10]по будинку'!AU141+'[11]по будинку'!AU141+'[12]по будинку'!AU141</f>
        <v>14.775285000000004</v>
      </c>
      <c r="AK141" s="10">
        <f>[1]Дезінсекція!O143+'[2]по будинку'!AW141+'[3]по будинку'!AV141+'[4]по будинку'!AV141+'[5]по будинку'!AV141+'[6]по будинку'!AV141+'[7]по будинку'!AV141+'[8]по будинку'!AV141+'[9]по будинку'!AV141+'[10]по будинку'!AV141+'[11]по будинку'!AV141+'[12]по будинку'!AV141</f>
        <v>1047.6489466250639</v>
      </c>
      <c r="AL141" s="10">
        <v>0</v>
      </c>
      <c r="AM141" s="23">
        <f>AK141-AJ141</f>
        <v>1032.873661625064</v>
      </c>
      <c r="AN141" s="17">
        <f>'[1]Обслуг. ДВК'!H143+'[2]по будинку'!AZ141+'[3]по будинку'!AY141+'[4]по будинку'!AY141+'[5]по будинку'!AY141+'[6]по будинку'!AY141+'[7]по будинку'!AY141+'[8]по будинку'!AY141+'[9]по будинку'!AY141+'[10]по будинку'!AY141+'[11]по будинку'!AY141+'[12]по будинку'!AY141</f>
        <v>1426.0373280000006</v>
      </c>
      <c r="AO141" s="10">
        <f>'[1]Обслуг. ДВК'!Q143+'[2]по будинку'!BA141+'[3]по будинку'!AZ141+'[4]по будинку'!AZ141+'[5]по будинку'!AZ141+'[6]по будинку'!AZ141+'[7]по будинку'!AZ141+'[8]по будинку'!AZ141+'[9]по будинку'!AZ141+'[10]по будинку'!AZ141+'[11]по будинку'!AZ141+'[12]по будинку'!AZ141</f>
        <v>0</v>
      </c>
      <c r="AP141" s="10">
        <f t="shared" ref="AP141:AP195" si="103">AN141-AO141</f>
        <v>1426.0373280000006</v>
      </c>
      <c r="AQ141" s="23">
        <v>0</v>
      </c>
      <c r="AR141" s="17">
        <f>'[1]ТО мереж електропост.'!H144+'[2]по будинку'!BD141+'[3]по будинку'!BC141+'[4]по будинку'!BC141+'[5]по будинку'!BC141+'[6]по будинку'!BC141+'[7]по будинку'!BC141+'[8]по будинку'!BC141+'[9]по будинку'!BC141+'[10]по будинку'!BC141+'[11]по будинку'!BC141+'[12]по будинку'!BC141</f>
        <v>7832.651304</v>
      </c>
      <c r="AS141" s="11">
        <f>'[1]ТО мереж електропост.'!P144+'[2]по будинку'!BE141+'[3]по будинку'!BD141+'[4]по будинку'!BD141+'[5]по будинку'!BD141+'[6]по будинку'!BD141+'[7]по будинку'!BD141+'[8]по будинку'!BD141+'[9]по будинку'!BD141+'[10]по будинку'!BD141+'[11]по будинку'!BD141+'[12]по будинку'!BD141</f>
        <v>19132.195304885983</v>
      </c>
      <c r="AT141" s="10">
        <v>0</v>
      </c>
      <c r="AU141" s="23">
        <f t="shared" ref="AU141:AU142" si="104">AS141-AR141</f>
        <v>11299.544000885984</v>
      </c>
      <c r="AV141" s="17">
        <f>'[1]ПР констр.'!H143+'[2]по будинку'!BH141+'[3]по будинку'!BG141+'[4]по будинку'!BG141+'[5]по будинку'!BG141+'[6]по будинку'!BG141+'[7]по будинку'!BG141+'[8]по будинку'!BG141+'[9]по будинку'!BG141+'[10]по будинку'!BG141+'[11]по будинку'!BG141+'[12]по будинку'!BG141</f>
        <v>44126.544327000003</v>
      </c>
      <c r="AW141" s="10">
        <v>100648.83</v>
      </c>
      <c r="AX141" s="10">
        <v>0</v>
      </c>
      <c r="AY141" s="23">
        <f t="shared" si="101"/>
        <v>56522.285672999998</v>
      </c>
      <c r="AZ141" s="17">
        <f>'[1]Прибирання та вивезення снігу'!H142+'[2]по будинку'!BL141+'[3]по будинку'!BK141+'[4]по будинку'!BK141+'[5]по будинку'!BK141+'[6]по будинку'!BK141+'[7]по будинку'!BK141+'[8]по будинку'!BK141+'[9]по будинку'!BK141+'[10]по будинку'!BK141+'[11]по будинку'!BK141+'[12]по будинку'!BK141</f>
        <v>7104.0168780000004</v>
      </c>
      <c r="BA141" s="10">
        <f>'[1]Прибирання та вивезення снігу'!R142+'[2]по будинку'!BM141+'[3]по будинку'!BL141+'[4]по будинку'!BL141+'[5]по будинку'!BL141+'[6]по будинку'!BL141+'[7]по будинку'!BL141+'[8]по будинку'!BL141+'[9]по будинку'!BL141+'[10]по будинку'!BL141+'[11]по будинку'!BL141+'[12]по будинку'!BL141</f>
        <v>2293.4991214753882</v>
      </c>
      <c r="BB141" s="10">
        <f t="shared" si="76"/>
        <v>4810.5177565246122</v>
      </c>
      <c r="BC141" s="23">
        <v>0</v>
      </c>
      <c r="BD141" s="17">
        <f>'[1]експлуатація номерних знаків'!H143+'[2]по будинку'!BP141+'[3]по будинку'!BO141+'[4]по будинку'!BO141+'[5]по будинку'!BO141+'[6]по будинку'!BO141+'[7]по будинку'!BO141+'[8]по будинку'!BO141+'[9]по будинку'!BO141+'[10]по будинку'!BO141+'[11]по будинку'!BO141+'[12]по будинку'!BO141</f>
        <v>5.9101140000000001</v>
      </c>
      <c r="BE141" s="10">
        <f>'[1]експлуатація номерних знаків'!P143+'[2]по будинку'!BQ141+'[3]по будинку'!BP141+'[4]по будинку'!BP141+'[5]по будинку'!BP141+'[6]по будинку'!BP141+'[7]по будинку'!BP141+'[8]по будинку'!BP141+'[9]по будинку'!BP141+'[10]по будинку'!BP141+'[11]по будинку'!BP141+'[12]по будинку'!BP141</f>
        <v>0</v>
      </c>
      <c r="BF141" s="12">
        <f t="shared" si="88"/>
        <v>5.9101140000000001</v>
      </c>
      <c r="BG141" s="29">
        <v>0</v>
      </c>
      <c r="BH141" s="17">
        <f>'[1]Освітлення місць загального кор'!H143+'[2]по будинку'!BT141+'[3]по будинку'!BS141+'[4]по будинку'!BS141+'[5]по будинку'!BS141+'[6]по будинку'!BS141+'[7]по будинку'!BS141+'[8]по будинку'!BS141+'[9]по будинку'!BS141+'[10]по будинку'!BS141+'[11]по будинку'!BS141+'[12]по будинку'!BS141</f>
        <v>10417.969727999998</v>
      </c>
      <c r="BI141" s="10">
        <f>'[1]Освітлення місць загального кор'!Q143+'[2]по будинку'!BU141+'[3]по будинку'!BT141+'[4]по будинку'!BT141+'[5]по будинку'!BT141+'[6]по будинку'!BT141+'[7]по будинку'!BT141+'[8]по будинку'!BT141+'[9]по будинку'!BT141+'[10]по будинку'!BT141+'[11]по будинку'!BT141+'[12]по будинку'!BT141</f>
        <v>7190.1210989146548</v>
      </c>
      <c r="BJ141" s="10">
        <f t="shared" si="89"/>
        <v>3227.8486290853434</v>
      </c>
      <c r="BK141" s="27">
        <v>0</v>
      </c>
      <c r="BL141" s="17">
        <v>0</v>
      </c>
      <c r="BM141" s="10">
        <f>'[1]Енергопостачання ліфтів'!P143+'[2]по будинку'!BY141+'[3]по будинку'!BX141+'[4]по будинку'!BX141+'[5]по будинку'!BX141+'[6]по будинку'!BX141+'[7]по будинку'!BX141+'[8]по будинку'!BX141+'[9]по будинку'!BX141+'[10]по будинку'!BX141+'[11]по будинку'!BX141+'[12]по будинку'!BX141</f>
        <v>0</v>
      </c>
      <c r="BN141" s="10">
        <f t="shared" si="90"/>
        <v>0</v>
      </c>
      <c r="BO141" s="23">
        <f t="shared" si="91"/>
        <v>0</v>
      </c>
      <c r="BP141" s="134">
        <f t="shared" si="92"/>
        <v>159679.31944799999</v>
      </c>
      <c r="BQ141" s="12">
        <f t="shared" si="92"/>
        <v>222779.71750385914</v>
      </c>
      <c r="BR141" s="10">
        <v>0</v>
      </c>
      <c r="BS141" s="15">
        <f t="shared" si="99"/>
        <v>63100.398055859143</v>
      </c>
      <c r="BT141" s="30">
        <f t="shared" si="94"/>
        <v>1.3951695076982586</v>
      </c>
    </row>
    <row r="142" spans="1:72" ht="17.100000000000001" customHeight="1" x14ac:dyDescent="0.2">
      <c r="A142" s="136">
        <v>137</v>
      </c>
      <c r="B142" s="39" t="s">
        <v>27</v>
      </c>
      <c r="C142" s="36">
        <v>7</v>
      </c>
      <c r="D142" s="22">
        <f>'[1]Прибирання сходових кліто'!H143+'[2]по будинку'!P142+'[3]по будинку'!O142+'[4]по будинку'!O142+'[5]по будинку'!O142+'[6]по будинку'!O142+'[7]по будинку'!O142+'[8]по будинку'!O142+'[9]по будинку'!O142+'[10]по будинку'!O142+'[11]по будинку'!O142+'[12]по будинку'!O142</f>
        <v>14765.706846000005</v>
      </c>
      <c r="E142" s="11">
        <f>'[1]Прибирання сходових кліто'!Y143+'[2]по будинку'!Q142+'[3]по будинку'!P142+'[4]по будинку'!P142+'[5]по будинку'!P142+'[6]по будинку'!P142+'[7]по будинку'!P142+'[8]по будинку'!P142+'[9]по будинку'!P142+'[10]по будинку'!P142+'[11]по будинку'!P142+'[12]по будинку'!P142</f>
        <v>15236.043694428925</v>
      </c>
      <c r="F142" s="10">
        <v>0</v>
      </c>
      <c r="G142" s="23">
        <f t="shared" si="95"/>
        <v>470.33684842892035</v>
      </c>
      <c r="H142" s="17">
        <f>'[1]Прибирання прибуд терит.'!H142+'[2]по будинку'!T142+'[3]по будинку'!S142+'[4]по будинку'!S142+'[5]по будинку'!S142+'[6]по будинку'!S142+'[7]по будинку'!S142+'[8]по будинку'!S142+'[9]по будинку'!S142+'[10]по будинку'!S142+'[11]по будинку'!S142+'[12]по будинку'!S142</f>
        <v>30757.219104</v>
      </c>
      <c r="I142" s="11">
        <f>'[1]Прибирання прибуд терит.'!AG142+'[2]по будинку'!U142+'[3]по будинку'!T142+'[4]по будинку'!T142+'[5]по будинку'!T142+'[6]по будинку'!T142+'[7]по будинку'!T142+'[8]по будинку'!T142+'[9]по будинку'!T142+'[10]по будинку'!T142+'[11]по будинку'!T142+'[12]по будинку'!T142</f>
        <v>42206.761113842309</v>
      </c>
      <c r="J142" s="10">
        <v>0</v>
      </c>
      <c r="K142" s="23">
        <f t="shared" si="77"/>
        <v>11449.542009842309</v>
      </c>
      <c r="L142" s="22">
        <f>'[1]Вивезення та знешкодження ТПВ'!H144+'[2]по будинку'!X142+'[3]по будинку'!W142+'[4]по будинку'!W142+'[5]по будинку'!W142</f>
        <v>8628.6738000000005</v>
      </c>
      <c r="M142" s="10">
        <f>'[1]Вивезення та знешкодження ТПВ'!V144+'[2]по будинку'!Y142+'[3]по будинку'!X142+'[4]по будинку'!X142+'[5]по будинку'!X142</f>
        <v>9686.2840786278703</v>
      </c>
      <c r="N142" s="10">
        <v>0</v>
      </c>
      <c r="O142" s="15">
        <f t="shared" si="78"/>
        <v>1057.6102786278698</v>
      </c>
      <c r="P142" s="17">
        <f>'[1]Приб підвал, тех.поверхів,покр '!H144+'[2]по будинку'!AB142+'[3]по будинку'!AA142+'[4]по будинку'!AA142+'[5]по будинку'!AA142+'[6]по будинку'!AA142+'[7]по будинку'!AA142+'[8]по будинку'!AA142+'[9]по будинку'!AA142+'[10]по будинку'!AA142+'[11]по будинку'!AA142+'[12]по будинку'!AA142</f>
        <v>1226.694966</v>
      </c>
      <c r="Q142" s="11">
        <f>'[1]Приб підвал, тех.поверхів,покр '!Q144+'[2]по будинку'!AC142+'[3]по будинку'!AB142+'[4]по будинку'!AB142+'[5]по будинку'!AB142+'[6]по будинку'!AB142+'[7]по будинку'!AB142+'[8]по будинку'!AB142+'[9]по будинку'!AB142+'[10]по будинку'!AB142+'[11]по будинку'!AB142+'[12]по будинку'!AB142</f>
        <v>0</v>
      </c>
      <c r="R142" s="10">
        <f t="shared" si="79"/>
        <v>1226.694966</v>
      </c>
      <c r="S142" s="23">
        <v>0</v>
      </c>
      <c r="T142" s="17">
        <v>0</v>
      </c>
      <c r="U142" s="10">
        <f>'[1]ТО ліфтів'!Q144+'[2]по будинку'!AG142+'[3]по будинку'!AF142+'[4]по будинку'!AF142+'[5]по будинку'!AF142+'[6]по будинку'!AF142+'[7]по будинку'!AF142+'[8]по будинку'!AF142+'[9]по будинку'!AF142+'[10]по будинку'!AF142+'[11]по будинку'!AF142+'[12]по будинку'!AF142</f>
        <v>0</v>
      </c>
      <c r="V142" s="10">
        <f t="shared" si="80"/>
        <v>0</v>
      </c>
      <c r="W142" s="23">
        <f t="shared" si="81"/>
        <v>0</v>
      </c>
      <c r="X142" s="17">
        <f>'[1]Обслуг. дисп.'!H144+'[2]по будинку'!AJ142+'[3]по будинку'!AI142+'[4]по будинку'!AI142+'[5]по будинку'!AI142+'[6]по будинку'!AI142+'[7]по будинку'!AI142+'[8]по будинку'!AI142+'[9]по будинку'!AI142+'[10]по будинку'!AI142+'[11]по будинку'!AI142+'[12]по будинку'!AI142</f>
        <v>0</v>
      </c>
      <c r="Y142" s="10">
        <f>'[1]Обслуг. дисп.'!O144+'[2]по будинку'!AK142+'[3]по будинку'!AJ142+'[4]по будинку'!AJ142+'[5]по будинку'!AJ142+'[6]по будинку'!AJ142+'[7]по будинку'!AJ142+'[8]по будинку'!AJ142+'[9]по будинку'!AJ142+'[10]по будинку'!AJ142+'[11]по будинку'!AJ142+'[12]по будинку'!AJ142</f>
        <v>0</v>
      </c>
      <c r="Z142" s="10">
        <f t="shared" si="82"/>
        <v>0</v>
      </c>
      <c r="AA142" s="27">
        <f t="shared" si="83"/>
        <v>0</v>
      </c>
      <c r="AB142" s="17">
        <f>'[1]ТО внутр. буд.сист'!H142+'[2]по будинку'!AN142+'[3]по будинку'!AM142+'[4]по будинку'!AM142+'[5]по будинку'!AM142+'[6]по будинку'!AM142+'[7]по будинку'!AM142+'[8]по будинку'!AM142+'[9]по будинку'!AM142+'[10]по будинку'!AM142+'[11]по будинку'!AM142+'[12]по будинку'!AM142</f>
        <v>34823.815214999995</v>
      </c>
      <c r="AC142" s="10">
        <f>'[1]ТО внутр. буд.сист'!W142+'[2]по будинку'!AO142+'[3]по будинку'!AN142+'[4]по будинку'!AN142+'[5]по будинку'!AN142+'[6]по будинку'!AN142+'[7]по будинку'!AN142+'[8]по будинку'!AN142+'[9]по будинку'!AN142+'[10]по будинку'!AN142+'[11]по будинку'!AN142+'[12]по будинку'!AN142</f>
        <v>20122.012734644293</v>
      </c>
      <c r="AD142" s="10">
        <f t="shared" si="96"/>
        <v>14701.802480355702</v>
      </c>
      <c r="AE142" s="23">
        <v>0</v>
      </c>
      <c r="AF142" s="17">
        <f>[1]Дератизація!H143+'[2]по будинку'!AR142+'[3]по будинку'!AQ142+'[4]по будинку'!AQ142+'[5]по будинку'!AQ142+'[6]по будинку'!AQ142+'[7]по будинку'!AQ142+'[8]по будинку'!AQ142+'[9]по будинку'!AQ142+'[10]по будинку'!AQ142+'[11]по будинку'!AQ142+'[12]по будинку'!AQ142</f>
        <v>2442.7152840000003</v>
      </c>
      <c r="AG142" s="10">
        <f>[1]Дератизація!O143+'[2]по будинку'!AS142+'[3]по будинку'!AR142+'[4]по будинку'!AR142+'[5]по будинку'!AR142+'[6]по будинку'!AR142+'[7]по будинку'!AR142+'[8]по будинку'!AR142+'[9]по будинку'!AR142+'[10]по будинку'!AR142+'[11]по будинку'!AR142+'[12]по будинку'!AR142</f>
        <v>2034.8648373012797</v>
      </c>
      <c r="AH142" s="10">
        <f t="shared" si="84"/>
        <v>407.85044669872059</v>
      </c>
      <c r="AI142" s="23">
        <v>0</v>
      </c>
      <c r="AJ142" s="17">
        <f>[1]Дезінсекція!H144+'[2]по будинку'!AV142+'[3]по будинку'!AU142+'[4]по будинку'!AU142+'[5]по будинку'!AU142+'[6]по будинку'!AU142+'[7]по будинку'!AU142+'[8]по будинку'!AU142+'[9]по будинку'!AU142+'[10]по будинку'!AU142+'[11]по будинку'!AU142+'[12]по будинку'!AU142</f>
        <v>75.167313000000007</v>
      </c>
      <c r="AK142" s="10">
        <f>[1]Дезінсекція!O144+'[2]по будинку'!AW142+'[3]по будинку'!AV142+'[4]по будинку'!AV142+'[5]по будинку'!AV142+'[6]по будинку'!AV142+'[7]по будинку'!AV142+'[8]по будинку'!AV142+'[9]по будинку'!AV142+'[10]по будинку'!AV142+'[11]по будинку'!AV142+'[12]по будинку'!AV142</f>
        <v>0</v>
      </c>
      <c r="AL142" s="10">
        <f t="shared" si="85"/>
        <v>75.167313000000007</v>
      </c>
      <c r="AM142" s="23">
        <v>0</v>
      </c>
      <c r="AN142" s="17">
        <f>'[1]Обслуг. ДВК'!H144+'[2]по будинку'!AZ142+'[3]по будинку'!AY142+'[4]по будинку'!AY142+'[5]по будинку'!AY142+'[6]по будинку'!AY142+'[7]по будинку'!AY142+'[8]по будинку'!AY142+'[9]по будинку'!AY142+'[10]по будинку'!AY142+'[11]по будинку'!AY142+'[12]по будинку'!AY142</f>
        <v>2349.3121140000003</v>
      </c>
      <c r="AO142" s="10">
        <f>'[1]Обслуг. ДВК'!Q144+'[2]по будинку'!BA142+'[3]по будинку'!AZ142+'[4]по будинку'!AZ142+'[5]по будинку'!AZ142+'[6]по будинку'!AZ142+'[7]по будинку'!AZ142+'[8]по будинку'!AZ142+'[9]по будинку'!AZ142+'[10]по будинку'!AZ142+'[11]по будинку'!AZ142+'[12]по будинку'!AZ142</f>
        <v>2545.2261753924254</v>
      </c>
      <c r="AP142" s="10">
        <v>0</v>
      </c>
      <c r="AQ142" s="23">
        <f>AO142-AN142</f>
        <v>195.91406139242508</v>
      </c>
      <c r="AR142" s="17">
        <f>'[1]ТО мереж електропост.'!H145+'[2]по будинку'!BD142+'[3]по будинку'!BC142+'[4]по будинку'!BC142+'[5]по будинку'!BC142+'[6]по будинку'!BC142+'[7]по будинку'!BC142+'[8]по будинку'!BC142+'[9]по будинку'!BC142+'[10]по будинку'!BC142+'[11]по будинку'!BC142+'[12]по будинку'!BC142</f>
        <v>17727.921666000002</v>
      </c>
      <c r="AS142" s="11">
        <f>'[1]ТО мереж електропост.'!P145+'[2]по будинку'!BE142+'[3]по будинку'!BD142+'[4]по будинку'!BD142+'[5]по будинку'!BD142+'[6]по будинку'!BD142+'[7]по будинку'!BD142+'[8]по будинку'!BD142+'[9]по будинку'!BD142+'[10]по будинку'!BD142+'[11]по будинку'!BD142+'[12]по будинку'!BD142</f>
        <v>16108.68717217218</v>
      </c>
      <c r="AT142" s="10">
        <v>0</v>
      </c>
      <c r="AU142" s="23">
        <f t="shared" si="104"/>
        <v>-1619.234493827822</v>
      </c>
      <c r="AV142" s="17">
        <f>'[1]ПР констр.'!H144+'[2]по будинку'!BH142+'[3]по будинку'!BG142+'[4]по будинку'!BG142+'[5]по будинку'!BG142+'[6]по будинку'!BG142+'[7]по будинку'!BG142+'[8]по будинку'!BG142+'[9]по будинку'!BG142+'[10]по будинку'!BG142+'[11]по будинку'!BG142+'[12]по будинку'!BG142</f>
        <v>75341.665584000002</v>
      </c>
      <c r="AW142" s="10">
        <v>11060.800000000001</v>
      </c>
      <c r="AX142" s="10">
        <f t="shared" si="87"/>
        <v>64280.865583999999</v>
      </c>
      <c r="AY142" s="23">
        <v>0</v>
      </c>
      <c r="AZ142" s="17">
        <f>'[1]Прибирання та вивезення снігу'!H143+'[2]по будинку'!BL142+'[3]по будинку'!BK142+'[4]по будинку'!BK142+'[5]по будинку'!BK142+'[6]по будинку'!BK142+'[7]по будинку'!BK142+'[8]по будинку'!BK142+'[9]по будинку'!BK142+'[10]по будинку'!BK142+'[11]по будинку'!BK142+'[12]по будинку'!BK142</f>
        <v>8561.0676959999983</v>
      </c>
      <c r="BA142" s="10">
        <f>'[1]Прибирання та вивезення снігу'!R143+'[2]по будинку'!BM142+'[3]по будинку'!BL142+'[4]по будинку'!BL142+'[5]по будинку'!BL142+'[6]по будинку'!BL142+'[7]по будинку'!BL142+'[8]по будинку'!BL142+'[9]по будинку'!BL142+'[10]по будинку'!BL142+'[11]по будинку'!BL142+'[12]по будинку'!BL142</f>
        <v>2322.0380785632774</v>
      </c>
      <c r="BB142" s="10">
        <f t="shared" si="76"/>
        <v>6239.0296174367213</v>
      </c>
      <c r="BC142" s="23">
        <v>0</v>
      </c>
      <c r="BD142" s="17">
        <f>'[1]експлуатація номерних знаків'!H144+'[2]по будинку'!BP142+'[3]по будинку'!BO142+'[4]по будинку'!BO142+'[5]по будинку'!BO142+'[6]по будинку'!BO142+'[7]по будинку'!BO142+'[8]по будинку'!BO142+'[9]по будинку'!BO142+'[10]по будинку'!BO142+'[11]по будинку'!BO142+'[12]по будинку'!BO142</f>
        <v>6.2268780000000019</v>
      </c>
      <c r="BE142" s="10">
        <f>'[1]експлуатація номерних знаків'!P144+'[2]по будинку'!BQ142+'[3]по будинку'!BP142+'[4]по будинку'!BP142+'[5]по будинку'!BP142+'[6]по будинку'!BP142+'[7]по будинку'!BP142+'[8]по будинку'!BP142+'[9]по будинку'!BP142+'[10]по будинку'!BP142+'[11]по будинку'!BP142+'[12]по будинку'!BP142</f>
        <v>0</v>
      </c>
      <c r="BF142" s="12">
        <f t="shared" si="88"/>
        <v>6.2268780000000019</v>
      </c>
      <c r="BG142" s="29">
        <v>0</v>
      </c>
      <c r="BH142" s="17">
        <f>'[1]Освітлення місць загального кор'!H144+'[2]по будинку'!BT142+'[3]по будинку'!BS142+'[4]по будинку'!BS142+'[5]по будинку'!BS142+'[6]по будинку'!BS142+'[7]по будинку'!BS142+'[8]по будинку'!BS142+'[9]по будинку'!BS142+'[10]по будинку'!BS142+'[11]по будинку'!BS142+'[12]по будинку'!BS142</f>
        <v>13466.068452000001</v>
      </c>
      <c r="BI142" s="10">
        <f>'[1]Освітлення місць загального кор'!Q144+'[2]по будинку'!BU142+'[3]по будинку'!BT142+'[4]по будинку'!BT142+'[5]по будинку'!BT142+'[6]по будинку'!BT142+'[7]по будинку'!BT142+'[8]по будинку'!BT142+'[9]по будинку'!BT142+'[10]по будинку'!BT142+'[11]по будинку'!BT142+'[12]по будинку'!BT142</f>
        <v>12926.272255266618</v>
      </c>
      <c r="BJ142" s="10">
        <f t="shared" si="89"/>
        <v>539.79619673338311</v>
      </c>
      <c r="BK142" s="27">
        <v>0</v>
      </c>
      <c r="BL142" s="17">
        <v>0</v>
      </c>
      <c r="BM142" s="10">
        <f>'[1]Енергопостачання ліфтів'!P144+'[2]по будинку'!BY142+'[3]по будинку'!BX142+'[4]по будинку'!BX142+'[5]по будинку'!BX142+'[6]по будинку'!BX142+'[7]по будинку'!BX142+'[8]по будинку'!BX142+'[9]по будинку'!BX142+'[10]по будинку'!BX142+'[11]по будинку'!BX142+'[12]по будинку'!BX142</f>
        <v>0</v>
      </c>
      <c r="BN142" s="10">
        <f t="shared" si="90"/>
        <v>0</v>
      </c>
      <c r="BO142" s="23">
        <f t="shared" si="91"/>
        <v>0</v>
      </c>
      <c r="BP142" s="134">
        <f t="shared" si="92"/>
        <v>210172.25491800002</v>
      </c>
      <c r="BQ142" s="12">
        <f t="shared" si="92"/>
        <v>134248.99014023918</v>
      </c>
      <c r="BR142" s="10">
        <f t="shared" si="93"/>
        <v>75923.264777760836</v>
      </c>
      <c r="BS142" s="15">
        <v>0</v>
      </c>
      <c r="BT142" s="30">
        <f t="shared" si="94"/>
        <v>0.63875695768034291</v>
      </c>
    </row>
    <row r="143" spans="1:72" ht="17.100000000000001" customHeight="1" x14ac:dyDescent="0.2">
      <c r="A143" s="136">
        <v>138</v>
      </c>
      <c r="B143" s="39" t="s">
        <v>27</v>
      </c>
      <c r="C143" s="36">
        <v>9</v>
      </c>
      <c r="D143" s="22">
        <f>'[1]Прибирання сходових кліто'!H144+'[2]по будинку'!P143+'[3]по будинку'!O143+'[4]по будинку'!O143+'[5]по будинку'!O143+'[6]по будинку'!O143+'[7]по будинку'!O143+'[8]по будинку'!O143+'[9]по будинку'!O143+'[10]по будинку'!O143+'[11]по будинку'!O143+'[12]по будинку'!O143</f>
        <v>14838.091200000003</v>
      </c>
      <c r="E143" s="11">
        <f>'[1]Прибирання сходових кліто'!Y144+'[2]по будинку'!Q143+'[3]по будинку'!P143+'[4]по будинку'!P143+'[5]по будинку'!P143+'[6]по будинку'!P143+'[7]по будинку'!P143+'[8]по будинку'!P143+'[9]по будинку'!P143+'[10]по будинку'!P143+'[11]по будинку'!P143+'[12]по будинку'!P143</f>
        <v>15126.255001898937</v>
      </c>
      <c r="F143" s="10">
        <v>0</v>
      </c>
      <c r="G143" s="23">
        <f t="shared" si="95"/>
        <v>288.16380189893425</v>
      </c>
      <c r="H143" s="17">
        <f>'[1]Прибирання прибуд терит.'!H143+'[2]по будинку'!T143+'[3]по будинку'!S143+'[4]по будинку'!S143+'[5]по будинку'!S143+'[6]по будинку'!S143+'[7]по будинку'!S143+'[8]по будинку'!S143+'[9]по будинку'!S143+'[10]по будинку'!S143+'[11]по будинку'!S143+'[12]по будинку'!S143</f>
        <v>28880.964649999998</v>
      </c>
      <c r="I143" s="11">
        <f>'[1]Прибирання прибуд терит.'!AG143+'[2]по будинку'!U143+'[3]по будинку'!T143+'[4]по будинку'!T143+'[5]по будинку'!T143+'[6]по будинку'!T143+'[7]по будинку'!T143+'[8]по будинку'!T143+'[9]по будинку'!T143+'[10]по будинку'!T143+'[11]по будинку'!T143+'[12]по будинку'!T143</f>
        <v>35733.091300696862</v>
      </c>
      <c r="J143" s="10">
        <v>0</v>
      </c>
      <c r="K143" s="23">
        <f t="shared" si="77"/>
        <v>6852.1266506968641</v>
      </c>
      <c r="L143" s="22">
        <f>'[1]Вивезення та знешкодження ТПВ'!H145+'[2]по будинку'!X143+'[3]по будинку'!W143+'[4]по будинку'!W143+'[5]по будинку'!W143</f>
        <v>8400.1875</v>
      </c>
      <c r="M143" s="10">
        <f>'[1]Вивезення та знешкодження ТПВ'!V145+'[2]по будинку'!Y143+'[3]по будинку'!X143+'[4]по будинку'!X143+'[5]по будинку'!X143</f>
        <v>9656.1718055551355</v>
      </c>
      <c r="N143" s="10">
        <v>0</v>
      </c>
      <c r="O143" s="15">
        <f t="shared" si="78"/>
        <v>1255.9843055551355</v>
      </c>
      <c r="P143" s="17">
        <f>'[1]Приб підвал, тех.поверхів,покр '!H145+'[2]по будинку'!AB143+'[3]по будинку'!AA143+'[4]по будинку'!AA143+'[5]по будинку'!AA143+'[6]по будинку'!AA143+'[7]по будинку'!AA143+'[8]по будинку'!AA143+'[9]по будинку'!AA143+'[10]по будинку'!AA143+'[11]по будинку'!AA143+'[12]по будинку'!AA143</f>
        <v>1178.7143100000003</v>
      </c>
      <c r="Q143" s="11">
        <f>'[1]Приб підвал, тех.поверхів,покр '!Q145+'[2]по будинку'!AC143+'[3]по будинку'!AB143+'[4]по будинку'!AB143+'[5]по будинку'!AB143+'[6]по будинку'!AB143+'[7]по будинку'!AB143+'[8]по будинку'!AB143+'[9]по будинку'!AB143+'[10]по будинку'!AB143+'[11]по будинку'!AB143+'[12]по будинку'!AB143</f>
        <v>0</v>
      </c>
      <c r="R143" s="10">
        <f t="shared" si="79"/>
        <v>1178.7143100000003</v>
      </c>
      <c r="S143" s="23">
        <v>0</v>
      </c>
      <c r="T143" s="17">
        <v>0</v>
      </c>
      <c r="U143" s="10">
        <f>'[1]ТО ліфтів'!Q145+'[2]по будинку'!AG143+'[3]по будинку'!AF143+'[4]по будинку'!AF143+'[5]по будинку'!AF143+'[6]по будинку'!AF143+'[7]по будинку'!AF143+'[8]по будинку'!AF143+'[9]по будинку'!AF143+'[10]по будинку'!AF143+'[11]по будинку'!AF143+'[12]по будинку'!AF143</f>
        <v>0</v>
      </c>
      <c r="V143" s="10">
        <f t="shared" si="80"/>
        <v>0</v>
      </c>
      <c r="W143" s="23">
        <f t="shared" si="81"/>
        <v>0</v>
      </c>
      <c r="X143" s="17">
        <f>'[1]Обслуг. дисп.'!H145+'[2]по будинку'!AJ143+'[3]по будинку'!AI143+'[4]по будинку'!AI143+'[5]по будинку'!AI143+'[6]по будинку'!AI143+'[7]по будинку'!AI143+'[8]по будинку'!AI143+'[9]по будинку'!AI143+'[10]по будинку'!AI143+'[11]по будинку'!AI143+'[12]по будинку'!AI143</f>
        <v>0</v>
      </c>
      <c r="Y143" s="10">
        <f>'[1]Обслуг. дисп.'!O145+'[2]по будинку'!AK143+'[3]по будинку'!AJ143+'[4]по будинку'!AJ143+'[5]по будинку'!AJ143+'[6]по будинку'!AJ143+'[7]по будинку'!AJ143+'[8]по будинку'!AJ143+'[9]по будинку'!AJ143+'[10]по будинку'!AJ143+'[11]по будинку'!AJ143+'[12]по будинку'!AJ143</f>
        <v>0</v>
      </c>
      <c r="Z143" s="10">
        <f t="shared" si="82"/>
        <v>0</v>
      </c>
      <c r="AA143" s="27">
        <f t="shared" si="83"/>
        <v>0</v>
      </c>
      <c r="AB143" s="17">
        <f>'[1]ТО внутр. буд.сист'!H143+'[2]по будинку'!AN143+'[3]по будинку'!AM143+'[4]по будинку'!AM143+'[5]по будинку'!AM143+'[6]по будинку'!AM143+'[7]по будинку'!AM143+'[8]по будинку'!AM143+'[9]по будинку'!AM143+'[10]по будинку'!AM143+'[11]по будинку'!AM143+'[12]по будинку'!AM143</f>
        <v>35070.670809999996</v>
      </c>
      <c r="AC143" s="10">
        <f>'[1]ТО внутр. буд.сист'!W143+'[2]по будинку'!AO143+'[3]по будинку'!AN143+'[4]по будинку'!AN143+'[5]по будинку'!AN143+'[6]по будинку'!AN143+'[7]по будинку'!AN143+'[8]по будинку'!AN143+'[9]по будинку'!AN143+'[10]по будинку'!AN143+'[11]по будинку'!AN143+'[12]по будинку'!AN143</f>
        <v>19154.815198150416</v>
      </c>
      <c r="AD143" s="10">
        <f t="shared" si="96"/>
        <v>15915.85561184958</v>
      </c>
      <c r="AE143" s="23">
        <v>0</v>
      </c>
      <c r="AF143" s="17">
        <f>[1]Дератизація!H144+'[2]по будинку'!AR143+'[3]по будинку'!AQ143+'[4]по будинку'!AQ143+'[5]по будинку'!AQ143+'[6]по будинку'!AQ143+'[7]по будинку'!AQ143+'[8]по будинку'!AQ143+'[9]по будинку'!AQ143+'[10]по будинку'!AQ143+'[11]по будинку'!AQ143+'[12]по будинку'!AQ143</f>
        <v>2197.9370600000002</v>
      </c>
      <c r="AG143" s="10">
        <f>[1]Дератизація!O144+'[2]по будинку'!AS143+'[3]по будинку'!AR143+'[4]по будинку'!AR143+'[5]по будинку'!AR143+'[6]по будинку'!AR143+'[7]по будинку'!AR143+'[8]по будинку'!AR143+'[9]по будинку'!AR143+'[10]по будинку'!AR143+'[11]по будинку'!AR143+'[12]по будинку'!AR143</f>
        <v>1830.2953385779108</v>
      </c>
      <c r="AH143" s="10">
        <f t="shared" si="84"/>
        <v>367.6417214220894</v>
      </c>
      <c r="AI143" s="23">
        <v>0</v>
      </c>
      <c r="AJ143" s="17">
        <f>[1]Дезінсекція!H145+'[2]по будинку'!AV143+'[3]по будинку'!AU143+'[4]по будинку'!AU143+'[5]по будинку'!AU143+'[6]по будинку'!AU143+'[7]по будинку'!AU143+'[8]по будинку'!AU143+'[9]по будинку'!AU143+'[10]по будинку'!AU143+'[11]по будинку'!AU143+'[12]по будинку'!AU143</f>
        <v>72.57762000000001</v>
      </c>
      <c r="AK143" s="10">
        <f>[1]Дезінсекція!O145+'[2]по будинку'!AW143+'[3]по будинку'!AV143+'[4]по будинку'!AV143+'[5]по будинку'!AV143+'[6]по будинку'!AV143+'[7]по будинку'!AV143+'[8]по будинку'!AV143+'[9]по будинку'!AV143+'[10]по будинку'!AV143+'[11]по будинку'!AV143+'[12]по будинку'!AV143</f>
        <v>0</v>
      </c>
      <c r="AL143" s="10">
        <f t="shared" si="85"/>
        <v>72.57762000000001</v>
      </c>
      <c r="AM143" s="23">
        <v>0</v>
      </c>
      <c r="AN143" s="17">
        <f>'[1]Обслуг. ДВК'!H145+'[2]по будинку'!AZ143+'[3]по будинку'!AY143+'[4]по будинку'!AY143+'[5]по будинку'!AY143+'[6]по будинку'!AY143+'[7]по будинку'!AY143+'[8]по будинку'!AY143+'[9]по будинку'!AY143+'[10]по будинку'!AY143+'[11]по будинку'!AY143+'[12]по будинку'!AY143</f>
        <v>2356.9806100000005</v>
      </c>
      <c r="AO143" s="10">
        <f>'[1]Обслуг. ДВК'!Q145+'[2]по будинку'!BA143+'[3]по будинку'!AZ143+'[4]по будинку'!AZ143+'[5]по будинку'!AZ143+'[6]по будинку'!AZ143+'[7]по будинку'!AZ143+'[8]по будинку'!AZ143+'[9]по будинку'!AZ143+'[10]по будинку'!AZ143+'[11]по будинку'!AZ143+'[12]по будинку'!AZ143</f>
        <v>2873.8282764619644</v>
      </c>
      <c r="AP143" s="10">
        <v>0</v>
      </c>
      <c r="AQ143" s="23">
        <f>AO143-AN143</f>
        <v>516.84766646196385</v>
      </c>
      <c r="AR143" s="17">
        <f>'[1]ТО мереж електропост.'!H146+'[2]по будинку'!BD143+'[3]по будинку'!BC143+'[4]по будинку'!BC143+'[5]по будинку'!BC143+'[6]по будинку'!BC143+'[7]по будинку'!BC143+'[8]по будинку'!BC143+'[9]по будинку'!BC143+'[10]по будинку'!BC143+'[11]по будинку'!BC143+'[12]по будинку'!BC143</f>
        <v>17768.0766</v>
      </c>
      <c r="AS143" s="11">
        <f>'[1]ТО мереж електропост.'!P146+'[2]по будинку'!BE143+'[3]по будинку'!BD143+'[4]по будинку'!BD143+'[5]по будинку'!BD143+'[6]по будинку'!BD143+'[7]по будинку'!BD143+'[8]по будинку'!BD143+'[9]по будинку'!BD143+'[10]по будинку'!BD143+'[11]по будинку'!BD143+'[12]по будинку'!BD143</f>
        <v>13770.808834027965</v>
      </c>
      <c r="AT143" s="10">
        <f t="shared" si="97"/>
        <v>3997.2677659720357</v>
      </c>
      <c r="AU143" s="23">
        <v>0</v>
      </c>
      <c r="AV143" s="17">
        <f>'[1]ПР констр.'!H145+'[2]по будинку'!BH143+'[3]по будинку'!BG143+'[4]по будинку'!BG143+'[5]по будинку'!BG143+'[6]по будинку'!BG143+'[7]по будинку'!BG143+'[8]по будинку'!BG143+'[9]по будинку'!BG143+'[10]по будинку'!BG143+'[11]по будинку'!BG143+'[12]по будинку'!BG143</f>
        <v>75823.004440000019</v>
      </c>
      <c r="AW143" s="10">
        <v>143141.05000000002</v>
      </c>
      <c r="AX143" s="10">
        <v>0</v>
      </c>
      <c r="AY143" s="23">
        <f>AW143-AV143</f>
        <v>67318.045559999999</v>
      </c>
      <c r="AZ143" s="17">
        <f>'[1]Прибирання та вивезення снігу'!H144+'[2]по будинку'!BL143+'[3]по будинку'!BK143+'[4]по будинку'!BK143+'[5]по будинку'!BK143+'[6]по будинку'!BK143+'[7]по будинку'!BK143+'[8]по будинку'!BK143+'[9]по будинку'!BK143+'[10]по будинку'!BK143+'[11]по будинку'!BK143+'[12]по будинку'!BK143</f>
        <v>7624.2341800000022</v>
      </c>
      <c r="BA143" s="10">
        <f>'[1]Прибирання та вивезення снігу'!R144+'[2]по будинку'!BM143+'[3]по будинку'!BL143+'[4]по будинку'!BL143+'[5]по будинку'!BL143+'[6]по будинку'!BL143+'[7]по будинку'!BL143+'[8]по будинку'!BL143+'[9]по будинку'!BL143+'[10]по будинку'!BL143+'[11]по будинку'!BL143+'[12]по будинку'!BL143</f>
        <v>2458.9665214722477</v>
      </c>
      <c r="BB143" s="10">
        <f t="shared" si="76"/>
        <v>5165.267658527755</v>
      </c>
      <c r="BC143" s="23">
        <v>0</v>
      </c>
      <c r="BD143" s="17">
        <f>'[1]експлуатація номерних знаків'!H145+'[2]по будинку'!BP143+'[3]по будинку'!BO143+'[4]по будинку'!BO143+'[5]по будинку'!BO143+'[6]по будинку'!BO143+'[7]по будинку'!BO143+'[8]по будинку'!BO143+'[9]по будинку'!BO143+'[10]по будинку'!BO143+'[11]по будинку'!BO143+'[12]по будинку'!BO143</f>
        <v>6.2721400000000012</v>
      </c>
      <c r="BE143" s="10">
        <f>'[1]експлуатація номерних знаків'!P145+'[2]по будинку'!BQ143+'[3]по будинку'!BP143+'[4]по будинку'!BP143+'[5]по будинку'!BP143+'[6]по будинку'!BP143+'[7]по будинку'!BP143+'[8]по будинку'!BP143+'[9]по будинку'!BP143+'[10]по будинку'!BP143+'[11]по будинку'!BP143+'[12]по будинку'!BP143</f>
        <v>0</v>
      </c>
      <c r="BF143" s="12">
        <f t="shared" si="88"/>
        <v>6.2721400000000012</v>
      </c>
      <c r="BG143" s="29">
        <v>0</v>
      </c>
      <c r="BH143" s="17">
        <f>'[1]Освітлення місць загального кор'!H145+'[2]по будинку'!BT143+'[3]по будинку'!BS143+'[4]по будинку'!BS143+'[5]по будинку'!BS143+'[6]по будинку'!BS143+'[7]по будинку'!BS143+'[8]по будинку'!BS143+'[9]по будинку'!BS143+'[10]по будинку'!BS143+'[11]по будинку'!BS143+'[12]по будинку'!BS143</f>
        <v>14895.88449</v>
      </c>
      <c r="BI143" s="10">
        <f>'[1]Освітлення місць загального кор'!Q145+'[2]по будинку'!BU143+'[3]по будинку'!BT143+'[4]по будинку'!BT143+'[5]по будинку'!BT143+'[6]по будинку'!BT143+'[7]по будинку'!BT143+'[8]по будинку'!BT143+'[9]по будинку'!BT143+'[10]по будинку'!BT143+'[11]по будинку'!BT143+'[12]по будинку'!BT143</f>
        <v>11844.158804173749</v>
      </c>
      <c r="BJ143" s="10">
        <f t="shared" si="89"/>
        <v>3051.7256858262517</v>
      </c>
      <c r="BK143" s="27">
        <v>0</v>
      </c>
      <c r="BL143" s="17">
        <v>0</v>
      </c>
      <c r="BM143" s="10">
        <f>'[1]Енергопостачання ліфтів'!P145+'[2]по будинку'!BY143+'[3]по будинку'!BX143+'[4]по будинку'!BX143+'[5]по будинку'!BX143+'[6]по будинку'!BX143+'[7]по будинку'!BX143+'[8]по будинку'!BX143+'[9]по будинку'!BX143+'[10]по будинку'!BX143+'[11]по будинку'!BX143+'[12]по будинку'!BX143</f>
        <v>0</v>
      </c>
      <c r="BN143" s="10">
        <f t="shared" si="90"/>
        <v>0</v>
      </c>
      <c r="BO143" s="23">
        <f t="shared" si="91"/>
        <v>0</v>
      </c>
      <c r="BP143" s="134">
        <f t="shared" si="92"/>
        <v>209113.59560999999</v>
      </c>
      <c r="BQ143" s="12">
        <f t="shared" si="92"/>
        <v>255589.44108101519</v>
      </c>
      <c r="BR143" s="10">
        <v>0</v>
      </c>
      <c r="BS143" s="15">
        <f t="shared" si="99"/>
        <v>46475.8454710152</v>
      </c>
      <c r="BT143" s="30">
        <f t="shared" si="94"/>
        <v>1.2222516682162232</v>
      </c>
    </row>
    <row r="144" spans="1:72" ht="17.100000000000001" customHeight="1" x14ac:dyDescent="0.2">
      <c r="A144" s="135">
        <v>139</v>
      </c>
      <c r="B144" s="39" t="s">
        <v>28</v>
      </c>
      <c r="C144" s="36">
        <v>11</v>
      </c>
      <c r="D144" s="22">
        <f>'[1]Прибирання сходових кліто'!H145+'[2]по будинку'!P144+'[3]по будинку'!O144+'[4]по будинку'!O144+'[5]по будинку'!O144+'[6]по будинку'!O144+'[7]по будинку'!O144+'[8]по будинку'!O144+'[9]по будинку'!O144+'[10]по будинку'!O144+'[11]по будинку'!O144+'[12]по будинку'!O144</f>
        <v>9484.7591500000017</v>
      </c>
      <c r="E144" s="11">
        <f>'[1]Прибирання сходових кліто'!Y145+'[2]по будинку'!Q144+'[3]по будинку'!P144+'[4]по будинку'!P144+'[5]по будинку'!P144+'[6]по будинку'!P144+'[7]по будинку'!P144+'[8]по будинку'!P144+'[9]по будинку'!P144+'[10]по будинку'!P144+'[11]по будинку'!P144+'[12]по будинку'!P144</f>
        <v>9893.0648311854166</v>
      </c>
      <c r="F144" s="10">
        <v>0</v>
      </c>
      <c r="G144" s="23">
        <f t="shared" si="95"/>
        <v>408.30568118541487</v>
      </c>
      <c r="H144" s="17">
        <f>'[1]Прибирання прибуд терит.'!H144+'[2]по будинку'!T144+'[3]по будинку'!S144+'[4]по будинку'!S144+'[5]по будинку'!S144+'[6]по будинку'!S144+'[7]по будинку'!S144+'[8]по будинку'!S144+'[9]по будинку'!S144+'[10]по будинку'!S144+'[11]по будинку'!S144+'[12]по будинку'!S144</f>
        <v>19177.877050000003</v>
      </c>
      <c r="I144" s="11">
        <f>'[1]Прибирання прибуд терит.'!AG144+'[2]по будинку'!U144+'[3]по будинку'!T144+'[4]по будинку'!T144+'[5]по будинку'!T144+'[6]по будинку'!T144+'[7]по будинку'!T144+'[8]по будинку'!T144+'[9]по будинку'!T144+'[10]по будинку'!T144+'[11]по будинку'!T144+'[12]по будинку'!T144</f>
        <v>32612.99666093431</v>
      </c>
      <c r="J144" s="10">
        <v>0</v>
      </c>
      <c r="K144" s="23">
        <f t="shared" si="77"/>
        <v>13435.119610934307</v>
      </c>
      <c r="L144" s="22">
        <f>'[1]Вивезення та знешкодження ТПВ'!H146+'[2]по будинку'!X144+'[3]по будинку'!W144+'[4]по будинку'!W144+'[5]по будинку'!W144</f>
        <v>5713.0625</v>
      </c>
      <c r="M144" s="10">
        <f>'[1]Вивезення та знешкодження ТПВ'!V146+'[2]по будинку'!Y144+'[3]по будинку'!X144+'[4]по будинку'!X144+'[5]по будинку'!X144</f>
        <v>5628.6079799800509</v>
      </c>
      <c r="N144" s="10">
        <f t="shared" ref="N144:N189" si="105">L144-M144</f>
        <v>84.454520019949086</v>
      </c>
      <c r="O144" s="15">
        <v>0</v>
      </c>
      <c r="P144" s="17">
        <f>'[1]Приб підвал, тех.поверхів,покр '!H146+'[2]по будинку'!AB144+'[3]по будинку'!AA144+'[4]по будинку'!AA144+'[5]по будинку'!AA144+'[6]по будинку'!AA144+'[7]по будинку'!AA144+'[8]по будинку'!AA144+'[9]по будинку'!AA144+'[10]по будинку'!AA144+'[11]по будинку'!AA144+'[12]по будинку'!AA144</f>
        <v>381.22930000000002</v>
      </c>
      <c r="Q144" s="11">
        <f>'[1]Приб підвал, тех.поверхів,покр '!Q146+'[2]по будинку'!AC144+'[3]по будинку'!AB144+'[4]по будинку'!AB144+'[5]по будинку'!AB144+'[6]по будинку'!AB144+'[7]по будинку'!AB144+'[8]по будинку'!AB144+'[9]по будинку'!AB144+'[10]по будинку'!AB144+'[11]по будинку'!AB144+'[12]по будинку'!AB144</f>
        <v>453.45705909927591</v>
      </c>
      <c r="R144" s="10">
        <v>0</v>
      </c>
      <c r="S144" s="23">
        <f>Q144-P144</f>
        <v>72.227759099275886</v>
      </c>
      <c r="T144" s="17">
        <v>0</v>
      </c>
      <c r="U144" s="10">
        <f>'[1]ТО ліфтів'!Q146+'[2]по будинку'!AG144+'[3]по будинку'!AF144+'[4]по будинку'!AF144+'[5]по будинку'!AF144+'[6]по будинку'!AF144+'[7]по будинку'!AF144+'[8]по будинку'!AF144+'[9]по будинку'!AF144+'[10]по будинку'!AF144+'[11]по будинку'!AF144+'[12]по будинку'!AF144</f>
        <v>0</v>
      </c>
      <c r="V144" s="10">
        <f t="shared" si="80"/>
        <v>0</v>
      </c>
      <c r="W144" s="23">
        <f t="shared" si="81"/>
        <v>0</v>
      </c>
      <c r="X144" s="17">
        <f>'[1]Обслуг. дисп.'!H146+'[2]по будинку'!AJ144+'[3]по будинку'!AI144+'[4]по будинку'!AI144+'[5]по будинку'!AI144+'[6]по будинку'!AI144+'[7]по будинку'!AI144+'[8]по будинку'!AI144+'[9]по будинку'!AI144+'[10]по будинку'!AI144+'[11]по будинку'!AI144+'[12]по будинку'!AI144</f>
        <v>0</v>
      </c>
      <c r="Y144" s="10">
        <f>'[1]Обслуг. дисп.'!O146+'[2]по будинку'!AK144+'[3]по будинку'!AJ144+'[4]по будинку'!AJ144+'[5]по будинку'!AJ144+'[6]по будинку'!AJ144+'[7]по будинку'!AJ144+'[8]по будинку'!AJ144+'[9]по будинку'!AJ144+'[10]по будинку'!AJ144+'[11]по будинку'!AJ144+'[12]по будинку'!AJ144</f>
        <v>0</v>
      </c>
      <c r="Z144" s="10">
        <f t="shared" si="82"/>
        <v>0</v>
      </c>
      <c r="AA144" s="27">
        <f t="shared" si="83"/>
        <v>0</v>
      </c>
      <c r="AB144" s="17">
        <f>'[1]ТО внутр. буд.сист'!H144+'[2]по будинку'!AN144+'[3]по будинку'!AM144+'[4]по будинку'!AM144+'[5]по будинку'!AM144+'[6]по будинку'!AM144+'[7]по будинку'!AM144+'[8]по будинку'!AM144+'[9]по будинку'!AM144+'[10]по будинку'!AM144+'[11]по будинку'!AM144+'[12]по будинку'!AM144</f>
        <v>20248.975449999998</v>
      </c>
      <c r="AC144" s="10">
        <f>'[1]ТО внутр. буд.сист'!W144+'[2]по будинку'!AO144+'[3]по будинку'!AN144+'[4]по будинку'!AN144+'[5]по будинку'!AN144+'[6]по будинку'!AN144+'[7]по будинку'!AN144+'[8]по будинку'!AN144+'[9]по будинку'!AN144+'[10]по будинку'!AN144+'[11]по будинку'!AN144+'[12]по будинку'!AN144</f>
        <v>11804.680640069006</v>
      </c>
      <c r="AD144" s="10">
        <f t="shared" si="96"/>
        <v>8444.2948099309924</v>
      </c>
      <c r="AE144" s="23">
        <v>0</v>
      </c>
      <c r="AF144" s="17">
        <f>[1]Дератизація!H145+'[2]по будинку'!AR144+'[3]по будинку'!AQ144+'[4]по будинку'!AQ144+'[5]по будинку'!AQ144+'[6]по будинку'!AQ144+'[7]по будинку'!AQ144+'[8]по будинку'!AQ144+'[9]по будинку'!AQ144+'[10]по будинку'!AQ144+'[11]по будинку'!AQ144+'[12]по будинку'!AQ144</f>
        <v>766.76019999999971</v>
      </c>
      <c r="AG144" s="10">
        <f>[1]Дератизація!O145+'[2]по будинку'!AS144+'[3]по будинку'!AR144+'[4]по будинку'!AR144+'[5]по будинку'!AR144+'[6]по будинку'!AR144+'[7]по будинку'!AR144+'[8]по будинку'!AR144+'[9]по будинку'!AR144+'[10]по будинку'!AR144+'[11]по будинку'!AR144+'[12]по будинку'!AR144</f>
        <v>722.00999549424466</v>
      </c>
      <c r="AH144" s="10">
        <f t="shared" si="84"/>
        <v>44.75020450575505</v>
      </c>
      <c r="AI144" s="23">
        <v>0</v>
      </c>
      <c r="AJ144" s="17">
        <f>[1]Дезінсекція!H146+'[2]по будинку'!AV144+'[3]по будинку'!AU144+'[4]по будинку'!AU144+'[5]по будинку'!AU144+'[6]по будинку'!AU144+'[7]по будинку'!AU144+'[8]по будинку'!AU144+'[9]по будинку'!AU144+'[10]по будинку'!AU144+'[11]по будинку'!AU144+'[12]по будинку'!AU144</f>
        <v>28.498100000000001</v>
      </c>
      <c r="AK144" s="10">
        <f>[1]Дезінсекція!O146+'[2]по будинку'!AW144+'[3]по будинку'!AV144+'[4]по будинку'!AV144+'[5]по будинку'!AV144+'[6]по будинку'!AV144+'[7]по будинку'!AV144+'[8]по будинку'!AV144+'[9]по будинку'!AV144+'[10]по будинку'!AV144+'[11]по будинку'!AV144+'[12]по будинку'!AV144</f>
        <v>0</v>
      </c>
      <c r="AL144" s="10">
        <f t="shared" si="85"/>
        <v>28.498100000000001</v>
      </c>
      <c r="AM144" s="23">
        <v>0</v>
      </c>
      <c r="AN144" s="17">
        <f>'[1]Обслуг. ДВК'!H146+'[2]по будинку'!AZ144+'[3]по будинку'!AY144+'[4]по будинку'!AY144+'[5]по будинку'!AY144+'[6]по будинку'!AY144+'[7]по будинку'!AY144+'[8]по будинку'!AY144+'[9]по будинку'!AY144+'[10]по будинку'!AY144+'[11]по будинку'!AY144+'[12]по будинку'!AY144</f>
        <v>9422.6548000000021</v>
      </c>
      <c r="AO144" s="10">
        <f>'[1]Обслуг. ДВК'!Q146+'[2]по будинку'!BA144+'[3]по будинку'!AZ144+'[4]по будинку'!AZ144+'[5]по будинку'!AZ144+'[6]по будинку'!AZ144+'[7]по будинку'!AZ144+'[8]по будинку'!AZ144+'[9]по будинку'!AZ144+'[10]по будинку'!AZ144+'[11]по будинку'!AZ144+'[12]по будинку'!AZ144</f>
        <v>3094.5776638461975</v>
      </c>
      <c r="AP144" s="10">
        <f>AN144-AO144</f>
        <v>6328.0771361538045</v>
      </c>
      <c r="AQ144" s="23">
        <v>0</v>
      </c>
      <c r="AR144" s="17">
        <f>'[1]ТО мереж електропост.'!H147+'[2]по будинку'!BD144+'[3]по будинку'!BC144+'[4]по будинку'!BC144+'[5]по будинку'!BC144+'[6]по будинку'!BC144+'[7]по будинку'!BC144+'[8]по будинку'!BC144+'[9]по будинку'!BC144+'[10]по будинку'!BC144+'[11]по будинку'!BC144+'[12]по будинку'!BC144</f>
        <v>8787.6311000000005</v>
      </c>
      <c r="AS144" s="11">
        <f>'[1]ТО мереж електропост.'!P147+'[2]по будинку'!BE144+'[3]по будинку'!BD144+'[4]по будинку'!BD144+'[5]по будинку'!BD144+'[6]по будинку'!BD144+'[7]по будинку'!BD144+'[8]по будинку'!BD144+'[9]по будинку'!BD144+'[10]по будинку'!BD144+'[11]по будинку'!BD144+'[12]по будинку'!BD144</f>
        <v>3460.2898451638625</v>
      </c>
      <c r="AT144" s="10">
        <f t="shared" si="97"/>
        <v>5327.3412548361375</v>
      </c>
      <c r="AU144" s="23">
        <v>0</v>
      </c>
      <c r="AV144" s="17">
        <f>'[1]ПР констр.'!H146+'[2]по будинку'!BH144+'[3]по будинку'!BG144+'[4]по будинку'!BG144+'[5]по будинку'!BG144+'[6]по будинку'!BG144+'[7]по будинку'!BG144+'[8]по будинку'!BG144+'[9]по будинку'!BG144+'[10]по будинку'!BG144+'[11]по будинку'!BG144+'[12]по будинку'!BG144</f>
        <v>30056.354600000006</v>
      </c>
      <c r="AW144" s="10">
        <v>29691.050000000003</v>
      </c>
      <c r="AX144" s="10">
        <f t="shared" si="87"/>
        <v>365.30460000000312</v>
      </c>
      <c r="AY144" s="23">
        <v>0</v>
      </c>
      <c r="AZ144" s="17">
        <f>'[1]Прибирання та вивезення снігу'!H145+'[2]по будинку'!BL144+'[3]по будинку'!BK144+'[4]по будинку'!BK144+'[5]по будинку'!BK144+'[6]по будинку'!BK144+'[7]по будинку'!BK144+'[8]по будинку'!BK144+'[9]по будинку'!BK144+'[10]по будинку'!BK144+'[11]по будинку'!BK144+'[12]по будинку'!BK144</f>
        <v>4082.2184000000011</v>
      </c>
      <c r="BA144" s="10">
        <f>'[1]Прибирання та вивезення снігу'!R145+'[2]по будинку'!BM144+'[3]по будинку'!BL144+'[4]по будинку'!BL144+'[5]по будинку'!BL144+'[6]по будинку'!BL144+'[7]по будинку'!BL144+'[8]по будинку'!BL144+'[9]по будинку'!BL144+'[10]по будинку'!BL144+'[11]по будинку'!BL144+'[12]по будинку'!BL144</f>
        <v>2508.5529679722877</v>
      </c>
      <c r="BB144" s="10">
        <f t="shared" si="76"/>
        <v>1573.6654320277135</v>
      </c>
      <c r="BC144" s="23">
        <v>0</v>
      </c>
      <c r="BD144" s="17">
        <f>'[1]експлуатація номерних знаків'!H146+'[2]по будинку'!BP144+'[3]по будинку'!BO144+'[4]по будинку'!BO144+'[5]по будинку'!BO144+'[6]по будинку'!BO144+'[7]по будинку'!BO144+'[8]по будинку'!BO144+'[9]по будинку'!BO144+'[10]по будинку'!BO144+'[11]по будинку'!BO144+'[12]по будинку'!BO144</f>
        <v>7.5278000000000009</v>
      </c>
      <c r="BE144" s="10">
        <f>'[1]експлуатація номерних знаків'!P146+'[2]по будинку'!BQ144+'[3]по будинку'!BP144+'[4]по будинку'!BP144+'[5]по будинку'!BP144+'[6]по будинку'!BP144+'[7]по будинку'!BP144+'[8]по будинку'!BP144+'[9]по будинку'!BP144+'[10]по будинку'!BP144+'[11]по будинку'!BP144+'[12]по будинку'!BP144</f>
        <v>0</v>
      </c>
      <c r="BF144" s="12">
        <f t="shared" si="88"/>
        <v>7.5278000000000009</v>
      </c>
      <c r="BG144" s="29">
        <v>0</v>
      </c>
      <c r="BH144" s="17">
        <f>'[1]Освітлення місць загального кор'!H146+'[2]по будинку'!BT144+'[3]по будинку'!BS144+'[4]по будинку'!BS144+'[5]по будинку'!BS144+'[6]по будинку'!BS144+'[7]по будинку'!BS144+'[8]по будинку'!BS144+'[9]по будинку'!BS144+'[10]по будинку'!BS144+'[11]по будинку'!BS144+'[12]по будинку'!BS144</f>
        <v>8832.5290499999992</v>
      </c>
      <c r="BI144" s="10">
        <f>'[1]Освітлення місць загального кор'!Q146+'[2]по будинку'!BU144+'[3]по будинку'!BT144+'[4]по будинку'!BT144+'[5]по будинку'!BT144+'[6]по будинку'!BT144+'[7]по будинку'!BT144+'[8]по будинку'!BT144+'[9]по будинку'!BT144+'[10]по будинку'!BT144+'[11]по будинку'!BT144+'[12]по будинку'!BT144</f>
        <v>9524.1726651695226</v>
      </c>
      <c r="BJ144" s="10">
        <v>0</v>
      </c>
      <c r="BK144" s="27">
        <f t="shared" si="102"/>
        <v>691.6436151695234</v>
      </c>
      <c r="BL144" s="17">
        <v>0</v>
      </c>
      <c r="BM144" s="10">
        <f>'[1]Енергопостачання ліфтів'!P146+'[2]по будинку'!BY144+'[3]по будинку'!BX144+'[4]по будинку'!BX144+'[5]по будинку'!BX144+'[6]по будинку'!BX144+'[7]по будинку'!BX144+'[8]по будинку'!BX144+'[9]по будинку'!BX144+'[10]по будинку'!BX144+'[11]по будинку'!BX144+'[12]по будинку'!BX144</f>
        <v>0</v>
      </c>
      <c r="BN144" s="10">
        <f t="shared" si="90"/>
        <v>0</v>
      </c>
      <c r="BO144" s="23">
        <f t="shared" si="91"/>
        <v>0</v>
      </c>
      <c r="BP144" s="134">
        <f t="shared" si="92"/>
        <v>116990.0775</v>
      </c>
      <c r="BQ144" s="12">
        <f t="shared" si="92"/>
        <v>109393.46030891416</v>
      </c>
      <c r="BR144" s="10">
        <f t="shared" si="93"/>
        <v>7596.6171910858393</v>
      </c>
      <c r="BS144" s="15">
        <v>0</v>
      </c>
      <c r="BT144" s="30">
        <f t="shared" si="94"/>
        <v>0.935066141048707</v>
      </c>
    </row>
    <row r="145" spans="1:72" ht="17.100000000000001" customHeight="1" x14ac:dyDescent="0.2">
      <c r="A145" s="136">
        <v>140</v>
      </c>
      <c r="B145" s="39" t="s">
        <v>28</v>
      </c>
      <c r="C145" s="36">
        <v>2</v>
      </c>
      <c r="D145" s="22">
        <f>'[1]Прибирання сходових кліто'!H146+'[2]по будинку'!P145+'[3]по будинку'!O145+'[4]по будинку'!O145+'[5]по будинку'!O145+'[6]по будинку'!O145+'[7]по будинку'!O145+'[8]по будинку'!O145+'[9]по будинку'!O145+'[10]по будинку'!O145+'[11]по будинку'!O145+'[12]по будинку'!O145</f>
        <v>9729.8785000000025</v>
      </c>
      <c r="E145" s="11">
        <f>'[1]Прибирання сходових кліто'!Y146+'[2]по будинку'!Q145+'[3]по будинку'!P145+'[4]по будинку'!P145+'[5]по будинку'!P145+'[6]по будинку'!P145+'[7]по будинку'!P145+'[8]по будинку'!P145+'[9]по будинку'!P145+'[10]по будинку'!P145+'[11]по будинку'!P145+'[12]по будинку'!P145</f>
        <v>10052.402634793267</v>
      </c>
      <c r="F145" s="10">
        <v>0</v>
      </c>
      <c r="G145" s="23">
        <f t="shared" si="95"/>
        <v>322.52413479326424</v>
      </c>
      <c r="H145" s="17">
        <f>'[1]Прибирання прибуд терит.'!H145+'[2]по будинку'!T145+'[3]по будинку'!S145+'[4]по будинку'!S145+'[5]по будинку'!S145+'[6]по будинку'!S145+'[7]по будинку'!S145+'[8]по будинку'!S145+'[9]по будинку'!S145+'[10]по будинку'!S145+'[11]по будинку'!S145+'[12]по будинку'!S145</f>
        <v>28875.410799999998</v>
      </c>
      <c r="I145" s="11">
        <f>'[1]Прибирання прибуд терит.'!AG145+'[2]по будинку'!U145+'[3]по будинку'!T145+'[4]по будинку'!T145+'[5]по будинку'!T145+'[6]по будинку'!T145+'[7]по будинку'!T145+'[8]по будинку'!T145+'[9]по будинку'!T145+'[10]по будинку'!T145+'[11]по будинку'!T145+'[12]по будинку'!T145</f>
        <v>37255.853507992171</v>
      </c>
      <c r="J145" s="10">
        <v>0</v>
      </c>
      <c r="K145" s="23">
        <f t="shared" si="77"/>
        <v>8380.4427079921734</v>
      </c>
      <c r="L145" s="22">
        <f>'[1]Вивезення та знешкодження ТПВ'!H147+'[2]по будинку'!X145+'[3]по будинку'!W145+'[4]по будинку'!W145+'[5]по будинку'!W145</f>
        <v>5664.402</v>
      </c>
      <c r="M145" s="10">
        <f>'[1]Вивезення та знешкодження ТПВ'!V147+'[2]по будинку'!Y145+'[3]по будинку'!X145+'[4]по будинку'!X145+'[5]по будинку'!X145</f>
        <v>5952.1740071164577</v>
      </c>
      <c r="N145" s="10">
        <v>0</v>
      </c>
      <c r="O145" s="15">
        <f t="shared" si="78"/>
        <v>287.77200711645764</v>
      </c>
      <c r="P145" s="17">
        <f>'[1]Приб підвал, тех.поверхів,покр '!H147+'[2]по будинку'!AB145+'[3]по будинку'!AA145+'[4]по будинку'!AA145+'[5]по будинку'!AA145+'[6]по будинку'!AA145+'[7]по будинку'!AA145+'[8]по будинку'!AA145+'[9]по будинку'!AA145+'[10]по будинку'!AA145+'[11]по будинку'!AA145+'[12]по будинку'!AA145</f>
        <v>657.11092000000008</v>
      </c>
      <c r="Q145" s="11">
        <f>'[1]Приб підвал, тех.поверхів,покр '!Q147+'[2]по будинку'!AC145+'[3]по будинку'!AB145+'[4]по будинку'!AB145+'[5]по будинку'!AB145+'[6]по будинку'!AB145+'[7]по будинку'!AB145+'[8]по будинку'!AB145+'[9]по будинку'!AB145+'[10]по будинку'!AB145+'[11]по будинку'!AB145+'[12]по будинку'!AB145</f>
        <v>218.87722814842584</v>
      </c>
      <c r="R145" s="10">
        <f t="shared" si="79"/>
        <v>438.23369185157424</v>
      </c>
      <c r="S145" s="23">
        <v>0</v>
      </c>
      <c r="T145" s="17">
        <v>0</v>
      </c>
      <c r="U145" s="10">
        <f>'[1]ТО ліфтів'!Q147+'[2]по будинку'!AG145+'[3]по будинку'!AF145+'[4]по будинку'!AF145+'[5]по будинку'!AF145+'[6]по будинку'!AF145+'[7]по будинку'!AF145+'[8]по будинку'!AF145+'[9]по будинку'!AF145+'[10]по будинку'!AF145+'[11]по будинку'!AF145+'[12]по будинку'!AF145</f>
        <v>0</v>
      </c>
      <c r="V145" s="10">
        <f t="shared" si="80"/>
        <v>0</v>
      </c>
      <c r="W145" s="23">
        <f t="shared" si="81"/>
        <v>0</v>
      </c>
      <c r="X145" s="17">
        <f>'[1]Обслуг. дисп.'!H147+'[2]по будинку'!AJ145+'[3]по будинку'!AI145+'[4]по будинку'!AI145+'[5]по будинку'!AI145+'[6]по будинку'!AI145+'[7]по будинку'!AI145+'[8]по будинку'!AI145+'[9]по будинку'!AI145+'[10]по будинку'!AI145+'[11]по будинку'!AI145+'[12]по будинку'!AI145</f>
        <v>0</v>
      </c>
      <c r="Y145" s="10">
        <f>'[1]Обслуг. дисп.'!O147+'[2]по будинку'!AK145+'[3]по будинку'!AJ145+'[4]по будинку'!AJ145+'[5]по будинку'!AJ145+'[6]по будинку'!AJ145+'[7]по будинку'!AJ145+'[8]по будинку'!AJ145+'[9]по будинку'!AJ145+'[10]по будинку'!AJ145+'[11]по будинку'!AJ145+'[12]по будинку'!AJ145</f>
        <v>0</v>
      </c>
      <c r="Z145" s="10">
        <f t="shared" si="82"/>
        <v>0</v>
      </c>
      <c r="AA145" s="27">
        <f t="shared" si="83"/>
        <v>0</v>
      </c>
      <c r="AB145" s="17">
        <f>'[1]ТО внутр. буд.сист'!H145+'[2]по будинку'!AN145+'[3]по будинку'!AM145+'[4]по будинку'!AM145+'[5]по будинку'!AM145+'[6]по будинку'!AM145+'[7]по будинку'!AM145+'[8]по будинку'!AM145+'[9]по будинку'!AM145+'[10]по будинку'!AM145+'[11]по будинку'!AM145+'[12]по будинку'!AM145</f>
        <v>21229.039970000002</v>
      </c>
      <c r="AC145" s="10">
        <f>'[1]ТО внутр. буд.сист'!W145+'[2]по будинку'!AO145+'[3]по будинку'!AN145+'[4]по будинку'!AN145+'[5]по будинку'!AN145+'[6]по будинку'!AN145+'[7]по будинку'!AN145+'[8]по будинку'!AN145+'[9]по будинку'!AN145+'[10]по будинку'!AN145+'[11]по будинку'!AN145+'[12]по будинку'!AN145</f>
        <v>13532.315698531864</v>
      </c>
      <c r="AD145" s="10">
        <f t="shared" si="96"/>
        <v>7696.7242714681379</v>
      </c>
      <c r="AE145" s="23">
        <v>0</v>
      </c>
      <c r="AF145" s="17">
        <f>[1]Дератизація!H146+'[2]по будинку'!AR145+'[3]по будинку'!AQ145+'[4]по будинку'!AQ145+'[5]по будинку'!AQ145+'[6]по будинку'!AQ145+'[7]по будинку'!AQ145+'[8]по будинку'!AQ145+'[9]по будинку'!AQ145+'[10]по будинку'!AQ145+'[11]по будинку'!AQ145+'[12]по будинку'!AQ145</f>
        <v>1447.6307600000002</v>
      </c>
      <c r="AG145" s="10">
        <f>[1]Дератизація!O146+'[2]по будинку'!AS145+'[3]по будинку'!AR145+'[4]по будинку'!AR145+'[5]по будинку'!AR145+'[6]по будинку'!AR145+'[7]по будинку'!AR145+'[8]по будинку'!AR145+'[9]по будинку'!AR145+'[10]по будинку'!AR145+'[11]по будинку'!AR145+'[12]по будинку'!AR145</f>
        <v>1203.3499924904081</v>
      </c>
      <c r="AH145" s="10">
        <f t="shared" si="84"/>
        <v>244.28076750959212</v>
      </c>
      <c r="AI145" s="23">
        <v>0</v>
      </c>
      <c r="AJ145" s="17">
        <f>[1]Дезінсекція!H147+'[2]по будинку'!AV145+'[3]по будинку'!AU145+'[4]по будинку'!AU145+'[5]по будинку'!AU145+'[6]по будинку'!AU145+'[7]по будинку'!AU145+'[8]по будинку'!AU145+'[9]по будинку'!AU145+'[10]по будинку'!AU145+'[11]по будинку'!AU145+'[12]по будинку'!AU145</f>
        <v>46.581969999999998</v>
      </c>
      <c r="AK145" s="10">
        <f>[1]Дезінсекція!O147+'[2]по будинку'!AW145+'[3]по будинку'!AV145+'[4]по будинку'!AV145+'[5]по будинку'!AV145+'[6]по будинку'!AV145+'[7]по будинку'!AV145+'[8]по будинку'!AV145+'[9]по будинку'!AV145+'[10]по будинку'!AV145+'[11]по будинку'!AV145+'[12]по будинку'!AV145</f>
        <v>0</v>
      </c>
      <c r="AL145" s="10">
        <f t="shared" si="85"/>
        <v>46.581969999999998</v>
      </c>
      <c r="AM145" s="23">
        <v>0</v>
      </c>
      <c r="AN145" s="17">
        <f>'[1]Обслуг. ДВК'!H147+'[2]по будинку'!AZ145+'[3]по будинку'!AY145+'[4]по будинку'!AY145+'[5]по будинку'!AY145+'[6]по будинку'!AY145+'[7]по будинку'!AY145+'[8]по будинку'!AY145+'[9]по будинку'!AY145+'[10]по будинку'!AY145+'[11]по будинку'!AY145+'[12]по будинку'!AY145</f>
        <v>7009.3648999999987</v>
      </c>
      <c r="AO145" s="10">
        <f>'[1]Обслуг. ДВК'!Q147+'[2]по будинку'!BA145+'[3]по будинку'!AZ145+'[4]по будинку'!AZ145+'[5]по будинку'!AZ145+'[6]по будинку'!AZ145+'[7]по будинку'!AZ145+'[8]по будинку'!AZ145+'[9]по будинку'!AZ145+'[10]по будинку'!AZ145+'[11]по будинку'!AZ145+'[12]по будинку'!AZ145</f>
        <v>7167.04577922096</v>
      </c>
      <c r="AP145" s="10">
        <v>0</v>
      </c>
      <c r="AQ145" s="23">
        <f>AO145-AN145</f>
        <v>157.68087922096129</v>
      </c>
      <c r="AR145" s="17">
        <f>'[1]ТО мереж електропост.'!H148+'[2]по будинку'!BD145+'[3]по будинку'!BC145+'[4]по будинку'!BC145+'[5]по будинку'!BC145+'[6]по будинку'!BC145+'[7]по будинку'!BC145+'[8]по будинку'!BC145+'[9]по будинку'!BC145+'[10]по будинку'!BC145+'[11]по будинку'!BC145+'[12]по будинку'!BC145</f>
        <v>8533.0675400000018</v>
      </c>
      <c r="AS145" s="11">
        <f>'[1]ТО мереж електропост.'!P148+'[2]по будинку'!BE145+'[3]по будинку'!BD145+'[4]по будинку'!BD145+'[5]по будинку'!BD145+'[6]по будинку'!BD145+'[7]по будинку'!BD145+'[8]по будинку'!BD145+'[9]по будинку'!BD145+'[10]по будинку'!BD145+'[11]по будинку'!BD145+'[12]по будинку'!BD145</f>
        <v>6756.4130184353417</v>
      </c>
      <c r="AT145" s="10">
        <f t="shared" si="97"/>
        <v>1776.6545215646602</v>
      </c>
      <c r="AU145" s="23">
        <v>0</v>
      </c>
      <c r="AV145" s="17">
        <f>'[1]ПР констр.'!H147+'[2]по будинку'!BH145+'[3]по будинку'!BG145+'[4]по будинку'!BG145+'[5]по будинку'!BG145+'[6]по будинку'!BG145+'[7]по будинку'!BG145+'[8]по будинку'!BG145+'[9]по будинку'!BG145+'[10]по будинку'!BG145+'[11]по будинку'!BG145+'[12]по будинку'!BG145</f>
        <v>38995.30975</v>
      </c>
      <c r="AW145" s="10">
        <v>14056.41</v>
      </c>
      <c r="AX145" s="10">
        <f t="shared" si="87"/>
        <v>24938.89975</v>
      </c>
      <c r="AY145" s="23">
        <v>0</v>
      </c>
      <c r="AZ145" s="17">
        <f>'[1]Прибирання та вивезення снігу'!H146+'[2]по будинку'!BL145+'[3]по будинку'!BK145+'[4]по будинку'!BK145+'[5]по будинку'!BK145+'[6]по будинку'!BK145+'[7]по будинку'!BK145+'[8]по будинку'!BK145+'[9]по будинку'!BK145+'[10]по будинку'!BK145+'[11]по будинку'!BK145+'[12]по будинку'!BK145</f>
        <v>3945.9755800000007</v>
      </c>
      <c r="BA145" s="10">
        <f>'[1]Прибирання та вивезення снігу'!R146+'[2]по будинку'!BM145+'[3]по будинку'!BL145+'[4]по будинку'!BL145+'[5]по будинку'!BL145+'[6]по будинку'!BL145+'[7]по будинку'!BL145+'[8]по будинку'!BL145+'[9]по будинку'!BL145+'[10]по будинку'!BL145+'[11]по будинку'!BL145+'[12]по будинку'!BL145</f>
        <v>695.81852003360893</v>
      </c>
      <c r="BB145" s="10">
        <f t="shared" si="76"/>
        <v>3250.1570599663919</v>
      </c>
      <c r="BC145" s="23">
        <v>0</v>
      </c>
      <c r="BD145" s="17">
        <f>'[1]експлуатація номерних знаків'!H147+'[2]по будинку'!BP145+'[3]по будинку'!BO145+'[4]по будинку'!BO145+'[5]по будинку'!BO145+'[6]по будинку'!BO145+'[7]по будинку'!BO145+'[8]по будинку'!BO145+'[9]по будинку'!BO145+'[10]по будинку'!BO145+'[11]по будинку'!BO145+'[12]по будинку'!BO145</f>
        <v>9.6470500000000001</v>
      </c>
      <c r="BE145" s="10">
        <f>'[1]експлуатація номерних знаків'!P147+'[2]по будинку'!BQ145+'[3]по будинку'!BP145+'[4]по будинку'!BP145+'[5]по будинку'!BP145+'[6]по будинку'!BP145+'[7]по будинку'!BP145+'[8]по будинку'!BP145+'[9]по будинку'!BP145+'[10]по будинку'!BP145+'[11]по будинку'!BP145+'[12]по будинку'!BP145</f>
        <v>0</v>
      </c>
      <c r="BF145" s="12">
        <f t="shared" si="88"/>
        <v>9.6470500000000001</v>
      </c>
      <c r="BG145" s="29">
        <v>0</v>
      </c>
      <c r="BH145" s="17">
        <f>'[1]Освітлення місць загального кор'!H147+'[2]по будинку'!BT145+'[3]по будинку'!BS145+'[4]по будинку'!BS145+'[5]по будинку'!BS145+'[6]по будинку'!BS145+'[7]по будинку'!BS145+'[8]по будинку'!BS145+'[9]по будинку'!BS145+'[10]по будинку'!BS145+'[11]по будинку'!BS145+'[12]по будинку'!BS145</f>
        <v>8216.134039999999</v>
      </c>
      <c r="BI145" s="10">
        <f>'[1]Освітлення місць загального кор'!Q147+'[2]по будинку'!BU145+'[3]по будинку'!BT145+'[4]по будинку'!BT145+'[5]по будинку'!BT145+'[6]по будинку'!BT145+'[7]по будинку'!BT145+'[8]по будинку'!BT145+'[9]по будинку'!BT145+'[10]по будинку'!BT145+'[11]по будинку'!BT145+'[12]по будинку'!BT145</f>
        <v>10194.024973570838</v>
      </c>
      <c r="BJ145" s="10">
        <v>0</v>
      </c>
      <c r="BK145" s="27">
        <f t="shared" si="102"/>
        <v>1977.8909335708395</v>
      </c>
      <c r="BL145" s="17">
        <v>0</v>
      </c>
      <c r="BM145" s="10">
        <f>'[1]Енергопостачання ліфтів'!P147+'[2]по будинку'!BY145+'[3]по будинку'!BX145+'[4]по будинку'!BX145+'[5]по будинку'!BX145+'[6]по будинку'!BX145+'[7]по будинку'!BX145+'[8]по будинку'!BX145+'[9]по будинку'!BX145+'[10]по будинку'!BX145+'[11]по будинку'!BX145+'[12]по будинку'!BX145</f>
        <v>0</v>
      </c>
      <c r="BN145" s="10">
        <f t="shared" si="90"/>
        <v>0</v>
      </c>
      <c r="BO145" s="23">
        <f t="shared" si="91"/>
        <v>0</v>
      </c>
      <c r="BP145" s="134">
        <f t="shared" si="92"/>
        <v>134359.55378000002</v>
      </c>
      <c r="BQ145" s="12">
        <f t="shared" si="92"/>
        <v>107084.68536033334</v>
      </c>
      <c r="BR145" s="10">
        <f t="shared" si="93"/>
        <v>27274.868419666673</v>
      </c>
      <c r="BS145" s="15">
        <v>0</v>
      </c>
      <c r="BT145" s="30">
        <f t="shared" si="94"/>
        <v>0.79700090055131867</v>
      </c>
    </row>
    <row r="146" spans="1:72" ht="17.100000000000001" customHeight="1" x14ac:dyDescent="0.2">
      <c r="A146" s="136">
        <v>141</v>
      </c>
      <c r="B146" s="39" t="s">
        <v>28</v>
      </c>
      <c r="C146" s="36" t="s">
        <v>81</v>
      </c>
      <c r="D146" s="22">
        <f>'[1]Прибирання сходових кліто'!H147+'[2]по будинку'!P146+'[3]по будинку'!O146+'[4]по будинку'!O146+'[5]по будинку'!O146+'[6]по будинку'!O146+'[7]по будинку'!O146+'[8]по будинку'!O146+'[9]по будинку'!O146+'[10]по будинку'!O146+'[11]по будинку'!O146+'[12]по будинку'!O146</f>
        <v>9539.977350000001</v>
      </c>
      <c r="E146" s="11">
        <f>'[1]Прибирання сходових кліто'!Y147+'[2]по будинку'!Q146+'[3]по будинку'!P146+'[4]по будинку'!P146+'[5]по будинку'!P146+'[6]по будинку'!P146+'[7]по будинку'!P146+'[8]по будинку'!P146+'[9]по будинку'!P146+'[10]по будинку'!P146+'[11]по будинку'!P146+'[12]по будинку'!P146</f>
        <v>10027.802269959797</v>
      </c>
      <c r="F146" s="10">
        <v>0</v>
      </c>
      <c r="G146" s="23">
        <f t="shared" si="95"/>
        <v>487.82491995979581</v>
      </c>
      <c r="H146" s="17">
        <f>'[1]Прибирання прибуд терит.'!H146+'[2]по будинку'!T146+'[3]по будинку'!S146+'[4]по будинку'!S146+'[5]по будинку'!S146+'[6]по будинку'!S146+'[7]по будинку'!S146+'[8]по будинку'!S146+'[9]по будинку'!S146+'[10]по будинку'!S146+'[11]по будинку'!S146+'[12]по будинку'!S146</f>
        <v>21766.720499999999</v>
      </c>
      <c r="I146" s="11">
        <f>'[1]Прибирання прибуд терит.'!AG146+'[2]по будинку'!U146+'[3]по будинку'!T146+'[4]по будинку'!T146+'[5]по будинку'!T146+'[6]по будинку'!T146+'[7]по будинку'!T146+'[8]по будинку'!T146+'[9]по будинку'!T146+'[10]по будинку'!T146+'[11]по будинку'!T146+'[12]по будинку'!T146</f>
        <v>28790.661758806378</v>
      </c>
      <c r="J146" s="10">
        <v>0</v>
      </c>
      <c r="K146" s="23">
        <f t="shared" si="77"/>
        <v>7023.9412588063788</v>
      </c>
      <c r="L146" s="22">
        <f>'[1]Вивезення та знешкодження ТПВ'!H148+'[2]по будинку'!X146+'[3]по будинку'!W146+'[4]по будинку'!W146+'[5]по будинку'!W146</f>
        <v>5767.46</v>
      </c>
      <c r="M146" s="10">
        <f>'[1]Вивезення та знешкодження ТПВ'!V148+'[2]по будинку'!Y146+'[3]по будинку'!X146+'[4]по будинку'!X146+'[5]по будинку'!X146</f>
        <v>5789.6085130109404</v>
      </c>
      <c r="N146" s="10">
        <v>0</v>
      </c>
      <c r="O146" s="15">
        <f t="shared" si="78"/>
        <v>22.148513010940405</v>
      </c>
      <c r="P146" s="17">
        <f>'[1]Приб підвал, тех.поверхів,покр '!H148+'[2]по будинку'!AB146+'[3]по будинку'!AA146+'[4]по будинку'!AA146+'[5]по будинку'!AA146+'[6]по будинку'!AA146+'[7]по будинку'!AA146+'[8]по будинку'!AA146+'[9]по будинку'!AA146+'[10]по будинку'!AA146+'[11]по будинку'!AA146+'[12]по будинку'!AA146</f>
        <v>721.47659999999996</v>
      </c>
      <c r="Q146" s="11">
        <f>'[1]Приб підвал, тех.поверхів,покр '!Q148+'[2]по будинку'!AC146+'[3]по будинку'!AB146+'[4]по будинку'!AB146+'[5]по будинку'!AB146+'[6]по будинку'!AB146+'[7]по будинку'!AB146+'[8]по будинку'!AB146+'[9]по будинку'!AB146+'[10]по будинку'!AB146+'[11]по будинку'!AB146+'[12]по будинку'!AB146</f>
        <v>314.63799780997408</v>
      </c>
      <c r="R146" s="10">
        <f t="shared" si="79"/>
        <v>406.83860219002588</v>
      </c>
      <c r="S146" s="23">
        <v>0</v>
      </c>
      <c r="T146" s="17">
        <v>0</v>
      </c>
      <c r="U146" s="10">
        <f>'[1]ТО ліфтів'!Q148+'[2]по будинку'!AG146+'[3]по будинку'!AF146+'[4]по будинку'!AF146+'[5]по будинку'!AF146+'[6]по будинку'!AF146+'[7]по будинку'!AF146+'[8]по будинку'!AF146+'[9]по будинку'!AF146+'[10]по будинку'!AF146+'[11]по будинку'!AF146+'[12]по будинку'!AF146</f>
        <v>0</v>
      </c>
      <c r="V146" s="10">
        <f t="shared" si="80"/>
        <v>0</v>
      </c>
      <c r="W146" s="23">
        <f t="shared" si="81"/>
        <v>0</v>
      </c>
      <c r="X146" s="17">
        <f>'[1]Обслуг. дисп.'!H148+'[2]по будинку'!AJ146+'[3]по будинку'!AI146+'[4]по будинку'!AI146+'[5]по будинку'!AI146+'[6]по будинку'!AI146+'[7]по будинку'!AI146+'[8]по будинку'!AI146+'[9]по будинку'!AI146+'[10]по будинку'!AI146+'[11]по будинку'!AI146+'[12]по будинку'!AI146</f>
        <v>0</v>
      </c>
      <c r="Y146" s="10">
        <f>'[1]Обслуг. дисп.'!O148+'[2]по будинку'!AK146+'[3]по будинку'!AJ146+'[4]по будинку'!AJ146+'[5]по будинку'!AJ146+'[6]по будинку'!AJ146+'[7]по будинку'!AJ146+'[8]по будинку'!AJ146+'[9]по будинку'!AJ146+'[10]по будинку'!AJ146+'[11]по будинку'!AJ146+'[12]по будинку'!AJ146</f>
        <v>0</v>
      </c>
      <c r="Z146" s="10">
        <f t="shared" si="82"/>
        <v>0</v>
      </c>
      <c r="AA146" s="27">
        <f t="shared" si="83"/>
        <v>0</v>
      </c>
      <c r="AB146" s="17">
        <f>'[1]ТО внутр. буд.сист'!H146+'[2]по будинку'!AN146+'[3]по будинку'!AM146+'[4]по будинку'!AM146+'[5]по будинку'!AM146+'[6]по будинку'!AM146+'[7]по будинку'!AM146+'[8]по будинку'!AM146+'[9]по будинку'!AM146+'[10]по будинку'!AM146+'[11]по будинку'!AM146+'[12]по будинку'!AM146</f>
        <v>21004.708450000002</v>
      </c>
      <c r="AC146" s="10">
        <f>'[1]ТО внутр. буд.сист'!W146+'[2]по будинку'!AO146+'[3]по будинку'!AN146+'[4]по будинку'!AN146+'[5]по будинку'!AN146+'[6]по будинку'!AN146+'[7]по будинку'!AN146+'[8]по будинку'!AN146+'[9]по будинку'!AN146+'[10]по будинку'!AN146+'[11]по будинку'!AN146+'[12]по будинку'!AN146</f>
        <v>11196.408846886447</v>
      </c>
      <c r="AD146" s="10">
        <f t="shared" si="96"/>
        <v>9808.2996031135553</v>
      </c>
      <c r="AE146" s="23">
        <v>0</v>
      </c>
      <c r="AF146" s="17">
        <f>[1]Дератизація!H147+'[2]по будинку'!AR146+'[3]по будинку'!AQ146+'[4]по будинку'!AQ146+'[5]по будинку'!AQ146+'[6]по будинку'!AQ146+'[7]по будинку'!AQ146+'[8]по будинку'!AQ146+'[9]по будинку'!AQ146+'[10]по будинку'!AQ146+'[11]по будинку'!AQ146+'[12]по будинку'!AQ146</f>
        <v>1453.8352000000004</v>
      </c>
      <c r="AG146" s="10">
        <f>[1]Дератизація!O147+'[2]по будинку'!AS146+'[3]по будинку'!AR146+'[4]по будинку'!AR146+'[5]по будинку'!AR146+'[6]по будинку'!AR146+'[7]по будинку'!AR146+'[8]по будинку'!AR146+'[9]по будинку'!AR146+'[10]по будинку'!AR146+'[11]по будинку'!AR146+'[12]по будинку'!AR146</f>
        <v>1203.3499924904081</v>
      </c>
      <c r="AH146" s="10">
        <f t="shared" si="84"/>
        <v>250.48520750959233</v>
      </c>
      <c r="AI146" s="23">
        <v>0</v>
      </c>
      <c r="AJ146" s="17">
        <f>[1]Дезінсекція!H148+'[2]по будинку'!AV146+'[3]по будинку'!AU146+'[4]по будинку'!AU146+'[5]по будинку'!AU146+'[6]по будинку'!AU146+'[7]по будинку'!AU146+'[8]по будинку'!AU146+'[9]по будинку'!AU146+'[10]по будинку'!AU146+'[11]по будинку'!AU146+'[12]по будинку'!AU146</f>
        <v>45.97645</v>
      </c>
      <c r="AK146" s="10">
        <f>[1]Дезінсекція!O148+'[2]по будинку'!AW146+'[3]по будинку'!AV146+'[4]по будинку'!AV146+'[5]по будинку'!AV146+'[6]по будинку'!AV146+'[7]по будинку'!AV146+'[8]по будинку'!AV146+'[9]по будинку'!AV146+'[10]по будинку'!AV146+'[11]по будинку'!AV146+'[12]по будинку'!AV146</f>
        <v>0</v>
      </c>
      <c r="AL146" s="10">
        <f t="shared" si="85"/>
        <v>45.97645</v>
      </c>
      <c r="AM146" s="23">
        <v>0</v>
      </c>
      <c r="AN146" s="17">
        <f>'[1]Обслуг. ДВК'!H148+'[2]по будинку'!AZ146+'[3]по будинку'!AY146+'[4]по будинку'!AY146+'[5]по будинку'!AY146+'[6]по будинку'!AY146+'[7]по будинку'!AY146+'[8]по будинку'!AY146+'[9]по будинку'!AY146+'[10]по будинку'!AY146+'[11]по будинку'!AY146+'[12]по будинку'!AY146</f>
        <v>12215.044999999998</v>
      </c>
      <c r="AO146" s="10">
        <f>'[1]Обслуг. ДВК'!Q148+'[2]по будинку'!BA146+'[3]по будинку'!AZ146+'[4]по будинку'!AZ146+'[5]по будинку'!AZ146+'[6]по будинку'!AZ146+'[7]по будинку'!AZ146+'[8]по будинку'!AZ146+'[9]по будинку'!AZ146+'[10]по будинку'!AZ146+'[11]по будинку'!AZ146+'[12]по будинку'!AZ146</f>
        <v>7167.04577922096</v>
      </c>
      <c r="AP146" s="10">
        <f t="shared" si="103"/>
        <v>5047.9992207790383</v>
      </c>
      <c r="AQ146" s="23">
        <v>0</v>
      </c>
      <c r="AR146" s="17">
        <f>'[1]ТО мереж електропост.'!H149+'[2]по будинку'!BD146+'[3]по будинку'!BC146+'[4]по будинку'!BC146+'[5]по будинку'!BC146+'[6]по будинку'!BC146+'[7]по будинку'!BC146+'[8]по будинку'!BC146+'[9]по будинку'!BC146+'[10]по будинку'!BC146+'[11]по будинку'!BC146+'[12]по будинку'!BC146</f>
        <v>8257.2616000000016</v>
      </c>
      <c r="AS146" s="11">
        <f>'[1]ТО мереж електропост.'!P149+'[2]по будинку'!BE146+'[3]по будинку'!BD146+'[4]по будинку'!BD146+'[5]по будинку'!BD146+'[6]по будинку'!BD146+'[7]по будинку'!BD146+'[8]по будинку'!BD146+'[9]по будинку'!BD146+'[10]по будинку'!BD146+'[11]по будинку'!BD146+'[12]по будинку'!BD146</f>
        <v>4998.7606780080241</v>
      </c>
      <c r="AT146" s="10">
        <f t="shared" si="97"/>
        <v>3258.5009219919775</v>
      </c>
      <c r="AU146" s="23">
        <v>0</v>
      </c>
      <c r="AV146" s="17">
        <f>'[1]ПР констр.'!H148+'[2]по будинку'!BH146+'[3]по будинку'!BG146+'[4]по будинку'!BG146+'[5]по будинку'!BG146+'[6]по будинку'!BG146+'[7]по будинку'!BG146+'[8]по будинку'!BG146+'[9]по будинку'!BG146+'[10]по будинку'!BG146+'[11]по будинку'!BG146+'[12]по будинку'!BG146</f>
        <v>38238.531850000007</v>
      </c>
      <c r="AW146" s="10">
        <v>50125.689999999995</v>
      </c>
      <c r="AX146" s="10">
        <v>0</v>
      </c>
      <c r="AY146" s="23">
        <f>AW146-AV146</f>
        <v>11887.158149999988</v>
      </c>
      <c r="AZ146" s="17">
        <f>'[1]Прибирання та вивезення снігу'!H147+'[2]по будинку'!BL146+'[3]по будинку'!BK146+'[4]по будинку'!BK146+'[5]по будинку'!BK146+'[6]по будинку'!BK146+'[7]по будинку'!BK146+'[8]по будинку'!BK146+'[9]по будинку'!BK146+'[10]по будинку'!BK146+'[11]по будинку'!BK146+'[12]по будинку'!BK146</f>
        <v>3858.2131000000004</v>
      </c>
      <c r="BA146" s="10">
        <f>'[1]Прибирання та вивезення снігу'!R147+'[2]по будинку'!BM146+'[3]по будинку'!BL146+'[4]по будинку'!BL146+'[5]по будинку'!BL146+'[6]по будинку'!BL146+'[7]по будинку'!BL146+'[8]по будинку'!BL146+'[9]по будинку'!BL146+'[10]по будинку'!BL146+'[11]по будинку'!BL146+'[12]по будинку'!BL146</f>
        <v>1027.3145588984066</v>
      </c>
      <c r="BB146" s="10">
        <f t="shared" si="76"/>
        <v>2830.8985411015938</v>
      </c>
      <c r="BC146" s="23">
        <v>0</v>
      </c>
      <c r="BD146" s="17">
        <f>'[1]експлуатація номерних знаків'!H148+'[2]по будинку'!BP146+'[3]по будинку'!BO146+'[4]по будинку'!BO146+'[5]по будинку'!BO146+'[6]по будинку'!BO146+'[7]по будинку'!BO146+'[8]по будинку'!BO146+'[9]по будинку'!BO146+'[10]по будинку'!BO146+'[11]по будинку'!BO146+'[12]по будинку'!BO146</f>
        <v>28.837300000000006</v>
      </c>
      <c r="BE146" s="10">
        <f>'[1]експлуатація номерних знаків'!P148+'[2]по будинку'!BQ146+'[3]по будинку'!BP146+'[4]по будинку'!BP146+'[5]по будинку'!BP146+'[6]по будинку'!BP146+'[7]по будинку'!BP146+'[8]по будинку'!BP146+'[9]по будинку'!BP146+'[10]по будинку'!BP146+'[11]по будинку'!BP146+'[12]по будинку'!BP146</f>
        <v>0</v>
      </c>
      <c r="BF146" s="12">
        <f t="shared" si="88"/>
        <v>28.837300000000006</v>
      </c>
      <c r="BG146" s="29">
        <v>0</v>
      </c>
      <c r="BH146" s="17">
        <f>'[1]Освітлення місць загального кор'!H148+'[2]по будинку'!BT146+'[3]по будинку'!BS146+'[4]по будинку'!BS146+'[5]по будинку'!BS146+'[6]по будинку'!BS146+'[7]по будинку'!BS146+'[8]по будинку'!BS146+'[9]по будинку'!BS146+'[10]по будинку'!BS146+'[11]по будинку'!BS146+'[12]по будинку'!BS146</f>
        <v>9984.2349999999988</v>
      </c>
      <c r="BI146" s="10">
        <f>'[1]Освітлення місць загального кор'!Q148+'[2]по будинку'!BU146+'[3]по будинку'!BT146+'[4]по будинку'!BT146+'[5]по будинку'!BT146+'[6]по будинку'!BT146+'[7]по будинку'!BT146+'[8]по будинку'!BT146+'[9]по будинку'!BT146+'[10]по будинку'!BT146+'[11]по будинку'!BT146+'[12]по будинку'!BT146</f>
        <v>9524.1726651695226</v>
      </c>
      <c r="BJ146" s="10">
        <f t="shared" si="89"/>
        <v>460.06233483047617</v>
      </c>
      <c r="BK146" s="27">
        <v>0</v>
      </c>
      <c r="BL146" s="17">
        <v>0</v>
      </c>
      <c r="BM146" s="10">
        <f>'[1]Енергопостачання ліфтів'!P148+'[2]по будинку'!BY146+'[3]по будинку'!BX146+'[4]по будинку'!BX146+'[5]по будинку'!BX146+'[6]по будинку'!BX146+'[7]по будинку'!BX146+'[8]по будинку'!BX146+'[9]по будинку'!BX146+'[10]по будинку'!BX146+'[11]по будинку'!BX146+'[12]по будинку'!BX146</f>
        <v>0</v>
      </c>
      <c r="BN146" s="10">
        <f t="shared" si="90"/>
        <v>0</v>
      </c>
      <c r="BO146" s="23">
        <f t="shared" si="91"/>
        <v>0</v>
      </c>
      <c r="BP146" s="134">
        <f t="shared" si="92"/>
        <v>132882.27840000001</v>
      </c>
      <c r="BQ146" s="12">
        <f t="shared" si="92"/>
        <v>130165.45306026084</v>
      </c>
      <c r="BR146" s="10">
        <f t="shared" si="93"/>
        <v>2716.8253397391672</v>
      </c>
      <c r="BS146" s="15">
        <v>0</v>
      </c>
      <c r="BT146" s="30">
        <f t="shared" si="94"/>
        <v>0.97955464511557344</v>
      </c>
    </row>
    <row r="147" spans="1:72" ht="17.100000000000001" customHeight="1" x14ac:dyDescent="0.2">
      <c r="A147" s="135">
        <v>142</v>
      </c>
      <c r="B147" s="39" t="s">
        <v>28</v>
      </c>
      <c r="C147" s="36">
        <v>4</v>
      </c>
      <c r="D147" s="22">
        <f>'[1]Прибирання сходових кліто'!H148+'[2]по будинку'!P147+'[3]по будинку'!O147+'[4]по будинку'!O147+'[5]по будинку'!O147+'[6]по будинку'!O147+'[7]по будинку'!O147+'[8]по будинку'!O147+'[9]по будинку'!O147+'[10]по будинку'!O147+'[11]по будинку'!O147+'[12]по будинку'!O147</f>
        <v>9879.0901599999979</v>
      </c>
      <c r="E147" s="11">
        <f>'[1]Прибирання сходових кліто'!Y148+'[2]по будинку'!Q147+'[3]по будинку'!P147+'[4]по будинку'!P147+'[5]по будинку'!P147+'[6]по будинку'!P147+'[7]по будинку'!P147+'[8]по будинку'!P147+'[9]по будинку'!P147+'[10]по будинку'!P147+'[11]по будинку'!P147+'[12]по будинку'!P147</f>
        <v>10291.652266087283</v>
      </c>
      <c r="F147" s="10">
        <v>0</v>
      </c>
      <c r="G147" s="23">
        <f t="shared" si="95"/>
        <v>412.56210608728543</v>
      </c>
      <c r="H147" s="17">
        <f>'[1]Прибирання прибуд терит.'!H147+'[2]по будинку'!T147+'[3]по будинку'!S147+'[4]по будинку'!S147+'[5]по будинку'!S147+'[6]по будинку'!S147+'[7]по будинку'!S147+'[8]по будинку'!S147+'[9]по будинку'!S147+'[10]по будинку'!S147+'[11]по будинку'!S147+'[12]по будинку'!S147</f>
        <v>17180.672799999997</v>
      </c>
      <c r="I147" s="11">
        <f>'[1]Прибирання прибуд терит.'!AG147+'[2]по будинку'!U147+'[3]по будинку'!T147+'[4]по будинку'!T147+'[5]по будинку'!T147+'[6]по будинку'!T147+'[7]по будинку'!T147+'[8]по будинку'!T147+'[9]по будинку'!T147+'[10]по будинку'!T147+'[11]по будинку'!T147+'[12]по будинку'!T147</f>
        <v>26710.806013000791</v>
      </c>
      <c r="J147" s="10">
        <v>0</v>
      </c>
      <c r="K147" s="23">
        <f t="shared" si="77"/>
        <v>9530.1332130007941</v>
      </c>
      <c r="L147" s="22">
        <f>'[1]Вивезення та знешкодження ТПВ'!H149+'[2]по будинку'!X147+'[3]по будинку'!W147+'[4]по будинку'!W147+'[5]по будинку'!W147</f>
        <v>6055.9743999999992</v>
      </c>
      <c r="M147" s="10">
        <f>'[1]Вивезення та знешкодження ТПВ'!V149+'[2]по будинку'!Y147+'[3]по будинку'!X147+'[4]по будинку'!X147+'[5]по будинку'!X147</f>
        <v>6770.4225511486884</v>
      </c>
      <c r="N147" s="10">
        <v>0</v>
      </c>
      <c r="O147" s="15">
        <f t="shared" si="78"/>
        <v>714.44815114868925</v>
      </c>
      <c r="P147" s="17">
        <f>'[1]Приб підвал, тех.поверхів,покр '!H149+'[2]по будинку'!AB147+'[3]по будинку'!AA147+'[4]по будинку'!AA147+'[5]по будинку'!AA147+'[6]по будинку'!AA147+'[7]по будинку'!AA147+'[8]по будинку'!AA147+'[9]по будинку'!AA147+'[10]по будинку'!AA147+'[11]по будинку'!AA147+'[12]по будинку'!AA147</f>
        <v>743.72943000000009</v>
      </c>
      <c r="Q147" s="11">
        <f>'[1]Приб підвал, тех.поверхів,покр '!Q149+'[2]по будинку'!AC147+'[3]по будинку'!AB147+'[4]по будинку'!AB147+'[5]по будинку'!AB147+'[6]по будинку'!AB147+'[7]по будинку'!AB147+'[8]по будинку'!AB147+'[9]по будинку'!AB147+'[10]по будинку'!AB147+'[11]по будинку'!AB147+'[12]по будинку'!AB147</f>
        <v>300.97440278688435</v>
      </c>
      <c r="R147" s="10">
        <f t="shared" si="79"/>
        <v>442.75502721311574</v>
      </c>
      <c r="S147" s="23">
        <v>0</v>
      </c>
      <c r="T147" s="17">
        <v>0</v>
      </c>
      <c r="U147" s="10">
        <f>'[1]ТО ліфтів'!Q149+'[2]по будинку'!AG147+'[3]по будинку'!AF147+'[4]по будинку'!AF147+'[5]по будинку'!AF147+'[6]по будинку'!AF147+'[7]по будинку'!AF147+'[8]по будинку'!AF147+'[9]по будинку'!AF147+'[10]по будинку'!AF147+'[11]по будинку'!AF147+'[12]по будинку'!AF147</f>
        <v>0</v>
      </c>
      <c r="V147" s="10">
        <f t="shared" si="80"/>
        <v>0</v>
      </c>
      <c r="W147" s="23">
        <f t="shared" si="81"/>
        <v>0</v>
      </c>
      <c r="X147" s="17">
        <f>'[1]Обслуг. дисп.'!H149+'[2]по будинку'!AJ147+'[3]по будинку'!AI147+'[4]по будинку'!AI147+'[5]по будинку'!AI147+'[6]по будинку'!AI147+'[7]по будинку'!AI147+'[8]по будинку'!AI147+'[9]по будинку'!AI147+'[10]по будинку'!AI147+'[11]по будинку'!AI147+'[12]по будинку'!AI147</f>
        <v>0</v>
      </c>
      <c r="Y147" s="10">
        <f>'[1]Обслуг. дисп.'!O149+'[2]по будинку'!AK147+'[3]по будинку'!AJ147+'[4]по будинку'!AJ147+'[5]по будинку'!AJ147+'[6]по будинку'!AJ147+'[7]по будинку'!AJ147+'[8]по будинку'!AJ147+'[9]по будинку'!AJ147+'[10]по будинку'!AJ147+'[11]по будинку'!AJ147+'[12]по будинку'!AJ147</f>
        <v>0</v>
      </c>
      <c r="Z147" s="10">
        <f t="shared" si="82"/>
        <v>0</v>
      </c>
      <c r="AA147" s="27">
        <f t="shared" si="83"/>
        <v>0</v>
      </c>
      <c r="AB147" s="17">
        <f>'[1]ТО внутр. буд.сист'!H147+'[2]по будинку'!AN147+'[3]по будинку'!AM147+'[4]по будинку'!AM147+'[5]по будинку'!AM147+'[6]по будинку'!AM147+'[7]по будинку'!AM147+'[8]по будинку'!AM147+'[9]по будинку'!AM147+'[10]по будинку'!AM147+'[11]по будинку'!AM147+'[12]по будинку'!AM147</f>
        <v>20974.466289999997</v>
      </c>
      <c r="AC147" s="10">
        <f>'[1]ТО внутр. буд.сист'!W147+'[2]по будинку'!AO147+'[3]по будинку'!AN147+'[4]по будинку'!AN147+'[5]по будинку'!AN147+'[6]по будинку'!AN147+'[7]по будинку'!AN147+'[8]по будинку'!AN147+'[9]по будинку'!AN147+'[10]по будинку'!AN147+'[11]по будинку'!AN147+'[12]по будинку'!AN147</f>
        <v>12780.471856103595</v>
      </c>
      <c r="AD147" s="10">
        <f t="shared" si="96"/>
        <v>8193.9944338964015</v>
      </c>
      <c r="AE147" s="23">
        <v>0</v>
      </c>
      <c r="AF147" s="17">
        <f>[1]Дератизація!H148+'[2]по будинку'!AR147+'[3]по будинку'!AQ147+'[4]по будинку'!AQ147+'[5]по будинку'!AQ147+'[6]по будинку'!AQ147+'[7]по будинку'!AQ147+'[8]по будинку'!AQ147+'[9]по будинку'!AQ147+'[10]по будинку'!AQ147+'[11]по будинку'!AQ147+'[12]по будинку'!AQ147</f>
        <v>1448.5310400000001</v>
      </c>
      <c r="AG147" s="10">
        <f>[1]Дератизація!O148+'[2]по будинку'!AS147+'[3]по будинку'!AR147+'[4]по будинку'!AR147+'[5]по будинку'!AR147+'[6]по будинку'!AR147+'[7]по будинку'!AR147+'[8]по будинку'!AR147+'[9]по будинку'!AR147+'[10]по будинку'!AR147+'[11]по будинку'!AR147+'[12]по будинку'!AR147</f>
        <v>1203.3499924904081</v>
      </c>
      <c r="AH147" s="10">
        <f t="shared" si="84"/>
        <v>245.18104750959196</v>
      </c>
      <c r="AI147" s="23">
        <v>0</v>
      </c>
      <c r="AJ147" s="17">
        <f>[1]Дезінсекція!H149+'[2]по будинку'!AV147+'[3]по будинку'!AU147+'[4]по будинку'!AU147+'[5]по будинку'!AU147+'[6]по будинку'!AU147+'[7]по будинку'!AU147+'[8]по будинку'!AU147+'[9]по будинку'!AU147+'[10]по будинку'!AU147+'[11]по будинку'!AU147+'[12]по будинку'!AU147</f>
        <v>45.688769999999998</v>
      </c>
      <c r="AK147" s="10">
        <f>[1]Дезінсекція!O149+'[2]по будинку'!AW147+'[3]по будинку'!AV147+'[4]по будинку'!AV147+'[5]по будинку'!AV147+'[6]по будинку'!AV147+'[7]по будинку'!AV147+'[8]по будинку'!AV147+'[9]по будинку'!AV147+'[10]по будинку'!AV147+'[11]по будинку'!AV147+'[12]по будинку'!AV147</f>
        <v>0</v>
      </c>
      <c r="AL147" s="10">
        <f t="shared" si="85"/>
        <v>45.688769999999998</v>
      </c>
      <c r="AM147" s="23">
        <v>0</v>
      </c>
      <c r="AN147" s="17">
        <f>'[1]Обслуг. ДВК'!H149+'[2]по будинку'!AZ147+'[3]по будинку'!AY147+'[4]по будинку'!AY147+'[5]по будинку'!AY147+'[6]по будинку'!AY147+'[7]по будинку'!AY147+'[8]по будинку'!AY147+'[9]по будинку'!AY147+'[10]по будинку'!AY147+'[11]по будинку'!AY147+'[12]по будинку'!AY147</f>
        <v>12222.460200000001</v>
      </c>
      <c r="AO147" s="10">
        <f>'[1]Обслуг. ДВК'!Q149+'[2]по будинку'!BA147+'[3]по будинку'!AZ147+'[4]по будинку'!AZ147+'[5]по будинку'!AZ147+'[6]по будинку'!AZ147+'[7]по будинку'!AZ147+'[8]по будинку'!AZ147+'[9]по будинку'!AZ147+'[10]по будинку'!AZ147+'[11]по будинку'!AZ147+'[12]по будинку'!AZ147</f>
        <v>3994.0091182881415</v>
      </c>
      <c r="AP147" s="10">
        <f t="shared" si="103"/>
        <v>8228.4510817118608</v>
      </c>
      <c r="AQ147" s="23">
        <v>0</v>
      </c>
      <c r="AR147" s="17">
        <f>'[1]ТО мереж електропост.'!H150+'[2]по будинку'!BD147+'[3]по будинку'!BC147+'[4]по будинку'!BC147+'[5]по будинку'!BC147+'[6]по будинку'!BC147+'[7]по будинку'!BC147+'[8]по будинку'!BC147+'[9]по будинку'!BC147+'[10]по будинку'!BC147+'[11]по будинку'!BC147+'[12]по будинку'!BC147</f>
        <v>8253.2021399999976</v>
      </c>
      <c r="AS147" s="11">
        <f>'[1]ТО мереж електропост.'!P150+'[2]по будинку'!BE147+'[3]по будинку'!BD147+'[4]по будинку'!BD147+'[5]по будинку'!BD147+'[6]по будинку'!BD147+'[7]по будинку'!BD147+'[8]по будинку'!BD147+'[9]по будинку'!BD147+'[10]по будинку'!BD147+'[11]по будинку'!BD147+'[12]по будинку'!BD147</f>
        <v>4795.0788045956097</v>
      </c>
      <c r="AT147" s="10">
        <f t="shared" si="97"/>
        <v>3458.1233354043879</v>
      </c>
      <c r="AU147" s="23">
        <v>0</v>
      </c>
      <c r="AV147" s="17">
        <f>'[1]ПР констр.'!H149+'[2]по будинку'!BH147+'[3]по будинку'!BG147+'[4]по будинку'!BG147+'[5]по будинку'!BG147+'[6]по будинку'!BG147+'[7]по будинку'!BG147+'[8]по будинку'!BG147+'[9]по будинку'!BG147+'[10]по будинку'!BG147+'[11]по будинку'!BG147+'[12]по будинку'!BG147</f>
        <v>38321.954400000002</v>
      </c>
      <c r="AW147" s="10">
        <v>22208.83</v>
      </c>
      <c r="AX147" s="10">
        <f t="shared" si="87"/>
        <v>16113.124400000001</v>
      </c>
      <c r="AY147" s="23">
        <v>0</v>
      </c>
      <c r="AZ147" s="17">
        <f>'[1]Прибирання та вивезення снігу'!H148+'[2]по будинку'!BL147+'[3]по будинку'!BK147+'[4]по будинку'!BK147+'[5]по будинку'!BK147+'[6]по будинку'!BK147+'[7]по будинку'!BK147+'[8]по будинку'!BK147+'[9]по будинку'!BK147+'[10]по будинку'!BK147+'[11]по будинку'!BK147+'[12]по будинку'!BK147</f>
        <v>4787.8792999999996</v>
      </c>
      <c r="BA147" s="10">
        <f>'[1]Прибирання та вивезення снігу'!R148+'[2]по будинку'!BM147+'[3]по будинку'!BL147+'[4]по будинку'!BL147+'[5]по будинку'!BL147+'[6]по будинку'!BL147+'[7]по будинку'!BL147+'[8]по будинку'!BL147+'[9]по будинку'!BL147+'[10]по будинку'!BL147+'[11]по будинку'!BL147+'[12]по будинку'!BL147</f>
        <v>1031.2139758376386</v>
      </c>
      <c r="BB147" s="10">
        <f t="shared" si="76"/>
        <v>3756.6653241623608</v>
      </c>
      <c r="BC147" s="23">
        <v>0</v>
      </c>
      <c r="BD147" s="17">
        <f>'[1]експлуатація номерних знаків'!H149+'[2]по будинку'!BP147+'[3]по будинку'!BO147+'[4]по будинку'!BO147+'[5]по будинку'!BO147+'[6]по будинку'!BO147+'[7]по будинку'!BO147+'[8]по будинку'!BO147+'[9]по будинку'!BO147+'[10]по будинку'!BO147+'[11]по будинку'!BO147+'[12]по будинку'!BO147</f>
        <v>9.4620499999999996</v>
      </c>
      <c r="BE147" s="10">
        <f>'[1]експлуатація номерних знаків'!P149+'[2]по будинку'!BQ147+'[3]по будинку'!BP147+'[4]по будинку'!BP147+'[5]по будинку'!BP147+'[6]по будинку'!BP147+'[7]по будинку'!BP147+'[8]по будинку'!BP147+'[9]по будинку'!BP147+'[10]по будинку'!BP147+'[11]по будинку'!BP147+'[12]по будинку'!BP147</f>
        <v>0</v>
      </c>
      <c r="BF147" s="12">
        <f t="shared" si="88"/>
        <v>9.4620499999999996</v>
      </c>
      <c r="BG147" s="29">
        <v>0</v>
      </c>
      <c r="BH147" s="17">
        <f>'[1]Освітлення місць загального кор'!H149+'[2]по будинку'!BT147+'[3]по будинку'!BS147+'[4]по будинку'!BS147+'[5]по будинку'!BS147+'[6]по будинку'!BS147+'[7]по будинку'!BS147+'[8]по будинку'!BS147+'[9]по будинку'!BS147+'[10]по будинку'!BS147+'[11]по будинку'!BS147+'[12]по будинку'!BS147</f>
        <v>6711.7458799999977</v>
      </c>
      <c r="BI147" s="10">
        <f>'[1]Освітлення місць загального кор'!Q149+'[2]по будинку'!BU147+'[3]по будинку'!BT147+'[4]по будинку'!BT147+'[5]по будинку'!BT147+'[6]по будинку'!BT147+'[7]по будинку'!BT147+'[8]по будинку'!BT147+'[9]по будинку'!BT147+'[10]по будинку'!BT147+'[11]по будинку'!BT147+'[12]по будинку'!BT147</f>
        <v>7450.1449043821458</v>
      </c>
      <c r="BJ147" s="10">
        <v>0</v>
      </c>
      <c r="BK147" s="27">
        <f>BI147-BH147</f>
        <v>738.39902438214813</v>
      </c>
      <c r="BL147" s="17">
        <v>0</v>
      </c>
      <c r="BM147" s="10">
        <f>'[1]Енергопостачання ліфтів'!P149+'[2]по будинку'!BY147+'[3]по будинку'!BX147+'[4]по будинку'!BX147+'[5]по будинку'!BX147+'[6]по будинку'!BX147+'[7]по будинку'!BX147+'[8]по будинку'!BX147+'[9]по будинку'!BX147+'[10]по будинку'!BX147+'[11]по будинку'!BX147+'[12]по будинку'!BX147</f>
        <v>0</v>
      </c>
      <c r="BN147" s="10">
        <f t="shared" si="90"/>
        <v>0</v>
      </c>
      <c r="BO147" s="23">
        <f t="shared" si="91"/>
        <v>0</v>
      </c>
      <c r="BP147" s="134">
        <f t="shared" si="92"/>
        <v>126634.85686</v>
      </c>
      <c r="BQ147" s="12">
        <f t="shared" si="92"/>
        <v>97536.953884721195</v>
      </c>
      <c r="BR147" s="10">
        <f t="shared" si="93"/>
        <v>29097.902975278805</v>
      </c>
      <c r="BS147" s="15">
        <v>0</v>
      </c>
      <c r="BT147" s="30">
        <f t="shared" si="94"/>
        <v>0.77022200919413741</v>
      </c>
    </row>
    <row r="148" spans="1:72" ht="17.100000000000001" customHeight="1" x14ac:dyDescent="0.2">
      <c r="A148" s="136">
        <v>143</v>
      </c>
      <c r="B148" s="39" t="s">
        <v>28</v>
      </c>
      <c r="C148" s="36">
        <v>5</v>
      </c>
      <c r="D148" s="22">
        <f>'[1]Прибирання сходових кліто'!H149+'[2]по будинку'!P148+'[3]по будинку'!O148+'[4]по будинку'!O148+'[5]по будинку'!O148+'[6]по будинку'!O148+'[7]по будинку'!O148+'[8]по будинку'!O148+'[9]по будинку'!O148+'[10]по будинку'!O148+'[11]по будинку'!O148+'[12]по будинку'!O148</f>
        <v>9496.4857600000014</v>
      </c>
      <c r="E148" s="11">
        <f>'[1]Прибирання сходових кліто'!Y149+'[2]по будинку'!Q148+'[3]по будинку'!P148+'[4]по будинку'!P148+'[5]по будинку'!P148+'[6]по будинку'!P148+'[7]по будинку'!P148+'[8]по будинку'!P148+'[9]по будинку'!P148+'[10]по будинку'!P148+'[11]по будинку'!P148+'[12]по будинку'!P148</f>
        <v>9888.8764786991596</v>
      </c>
      <c r="F148" s="10">
        <v>0</v>
      </c>
      <c r="G148" s="23">
        <f t="shared" si="95"/>
        <v>392.39071869915824</v>
      </c>
      <c r="H148" s="17">
        <f>'[1]Прибирання прибуд терит.'!H148+'[2]по будинку'!T148+'[3]по будинку'!S148+'[4]по будинку'!S148+'[5]по будинку'!S148+'[6]по будинку'!S148+'[7]по будинку'!S148+'[8]по будинку'!S148+'[9]по будинку'!S148+'[10]по будинку'!S148+'[11]по будинку'!S148+'[12]по будинку'!S148</f>
        <v>29500.321599999988</v>
      </c>
      <c r="I148" s="11">
        <f>'[1]Прибирання прибуд терит.'!AG148+'[2]по будинку'!U148+'[3]по будинку'!T148+'[4]по будинку'!T148+'[5]по будинку'!T148+'[6]по будинку'!T148+'[7]по будинку'!T148+'[8]по будинку'!T148+'[9]по будинку'!T148+'[10]по будинку'!T148+'[11]по будинку'!T148+'[12]по будинку'!T148</f>
        <v>38825.552002307391</v>
      </c>
      <c r="J148" s="10">
        <v>0</v>
      </c>
      <c r="K148" s="23">
        <f t="shared" si="77"/>
        <v>9325.230402307403</v>
      </c>
      <c r="L148" s="22">
        <f>'[1]Вивезення та знешкодження ТПВ'!H150+'[2]по будинку'!X148+'[3]по будинку'!W148+'[4]по будинку'!W148+'[5]по будинку'!W148</f>
        <v>6153.402</v>
      </c>
      <c r="M148" s="10">
        <f>'[1]Вивезення та знешкодження ТПВ'!V150+'[2]по будинку'!Y148+'[3]по будинку'!X148+'[4]по будинку'!X148+'[5]по будинку'!X148</f>
        <v>6304.0678460819108</v>
      </c>
      <c r="N148" s="10">
        <v>0</v>
      </c>
      <c r="O148" s="15">
        <f t="shared" si="78"/>
        <v>150.66584608191079</v>
      </c>
      <c r="P148" s="17">
        <f>'[1]Приб підвал, тех.поверхів,покр '!H150+'[2]по будинку'!AB148+'[3]по будинку'!AA148+'[4]по будинку'!AA148+'[5]по будинку'!AA148+'[6]по будинку'!AA148+'[7]по будинку'!AA148+'[8]по будинку'!AA148+'[9]по будинку'!AA148+'[10]по будинку'!AA148+'[11]по будинку'!AA148+'[12]по будинку'!AA148</f>
        <v>796.14351999999974</v>
      </c>
      <c r="Q148" s="11">
        <f>'[1]Приб підвал, тех.поверхів,покр '!Q150+'[2]по будинку'!AC148+'[3]по будинку'!AB148+'[4]по будинку'!AB148+'[5]по будинку'!AB148+'[6]по будинку'!AB148+'[7]по будинку'!AB148+'[8]по будинку'!AB148+'[9]по будинку'!AB148+'[10]по будинку'!AB148+'[11]по будинку'!AB148+'[12]по будинку'!AB148</f>
        <v>320.06544565878647</v>
      </c>
      <c r="R148" s="10">
        <f t="shared" si="79"/>
        <v>476.07807434121327</v>
      </c>
      <c r="S148" s="23">
        <v>0</v>
      </c>
      <c r="T148" s="17">
        <v>0</v>
      </c>
      <c r="U148" s="10">
        <f>'[1]ТО ліфтів'!Q150+'[2]по будинку'!AG148+'[3]по будинку'!AF148+'[4]по будинку'!AF148+'[5]по будинку'!AF148+'[6]по будинку'!AF148+'[7]по будинку'!AF148+'[8]по будинку'!AF148+'[9]по будинку'!AF148+'[10]по будинку'!AF148+'[11]по будинку'!AF148+'[12]по будинку'!AF148</f>
        <v>0</v>
      </c>
      <c r="V148" s="10">
        <f t="shared" si="80"/>
        <v>0</v>
      </c>
      <c r="W148" s="23">
        <f t="shared" si="81"/>
        <v>0</v>
      </c>
      <c r="X148" s="17">
        <f>'[1]Обслуг. дисп.'!H150+'[2]по будинку'!AJ148+'[3]по будинку'!AI148+'[4]по будинку'!AI148+'[5]по будинку'!AI148+'[6]по будинку'!AI148+'[7]по будинку'!AI148+'[8]по будинку'!AI148+'[9]по будинку'!AI148+'[10]по будинку'!AI148+'[11]по будинку'!AI148+'[12]по будинку'!AI148</f>
        <v>0</v>
      </c>
      <c r="Y148" s="10">
        <f>'[1]Обслуг. дисп.'!O150+'[2]по будинку'!AK148+'[3]по будинку'!AJ148+'[4]по будинку'!AJ148+'[5]по будинку'!AJ148+'[6]по будинку'!AJ148+'[7]по будинку'!AJ148+'[8]по будинку'!AJ148+'[9]по будинку'!AJ148+'[10]по будинку'!AJ148+'[11]по будинку'!AJ148+'[12]по будинку'!AJ148</f>
        <v>0</v>
      </c>
      <c r="Z148" s="10">
        <f t="shared" si="82"/>
        <v>0</v>
      </c>
      <c r="AA148" s="27">
        <f t="shared" si="83"/>
        <v>0</v>
      </c>
      <c r="AB148" s="17">
        <f>'[1]ТО внутр. буд.сист'!H148+'[2]по будинку'!AN148+'[3]по будинку'!AM148+'[4]по будинку'!AM148+'[5]по будинку'!AM148+'[6]по будинку'!AM148+'[7]по будинку'!AM148+'[8]по будинку'!AM148+'[9]по будинку'!AM148+'[10]по будинку'!AM148+'[11]по будинку'!AM148+'[12]по будинку'!AM148</f>
        <v>21216.178079999998</v>
      </c>
      <c r="AC148" s="10">
        <f>'[1]ТО внутр. буд.сист'!W148+'[2]по будинку'!AO148+'[3]по будинку'!AN148+'[4]по будинку'!AN148+'[5]по будинку'!AN148+'[6]по будинку'!AN148+'[7]по будинку'!AN148+'[8]по будинку'!AN148+'[9]по будинку'!AN148+'[10]по будинку'!AN148+'[11]по будинку'!AN148+'[12]по будинку'!AN148</f>
        <v>11311.744159827038</v>
      </c>
      <c r="AD148" s="10">
        <f t="shared" si="96"/>
        <v>9904.4339201729599</v>
      </c>
      <c r="AE148" s="23">
        <v>0</v>
      </c>
      <c r="AF148" s="17">
        <f>[1]Дератизація!H149+'[2]по будинку'!AR148+'[3]по будинку'!AQ148+'[4]по будинку'!AQ148+'[5]по будинку'!AQ148+'[6]по будинку'!AQ148+'[7]по будинку'!AQ148+'[8]по будинку'!AQ148+'[9]по будинку'!AQ148+'[10]по будинку'!AQ148+'[11]по будинку'!AQ148+'[12]по будинку'!AQ148</f>
        <v>1445.8411199999998</v>
      </c>
      <c r="AG148" s="10">
        <f>[1]Дератизація!O149+'[2]по будинку'!AS148+'[3]по будинку'!AR148+'[4]по будинку'!AR148+'[5]по будинку'!AR148+'[6]по будинку'!AR148+'[7]по будинку'!AR148+'[8]по будинку'!AR148+'[9]по будинку'!AR148+'[10]по будинку'!AR148+'[11]по будинку'!AR148+'[12]по будинку'!AR148</f>
        <v>1203.3499924904081</v>
      </c>
      <c r="AH148" s="10">
        <f t="shared" si="84"/>
        <v>242.49112750959171</v>
      </c>
      <c r="AI148" s="23">
        <v>0</v>
      </c>
      <c r="AJ148" s="17">
        <f>[1]Дезінсекція!H150+'[2]по будинку'!AV148+'[3]по будинку'!AU148+'[4]по будинку'!AU148+'[5]по будинку'!AU148+'[6]по будинку'!AU148+'[7]по будинку'!AU148+'[8]по будинку'!AU148+'[9]по будинку'!AU148+'[10]по будинку'!AU148+'[11]по будинку'!AU148+'[12]по будинку'!AU148</f>
        <v>46.52364</v>
      </c>
      <c r="AK148" s="10">
        <f>[1]Дезінсекція!O150+'[2]по будинку'!AW148+'[3]по будинку'!AV148+'[4]по будинку'!AV148+'[5]по будинку'!AV148+'[6]по будинку'!AV148+'[7]по будинку'!AV148+'[8]по будинку'!AV148+'[9]по будинку'!AV148+'[10]по будинку'!AV148+'[11]по будинку'!AV148+'[12]по будинку'!AV148</f>
        <v>0</v>
      </c>
      <c r="AL148" s="10">
        <f t="shared" si="85"/>
        <v>46.52364</v>
      </c>
      <c r="AM148" s="23">
        <v>0</v>
      </c>
      <c r="AN148" s="17">
        <f>'[1]Обслуг. ДВК'!H150+'[2]по будинку'!AZ148+'[3]по будинку'!AY148+'[4]по будинку'!AY148+'[5]по будинку'!AY148+'[6]по будинку'!AY148+'[7]по будинку'!AY148+'[8]по будинку'!AY148+'[9]по будинку'!AY148+'[10]по будинку'!AY148+'[11]по будинку'!AY148+'[12]по будинку'!AY148</f>
        <v>12209.162</v>
      </c>
      <c r="AO148" s="10">
        <f>'[1]Обслуг. ДВК'!Q150+'[2]по будинку'!BA148+'[3]по будинку'!AZ148+'[4]по будинку'!AZ148+'[5]по будинку'!AZ148+'[6]по будинку'!AZ148+'[7]по будинку'!AZ148+'[8]по будинку'!AZ148+'[9]по будинку'!AZ148+'[10]по будинку'!AZ148+'[11]по будинку'!AZ148+'[12]по будинку'!AZ148</f>
        <v>3994.0091182881415</v>
      </c>
      <c r="AP148" s="10">
        <f t="shared" si="103"/>
        <v>8215.1528817118597</v>
      </c>
      <c r="AQ148" s="23">
        <v>0</v>
      </c>
      <c r="AR148" s="17">
        <f>'[1]ТО мереж електропост.'!H151+'[2]по будинку'!BD148+'[3]по будинку'!BC148+'[4]по будинку'!BC148+'[5]по будинку'!BC148+'[6]по будинку'!BC148+'[7]по будинку'!BC148+'[8]по будинку'!BC148+'[9]по будинку'!BC148+'[10]по будинку'!BC148+'[11]по будинку'!BC148+'[12]по будинку'!BC148</f>
        <v>8526.3163199999981</v>
      </c>
      <c r="AS148" s="11">
        <f>'[1]ТО мереж електропост.'!P151+'[2]по будинку'!BE148+'[3]по будинку'!BD148+'[4]по будинку'!BD148+'[5]по будинку'!BD148+'[6]по будинку'!BD148+'[7]по будинку'!BD148+'[8]по будинку'!BD148+'[9]по будинку'!BD148+'[10]по будинку'!BD148+'[11]по будинку'!BD148+'[12]по будинку'!BD148</f>
        <v>793.14684670767599</v>
      </c>
      <c r="AT148" s="10">
        <f t="shared" si="97"/>
        <v>7733.1694732923224</v>
      </c>
      <c r="AU148" s="23">
        <v>0</v>
      </c>
      <c r="AV148" s="17">
        <f>'[1]ПР констр.'!H150+'[2]по будинку'!BH148+'[3]по будинку'!BG148+'[4]по будинку'!BG148+'[5]по будинку'!BG148+'[6]по будинку'!BG148+'[7]по будинку'!BG148+'[8]по будинку'!BG148+'[9]по будинку'!BG148+'[10]по будинку'!BG148+'[11]по будинку'!BG148+'[12]по будинку'!BG148</f>
        <v>30592.116560000002</v>
      </c>
      <c r="AW148" s="10">
        <v>53966.429999999993</v>
      </c>
      <c r="AX148" s="10">
        <v>0</v>
      </c>
      <c r="AY148" s="23">
        <f>AW148-AV148</f>
        <v>23374.313439999991</v>
      </c>
      <c r="AZ148" s="17">
        <f>'[1]Прибирання та вивезення снігу'!H149+'[2]по будинку'!BL148+'[3]по будинку'!BK148+'[4]по будинку'!BK148+'[5]по будинку'!BK148+'[6]по будинку'!BK148+'[7]по будинку'!BK148+'[8]по будинку'!BK148+'[9]по будинку'!BK148+'[10]по будинку'!BK148+'[11]по будинку'!BK148+'[12]по будинку'!BK148</f>
        <v>5481.3451599999989</v>
      </c>
      <c r="BA148" s="10">
        <f>'[1]Прибирання та вивезення снігу'!R149+'[2]по будинку'!BM148+'[3]по будинку'!BL148+'[4]по будинку'!BL148+'[5]по будинку'!BL148+'[6]по будинку'!BL148+'[7]по будинку'!BL148+'[8]по будинку'!BL148+'[9]по будинку'!BL148+'[10]по будинку'!BL148+'[11]по будинку'!BL148+'[12]по будинку'!BL148</f>
        <v>2519.4686035310624</v>
      </c>
      <c r="BB148" s="10">
        <f t="shared" si="76"/>
        <v>2961.8765564689365</v>
      </c>
      <c r="BC148" s="23">
        <v>0</v>
      </c>
      <c r="BD148" s="17">
        <f>'[1]експлуатація номерних знаків'!H150+'[2]по будинку'!BP148+'[3]по будинку'!BO148+'[4]по будинку'!BO148+'[5]по будинку'!BO148+'[6]по будинку'!BO148+'[7]по будинку'!BO148+'[8]по будинку'!BO148+'[9]по будинку'!BO148+'[10]по будинку'!BO148+'[11]по будинку'!BO148+'[12]по будинку'!BO148</f>
        <v>9.6346000000000025</v>
      </c>
      <c r="BE148" s="10">
        <f>'[1]експлуатація номерних знаків'!P150+'[2]по будинку'!BQ148+'[3]по будинку'!BP148+'[4]по будинку'!BP148+'[5]по будинку'!BP148+'[6]по будинку'!BP148+'[7]по будинку'!BP148+'[8]по будинку'!BP148+'[9]по будинку'!BP148+'[10]по будинку'!BP148+'[11]по будинку'!BP148+'[12]по будинку'!BP148</f>
        <v>0</v>
      </c>
      <c r="BF148" s="12">
        <f t="shared" si="88"/>
        <v>9.6346000000000025</v>
      </c>
      <c r="BG148" s="29">
        <v>0</v>
      </c>
      <c r="BH148" s="17">
        <f>'[1]Освітлення місць загального кор'!H150+'[2]по будинку'!BT148+'[3]по будинку'!BS148+'[4]по будинку'!BS148+'[5]по будинку'!BS148+'[6]по будинку'!BS148+'[7]по будинку'!BS148+'[8]по будинку'!BS148+'[9]по будинку'!BS148+'[10]по будинку'!BS148+'[11]по будинку'!BS148+'[12]по будинку'!BS148</f>
        <v>9963.9746399999985</v>
      </c>
      <c r="BI148" s="10">
        <f>'[1]Освітлення місць загального кор'!Q150+'[2]по будинку'!BU148+'[3]по будинку'!BT148+'[4]по будинку'!BT148+'[5]по будинку'!BT148+'[6]по будинку'!BT148+'[7]по будинку'!BT148+'[8]по будинку'!BT148+'[9]по будинку'!BT148+'[10]по будинку'!BT148+'[11]по будинку'!BT148+'[12]по будинку'!BT148</f>
        <v>9456.7846510291729</v>
      </c>
      <c r="BJ148" s="10">
        <f t="shared" si="89"/>
        <v>507.18998897082565</v>
      </c>
      <c r="BK148" s="27">
        <v>0</v>
      </c>
      <c r="BL148" s="17">
        <v>0</v>
      </c>
      <c r="BM148" s="10">
        <f>'[1]Енергопостачання ліфтів'!P150+'[2]по будинку'!BY148+'[3]по будинку'!BX148+'[4]по будинку'!BX148+'[5]по будинку'!BX148+'[6]по будинку'!BX148+'[7]по будинку'!BX148+'[8]по будинку'!BX148+'[9]по будинку'!BX148+'[10]по будинку'!BX148+'[11]по будинку'!BX148+'[12]по будинку'!BX148</f>
        <v>0</v>
      </c>
      <c r="BN148" s="10">
        <f t="shared" si="90"/>
        <v>0</v>
      </c>
      <c r="BO148" s="23">
        <f t="shared" si="91"/>
        <v>0</v>
      </c>
      <c r="BP148" s="134">
        <f t="shared" si="92"/>
        <v>135437.44499999998</v>
      </c>
      <c r="BQ148" s="12">
        <f t="shared" si="92"/>
        <v>138583.49514462074</v>
      </c>
      <c r="BR148" s="10">
        <v>0</v>
      </c>
      <c r="BS148" s="15">
        <f t="shared" si="99"/>
        <v>3146.0501446207636</v>
      </c>
      <c r="BT148" s="30">
        <f t="shared" si="94"/>
        <v>1.0232288060707344</v>
      </c>
    </row>
    <row r="149" spans="1:72" ht="17.100000000000001" customHeight="1" x14ac:dyDescent="0.2">
      <c r="A149" s="136">
        <v>144</v>
      </c>
      <c r="B149" s="39" t="s">
        <v>28</v>
      </c>
      <c r="C149" s="36">
        <v>6</v>
      </c>
      <c r="D149" s="22">
        <f>'[1]Прибирання сходових кліто'!H150+'[2]по будинку'!P149+'[3]по будинку'!O149+'[4]по будинку'!O149+'[5]по будинку'!O149+'[6]по будинку'!O149+'[7]по будинку'!O149+'[8]по будинку'!O149+'[9]по будинку'!O149+'[10]по будинку'!O149+'[11]по будинку'!O149+'[12]по будинку'!O149</f>
        <v>9537.4421200000015</v>
      </c>
      <c r="E149" s="11">
        <f>'[1]Прибирання сходових кліто'!Y150+'[2]по будинку'!Q149+'[3]по будинку'!P149+'[4]по будинку'!P149+'[5]по будинку'!P149+'[6]по будинку'!P149+'[7]по будинку'!P149+'[8]по будинку'!P149+'[9]по будинку'!P149+'[10]по будинку'!P149+'[11]по будинку'!P149+'[12]по будинку'!P149</f>
        <v>9976.8612682519743</v>
      </c>
      <c r="F149" s="10">
        <v>0</v>
      </c>
      <c r="G149" s="23">
        <v>0</v>
      </c>
      <c r="H149" s="17">
        <f>'[1]Прибирання прибуд терит.'!H149+'[2]по будинку'!T149+'[3]по будинку'!S149+'[4]по будинку'!S149+'[5]по будинку'!S149+'[6]по будинку'!S149+'[7]по будинку'!S149+'[8]по будинку'!S149+'[9]по будинку'!S149+'[10]по будинку'!S149+'[11]по будинку'!S149+'[12]по будинку'!S149</f>
        <v>24831.62138</v>
      </c>
      <c r="I149" s="11">
        <f>'[1]Прибирання прибуд терит.'!AG149+'[2]по будинку'!U149+'[3]по будинку'!T149+'[4]по будинку'!T149+'[5]по будинку'!T149+'[6]по будинку'!T149+'[7]по будинку'!T149+'[8]по будинку'!T149+'[9]по будинку'!T149+'[10]по будинку'!T149+'[11]по будинку'!T149+'[12]по будинку'!T149</f>
        <v>34327.353170477727</v>
      </c>
      <c r="J149" s="10">
        <v>0</v>
      </c>
      <c r="K149" s="23">
        <f t="shared" si="77"/>
        <v>9495.7317904777265</v>
      </c>
      <c r="L149" s="22">
        <f>'[1]Вивезення та знешкодження ТПВ'!H151+'[2]по будинку'!X149+'[3]по будинку'!W149+'[4]по будинку'!W149+'[5]по будинку'!W149</f>
        <v>5831.6600000000008</v>
      </c>
      <c r="M149" s="10">
        <f>'[1]Вивезення та знешкодження ТПВ'!V151+'[2]по будинку'!Y149+'[3]по будинку'!X149+'[4]по будинку'!X149+'[5]по будинку'!X149</f>
        <v>5718.1275637889157</v>
      </c>
      <c r="N149" s="10">
        <f t="shared" si="105"/>
        <v>113.53243621108504</v>
      </c>
      <c r="O149" s="15">
        <v>0</v>
      </c>
      <c r="P149" s="17">
        <f>'[1]Приб підвал, тех.поверхів,покр '!H151+'[2]по будинку'!AB149+'[3]по будинку'!AA149+'[4]по будинку'!AA149+'[5]по будинку'!AA149+'[6]по будинку'!AA149+'[7]по будинку'!AA149+'[8]по будинку'!AA149+'[9]по будинку'!AA149+'[10]по будинку'!AA149+'[11]по будинку'!AA149+'[12]по будинку'!AA149</f>
        <v>783.70416000000012</v>
      </c>
      <c r="Q149" s="11">
        <f>'[1]Приб підвал, тех.поверхів,покр '!Q151+'[2]по будинку'!AC149+'[3]по будинку'!AB149+'[4]по будинку'!AB149+'[5]по будинку'!AB149+'[6]по будинку'!AB149+'[7]по будинку'!AB149+'[8]по будинку'!AB149+'[9]по будинку'!AB149+'[10]по будинку'!AB149+'[11]по будинку'!AB149+'[12]по будинку'!AB149</f>
        <v>314.63799780997408</v>
      </c>
      <c r="R149" s="10">
        <f t="shared" si="79"/>
        <v>469.06616219002603</v>
      </c>
      <c r="S149" s="23">
        <v>0</v>
      </c>
      <c r="T149" s="17">
        <v>0</v>
      </c>
      <c r="U149" s="10">
        <f>'[1]ТО ліфтів'!Q151+'[2]по будинку'!AG149+'[3]по будинку'!AF149+'[4]по будинку'!AF149+'[5]по будинку'!AF149+'[6]по будинку'!AF149+'[7]по будинку'!AF149+'[8]по будинку'!AF149+'[9]по будинку'!AF149+'[10]по будинку'!AF149+'[11]по будинку'!AF149+'[12]по будинку'!AF149</f>
        <v>0</v>
      </c>
      <c r="V149" s="10">
        <f t="shared" si="80"/>
        <v>0</v>
      </c>
      <c r="W149" s="23">
        <f t="shared" si="81"/>
        <v>0</v>
      </c>
      <c r="X149" s="17">
        <f>'[1]Обслуг. дисп.'!H151+'[2]по будинку'!AJ149+'[3]по будинку'!AI149+'[4]по будинку'!AI149+'[5]по будинку'!AI149+'[6]по будинку'!AI149+'[7]по будинку'!AI149+'[8]по будинку'!AI149+'[9]по будинку'!AI149+'[10]по будинку'!AI149+'[11]по будинку'!AI149+'[12]по будинку'!AI149</f>
        <v>0</v>
      </c>
      <c r="Y149" s="10">
        <f>'[1]Обслуг. дисп.'!O151+'[2]по будинку'!AK149+'[3]по будинку'!AJ149+'[4]по будинку'!AJ149+'[5]по будинку'!AJ149+'[6]по будинку'!AJ149+'[7]по будинку'!AJ149+'[8]по будинку'!AJ149+'[9]по будинку'!AJ149+'[10]по будинку'!AJ149+'[11]по будинку'!AJ149+'[12]по будинку'!AJ149</f>
        <v>0</v>
      </c>
      <c r="Z149" s="10">
        <f t="shared" si="82"/>
        <v>0</v>
      </c>
      <c r="AA149" s="27">
        <f t="shared" si="83"/>
        <v>0</v>
      </c>
      <c r="AB149" s="17">
        <f>'[1]ТО внутр. буд.сист'!H149+'[2]по будинку'!AN149+'[3]по будинку'!AM149+'[4]по будинку'!AM149+'[5]по будинку'!AM149+'[6]по будинку'!AM149+'[7]по будинку'!AM149+'[8]по будинку'!AM149+'[9]по будинку'!AM149+'[10]по будинку'!AM149+'[11]по будинку'!AM149+'[12]по будинку'!AM149</f>
        <v>20926.680540000001</v>
      </c>
      <c r="AC149" s="10">
        <f>'[1]ТО внутр. буд.сист'!W149+'[2]по будинку'!AO149+'[3]по будинку'!AN149+'[4]по будинку'!AN149+'[5]по будинку'!AN149+'[6]по будинку'!AN149+'[7]по будинку'!AN149+'[8]по будинку'!AN149+'[9]по будинку'!AN149+'[10]по будинку'!AN149+'[11]по будинку'!AN149+'[12]по будинку'!AN149</f>
        <v>12373.737940581155</v>
      </c>
      <c r="AD149" s="10">
        <f t="shared" si="96"/>
        <v>8552.9425994188459</v>
      </c>
      <c r="AE149" s="23">
        <v>0</v>
      </c>
      <c r="AF149" s="17">
        <f>[1]Дератизація!H150+'[2]по будинку'!AR149+'[3]по будинку'!AQ149+'[4]по будинку'!AQ149+'[5]по будинку'!AQ149+'[6]по будинку'!AQ149+'[7]по будинку'!AQ149+'[8]по будинку'!AQ149+'[9]по будинку'!AQ149+'[10]по будинку'!AQ149+'[11]по будинку'!AQ149+'[12]по будинку'!AQ149</f>
        <v>1450.1559799999998</v>
      </c>
      <c r="AG149" s="10">
        <f>[1]Дератизація!O150+'[2]по будинку'!AS149+'[3]по будинку'!AR149+'[4]по будинку'!AR149+'[5]по будинку'!AR149+'[6]по будинку'!AR149+'[7]по будинку'!AR149+'[8]по будинку'!AR149+'[9]по будинку'!AR149+'[10]по будинку'!AR149+'[11]по будинку'!AR149+'[12]по будинку'!AR149</f>
        <v>1203.3573623952213</v>
      </c>
      <c r="AH149" s="10">
        <f t="shared" si="84"/>
        <v>246.79861760477843</v>
      </c>
      <c r="AI149" s="23">
        <v>0</v>
      </c>
      <c r="AJ149" s="17">
        <f>[1]Дезінсекція!H151+'[2]по будинку'!AV149+'[3]по будинку'!AU149+'[4]по будинку'!AU149+'[5]по будинку'!AU149+'[6]по будинку'!AU149+'[7]по будинку'!AU149+'[8]по будинку'!AU149+'[9]по будинку'!AU149+'[10]по будинку'!AU149+'[11]по будинку'!AU149+'[12]по будинку'!AU149</f>
        <v>45.791620000000002</v>
      </c>
      <c r="AK149" s="10">
        <f>[1]Дезінсекція!O151+'[2]по будинку'!AW149+'[3]по будинку'!AV149+'[4]по будинку'!AV149+'[5]по будинку'!AV149+'[6]по будинку'!AV149+'[7]по будинку'!AV149+'[8]по будинку'!AV149+'[9]по будинку'!AV149+'[10]по будинку'!AV149+'[11]по будинку'!AV149+'[12]по будинку'!AV149</f>
        <v>593.67995466780008</v>
      </c>
      <c r="AL149" s="10">
        <v>0</v>
      </c>
      <c r="AM149" s="23">
        <f>AK149-AJ149</f>
        <v>547.88833466780011</v>
      </c>
      <c r="AN149" s="17">
        <f>'[1]Обслуг. ДВК'!H151+'[2]по будинку'!AZ149+'[3]по будинку'!AY149+'[4]по будинку'!AY149+'[5]по будинку'!AY149+'[6]по будинку'!AY149+'[7]по будинку'!AY149+'[8]по будинку'!AY149+'[9]по будинку'!AY149+'[10]по будинку'!AY149+'[11]по будинку'!AY149+'[12]по будинку'!AY149</f>
        <v>12222.525920000002</v>
      </c>
      <c r="AO149" s="10">
        <f>'[1]Обслуг. ДВК'!Q151+'[2]по будинку'!BA149+'[3]по будинку'!AZ149+'[4]по будинку'!AZ149+'[5]по будинку'!AZ149+'[6]по будинку'!AZ149+'[7]по будинку'!AZ149+'[8]по будинку'!AZ149+'[9]по будинку'!AZ149+'[10]по будинку'!AZ149+'[11]по будинку'!AZ149+'[12]по будинку'!AZ149</f>
        <v>7167.04577922096</v>
      </c>
      <c r="AP149" s="10">
        <f t="shared" si="103"/>
        <v>5055.4801407790419</v>
      </c>
      <c r="AQ149" s="23">
        <v>0</v>
      </c>
      <c r="AR149" s="17">
        <f>'[1]ТО мереж електропост.'!H152+'[2]по будинку'!BD149+'[3]по будинку'!BC149+'[4]по будинку'!BC149+'[5]по будинку'!BC149+'[6]по будинку'!BC149+'[7]по будинку'!BC149+'[8]по будинку'!BC149+'[9]по будинку'!BC149+'[10]по будинку'!BC149+'[11]по будинку'!BC149+'[12]по будинку'!BC149</f>
        <v>8486.7306400000016</v>
      </c>
      <c r="AS149" s="11">
        <f>'[1]ТО мереж електропост.'!P152+'[2]по будинку'!BE149+'[3]по будинку'!BD149+'[4]по будинку'!BD149+'[5]по будинку'!BD149+'[6]по будинку'!BD149+'[7]по будинку'!BD149+'[8]по будинку'!BD149+'[9]по будинку'!BD149+'[10]по будинку'!BD149+'[11]по будинку'!BD149+'[12]по будинку'!BD149</f>
        <v>7067.5023395367716</v>
      </c>
      <c r="AT149" s="10">
        <f t="shared" si="97"/>
        <v>1419.22830046323</v>
      </c>
      <c r="AU149" s="23">
        <v>0</v>
      </c>
      <c r="AV149" s="17">
        <f>'[1]ПР констр.'!H151+'[2]по будинку'!BH149+'[3]по будинку'!BG149+'[4]по будинку'!BG149+'[5]по будинку'!BG149+'[6]по будинку'!BG149+'[7]по будинку'!BG149+'[8]по будинку'!BG149+'[9]по будинку'!BG149+'[10]по будинку'!BG149+'[11]по будинку'!BG149+'[12]по будинку'!BG149</f>
        <v>34715.273939999999</v>
      </c>
      <c r="AW149" s="10">
        <v>86270.67</v>
      </c>
      <c r="AX149" s="10">
        <v>0</v>
      </c>
      <c r="AY149" s="23">
        <f>AW149-AV149</f>
        <v>51555.396059999999</v>
      </c>
      <c r="AZ149" s="17">
        <f>'[1]Прибирання та вивезення снігу'!H150+'[2]по будинку'!BL149+'[3]по будинку'!BK149+'[4]по будинку'!BK149+'[5]по будинку'!BK149+'[6]по будинку'!BK149+'[7]по будинку'!BK149+'[8]по будинку'!BK149+'[9]по будинку'!BK149+'[10]по будинку'!BK149+'[11]по будинку'!BK149+'[12]по будинку'!BK149</f>
        <v>4229.4328599999999</v>
      </c>
      <c r="BA149" s="10">
        <f>'[1]Прибирання та вивезення снігу'!R150+'[2]по будинку'!BM149+'[3]по будинку'!BL149+'[4]по будинку'!BL149+'[5]по будинку'!BL149+'[6]по будинку'!BL149+'[7]по будинку'!BL149+'[8]по будинку'!BL149+'[9]по будинку'!BL149+'[10]по будинку'!BL149+'[11]по будинку'!BL149+'[12]по будинку'!BL149</f>
        <v>1022.6438686256197</v>
      </c>
      <c r="BB149" s="10">
        <f t="shared" si="76"/>
        <v>3206.7889913743802</v>
      </c>
      <c r="BC149" s="23">
        <v>0</v>
      </c>
      <c r="BD149" s="17">
        <f>'[1]експлуатація номерних знаків'!H151+'[2]по будинку'!BP149+'[3]по будинку'!BO149+'[4]по будинку'!BO149+'[5]по будинку'!BO149+'[6]по будинку'!BO149+'[7]по будинку'!BO149+'[8]по будинку'!BO149+'[9]по будинку'!BO149+'[10]по будинку'!BO149+'[11]по будинку'!BO149+'[12]по будинку'!BO149</f>
        <v>9.4792999999999985</v>
      </c>
      <c r="BE149" s="10">
        <f>'[1]експлуатація номерних знаків'!P151+'[2]по будинку'!BQ149+'[3]по будинку'!BP149+'[4]по будинку'!BP149+'[5]по будинку'!BP149+'[6]по будинку'!BP149+'[7]по будинку'!BP149+'[8]по будинку'!BP149+'[9]по будинку'!BP149+'[10]по будинку'!BP149+'[11]по будинку'!BP149+'[12]по будинку'!BP149</f>
        <v>0</v>
      </c>
      <c r="BF149" s="12">
        <f t="shared" si="88"/>
        <v>9.4792999999999985</v>
      </c>
      <c r="BG149" s="29">
        <v>0</v>
      </c>
      <c r="BH149" s="17">
        <f>'[1]Освітлення місць загального кор'!H151+'[2]по будинку'!BT149+'[3]по будинку'!BS149+'[4]по будинку'!BS149+'[5]по будинку'!BS149+'[6]по будинку'!BS149+'[7]по будинку'!BS149+'[8]по будинку'!BS149+'[9]по будинку'!BS149+'[10]по будинку'!BS149+'[11]по будинку'!BS149+'[12]по будинку'!BS149</f>
        <v>6258.4593000000013</v>
      </c>
      <c r="BI149" s="10">
        <f>'[1]Освітлення місць загального кор'!Q151+'[2]по будинку'!BU149+'[3]по будинку'!BT149+'[4]по будинку'!BT149+'[5]по будинку'!BT149+'[6]по будинку'!BT149+'[7]по будинку'!BT149+'[8]по будинку'!BT149+'[9]по будинку'!BT149+'[10]по будинку'!BT149+'[11]по будинку'!BT149+'[12]по будинку'!BT149</f>
        <v>4277.0200366477748</v>
      </c>
      <c r="BJ149" s="10">
        <f t="shared" si="89"/>
        <v>1981.4392633522266</v>
      </c>
      <c r="BK149" s="27">
        <v>0</v>
      </c>
      <c r="BL149" s="17">
        <v>0</v>
      </c>
      <c r="BM149" s="10">
        <f>'[1]Енергопостачання ліфтів'!P151+'[2]по будинку'!BY149+'[3]по будинку'!BX149+'[4]по будинку'!BX149+'[5]по будинку'!BX149+'[6]по будинку'!BX149+'[7]по будинку'!BX149+'[8]по будинку'!BX149+'[9]по будинку'!BX149+'[10]по будинку'!BX149+'[11]по будинку'!BX149+'[12]по будинку'!BX149</f>
        <v>0</v>
      </c>
      <c r="BN149" s="10">
        <f t="shared" si="90"/>
        <v>0</v>
      </c>
      <c r="BO149" s="23">
        <f t="shared" si="91"/>
        <v>0</v>
      </c>
      <c r="BP149" s="134">
        <f t="shared" si="92"/>
        <v>129328.95776000002</v>
      </c>
      <c r="BQ149" s="12">
        <f t="shared" si="92"/>
        <v>170312.63728200391</v>
      </c>
      <c r="BR149" s="10">
        <v>0</v>
      </c>
      <c r="BS149" s="15">
        <f t="shared" si="99"/>
        <v>40983.679522003891</v>
      </c>
      <c r="BT149" s="30">
        <f t="shared" si="94"/>
        <v>1.3168948411233519</v>
      </c>
    </row>
    <row r="150" spans="1:72" ht="17.100000000000001" customHeight="1" x14ac:dyDescent="0.2">
      <c r="A150" s="135">
        <v>145</v>
      </c>
      <c r="B150" s="39" t="s">
        <v>28</v>
      </c>
      <c r="C150" s="36" t="s">
        <v>82</v>
      </c>
      <c r="D150" s="22">
        <f>'[1]Прибирання сходових кліто'!H151+'[2]по будинку'!P150+'[3]по будинку'!O150+'[4]по будинку'!O150+'[5]по будинку'!O150+'[6]по будинку'!O150+'[7]по будинку'!O150+'[8]по будинку'!O150+'[9]по будинку'!O150+'[10]по будинку'!O150+'[11]по будинку'!O150+'[12]по будинку'!O150</f>
        <v>14611.835000000003</v>
      </c>
      <c r="E150" s="11">
        <f>'[1]Прибирання сходових кліто'!Y151+'[2]по будинку'!Q150+'[3]по будинку'!P150+'[4]по будинку'!P150+'[5]по будинку'!P150+'[6]по будинку'!P150+'[7]по будинку'!P150+'[8]по будинку'!P150+'[9]по будинку'!P150+'[10]по будинку'!P150+'[11]по будинку'!P150+'[12]по будинку'!P150</f>
        <v>15027.451978241405</v>
      </c>
      <c r="F150" s="10">
        <v>0</v>
      </c>
      <c r="G150" s="23">
        <f>E150-D150</f>
        <v>415.61697824140174</v>
      </c>
      <c r="H150" s="17">
        <f>'[1]Прибирання прибуд терит.'!H150+'[2]по будинку'!T150+'[3]по будинку'!S150+'[4]по будинку'!S150+'[5]по будинку'!S150+'[6]по будинку'!S150+'[7]по будинку'!S150+'[8]по будинку'!S150+'[9]по будинку'!S150+'[10]по будинку'!S150+'[11]по будинку'!S150+'[12]по будинку'!S150</f>
        <v>49539.796600000001</v>
      </c>
      <c r="I150" s="11">
        <f>'[1]Прибирання прибуд терит.'!AG150+'[2]по будинку'!U150+'[3]по будинку'!T150+'[4]по будинку'!T150+'[5]по будинку'!T150+'[6]по будинку'!T150+'[7]по будинку'!T150+'[8]по будинку'!T150+'[9]по будинку'!T150+'[10]по будинку'!T150+'[11]по будинку'!T150+'[12]по будинку'!T150</f>
        <v>65985.902638116197</v>
      </c>
      <c r="J150" s="10">
        <v>0</v>
      </c>
      <c r="K150" s="23">
        <f t="shared" si="77"/>
        <v>16446.106038116195</v>
      </c>
      <c r="L150" s="22">
        <f>'[1]Вивезення та знешкодження ТПВ'!H152+'[2]по будинку'!X150+'[3]по будинку'!W150+'[4]по будинку'!W150+'[5]по будинку'!W150</f>
        <v>7042.7340000000004</v>
      </c>
      <c r="M150" s="10">
        <f>'[1]Вивезення та знешкодження ТПВ'!V152+'[2]по будинку'!Y150+'[3]по будинку'!X150+'[4]по будинку'!X150+'[5]по будинку'!X150</f>
        <v>9947.8109923241464</v>
      </c>
      <c r="N150" s="10">
        <v>0</v>
      </c>
      <c r="O150" s="15">
        <f t="shared" si="78"/>
        <v>2905.076992324146</v>
      </c>
      <c r="P150" s="17">
        <f>'[1]Приб підвал, тех.поверхів,покр '!H152+'[2]по будинку'!AB150+'[3]по будинку'!AA150+'[4]по будинку'!AA150+'[5]по будинку'!AA150+'[6]по будинку'!AA150+'[7]по будинку'!AA150+'[8]по будинку'!AA150+'[9]по будинку'!AA150+'[10]по будинку'!AA150+'[11]по будинку'!AA150+'[12]по будинку'!AA150</f>
        <v>562.0465999999999</v>
      </c>
      <c r="Q150" s="11">
        <f>'[1]Приб підвал, тех.поверхів,покр '!Q152+'[2]по будинку'!AC150+'[3]по будинку'!AB150+'[4]по будинку'!AB150+'[5]по будинку'!AB150+'[6]по будинку'!AB150+'[7]по будинку'!AB150+'[8]по будинку'!AB150+'[9]по будинку'!AB150+'[10]по будинку'!AB150+'[11]по будинку'!AB150+'[12]по будинку'!AB150</f>
        <v>80.017416393537445</v>
      </c>
      <c r="R150" s="10">
        <f t="shared" si="79"/>
        <v>482.02918360646242</v>
      </c>
      <c r="S150" s="23">
        <v>0</v>
      </c>
      <c r="T150" s="17">
        <v>0</v>
      </c>
      <c r="U150" s="10">
        <f>'[1]ТО ліфтів'!Q152+'[2]по будинку'!AG150+'[3]по будинку'!AF150+'[4]по будинку'!AF150+'[5]по будинку'!AF150+'[6]по будинку'!AF150+'[7]по будинку'!AF150+'[8]по будинку'!AF150+'[9]по будинку'!AF150+'[10]по будинку'!AF150+'[11]по будинку'!AF150+'[12]по будинку'!AF150</f>
        <v>0</v>
      </c>
      <c r="V150" s="10">
        <f t="shared" si="80"/>
        <v>0</v>
      </c>
      <c r="W150" s="23">
        <f t="shared" si="81"/>
        <v>0</v>
      </c>
      <c r="X150" s="17">
        <f>'[1]Обслуг. дисп.'!H152+'[2]по будинку'!AJ150+'[3]по будинку'!AI150+'[4]по будинку'!AI150+'[5]по будинку'!AI150+'[6]по будинку'!AI150+'[7]по будинку'!AI150+'[8]по будинку'!AI150+'[9]по будинку'!AI150+'[10]по будинку'!AI150+'[11]по будинку'!AI150+'[12]по будинку'!AI150</f>
        <v>0</v>
      </c>
      <c r="Y150" s="10">
        <f>'[1]Обслуг. дисп.'!O152+'[2]по будинку'!AK150+'[3]по будинку'!AJ150+'[4]по будинку'!AJ150+'[5]по будинку'!AJ150+'[6]по будинку'!AJ150+'[7]по будинку'!AJ150+'[8]по будинку'!AJ150+'[9]по будинку'!AJ150+'[10]по будинку'!AJ150+'[11]по будинку'!AJ150+'[12]по будинку'!AJ150</f>
        <v>0</v>
      </c>
      <c r="Z150" s="10">
        <f t="shared" si="82"/>
        <v>0</v>
      </c>
      <c r="AA150" s="27">
        <f t="shared" si="83"/>
        <v>0</v>
      </c>
      <c r="AB150" s="17">
        <f>'[1]ТО внутр. буд.сист'!H150+'[2]по будинку'!AN150+'[3]по будинку'!AM150+'[4]по будинку'!AM150+'[5]по будинку'!AM150+'[6]по будинку'!AM150+'[7]по будинку'!AM150+'[8]по будинку'!AM150+'[9]по будинку'!AM150+'[10]по будинку'!AM150+'[11]по будинку'!AM150+'[12]по будинку'!AM150</f>
        <v>25732.868650000004</v>
      </c>
      <c r="AC150" s="10">
        <f>'[1]ТО внутр. буд.сист'!W150+'[2]по будинку'!AO150+'[3]по будинку'!AN150+'[4]по будинку'!AN150+'[5]по будинку'!AN150+'[6]по будинку'!AN150+'[7]по будинку'!AN150+'[8]по будинку'!AN150+'[9]по будинку'!AN150+'[10]по будинку'!AN150+'[11]по будинку'!AN150+'[12]по будинку'!AN150</f>
        <v>12026.098247324153</v>
      </c>
      <c r="AD150" s="10">
        <f t="shared" si="96"/>
        <v>13706.770402675851</v>
      </c>
      <c r="AE150" s="23">
        <v>0</v>
      </c>
      <c r="AF150" s="17">
        <f>[1]Дератизація!H151+'[2]по будинку'!AR150+'[3]по будинку'!AQ150+'[4]по будинку'!AQ150+'[5]по будинку'!AQ150+'[6]по будинку'!AQ150+'[7]по будинку'!AQ150+'[8]по будинку'!AQ150+'[9]по будинку'!AQ150+'[10]по будинку'!AQ150+'[11]по будинку'!AQ150+'[12]по будинку'!AQ150</f>
        <v>419.47354999999999</v>
      </c>
      <c r="AG150" s="10">
        <f>[1]Дератизація!O151+'[2]по будинку'!AS150+'[3]по будинку'!AR150+'[4]по будинку'!AR150+'[5]по будинку'!AR150+'[6]по будинку'!AR150+'[7]по будинку'!AR150+'[8]по будинку'!AR150+'[9]по будинку'!AR150+'[10]по будинку'!AR150+'[11]по будинку'!AR150+'[12]по будинку'!AR150</f>
        <v>361.00499774712233</v>
      </c>
      <c r="AH150" s="10">
        <f t="shared" si="84"/>
        <v>58.468552252877657</v>
      </c>
      <c r="AI150" s="23">
        <v>0</v>
      </c>
      <c r="AJ150" s="17">
        <f>[1]Дезінсекція!H152+'[2]по будинку'!AV150+'[3]по будинку'!AU150+'[4]по будинку'!AU150+'[5]по будинку'!AU150+'[6]по будинку'!AU150+'[7]по будинку'!AU150+'[8]по будинку'!AU150+'[9]по будинку'!AU150+'[10]по будинку'!AU150+'[11]по будинку'!AU150+'[12]по будинку'!AU150</f>
        <v>9.6194000000000006</v>
      </c>
      <c r="AK150" s="10">
        <f>[1]Дезінсекція!O152+'[2]по будинку'!AW150+'[3]по будинку'!AV150+'[4]по будинку'!AV150+'[5]по будинку'!AV150+'[6]по будинку'!AV150+'[7]по будинку'!AV150+'[8]по будинку'!AV150+'[9]по будинку'!AV150+'[10]по будинку'!AV150+'[11]по будинку'!AV150+'[12]по будинку'!AV150</f>
        <v>0</v>
      </c>
      <c r="AL150" s="10">
        <f t="shared" si="85"/>
        <v>9.6194000000000006</v>
      </c>
      <c r="AM150" s="23">
        <v>0</v>
      </c>
      <c r="AN150" s="17">
        <f>'[1]Обслуг. ДВК'!H152+'[2]по будинку'!AZ150+'[3]по будинку'!AY150+'[4]по будинку'!AY150+'[5]по будинку'!AY150+'[6]по будинку'!AY150+'[7]по будинку'!AY150+'[8]по будинку'!AY150+'[9]по будинку'!AY150+'[10]по будинку'!AY150+'[11]по будинку'!AY150+'[12]по будинку'!AY150</f>
        <v>14417.388399999996</v>
      </c>
      <c r="AO150" s="10">
        <f>'[1]Обслуг. ДВК'!Q152+'[2]по будинку'!BA150+'[3]по будинку'!AZ150+'[4]по будинку'!AZ150+'[5]по будинку'!AZ150+'[6]по будинку'!AZ150+'[7]по будинку'!AZ150+'[8]по будинку'!AZ150+'[9]по будинку'!AZ150+'[10]по будинку'!AZ150+'[11]по будинку'!AZ150+'[12]по будинку'!AZ150</f>
        <v>9424.1906571432864</v>
      </c>
      <c r="AP150" s="10">
        <f t="shared" si="103"/>
        <v>4993.1977428567097</v>
      </c>
      <c r="AQ150" s="23">
        <v>0</v>
      </c>
      <c r="AR150" s="17">
        <f>'[1]ТО мереж електропост.'!H153+'[2]по будинку'!BD150+'[3]по будинку'!BC150+'[4]по будинку'!BC150+'[5]по будинку'!BC150+'[6]по будинку'!BC150+'[7]по будинку'!BC150+'[8]по будинку'!BC150+'[9]по будинку'!BC150+'[10]по будинку'!BC150+'[11]по будинку'!BC150+'[12]по будинку'!BC150</f>
        <v>11687.202349999998</v>
      </c>
      <c r="AS150" s="11">
        <f>'[1]ТО мереж електропост.'!P153+'[2]по будинку'!BE150+'[3]по будинку'!BD150+'[4]по будинку'!BD150+'[5]по будинку'!BD150+'[6]по будинку'!BD150+'[7]по будинку'!BD150+'[8]по будинку'!BD150+'[9]по будинку'!BD150+'[10]по будинку'!BD150+'[11]по будинку'!BD150+'[12]по будинку'!BD150</f>
        <v>7396.1871196523989</v>
      </c>
      <c r="AT150" s="10">
        <f t="shared" si="97"/>
        <v>4291.0152303475988</v>
      </c>
      <c r="AU150" s="23">
        <v>0</v>
      </c>
      <c r="AV150" s="17">
        <f>'[1]ПР констр.'!H152+'[2]по будинку'!BH150+'[3]по будинку'!BG150+'[4]по будинку'!BG150+'[5]по будинку'!BG150+'[6]по будинку'!BG150+'[7]по будинку'!BG150+'[8]по будинку'!BG150+'[9]по будинку'!BG150+'[10]по будинку'!BG150+'[11]по будинку'!BG150+'[12]по будинку'!BG150</f>
        <v>33976.330699999999</v>
      </c>
      <c r="AW150" s="10">
        <v>49670.679999999993</v>
      </c>
      <c r="AX150" s="10">
        <v>0</v>
      </c>
      <c r="AY150" s="23">
        <f>AW150-AV150</f>
        <v>15694.349299999994</v>
      </c>
      <c r="AZ150" s="17">
        <f>'[1]Прибирання та вивезення снігу'!H151+'[2]по будинку'!BL150+'[3]по будинку'!BK150+'[4]по будинку'!BK150+'[5]по будинку'!BK150+'[6]по будинку'!BK150+'[7]по будинку'!BK150+'[8]по будинку'!BK150+'[9]по будинку'!BK150+'[10]по будинку'!BK150+'[11]по будинку'!BK150+'[12]по будинку'!BK150</f>
        <v>8651.2561999999998</v>
      </c>
      <c r="BA150" s="10">
        <f>'[1]Прибирання та вивезення снігу'!R151+'[2]по будинку'!BM150+'[3]по будинку'!BL150+'[4]по будинку'!BL150+'[5]по будинку'!BL150+'[6]по будинку'!BL150+'[7]по будинку'!BL150+'[8]по будинку'!BL150+'[9]по будинку'!BL150+'[10]по будинку'!BL150+'[11]по будинку'!BL150+'[12]по будинку'!BL150</f>
        <v>2577.9843769225449</v>
      </c>
      <c r="BB150" s="10">
        <f t="shared" si="76"/>
        <v>6073.2718230774553</v>
      </c>
      <c r="BC150" s="23">
        <v>0</v>
      </c>
      <c r="BD150" s="17">
        <f>'[1]експлуатація номерних знаків'!H152+'[2]по будинку'!BP150+'[3]по будинку'!BO150+'[4]по будинку'!BO150+'[5]по будинку'!BO150+'[6]по будинку'!BO150+'[7]по будинку'!BO150+'[8]по будинку'!BO150+'[9]по будинку'!BO150+'[10]по будинку'!BO150+'[11]по будинку'!BO150+'[12]по будинку'!BO150</f>
        <v>9.6194000000000006</v>
      </c>
      <c r="BE150" s="10">
        <f>'[1]експлуатація номерних знаків'!P152+'[2]по будинку'!BQ150+'[3]по будинку'!BP150+'[4]по будинку'!BP150+'[5]по будинку'!BP150+'[6]по будинку'!BP150+'[7]по будинку'!BP150+'[8]по будинку'!BP150+'[9]по будинку'!BP150+'[10]по будинку'!BP150+'[11]по будинку'!BP150+'[12]по будинку'!BP150</f>
        <v>0</v>
      </c>
      <c r="BF150" s="12">
        <f t="shared" si="88"/>
        <v>9.6194000000000006</v>
      </c>
      <c r="BG150" s="29">
        <v>0</v>
      </c>
      <c r="BH150" s="17">
        <f>'[1]Освітлення місць загального кор'!H152+'[2]по будинку'!BT150+'[3]по будинку'!BS150+'[4]по будинку'!BS150+'[5]по будинку'!BS150+'[6]по будинку'!BS150+'[7]по будинку'!BS150+'[8]по будинку'!BS150+'[9]по будинку'!BS150+'[10]по будинку'!BS150+'[11]по будинку'!BS150+'[12]по будинку'!BS150</f>
        <v>10070.798999999999</v>
      </c>
      <c r="BI150" s="10">
        <f>'[1]Освітлення місць загального кор'!Q152+'[2]по будинку'!BU150+'[3]по будинку'!BT150+'[4]по будинку'!BT150+'[5]по будинку'!BT150+'[6]по будинку'!BT150+'[7]по будинку'!BT150+'[8]по будинку'!BT150+'[9]по будинку'!BT150+'[10]по будинку'!BT150+'[11]по будинку'!BT150+'[12]по будинку'!BT150</f>
        <v>7496.7332989351826</v>
      </c>
      <c r="BJ150" s="10">
        <f t="shared" si="89"/>
        <v>2574.0657010648165</v>
      </c>
      <c r="BK150" s="27">
        <v>0</v>
      </c>
      <c r="BL150" s="17">
        <v>0</v>
      </c>
      <c r="BM150" s="10">
        <f>'[1]Енергопостачання ліфтів'!P152+'[2]по будинку'!BY150+'[3]по будинку'!BX150+'[4]по будинку'!BX150+'[5]по будинку'!BX150+'[6]по будинку'!BX150+'[7]по будинку'!BX150+'[8]по будинку'!BX150+'[9]по будинку'!BX150+'[10]по будинку'!BX150+'[11]по будинку'!BX150+'[12]по будинку'!BX150</f>
        <v>0</v>
      </c>
      <c r="BN150" s="10">
        <f t="shared" si="90"/>
        <v>0</v>
      </c>
      <c r="BO150" s="23">
        <f t="shared" si="91"/>
        <v>0</v>
      </c>
      <c r="BP150" s="134">
        <f t="shared" si="92"/>
        <v>176730.96984999999</v>
      </c>
      <c r="BQ150" s="12">
        <f t="shared" si="92"/>
        <v>179994.06172279996</v>
      </c>
      <c r="BR150" s="10">
        <v>0</v>
      </c>
      <c r="BS150" s="15">
        <f t="shared" si="99"/>
        <v>3263.0918727999669</v>
      </c>
      <c r="BT150" s="30">
        <f t="shared" si="94"/>
        <v>1.0184636109651268</v>
      </c>
    </row>
    <row r="151" spans="1:72" ht="17.100000000000001" customHeight="1" x14ac:dyDescent="0.2">
      <c r="A151" s="136">
        <v>146</v>
      </c>
      <c r="B151" s="39" t="s">
        <v>31</v>
      </c>
      <c r="C151" s="36">
        <v>5</v>
      </c>
      <c r="D151" s="22">
        <f>'[1]Прибирання сходових кліто'!H152+'[2]по будинку'!P151+'[3]по будинку'!O151+'[4]по будинку'!O151+'[5]по будинку'!O151+'[6]по будинку'!O151+'[7]по будинку'!O151+'[8]по будинку'!O151+'[9]по будинку'!O151+'[10]по будинку'!O151+'[11]по будинку'!O151+'[12]по будинку'!O151</f>
        <v>15724.357470000001</v>
      </c>
      <c r="E151" s="11">
        <f>'[1]Прибирання сходових кліто'!Y152+'[2]по будинку'!Q151+'[3]по будинку'!P151+'[4]по будинку'!P151+'[5]по будинку'!P151+'[6]по будинку'!P151+'[7]по будинку'!P151+'[8]по будинку'!P151+'[9]по будинку'!P151+'[10]по будинку'!P151+'[11]по будинку'!P151+'[12]по будинку'!P151</f>
        <v>16065.055268153315</v>
      </c>
      <c r="F151" s="10">
        <v>0</v>
      </c>
      <c r="G151" s="23">
        <f>E151-D151</f>
        <v>340.69779815331458</v>
      </c>
      <c r="H151" s="17">
        <f>'[1]Прибирання прибуд терит.'!H151+'[2]по будинку'!T151+'[3]по будинку'!S151+'[4]по будинку'!S151+'[5]по будинку'!S151+'[6]по будинку'!S151+'[7]по будинку'!S151+'[8]по будинку'!S151+'[9]по будинку'!S151+'[10]по будинку'!S151+'[11]по будинку'!S151+'[12]по будинку'!S151</f>
        <v>31056.368129999992</v>
      </c>
      <c r="I151" s="11">
        <f>'[1]Прибирання прибуд терит.'!AG151+'[2]по будинку'!U151+'[3]по будинку'!T151+'[4]по будинку'!T151+'[5]по будинку'!T151+'[6]по будинку'!T151+'[7]по будинку'!T151+'[8]по будинку'!T151+'[9]по будинку'!T151+'[10]по будинку'!T151+'[11]по будинку'!T151+'[12]по будинку'!T151</f>
        <v>41270.839193248328</v>
      </c>
      <c r="J151" s="10">
        <v>0</v>
      </c>
      <c r="K151" s="23">
        <f t="shared" si="77"/>
        <v>10214.471063248337</v>
      </c>
      <c r="L151" s="22">
        <f>'[1]Вивезення та знешкодження ТПВ'!H153+'[2]по будинку'!X151+'[3]по будинку'!W151+'[4]по будинку'!W151+'[5]по будинку'!W151</f>
        <v>8234.9279999999981</v>
      </c>
      <c r="M151" s="10">
        <f>'[1]Вивезення та знешкодження ТПВ'!V153+'[2]по будинку'!Y151+'[3]по будинку'!X151+'[4]по будинку'!X151+'[5]по будинку'!X151</f>
        <v>8946.412429927077</v>
      </c>
      <c r="N151" s="10">
        <v>0</v>
      </c>
      <c r="O151" s="15">
        <f t="shared" si="78"/>
        <v>711.48442992707896</v>
      </c>
      <c r="P151" s="17">
        <f>'[1]Приб підвал, тех.поверхів,покр '!H153+'[2]по будинку'!AB151+'[3]по будинку'!AA151+'[4]по будинку'!AA151+'[5]по будинку'!AA151+'[6]по будинку'!AA151+'[7]по будинку'!AA151+'[8]по будинку'!AA151+'[9]по будинку'!AA151+'[10]по будинку'!AA151+'[11]по будинку'!AA151+'[12]по будинку'!AA151</f>
        <v>1251.0755999999999</v>
      </c>
      <c r="Q151" s="11">
        <f>'[1]Приб підвал, тех.поверхів,покр '!Q153+'[2]по будинку'!AC151+'[3]по будинку'!AB151+'[4]по будинку'!AB151+'[5]по будинку'!AB151+'[6]по будинку'!AB151+'[7]по будинку'!AB151+'[8]по будинку'!AB151+'[9]по будинку'!AB151+'[10]по будинку'!AB151+'[11]по будинку'!AB151+'[12]по будинку'!AB151</f>
        <v>169.54734726787527</v>
      </c>
      <c r="R151" s="10">
        <f t="shared" si="79"/>
        <v>1081.5282527321247</v>
      </c>
      <c r="S151" s="23">
        <v>0</v>
      </c>
      <c r="T151" s="17">
        <v>0</v>
      </c>
      <c r="U151" s="10">
        <f>'[1]ТО ліфтів'!Q153+'[2]по будинку'!AG151+'[3]по будинку'!AF151+'[4]по будинку'!AF151+'[5]по будинку'!AF151+'[6]по будинку'!AF151+'[7]по будинку'!AF151+'[8]по будинку'!AF151+'[9]по будинку'!AF151+'[10]по будинку'!AF151+'[11]по будинку'!AF151+'[12]по будинку'!AF151</f>
        <v>0</v>
      </c>
      <c r="V151" s="10">
        <f t="shared" si="80"/>
        <v>0</v>
      </c>
      <c r="W151" s="23">
        <f t="shared" si="81"/>
        <v>0</v>
      </c>
      <c r="X151" s="17">
        <f>'[1]Обслуг. дисп.'!H153+'[2]по будинку'!AJ151+'[3]по будинку'!AI151+'[4]по будинку'!AI151+'[5]по будинку'!AI151+'[6]по будинку'!AI151+'[7]по будинку'!AI151+'[8]по будинку'!AI151+'[9]по будинку'!AI151+'[10]по будинку'!AI151+'[11]по будинку'!AI151+'[12]по будинку'!AI151</f>
        <v>0</v>
      </c>
      <c r="Y151" s="10">
        <f>'[1]Обслуг. дисп.'!O153+'[2]по будинку'!AK151+'[3]по будинку'!AJ151+'[4]по будинку'!AJ151+'[5]по будинку'!AJ151+'[6]по будинку'!AJ151+'[7]по будинку'!AJ151+'[8]по будинку'!AJ151+'[9]по будинку'!AJ151+'[10]по будинку'!AJ151+'[11]по будинку'!AJ151+'[12]по будинку'!AJ151</f>
        <v>0</v>
      </c>
      <c r="Z151" s="10">
        <f t="shared" si="82"/>
        <v>0</v>
      </c>
      <c r="AA151" s="27">
        <f t="shared" si="83"/>
        <v>0</v>
      </c>
      <c r="AB151" s="17">
        <f>'[1]ТО внутр. буд.сист'!H151+'[2]по будинку'!AN151+'[3]по будинку'!AM151+'[4]по будинку'!AM151+'[5]по будинку'!AM151+'[6]по будинку'!AM151+'[7]по будинку'!AM151+'[8]по будинку'!AM151+'[9]по будинку'!AM151+'[10]по будинку'!AM151+'[11]по будинку'!AM151+'[12]по будинку'!AM151</f>
        <v>30545.644229999991</v>
      </c>
      <c r="AC151" s="10">
        <f>'[1]ТО внутр. буд.сист'!W151+'[2]по будинку'!AO151+'[3]по будинку'!AN151+'[4]по будинку'!AN151+'[5]по будинку'!AN151+'[6]по будинку'!AN151+'[7]по будинку'!AN151+'[8]по будинку'!AN151+'[9]по будинку'!AN151+'[10]по будинку'!AN151+'[11]по будинку'!AN151+'[12]по будинку'!AN151</f>
        <v>15570.968461779194</v>
      </c>
      <c r="AD151" s="10">
        <f t="shared" si="96"/>
        <v>14974.675768220797</v>
      </c>
      <c r="AE151" s="23">
        <v>0</v>
      </c>
      <c r="AF151" s="17">
        <f>[1]Дератизація!H152+'[2]по будинку'!AR151+'[3]по будинку'!AQ151+'[4]по будинку'!AQ151+'[5]по будинку'!AQ151+'[6]по будинку'!AQ151+'[7]по будинку'!AQ151+'[8]по будинку'!AQ151+'[9]по будинку'!AQ151+'[10]по будинку'!AQ151+'[11]по будинку'!AQ151+'[12]по будинку'!AQ151</f>
        <v>1598.6845800000003</v>
      </c>
      <c r="AG151" s="10">
        <f>[1]Дератизація!O152+'[2]по будинку'!AS151+'[3]по будинку'!AR151+'[4]по будинку'!AR151+'[5]по будинку'!AR151+'[6]по будинку'!AR151+'[7]по будинку'!AR151+'[8]по будинку'!AR151+'[9]по будинку'!AR151+'[10]по будинку'!AR151+'[11]по будинку'!AR151+'[12]по будинку'!AR151</f>
        <v>1323.6849917394491</v>
      </c>
      <c r="AH151" s="10">
        <f t="shared" si="84"/>
        <v>274.99958826055126</v>
      </c>
      <c r="AI151" s="23">
        <v>0</v>
      </c>
      <c r="AJ151" s="17">
        <f>[1]Дезінсекція!H153+'[2]по будинку'!AV151+'[3]по будинку'!AU151+'[4]по будинку'!AU151+'[5]по будинку'!AU151+'[6]по будинку'!AU151+'[7]по будинку'!AU151+'[8]по будинку'!AU151+'[9]по будинку'!AU151+'[10]по будинку'!AU151+'[11]по будинку'!AU151+'[12]по будинку'!AU151</f>
        <v>53.051940000000002</v>
      </c>
      <c r="AK151" s="10">
        <f>[1]Дезінсекція!O153+'[2]по будинку'!AW151+'[3]по будинку'!AV151+'[4]по будинку'!AV151+'[5]по будинку'!AV151+'[6]по будинку'!AV151+'[7]по будинку'!AV151+'[8]по будинку'!AV151+'[9]по будинку'!AV151+'[10]по будинку'!AV151+'[11]по будинку'!AV151+'[12]по будинку'!AV151</f>
        <v>0</v>
      </c>
      <c r="AL151" s="10">
        <f t="shared" si="85"/>
        <v>53.051940000000002</v>
      </c>
      <c r="AM151" s="23">
        <v>0</v>
      </c>
      <c r="AN151" s="17">
        <f>'[1]Обслуг. ДВК'!H153+'[2]по будинку'!AZ151+'[3]по будинку'!AY151+'[4]по будинку'!AY151+'[5]по будинку'!AY151+'[6]по будинку'!AY151+'[7]по будинку'!AY151+'[8]по будинку'!AY151+'[9]по будинку'!AY151+'[10]по будинку'!AY151+'[11]по будинку'!AY151+'[12]по будинку'!AY151</f>
        <v>3286.052999999999</v>
      </c>
      <c r="AO151" s="10">
        <f>'[1]Обслуг. ДВК'!Q153+'[2]по будинку'!BA151+'[3]по будинку'!AZ151+'[4]по будинку'!AZ151+'[5]по будинку'!AZ151+'[6]по будинку'!AZ151+'[7]по будинку'!AZ151+'[8]по будинку'!AZ151+'[9]по будинку'!AZ151+'[10]по будинку'!AZ151+'[11]по будинку'!AZ151+'[12]по будинку'!AZ151</f>
        <v>0</v>
      </c>
      <c r="AP151" s="10">
        <f t="shared" si="103"/>
        <v>3286.052999999999</v>
      </c>
      <c r="AQ151" s="23">
        <v>0</v>
      </c>
      <c r="AR151" s="17">
        <f>'[1]ТО мереж електропост.'!H154+'[2]по будинку'!BD151+'[3]по будинку'!BC151+'[4]по будинку'!BC151+'[5]по будинку'!BC151+'[6]по будинку'!BC151+'[7]по будинку'!BC151+'[8]по будинку'!BC151+'[9]по будинку'!BC151+'[10]по будинку'!BC151+'[11]по будинку'!BC151+'[12]по будинку'!BC151</f>
        <v>15040.224989999997</v>
      </c>
      <c r="AS151" s="11">
        <f>'[1]ТО мереж електропост.'!P154+'[2]по будинку'!BE151+'[3]по будинку'!BD151+'[4]по будинку'!BD151+'[5]по будинку'!BD151+'[6]по будинку'!BD151+'[7]по будинку'!BD151+'[8]по будинку'!BD151+'[9]по будинку'!BD151+'[10]по будинку'!BD151+'[11]по будинку'!BD151+'[12]по будинку'!BD151</f>
        <v>3346.4359231115318</v>
      </c>
      <c r="AT151" s="10">
        <f t="shared" si="97"/>
        <v>11693.789066888465</v>
      </c>
      <c r="AU151" s="23">
        <v>0</v>
      </c>
      <c r="AV151" s="17">
        <f>'[1]ПР констр.'!H153+'[2]по будинку'!BH151+'[3]по будинку'!BG151+'[4]по будинку'!BG151+'[5]по будинку'!BG151+'[6]по будинку'!BG151+'[7]по будинку'!BG151+'[8]по будинку'!BG151+'[9]по будинку'!BG151+'[10]по будинку'!BG151+'[11]по будинку'!BG151+'[12]по будинку'!BG151</f>
        <v>54448.31456999998</v>
      </c>
      <c r="AW151" s="10">
        <v>19331.22</v>
      </c>
      <c r="AX151" s="10">
        <f t="shared" si="87"/>
        <v>35117.094569999979</v>
      </c>
      <c r="AY151" s="23">
        <v>0</v>
      </c>
      <c r="AZ151" s="17">
        <f>'[1]Прибирання та вивезення снігу'!H152+'[2]по будинку'!BL151+'[3]по будинку'!BK151+'[4]по будинку'!BK151+'[5]по будинку'!BK151+'[6]по будинку'!BK151+'[7]по будинку'!BK151+'[8]по будинку'!BK151+'[9]по будинку'!BK151+'[10]по будинку'!BK151+'[11]по будинку'!BK151+'[12]по будинку'!BK151</f>
        <v>7824.3693299999959</v>
      </c>
      <c r="BA151" s="10">
        <f>'[1]Прибирання та вивезення снігу'!R152+'[2]по будинку'!BM151+'[3]по будинку'!BL151+'[4]по будинку'!BL151+'[5]по будинку'!BL151+'[6]по будинку'!BL151+'[7]по будинку'!BL151+'[8]по будинку'!BL151+'[9]по будинку'!BL151+'[10]по будинку'!BL151+'[11]по будинку'!BL151+'[12]по будинку'!BL151</f>
        <v>3311.920189158946</v>
      </c>
      <c r="BB151" s="10">
        <f t="shared" si="76"/>
        <v>4512.4491408410504</v>
      </c>
      <c r="BC151" s="23">
        <v>0</v>
      </c>
      <c r="BD151" s="17">
        <f>'[1]експлуатація номерних знаків'!H153+'[2]по будинку'!BP151+'[3]по будинку'!BO151+'[4]по будинку'!BO151+'[5]по будинку'!BO151+'[6]по будинку'!BO151+'[7]по будинку'!BO151+'[8]по будинку'!BO151+'[9]по будинку'!BO151+'[10]по будинку'!BO151+'[11]по будинку'!BO151+'[12]по будинку'!BO151</f>
        <v>5.5427400000000002</v>
      </c>
      <c r="BE151" s="10">
        <f>'[1]експлуатація номерних знаків'!P153+'[2]по будинку'!BQ151+'[3]по будинку'!BP151+'[4]по будинку'!BP151+'[5]по будинку'!BP151+'[6]по будинку'!BP151+'[7]по будинку'!BP151+'[8]по будинку'!BP151+'[9]по будинку'!BP151+'[10]по будинку'!BP151+'[11]по будинку'!BP151+'[12]по будинку'!BP151</f>
        <v>0</v>
      </c>
      <c r="BF151" s="12">
        <f t="shared" si="88"/>
        <v>5.5427400000000002</v>
      </c>
      <c r="BG151" s="29">
        <v>0</v>
      </c>
      <c r="BH151" s="17">
        <f>'[1]Освітлення місць загального кор'!H153+'[2]по будинку'!BT151+'[3]по будинку'!BS151+'[4]по будинку'!BS151+'[5]по будинку'!BS151+'[6]по будинку'!BS151+'[7]по будинку'!BS151+'[8]по будинку'!BS151+'[9]по будинку'!BS151+'[10]по будинку'!BS151+'[11]по будинку'!BS151+'[12]по будинку'!BS151</f>
        <v>12700.000979999997</v>
      </c>
      <c r="BI151" s="10">
        <f>'[1]Освітлення місць загального кор'!Q153+'[2]по будинку'!BU151+'[3]по будинку'!BT151+'[4]по будинку'!BT151+'[5]по будинку'!BT151+'[6]по будинку'!BT151+'[7]по будинку'!BT151+'[8]по будинку'!BT151+'[9]по будинку'!BT151+'[10]по будинку'!BT151+'[11]по будинку'!BT151+'[12]по будинку'!BT151</f>
        <v>12062.454531122723</v>
      </c>
      <c r="BJ151" s="10">
        <f t="shared" si="89"/>
        <v>637.54644887727409</v>
      </c>
      <c r="BK151" s="27">
        <v>0</v>
      </c>
      <c r="BL151" s="17">
        <v>0</v>
      </c>
      <c r="BM151" s="10">
        <f>'[1]Енергопостачання ліфтів'!P153+'[2]по будинку'!BY151+'[3]по будинку'!BX151+'[4]по будинку'!BX151+'[5]по будинку'!BX151+'[6]по будинку'!BX151+'[7]по будинку'!BX151+'[8]по будинку'!BX151+'[9]по будинку'!BX151+'[10]по будинку'!BX151+'[11]по будинку'!BX151+'[12]по будинку'!BX151</f>
        <v>0</v>
      </c>
      <c r="BN151" s="10">
        <f t="shared" si="90"/>
        <v>0</v>
      </c>
      <c r="BO151" s="23">
        <f t="shared" si="91"/>
        <v>0</v>
      </c>
      <c r="BP151" s="134">
        <f t="shared" si="92"/>
        <v>181768.61555999995</v>
      </c>
      <c r="BQ151" s="12">
        <f t="shared" si="92"/>
        <v>121398.53833550843</v>
      </c>
      <c r="BR151" s="10">
        <f t="shared" si="93"/>
        <v>60370.077224491513</v>
      </c>
      <c r="BS151" s="15">
        <v>0</v>
      </c>
      <c r="BT151" s="30">
        <f t="shared" si="94"/>
        <v>0.66787403293741887</v>
      </c>
    </row>
    <row r="152" spans="1:72" ht="17.100000000000001" customHeight="1" x14ac:dyDescent="0.2">
      <c r="A152" s="136">
        <v>147</v>
      </c>
      <c r="B152" s="39" t="s">
        <v>83</v>
      </c>
      <c r="C152" s="36">
        <v>2</v>
      </c>
      <c r="D152" s="22">
        <f>'[1]Прибирання сходових кліто'!H153+'[2]по будинку'!P152+'[3]по будинку'!O152+'[4]по будинку'!O152+'[5]по будинку'!O152+'[6]по будинку'!O152+'[7]по будинку'!O152+'[8]по будинку'!O152+'[9]по будинку'!O152+'[10]по будинку'!O152+'[11]по будинку'!O152+'[12]по будинку'!O152</f>
        <v>2657.63526</v>
      </c>
      <c r="E152" s="11">
        <f>'[1]Прибирання сходових кліто'!Y153+'[2]по будинку'!Q152+'[3]по будинку'!P152+'[4]по будинку'!P152+'[5]по будинку'!P152+'[6]по будинку'!P152+'[7]по будинку'!P152+'[8]по будинку'!P152+'[9]по будинку'!P152+'[10]по будинку'!P152+'[11]по будинку'!P152+'[12]по будинку'!P152</f>
        <v>4514.5197010601159</v>
      </c>
      <c r="F152" s="10">
        <v>0</v>
      </c>
      <c r="G152" s="23">
        <f t="shared" ref="G152:G177" si="106">E152-D152</f>
        <v>1856.8844410601159</v>
      </c>
      <c r="H152" s="17">
        <f>'[1]Прибирання прибуд терит.'!H152+'[2]по будинку'!T152+'[3]по будинку'!S152+'[4]по будинку'!S152+'[5]по будинку'!S152+'[6]по будинку'!S152+'[7]по будинку'!S152+'[8]по будинку'!S152+'[9]по будинку'!S152+'[10]по будинку'!S152+'[11]по будинку'!S152+'[12]по будинку'!S152</f>
        <v>33422.594208999988</v>
      </c>
      <c r="I152" s="11">
        <f>'[1]Прибирання прибуд терит.'!AG152+'[2]по будинку'!U152+'[3]по будинку'!T152+'[4]по будинку'!T152+'[5]по будинку'!T152+'[6]по будинку'!T152+'[7]по будинку'!T152+'[8]по будинку'!T152+'[9]по будинку'!T152+'[10]по будинку'!T152+'[11]по будинку'!T152+'[12]по будинку'!T152</f>
        <v>47353.170741471702</v>
      </c>
      <c r="J152" s="10">
        <v>0</v>
      </c>
      <c r="K152" s="23">
        <f t="shared" si="77"/>
        <v>13930.576532471714</v>
      </c>
      <c r="L152" s="22">
        <f>'[1]Вивезення та знешкодження ТПВ'!H154+'[2]по будинку'!X152+'[3]по будинку'!W152+'[4]по будинку'!W152+'[5]по будинку'!W152</f>
        <v>9125.2137999999995</v>
      </c>
      <c r="M152" s="10">
        <f>'[1]Вивезення та знешкодження ТПВ'!V154+'[2]по будинку'!Y152+'[3]по будинку'!X152+'[4]по будинку'!X152+'[5]по будинку'!X152</f>
        <v>10994.560904960777</v>
      </c>
      <c r="N152" s="10">
        <v>0</v>
      </c>
      <c r="O152" s="15">
        <f t="shared" si="78"/>
        <v>1869.3471049607779</v>
      </c>
      <c r="P152" s="17">
        <f>'[1]Приб підвал, тех.поверхів,покр '!H154+'[2]по будинку'!AB152+'[3]по будинку'!AA152+'[4]по будинку'!AA152+'[5]по будинку'!AA152+'[6]по будинку'!AA152+'[7]по будинку'!AA152+'[8]по будинку'!AA152+'[9]по будинку'!AA152+'[10]по будинку'!AA152+'[11]по будинку'!AA152+'[12]по будинку'!AA152</f>
        <v>850.24346100000014</v>
      </c>
      <c r="Q152" s="11">
        <f>'[1]Приб підвал, тех.поверхів,покр '!Q154+'[2]по будинку'!AC152+'[3]по будинку'!AB152+'[4]по будинку'!AB152+'[5]по будинку'!AB152+'[6]по будинку'!AB152+'[7]по будинку'!AB152+'[8]по будинку'!AB152+'[9]по будинку'!AB152+'[10]по будинку'!AB152+'[11]по будинку'!AB152+'[12]по будинку'!AB152</f>
        <v>313.81866709193787</v>
      </c>
      <c r="R152" s="10">
        <f t="shared" si="79"/>
        <v>536.42479390806227</v>
      </c>
      <c r="S152" s="23">
        <v>0</v>
      </c>
      <c r="T152" s="17">
        <v>0</v>
      </c>
      <c r="U152" s="10">
        <f>'[1]ТО ліфтів'!Q154+'[2]по будинку'!AG152+'[3]по будинку'!AF152+'[4]по будинку'!AF152+'[5]по будинку'!AF152+'[6]по будинку'!AF152+'[7]по будинку'!AF152+'[8]по будинку'!AF152+'[9]по будинку'!AF152+'[10]по будинку'!AF152+'[11]по будинку'!AF152+'[12]по будинку'!AF152</f>
        <v>0</v>
      </c>
      <c r="V152" s="10">
        <f t="shared" si="80"/>
        <v>0</v>
      </c>
      <c r="W152" s="23">
        <f t="shared" si="81"/>
        <v>0</v>
      </c>
      <c r="X152" s="17">
        <f>'[1]Обслуг. дисп.'!H154+'[2]по будинку'!AJ152+'[3]по будинку'!AI152+'[4]по будинку'!AI152+'[5]по будинку'!AI152+'[6]по будинку'!AI152+'[7]по будинку'!AI152+'[8]по будинку'!AI152+'[9]по будинку'!AI152+'[10]по будинку'!AI152+'[11]по будинку'!AI152+'[12]по будинку'!AI152</f>
        <v>0</v>
      </c>
      <c r="Y152" s="10">
        <f>'[1]Обслуг. дисп.'!O154+'[2]по будинку'!AK152+'[3]по будинку'!AJ152+'[4]по будинку'!AJ152+'[5]по будинку'!AJ152+'[6]по будинку'!AJ152+'[7]по будинку'!AJ152+'[8]по будинку'!AJ152+'[9]по будинку'!AJ152+'[10]по будинку'!AJ152+'[11]по будинку'!AJ152+'[12]по будинку'!AJ152</f>
        <v>0</v>
      </c>
      <c r="Z152" s="10">
        <f t="shared" si="82"/>
        <v>0</v>
      </c>
      <c r="AA152" s="27">
        <f t="shared" si="83"/>
        <v>0</v>
      </c>
      <c r="AB152" s="17">
        <f>'[1]ТО внутр. буд.сист'!H152+'[2]по будинку'!AN152+'[3]по будинку'!AM152+'[4]по будинку'!AM152+'[5]по будинку'!AM152+'[6]по будинку'!AM152+'[7]по будинку'!AM152+'[8]по будинку'!AM152+'[9]по будинку'!AM152+'[10]по будинку'!AM152+'[11]по будинку'!AM152+'[12]по будинку'!AM152</f>
        <v>25572.579082</v>
      </c>
      <c r="AC152" s="10">
        <f>'[1]ТО внутр. буд.сист'!W152+'[2]по будинку'!AO152+'[3]по будинку'!AN152+'[4]по будинку'!AN152+'[5]по будинку'!AN152+'[6]по будинку'!AN152+'[7]по будинку'!AN152+'[8]по будинку'!AN152+'[9]по будинку'!AN152+'[10]по будинку'!AN152+'[11]по будинку'!AN152+'[12]по будинку'!AN152</f>
        <v>7644.6894523133615</v>
      </c>
      <c r="AD152" s="10">
        <f t="shared" si="96"/>
        <v>17927.889629686637</v>
      </c>
      <c r="AE152" s="23">
        <v>0</v>
      </c>
      <c r="AF152" s="17">
        <f>[1]Дератизація!H153+'[2]по будинку'!AR152+'[3]по будинку'!AQ152+'[4]по будинку'!AQ152+'[5]по будинку'!AQ152+'[6]по будинку'!AQ152+'[7]по будинку'!AQ152+'[8]по будинку'!AQ152+'[9]по будинку'!AQ152+'[10]по будинку'!AQ152+'[11]по будинку'!AQ152+'[12]по будинку'!AQ152</f>
        <v>1739.7852879999996</v>
      </c>
      <c r="AG152" s="10">
        <f>[1]Дератизація!O153+'[2]по будинку'!AS152+'[3]по будинку'!AR152+'[4]по будинку'!AR152+'[5]по будинку'!AR152+'[6]по будинку'!AR152+'[7]по будинку'!AR152+'[8]по будинку'!AR152+'[9]по будинку'!AR152+'[10]по будинку'!AR152+'[11]по будинку'!AR152+'[12]по будинку'!AR152</f>
        <v>1444.0199909884893</v>
      </c>
      <c r="AH152" s="10">
        <f t="shared" si="84"/>
        <v>295.76529701151026</v>
      </c>
      <c r="AI152" s="23">
        <v>0</v>
      </c>
      <c r="AJ152" s="17">
        <f>[1]Дезінсекція!H154+'[2]по будинку'!AV152+'[3]по будинку'!AU152+'[4]по будинку'!AU152+'[5]по будинку'!AU152+'[6]по будинку'!AU152+'[7]по будинку'!AU152+'[8]по будинку'!AU152+'[9]по будинку'!AU152+'[10]по будинку'!AU152+'[11]по будинку'!AU152+'[12]по будинку'!AU152</f>
        <v>53.951993999999999</v>
      </c>
      <c r="AK152" s="10">
        <f>[1]Дезінсекція!O154+'[2]по будинку'!AW152+'[3]по будинку'!AV152+'[4]по будинку'!AV152+'[5]по будинку'!AV152+'[6]по будинку'!AV152+'[7]по будинку'!AV152+'[8]по будинку'!AV152+'[9]по будинку'!AV152+'[10]по будинку'!AV152+'[11]по будинку'!AV152+'[12]по будинку'!AV152</f>
        <v>0</v>
      </c>
      <c r="AL152" s="10">
        <f t="shared" si="85"/>
        <v>53.951993999999999</v>
      </c>
      <c r="AM152" s="23">
        <v>0</v>
      </c>
      <c r="AN152" s="17">
        <f>'[1]Обслуг. ДВК'!H154+'[2]по будинку'!AZ152+'[3]по будинку'!AY152+'[4]по будинку'!AY152+'[5]по будинку'!AY152+'[6]по будинку'!AY152+'[7]по будинку'!AY152+'[8]по будинку'!AY152+'[9]по будинку'!AY152+'[10]по будинку'!AY152+'[11]по будинку'!AY152+'[12]по будинку'!AY152</f>
        <v>4248.5530089999993</v>
      </c>
      <c r="AO152" s="10">
        <f>'[1]Обслуг. ДВК'!Q154+'[2]по будинку'!BA152+'[3]по будинку'!AZ152+'[4]по будинку'!AZ152+'[5]по будинку'!AZ152+'[6]по будинку'!AZ152+'[7]по будинку'!AZ152+'[8]по будинку'!AZ152+'[9]по будинку'!AZ152+'[10]по будинку'!AZ152+'[11]по будинку'!AZ152+'[12]по будинку'!AZ152</f>
        <v>4296.4712206780769</v>
      </c>
      <c r="AP152" s="10">
        <v>0</v>
      </c>
      <c r="AQ152" s="23">
        <f>AO152-AN152</f>
        <v>47.918211678077569</v>
      </c>
      <c r="AR152" s="17">
        <f>'[1]ТО мереж електропост.'!H155+'[2]по будинку'!BD152+'[3]по будинку'!BC152+'[4]по будинку'!BC152+'[5]по будинку'!BC152+'[6]по будинку'!BC152+'[7]по будинку'!BC152+'[8]по будинку'!BC152+'[9]по будинку'!BC152+'[10]по будинку'!BC152+'[11]по будинку'!BC152+'[12]по будинку'!BC152</f>
        <v>1733.1245479999995</v>
      </c>
      <c r="AS152" s="11">
        <f>'[1]ТО мереж електропост.'!P155+'[2]по будинку'!BE152+'[3]по будинку'!BD152+'[4]по будинку'!BD152+'[5]по будинку'!BD152+'[6]по будинку'!BD152+'[7]по будинку'!BD152+'[8]по будинку'!BD152+'[9]по будинку'!BD152+'[10]по будинку'!BD152+'[11]по будинку'!BD152+'[12]по будинку'!BD152</f>
        <v>10536.119882692397</v>
      </c>
      <c r="AT152" s="10">
        <f t="shared" si="97"/>
        <v>-8802.9953346923976</v>
      </c>
      <c r="AU152" s="23">
        <v>0</v>
      </c>
      <c r="AV152" s="17">
        <f>'[1]ПР констр.'!H154+'[2]по будинку'!BH152+'[3]по будинку'!BG152+'[4]по будинку'!BG152+'[5]по будинку'!BG152+'[6]по будинку'!BG152+'[7]по будинку'!BG152+'[8]по будинку'!BG152+'[9]по будинку'!BG152+'[10]по будинку'!BG152+'[11]по будинку'!BG152+'[12]по будинку'!BG152</f>
        <v>32679.921698999991</v>
      </c>
      <c r="AW152" s="10">
        <v>31171.69</v>
      </c>
      <c r="AX152" s="10">
        <f t="shared" si="87"/>
        <v>1508.2316989999927</v>
      </c>
      <c r="AY152" s="23">
        <v>0</v>
      </c>
      <c r="AZ152" s="17">
        <f>'[1]Прибирання та вивезення снігу'!H153+'[2]по будинку'!BL152+'[3]по будинку'!BK152+'[4]по будинку'!BK152+'[5]по будинку'!BK152+'[6]по будинку'!BK152+'[7]по будинку'!BK152+'[8]по будинку'!BK152+'[9]по будинку'!BK152+'[10]по будинку'!BK152+'[11]по будинку'!BK152+'[12]по будинку'!BK152</f>
        <v>5364.559995999999</v>
      </c>
      <c r="BA152" s="10">
        <f>'[1]Прибирання та вивезення снігу'!R153+'[2]по будинку'!BM152+'[3]по будинку'!BL152+'[4]по будинку'!BL152+'[5]по будинку'!BL152+'[6]по будинку'!BL152+'[7]по будинку'!BL152+'[8]по будинку'!BL152+'[9]по будинку'!BL152+'[10]по будинку'!BL152+'[11]по будинку'!BL152+'[12]по будинку'!BL152</f>
        <v>2859.2209569470274</v>
      </c>
      <c r="BB152" s="10">
        <f t="shared" si="76"/>
        <v>2505.3390390529717</v>
      </c>
      <c r="BC152" s="23">
        <v>0</v>
      </c>
      <c r="BD152" s="17">
        <f>'[1]експлуатація номерних знаків'!H154+'[2]по будинку'!BP152+'[3]по будинку'!BO152+'[4]по будинку'!BO152+'[5]по будинку'!BO152+'[6]по будинку'!BO152+'[7]по будинку'!BO152+'[8]по будинку'!BO152+'[9]по будинку'!BO152+'[10]по будинку'!BO152+'[11]по будинку'!BO152+'[12]по будинку'!BO152</f>
        <v>32.970662999999995</v>
      </c>
      <c r="BE152" s="10">
        <f>'[1]експлуатація номерних знаків'!P154+'[2]по будинку'!BQ152+'[3]по будинку'!BP152+'[4]по будинку'!BP152+'[5]по будинку'!BP152+'[6]по будинку'!BP152+'[7]по будинку'!BP152+'[8]по будинку'!BP152+'[9]по будинку'!BP152+'[10]по будинку'!BP152+'[11]по будинку'!BP152+'[12]по будинку'!BP152</f>
        <v>0</v>
      </c>
      <c r="BF152" s="12">
        <f t="shared" si="88"/>
        <v>32.970662999999995</v>
      </c>
      <c r="BG152" s="29">
        <v>0</v>
      </c>
      <c r="BH152" s="17">
        <f>'[1]Освітлення місць загального кор'!H154+'[2]по будинку'!BT152+'[3]по будинку'!BS152+'[4]по будинку'!BS152+'[5]по будинку'!BS152+'[6]по будинку'!BS152+'[7]по будинку'!BS152+'[8]по будинку'!BS152+'[9]по будинку'!BS152+'[10]по будинку'!BS152+'[11]по будинку'!BS152+'[12]по будинку'!BS152</f>
        <v>11313.932964000003</v>
      </c>
      <c r="BI152" s="10">
        <f>'[1]Освітлення місць загального кор'!Q154+'[2]по будинку'!BU152+'[3]по будинку'!BT152+'[4]по будинку'!BT152+'[5]по будинку'!BT152+'[6]по будинку'!BT152+'[7]по будинку'!BT152+'[8]по будинку'!BT152+'[9]по будинку'!BT152+'[10]по будинку'!BT152+'[11]по будинку'!BT152+'[12]по будинку'!BT152</f>
        <v>6702.2542052886647</v>
      </c>
      <c r="BJ152" s="10">
        <f t="shared" si="89"/>
        <v>4611.6787587113386</v>
      </c>
      <c r="BK152" s="27">
        <v>0</v>
      </c>
      <c r="BL152" s="17">
        <v>0</v>
      </c>
      <c r="BM152" s="10">
        <f>'[1]Енергопостачання ліфтів'!P154+'[2]по будинку'!BY152+'[3]по будинку'!BX152+'[4]по будинку'!BX152+'[5]по будинку'!BX152+'[6]по будинку'!BX152+'[7]по будинку'!BX152+'[8]по будинку'!BX152+'[9]по будинку'!BX152+'[10]по будинку'!BX152+'[11]по будинку'!BX152+'[12]по будинку'!BX152</f>
        <v>0</v>
      </c>
      <c r="BN152" s="10">
        <f t="shared" si="90"/>
        <v>0</v>
      </c>
      <c r="BO152" s="23">
        <f t="shared" si="91"/>
        <v>0</v>
      </c>
      <c r="BP152" s="134">
        <f t="shared" si="92"/>
        <v>128795.06597299998</v>
      </c>
      <c r="BQ152" s="12">
        <f t="shared" si="92"/>
        <v>127830.53572349256</v>
      </c>
      <c r="BR152" s="10">
        <f t="shared" si="93"/>
        <v>964.53024950741383</v>
      </c>
      <c r="BS152" s="15">
        <v>0</v>
      </c>
      <c r="BT152" s="30">
        <f t="shared" si="94"/>
        <v>0.99251112422497911</v>
      </c>
    </row>
    <row r="153" spans="1:72" ht="17.100000000000001" customHeight="1" x14ac:dyDescent="0.2">
      <c r="A153" s="135">
        <v>148</v>
      </c>
      <c r="B153" s="39" t="s">
        <v>83</v>
      </c>
      <c r="C153" s="36" t="s">
        <v>84</v>
      </c>
      <c r="D153" s="22">
        <f>'[1]Прибирання сходових кліто'!H154+'[2]по будинку'!P153+'[3]по будинку'!O153+'[4]по будинку'!O153+'[5]по будинку'!O153+'[6]по будинку'!O153+'[7]по будинку'!O153+'[8]по будинку'!O153+'[9]по будинку'!O153+'[10]по будинку'!O153+'[11]по будинку'!O153+'[12]по будинку'!O153</f>
        <v>15130.248640000005</v>
      </c>
      <c r="E153" s="11">
        <f>'[1]Прибирання сходових кліто'!Y154+'[2]по будинку'!Q153+'[3]по будинку'!P153+'[4]по будинку'!P153+'[5]по будинку'!P153+'[6]по будинку'!P153+'[7]по будинку'!P153+'[8]по будинку'!P153+'[9]по будинку'!P153+'[10]по будинку'!P153+'[11]по будинку'!P153+'[12]по будинку'!P153</f>
        <v>16122.61143421598</v>
      </c>
      <c r="F153" s="10">
        <v>0</v>
      </c>
      <c r="G153" s="23">
        <f t="shared" si="106"/>
        <v>992.36279421597465</v>
      </c>
      <c r="H153" s="17">
        <f>'[1]Прибирання прибуд терит.'!H153+'[2]по будинку'!T153+'[3]по будинку'!S153+'[4]по будинку'!S153+'[5]по будинку'!S153+'[6]по будинку'!S153+'[7]по будинку'!S153+'[8]по будинку'!S153+'[9]по будинку'!S153+'[10]по будинку'!S153+'[11]по будинку'!S153+'[12]по будинку'!S153</f>
        <v>33778.499309999999</v>
      </c>
      <c r="I153" s="11">
        <f>'[1]Прибирання прибуд терит.'!AG153+'[2]по будинку'!U153+'[3]по будинку'!T153+'[4]по будинку'!T153+'[5]по будинку'!T153+'[6]по будинку'!T153+'[7]по будинку'!T153+'[8]по будинку'!T153+'[9]по будинку'!T153+'[10]по будинку'!T153+'[11]по будинку'!T153+'[12]по будинку'!T153</f>
        <v>61449.417994773328</v>
      </c>
      <c r="J153" s="10">
        <v>0</v>
      </c>
      <c r="K153" s="23">
        <f t="shared" si="77"/>
        <v>27670.918684773329</v>
      </c>
      <c r="L153" s="22">
        <f>'[1]Вивезення та знешкодження ТПВ'!H155+'[2]по будинку'!X153+'[3]по будинку'!W153+'[4]по будинку'!W153+'[5]по будинку'!W153</f>
        <v>12405.927000000001</v>
      </c>
      <c r="M153" s="10">
        <f>'[1]Вивезення та знешкодження ТПВ'!V155+'[2]по будинку'!Y153+'[3]по будинку'!X153+'[4]по будинку'!X153+'[5]по будинку'!X153</f>
        <v>13281.121606225281</v>
      </c>
      <c r="N153" s="10">
        <v>0</v>
      </c>
      <c r="O153" s="15">
        <f t="shared" si="78"/>
        <v>875.19460622527913</v>
      </c>
      <c r="P153" s="17">
        <f>'[1]Приб підвал, тех.поверхів,покр '!H155+'[2]по будинку'!AB153+'[3]по будинку'!AA153+'[4]по будинку'!AA153+'[5]по будинку'!AA153+'[6]по будинку'!AA153+'[7]по будинку'!AA153+'[8]по будинку'!AA153+'[9]по будинку'!AA153+'[10]по будинку'!AA153+'[11]по будинку'!AA153+'[12]по будинку'!AA153</f>
        <v>1764.2324299999998</v>
      </c>
      <c r="Q153" s="11">
        <f>'[1]Приб підвал, тех.поверхів,покр '!Q155+'[2]по будинку'!AC153+'[3]по будинку'!AB153+'[4]по будинку'!AB153+'[5]по будинку'!AB153+'[6]по будинку'!AB153+'[7]по будинку'!AB153+'[8]по будинку'!AB153+'[9]по будинку'!AB153+'[10]по будинку'!AB153+'[11]по будинку'!AB153+'[12]по будинку'!AB153</f>
        <v>719.22345156437609</v>
      </c>
      <c r="R153" s="10">
        <f t="shared" si="79"/>
        <v>1045.0089784356237</v>
      </c>
      <c r="S153" s="23">
        <v>0</v>
      </c>
      <c r="T153" s="17">
        <v>0</v>
      </c>
      <c r="U153" s="10">
        <f>'[1]ТО ліфтів'!Q155+'[2]по будинку'!AG153+'[3]по будинку'!AF153+'[4]по будинку'!AF153+'[5]по будинку'!AF153+'[6]по будинку'!AF153+'[7]по будинку'!AF153+'[8]по будинку'!AF153+'[9]по будинку'!AF153+'[10]по будинку'!AF153+'[11]по будинку'!AF153+'[12]по будинку'!AF153</f>
        <v>0</v>
      </c>
      <c r="V153" s="10">
        <f t="shared" si="80"/>
        <v>0</v>
      </c>
      <c r="W153" s="23">
        <f t="shared" si="81"/>
        <v>0</v>
      </c>
      <c r="X153" s="17">
        <f>'[1]Обслуг. дисп.'!H155+'[2]по будинку'!AJ153+'[3]по будинку'!AI153+'[4]по будинку'!AI153+'[5]по будинку'!AI153+'[6]по будинку'!AI153+'[7]по будинку'!AI153+'[8]по будинку'!AI153+'[9]по будинку'!AI153+'[10]по будинку'!AI153+'[11]по будинку'!AI153+'[12]по будинку'!AI153</f>
        <v>0</v>
      </c>
      <c r="Y153" s="10">
        <f>'[1]Обслуг. дисп.'!O155+'[2]по будинку'!AK153+'[3]по будинку'!AJ153+'[4]по будинку'!AJ153+'[5]по будинку'!AJ153+'[6]по будинку'!AJ153+'[7]по будинку'!AJ153+'[8]по будинку'!AJ153+'[9]по будинку'!AJ153+'[10]по будинку'!AJ153+'[11]по будинку'!AJ153+'[12]по будинку'!AJ153</f>
        <v>0</v>
      </c>
      <c r="Z153" s="10">
        <f t="shared" si="82"/>
        <v>0</v>
      </c>
      <c r="AA153" s="27">
        <f t="shared" si="83"/>
        <v>0</v>
      </c>
      <c r="AB153" s="17">
        <f>'[1]ТО внутр. буд.сист'!H153+'[2]по будинку'!AN153+'[3]по будинку'!AM153+'[4]по будинку'!AM153+'[5]по будинку'!AM153+'[6]по будинку'!AM153+'[7]по будинку'!AM153+'[8]по будинку'!AM153+'[9]по будинку'!AM153+'[10]по будинку'!AM153+'[11]по будинку'!AM153+'[12]по будинку'!AM153</f>
        <v>38474.815290000006</v>
      </c>
      <c r="AC153" s="10">
        <f>'[1]ТО внутр. буд.сист'!W153+'[2]по будинку'!AO153+'[3]по будинку'!AN153+'[4]по будинку'!AN153+'[5]по будинку'!AN153+'[6]по будинку'!AN153+'[7]по будинку'!AN153+'[8]по будинку'!AN153+'[9]по будинку'!AN153+'[10]по будинку'!AN153+'[11]по будинку'!AN153+'[12]по будинку'!AN153</f>
        <v>10618.429583166806</v>
      </c>
      <c r="AD153" s="10">
        <f t="shared" si="96"/>
        <v>27856.3857068332</v>
      </c>
      <c r="AE153" s="23">
        <v>0</v>
      </c>
      <c r="AF153" s="17">
        <f>[1]Дератизація!H154+'[2]по будинку'!AR153+'[3]по будинку'!AQ153+'[4]по будинку'!AQ153+'[5]по будинку'!AQ153+'[6]по будинку'!AQ153+'[7]по будинку'!AQ153+'[8]по будинку'!AQ153+'[9]по будинку'!AQ153+'[10]по будинку'!AQ153+'[11]по будинку'!AQ153+'[12]по будинку'!AQ153</f>
        <v>2606.2411299999999</v>
      </c>
      <c r="AG153" s="10">
        <f>[1]Дератизація!O154+'[2]по будинку'!AS153+'[3]по будинку'!AR153+'[4]по будинку'!AR153+'[5]по будинку'!AR153+'[6]по будинку'!AR153+'[7]по будинку'!AR153+'[8]по будинку'!AR153+'[9]по будинку'!AR153+'[10]по будинку'!AR153+'[11]по будинку'!AR153+'[12]по будинку'!AR153</f>
        <v>2166.0299864827343</v>
      </c>
      <c r="AH153" s="10">
        <f t="shared" si="84"/>
        <v>440.21114351726555</v>
      </c>
      <c r="AI153" s="23">
        <v>0</v>
      </c>
      <c r="AJ153" s="17">
        <f>[1]Дезінсекція!H155+'[2]по будинку'!AV153+'[3]по будинку'!AU153+'[4]по будинку'!AU153+'[5]по будинку'!AU153+'[6]по будинку'!AU153+'[7]по будинку'!AU153+'[8]по будинку'!AU153+'[9]по будинку'!AU153+'[10]по будинку'!AU153+'[11]по будинку'!AU153+'[12]по будинку'!AU153</f>
        <v>80.71326000000002</v>
      </c>
      <c r="AK153" s="10">
        <f>[1]Дезінсекція!O155+'[2]по будинку'!AW153+'[3]по будинку'!AV153+'[4]по будинку'!AV153+'[5]по будинку'!AV153+'[6]по будинку'!AV153+'[7]по будинку'!AV153+'[8]по будинку'!AV153+'[9]по будинку'!AV153+'[10]по будинку'!AV153+'[11]по будинку'!AV153+'[12]по будинку'!AV153</f>
        <v>0</v>
      </c>
      <c r="AL153" s="10">
        <f t="shared" si="85"/>
        <v>80.71326000000002</v>
      </c>
      <c r="AM153" s="23">
        <v>0</v>
      </c>
      <c r="AN153" s="17">
        <f>'[1]Обслуг. ДВК'!H155+'[2]по будинку'!AZ153+'[3]по будинку'!AY153+'[4]по будинку'!AY153+'[5]по будинку'!AY153+'[6]по будинку'!AY153+'[7]по будинку'!AY153+'[8]по будинку'!AY153+'[9]по будинку'!AY153+'[10]по будинку'!AY153+'[11]по будинку'!AY153+'[12]по будинку'!AY153</f>
        <v>3731.2444700000005</v>
      </c>
      <c r="AO153" s="10">
        <f>'[1]Обслуг. ДВК'!Q155+'[2]по будинку'!BA153+'[3]по будинку'!AZ153+'[4]по будинку'!AZ153+'[5]по будинку'!AZ153+'[6]по будинку'!AZ153+'[7]по будинку'!AZ153+'[8]по будинку'!AZ153+'[9]по будинку'!AZ153+'[10]по будинку'!AZ153+'[11]по будинку'!AZ153+'[12]по будинку'!AZ153</f>
        <v>8545.9729476542561</v>
      </c>
      <c r="AP153" s="10">
        <v>0</v>
      </c>
      <c r="AQ153" s="23">
        <f>AO153-AN153</f>
        <v>4814.7284776542556</v>
      </c>
      <c r="AR153" s="17">
        <f>'[1]ТО мереж електропост.'!H156+'[2]по будинку'!BD153+'[3]по будинку'!BC153+'[4]по будинку'!BC153+'[5]по будинку'!BC153+'[6]по будинку'!BC153+'[7]по будинку'!BC153+'[8]по будинку'!BC153+'[9]по будинку'!BC153+'[10]по будинку'!BC153+'[11]по будинку'!BC153+'[12]по будинку'!BC153</f>
        <v>21565.885549999999</v>
      </c>
      <c r="AS153" s="11">
        <f>'[1]ТО мереж електропост.'!P156+'[2]по будинку'!BE153+'[3]по будинку'!BD153+'[4]по будинку'!BD153+'[5]по будинку'!BD153+'[6]по будинку'!BD153+'[7]по будинку'!BD153+'[8]по будинку'!BD153+'[9]по будинку'!BD153+'[10]по будинку'!BD153+'[11]по будинку'!BD153+'[12]по будинку'!BD153</f>
        <v>4372.1418622239344</v>
      </c>
      <c r="AT153" s="10">
        <f t="shared" si="97"/>
        <v>17193.743687776063</v>
      </c>
      <c r="AU153" s="23">
        <v>0</v>
      </c>
      <c r="AV153" s="17">
        <f>'[1]ПР констр.'!H155+'[2]по будинку'!BH153+'[3]по будинку'!BG153+'[4]по будинку'!BG153+'[5]по будинку'!BG153+'[6]по будинку'!BG153+'[7]по будинку'!BG153+'[8]по будинку'!BG153+'[9]по будинку'!BG153+'[10]по будинку'!BG153+'[11]по будинку'!BG153+'[12]по будинку'!BG153</f>
        <v>71105.39267999999</v>
      </c>
      <c r="AW153" s="10">
        <v>43322.89</v>
      </c>
      <c r="AX153" s="10">
        <f t="shared" si="87"/>
        <v>27782.502679999991</v>
      </c>
      <c r="AY153" s="23">
        <v>0</v>
      </c>
      <c r="AZ153" s="17">
        <f>'[1]Прибирання та вивезення снігу'!H154+'[2]по будинку'!BL153+'[3]по будинку'!BK153+'[4]по будинку'!BK153+'[5]по будинку'!BK153+'[6]по будинку'!BK153+'[7]по будинку'!BK153+'[8]по будинку'!BK153+'[9]по будинку'!BK153+'[10]по будинку'!BK153+'[11]по будинку'!BK153+'[12]по будинку'!BK153</f>
        <v>7505.3367199999993</v>
      </c>
      <c r="BA153" s="10">
        <f>'[1]Прибирання та вивезення снігу'!R154+'[2]по будинку'!BM153+'[3]по будинку'!BL153+'[4]по будинку'!BL153+'[5]по будинку'!BL153+'[6]по будинку'!BL153+'[7]по будинку'!BL153+'[8]по будинку'!BL153+'[9]по будинку'!BL153+'[10]по будинку'!BL153+'[11]по будинку'!BL153+'[12]по будинку'!BL153</f>
        <v>2902.1040756609473</v>
      </c>
      <c r="BB153" s="10">
        <f t="shared" si="76"/>
        <v>4603.2326443390521</v>
      </c>
      <c r="BC153" s="23">
        <v>0</v>
      </c>
      <c r="BD153" s="17">
        <f>'[1]експлуатація номерних знаків'!H155+'[2]по будинку'!BP153+'[3]по будинку'!BO153+'[4]по будинку'!BO153+'[5]по будинку'!BO153+'[6]по будинку'!BO153+'[7]по будинку'!BO153+'[8]по будинку'!BO153+'[9]по будинку'!BO153+'[10]по будинку'!BO153+'[11]по будинку'!BO153+'[12]по будинку'!BO153</f>
        <v>0</v>
      </c>
      <c r="BE153" s="10">
        <f>'[1]експлуатація номерних знаків'!P155+'[2]по будинку'!BQ153+'[3]по будинку'!BP153+'[4]по будинку'!BP153+'[5]по будинку'!BP153+'[6]по будинку'!BP153+'[7]по будинку'!BP153+'[8]по будинку'!BP153+'[9]по будинку'!BP153+'[10]по будинку'!BP153+'[11]по будинку'!BP153+'[12]по будинку'!BP153</f>
        <v>0</v>
      </c>
      <c r="BF153" s="12">
        <f t="shared" si="88"/>
        <v>0</v>
      </c>
      <c r="BG153" s="29">
        <v>0</v>
      </c>
      <c r="BH153" s="17">
        <f>'[1]Освітлення місць загального кор'!H155+'[2]по будинку'!BT153+'[3]по будинку'!BS153+'[4]по будинку'!BS153+'[5]по будинку'!BS153+'[6]по будинку'!BS153+'[7]по будинку'!BS153+'[8]по будинку'!BS153+'[9]по будинку'!BS153+'[10]по будинку'!BS153+'[11]по будинку'!BS153+'[12]по будинку'!BS153</f>
        <v>17244.238529999995</v>
      </c>
      <c r="BI153" s="10">
        <f>'[1]Освітлення місць загального кор'!Q155+'[2]по будинку'!BU153+'[3]по будинку'!BT153+'[4]по будинку'!BT153+'[5]по будинку'!BT153+'[6]по будинку'!BT153+'[7]по будинку'!BT153+'[8]по будинку'!BT153+'[9]по будинку'!BT153+'[10]по будинку'!BT153+'[11]по будинку'!BT153+'[12]по будинку'!BT153</f>
        <v>17173.540119162939</v>
      </c>
      <c r="BJ153" s="10">
        <f t="shared" si="89"/>
        <v>70.698410837056144</v>
      </c>
      <c r="BK153" s="27">
        <v>0</v>
      </c>
      <c r="BL153" s="17">
        <v>0</v>
      </c>
      <c r="BM153" s="10">
        <f>'[1]Енергопостачання ліфтів'!P155+'[2]по будинку'!BY153+'[3]по будинку'!BX153+'[4]по будинку'!BX153+'[5]по будинку'!BX153+'[6]по будинку'!BX153+'[7]по будинку'!BX153+'[8]по будинку'!BX153+'[9]по будинку'!BX153+'[10]по будинку'!BX153+'[11]по будинку'!BX153+'[12]по будинку'!BX153</f>
        <v>0</v>
      </c>
      <c r="BN153" s="10">
        <f t="shared" si="90"/>
        <v>0</v>
      </c>
      <c r="BO153" s="23">
        <f t="shared" si="91"/>
        <v>0</v>
      </c>
      <c r="BP153" s="134">
        <f t="shared" si="92"/>
        <v>225392.77501000001</v>
      </c>
      <c r="BQ153" s="12">
        <f t="shared" si="92"/>
        <v>180673.4830611306</v>
      </c>
      <c r="BR153" s="10">
        <f t="shared" si="93"/>
        <v>44719.291948869417</v>
      </c>
      <c r="BS153" s="15">
        <v>0</v>
      </c>
      <c r="BT153" s="30">
        <f t="shared" si="94"/>
        <v>0.80159394218876201</v>
      </c>
    </row>
    <row r="154" spans="1:72" ht="17.100000000000001" customHeight="1" x14ac:dyDescent="0.2">
      <c r="A154" s="136">
        <v>149</v>
      </c>
      <c r="B154" s="39" t="s">
        <v>70</v>
      </c>
      <c r="C154" s="36">
        <v>1</v>
      </c>
      <c r="D154" s="22">
        <f>'[1]Прибирання сходових кліто'!H155+'[2]по будинку'!P154+'[3]по будинку'!O154+'[4]по будинку'!O154+'[5]по будинку'!O154+'[6]по будинку'!O154+'[7]по будинку'!O154+'[8]по будинку'!O154+'[9]по будинку'!O154+'[10]по будинку'!O154+'[11]по будинку'!O154+'[12]по будинку'!O154</f>
        <v>13678.790315000002</v>
      </c>
      <c r="E154" s="11">
        <f>'[1]Прибирання сходових кліто'!Y155+'[2]по будинку'!Q154+'[3]по будинку'!P154+'[4]по будинку'!P154+'[5]по будинку'!P154+'[6]по будинку'!P154+'[7]по будинку'!P154+'[8]по будинку'!P154+'[9]по будинку'!P154+'[10]по будинку'!P154+'[11]по будинку'!P154+'[12]по будинку'!P154</f>
        <v>13979.750036597137</v>
      </c>
      <c r="F154" s="10">
        <v>0</v>
      </c>
      <c r="G154" s="23">
        <f t="shared" si="106"/>
        <v>300.95972159713529</v>
      </c>
      <c r="H154" s="17">
        <f>'[1]Прибирання прибуд терит.'!H154+'[2]по будинку'!T154+'[3]по будинку'!S154+'[4]по будинку'!S154+'[5]по будинку'!S154+'[6]по будинку'!S154+'[7]по будинку'!S154+'[8]по будинку'!S154+'[9]по будинку'!S154+'[10]по будинку'!S154+'[11]по будинку'!S154+'[12]по будинку'!S154</f>
        <v>28046.962950000008</v>
      </c>
      <c r="I154" s="11">
        <f>'[1]Прибирання прибуд терит.'!AG154+'[2]по будинку'!U154+'[3]по будинку'!T154+'[4]по будинку'!T154+'[5]по будинку'!T154+'[6]по будинку'!T154+'[7]по будинку'!T154+'[8]по будинку'!T154+'[9]по будинку'!T154+'[10]по будинку'!T154+'[11]по будинку'!T154+'[12]по будинку'!T154</f>
        <v>36797.462824085276</v>
      </c>
      <c r="J154" s="10">
        <v>0</v>
      </c>
      <c r="K154" s="23">
        <f t="shared" si="77"/>
        <v>8750.4998740852679</v>
      </c>
      <c r="L154" s="22">
        <f>'[1]Вивезення та знешкодження ТПВ'!H156+'[2]по будинку'!X154+'[3]по будинку'!W154+'[4]по будинку'!W154+'[5]по будинку'!W154</f>
        <v>8291.6627499999995</v>
      </c>
      <c r="M154" s="10">
        <f>'[1]Вивезення та знешкодження ТПВ'!V156+'[2]по будинку'!Y154+'[3]по будинку'!X154+'[4]по будинку'!X154+'[5]по будинку'!X154</f>
        <v>9013.531386028897</v>
      </c>
      <c r="N154" s="10">
        <v>0</v>
      </c>
      <c r="O154" s="15">
        <f t="shared" si="78"/>
        <v>721.86863602889753</v>
      </c>
      <c r="P154" s="17">
        <f>'[1]Приб підвал, тех.поверхів,покр '!H156+'[2]по будинку'!AB154+'[3]по будинку'!AA154+'[4]по будинку'!AA154+'[5]по будинку'!AA154+'[6]по будинку'!AA154+'[7]по будинку'!AA154+'[8]по будинку'!AA154+'[9]по будинку'!AA154+'[10]по будинку'!AA154+'[11]по будинку'!AA154+'[12]по будинку'!AA154</f>
        <v>1145.3510750000003</v>
      </c>
      <c r="Q154" s="11">
        <f>'[1]Приб підвал, тех.поверхів,покр '!Q156+'[2]по будинку'!AC154+'[3]по будинку'!AB154+'[4]по будинку'!AB154+'[5]по будинку'!AB154+'[6]по будинку'!AB154+'[7]по будинку'!AB154+'[8]по будинку'!AB154+'[9]по будинку'!AB154+'[10]по будинку'!AB154+'[11]по будинку'!AB154+'[12]по будинку'!AB154</f>
        <v>205.923502755909</v>
      </c>
      <c r="R154" s="10">
        <f t="shared" si="79"/>
        <v>939.42757224409127</v>
      </c>
      <c r="S154" s="23">
        <v>0</v>
      </c>
      <c r="T154" s="17">
        <v>0</v>
      </c>
      <c r="U154" s="10">
        <f>'[1]ТО ліфтів'!Q156+'[2]по будинку'!AG154+'[3]по будинку'!AF154+'[4]по будинку'!AF154+'[5]по будинку'!AF154+'[6]по будинку'!AF154+'[7]по будинку'!AF154+'[8]по будинку'!AF154+'[9]по будинку'!AF154+'[10]по будинку'!AF154+'[11]по будинку'!AF154+'[12]по будинку'!AF154</f>
        <v>0</v>
      </c>
      <c r="V154" s="10">
        <f t="shared" si="80"/>
        <v>0</v>
      </c>
      <c r="W154" s="23">
        <f t="shared" si="81"/>
        <v>0</v>
      </c>
      <c r="X154" s="17">
        <f>'[1]Обслуг. дисп.'!H156+'[2]по будинку'!AJ154+'[3]по будинку'!AI154+'[4]по будинку'!AI154+'[5]по будинку'!AI154+'[6]по будинку'!AI154+'[7]по будинку'!AI154+'[8]по будинку'!AI154+'[9]по будинку'!AI154+'[10]по будинку'!AI154+'[11]по будинку'!AI154+'[12]по будинку'!AI154</f>
        <v>0</v>
      </c>
      <c r="Y154" s="10">
        <f>'[1]Обслуг. дисп.'!O156+'[2]по будинку'!AK154+'[3]по будинку'!AJ154+'[4]по будинку'!AJ154+'[5]по будинку'!AJ154+'[6]по будинку'!AJ154+'[7]по будинку'!AJ154+'[8]по будинку'!AJ154+'[9]по будинку'!AJ154+'[10]по будинку'!AJ154+'[11]по будинку'!AJ154+'[12]по будинку'!AJ154</f>
        <v>0</v>
      </c>
      <c r="Z154" s="10">
        <f t="shared" si="82"/>
        <v>0</v>
      </c>
      <c r="AA154" s="27">
        <f t="shared" si="83"/>
        <v>0</v>
      </c>
      <c r="AB154" s="17">
        <f>'[1]ТО внутр. буд.сист'!H154+'[2]по будинку'!AN154+'[3]по будинку'!AM154+'[4]по будинку'!AM154+'[5]по будинку'!AM154+'[6]по будинку'!AM154+'[7]по будинку'!AM154+'[8]по будинку'!AM154+'[9]по будинку'!AM154+'[10]по будинку'!AM154+'[11]по будинку'!AM154+'[12]по будинку'!AM154</f>
        <v>32007.461360000012</v>
      </c>
      <c r="AC154" s="10">
        <f>'[1]ТО внутр. буд.сист'!W154+'[2]по будинку'!AO154+'[3]по будинку'!AN154+'[4]по будинку'!AN154+'[5]по будинку'!AN154+'[6]по будинку'!AN154+'[7]по будинку'!AN154+'[8]по будинку'!AN154+'[9]по будинку'!AN154+'[10]по будинку'!AN154+'[11]по будинку'!AN154+'[12]по будинку'!AN154</f>
        <v>27707.941458100377</v>
      </c>
      <c r="AD154" s="10">
        <f t="shared" si="96"/>
        <v>4299.5199018996354</v>
      </c>
      <c r="AE154" s="23">
        <v>0</v>
      </c>
      <c r="AF154" s="17">
        <f>[1]Дератизація!H155+'[2]по будинку'!AR154+'[3]по будинку'!AQ154+'[4]по будинку'!AQ154+'[5]по будинку'!AQ154+'[6]по будинку'!AQ154+'[7]по будинку'!AQ154+'[8]по будинку'!AQ154+'[9]по будинку'!AQ154+'[10]по будинку'!AQ154+'[11]по будинку'!AQ154+'[12]по будинку'!AQ154</f>
        <v>2152.1199500000007</v>
      </c>
      <c r="AG154" s="10">
        <f>[1]Дератизація!O155+'[2]по будинку'!AS154+'[3]по будинку'!AR154+'[4]по будинку'!AR154+'[5]по будинку'!AR154+'[6]по будинку'!AR154+'[7]по будинку'!AR154+'[8]по будинку'!AR154+'[9]по будинку'!AR154+'[10]по будинку'!AR154+'[11]по будинку'!AR154+'[12]по будинку'!AR154</f>
        <v>1804.3029787401179</v>
      </c>
      <c r="AH154" s="10">
        <f t="shared" si="84"/>
        <v>347.81697125988285</v>
      </c>
      <c r="AI154" s="23">
        <v>0</v>
      </c>
      <c r="AJ154" s="17">
        <f>[1]Дезінсекція!H156+'[2]по будинку'!AV154+'[3]по будинку'!AU154+'[4]по будинку'!AU154+'[5]по будинку'!AU154+'[6]по будинку'!AU154+'[7]по будинку'!AU154+'[8]по будинку'!AU154+'[9]по будинку'!AU154+'[10]по будинку'!AU154+'[11]по будинку'!AU154+'[12]по будинку'!AU154</f>
        <v>70.150770000000009</v>
      </c>
      <c r="AK154" s="10">
        <f>[1]Дезінсекція!O156+'[2]по будинку'!AW154+'[3]по будинку'!AV154+'[4]по будинку'!AV154+'[5]по будинку'!AV154+'[6]по будинку'!AV154+'[7]по будинку'!AV154+'[8]по будинку'!AV154+'[9]по будинку'!AV154+'[10]по будинку'!AV154+'[11]по будинку'!AV154+'[12]по будинку'!AV154</f>
        <v>1752.21345746475</v>
      </c>
      <c r="AL154" s="10">
        <v>0</v>
      </c>
      <c r="AM154" s="23">
        <f>AK154-AJ154</f>
        <v>1682.0626874647501</v>
      </c>
      <c r="AN154" s="17">
        <f>'[1]Обслуг. ДВК'!H156+'[2]по будинку'!AZ154+'[3]по будинку'!AY154+'[4]по будинку'!AY154+'[5]по будинку'!AY154+'[6]по будинку'!AY154+'[7]по будинку'!AY154+'[8]по будинку'!AY154+'[9]по будинку'!AY154+'[10]по будинку'!AY154+'[11]по будинку'!AY154+'[12]по будинку'!AY154</f>
        <v>8278.5830299999998</v>
      </c>
      <c r="AO154" s="10">
        <f>'[1]Обслуг. ДВК'!Q156+'[2]по будинку'!BA154+'[3]по будинку'!AZ154+'[4]по будинку'!AZ154+'[5]по будинку'!AZ154+'[6]по будинку'!AZ154+'[7]по будинку'!AZ154+'[8]по будинку'!AZ154+'[9]по будинку'!AZ154+'[10]по будинку'!AZ154+'[11]по будинку'!AZ154+'[12]по будинку'!AZ154</f>
        <v>7887.854353816826</v>
      </c>
      <c r="AP154" s="10">
        <f>AN154-AO154</f>
        <v>390.72867618317377</v>
      </c>
      <c r="AQ154" s="23">
        <v>0</v>
      </c>
      <c r="AR154" s="17">
        <f>'[1]ТО мереж електропост.'!H157+'[2]по будинку'!BD154+'[3]по будинку'!BC154+'[4]по будинку'!BC154+'[5]по будинку'!BC154+'[6]по будинку'!BC154+'[7]по будинку'!BC154+'[8]по будинку'!BC154+'[9]по будинку'!BC154+'[10]по будинку'!BC154+'[11]по будинку'!BC154+'[12]по будинку'!BC154</f>
        <v>13002.460545</v>
      </c>
      <c r="AS154" s="11">
        <f>'[1]ТО мереж електропост.'!P157+'[2]по будинку'!BE154+'[3]по будинку'!BD154+'[4]по будинку'!BD154+'[5]по будинку'!BD154+'[6]по будинку'!BD154+'[7]по будинку'!BD154+'[8]по будинку'!BD154+'[9]по будинку'!BD154+'[10]по будинку'!BD154+'[11]по будинку'!BD154+'[12]по будинку'!BD154</f>
        <v>4747.6042615102851</v>
      </c>
      <c r="AT154" s="10">
        <f t="shared" si="97"/>
        <v>8254.8562834897148</v>
      </c>
      <c r="AU154" s="23">
        <v>0</v>
      </c>
      <c r="AV154" s="17">
        <f>'[1]ПР констр.'!H156+'[2]по будинку'!BH154+'[3]по будинку'!BG154+'[4]по будинку'!BG154+'[5]по будинку'!BG154+'[6]по будинку'!BG154+'[7]по будинку'!BG154+'[8]по будинку'!BG154+'[9]по будинку'!BG154+'[10]по будинку'!BG154+'[11]по будинку'!BG154+'[12]по будинку'!BG154</f>
        <v>73616.236675000007</v>
      </c>
      <c r="AW154" s="10">
        <v>86554.609999999986</v>
      </c>
      <c r="AX154" s="10">
        <v>0</v>
      </c>
      <c r="AY154" s="23">
        <f t="shared" si="101"/>
        <v>12938.373324999979</v>
      </c>
      <c r="AZ154" s="17">
        <f>'[1]Прибирання та вивезення снігу'!H155+'[2]по будинку'!BL154+'[3]по будинку'!BK154+'[4]по будинку'!BK154+'[5]по будинку'!BK154+'[6]по будинку'!BK154+'[7]по будинку'!BK154+'[8]по будинку'!BK154+'[9]по будинку'!BK154+'[10]по будинку'!BK154+'[11]по будинку'!BK154+'[12]по будинку'!BK154</f>
        <v>6544.2913549999985</v>
      </c>
      <c r="BA154" s="10">
        <f>'[1]Прибирання та вивезення снігу'!R155+'[2]по будинку'!BM154+'[3]по будинку'!BL154+'[4]по будинку'!BL154+'[5]по будинку'!BL154+'[6]по будинку'!BL154+'[7]по будинку'!BL154+'[8]по будинку'!BL154+'[9]по будинку'!BL154+'[10]по будинку'!BL154+'[11]по будинку'!BL154+'[12]по будинку'!BL154</f>
        <v>2173.5989747734761</v>
      </c>
      <c r="BB154" s="10">
        <f t="shared" si="76"/>
        <v>4370.6923802265228</v>
      </c>
      <c r="BC154" s="23">
        <v>0</v>
      </c>
      <c r="BD154" s="17">
        <f>'[1]експлуатація номерних знаків'!H156+'[2]по будинку'!BP154+'[3]по будинку'!BO154+'[4]по будинку'!BO154+'[5]по будинку'!BO154+'[6]по будинку'!BO154+'[7]по будинку'!BO154+'[8]по будинку'!BO154+'[9]по будинку'!BO154+'[10]по будинку'!BO154+'[11]по будинку'!BO154+'[12]по будинку'!BO154</f>
        <v>6.0626900000000008</v>
      </c>
      <c r="BE154" s="10">
        <f>'[1]експлуатація номерних знаків'!P156+'[2]по будинку'!BQ154+'[3]по будинку'!BP154+'[4]по будинку'!BP154+'[5]по будинку'!BP154+'[6]по будинку'!BP154+'[7]по будинку'!BP154+'[8]по будинку'!BP154+'[9]по будинку'!BP154+'[10]по будинку'!BP154+'[11]по будинку'!BP154+'[12]по будинку'!BP154</f>
        <v>0</v>
      </c>
      <c r="BF154" s="12">
        <f t="shared" si="88"/>
        <v>6.0626900000000008</v>
      </c>
      <c r="BG154" s="29">
        <v>0</v>
      </c>
      <c r="BH154" s="17">
        <f>'[1]Освітлення місць загального кор'!H156+'[2]по будинку'!BT154+'[3]по будинку'!BS154+'[4]по будинку'!BS154+'[5]по будинку'!BS154+'[6]по будинку'!BS154+'[7]по будинку'!BS154+'[8]по будинку'!BS154+'[9]по будинку'!BS154+'[10]по будинку'!BS154+'[11]по будинку'!BS154+'[12]по будинку'!BS154</f>
        <v>15380.032030000004</v>
      </c>
      <c r="BI154" s="10">
        <f>'[1]Освітлення місць загального кор'!Q156+'[2]по будинку'!BU154+'[3]по будинку'!BT154+'[4]по будинку'!BT154+'[5]по будинку'!BT154+'[6]по будинку'!BT154+'[7]по будинку'!BT154+'[8]по будинку'!BT154+'[9]по будинку'!BT154+'[10]по будинку'!BT154+'[11]по будинку'!BT154+'[12]по будинку'!BT154</f>
        <v>14196.40831223382</v>
      </c>
      <c r="BJ154" s="10">
        <f t="shared" si="89"/>
        <v>1183.6237177661842</v>
      </c>
      <c r="BK154" s="27">
        <v>0</v>
      </c>
      <c r="BL154" s="17">
        <v>0</v>
      </c>
      <c r="BM154" s="10">
        <f>'[1]Енергопостачання ліфтів'!P156+'[2]по будинку'!BY154+'[3]по будинку'!BX154+'[4]по будинку'!BX154+'[5]по будинку'!BX154+'[6]по будинку'!BX154+'[7]по будинку'!BX154+'[8]по будинку'!BX154+'[9]по будинку'!BX154+'[10]по будинку'!BX154+'[11]по будинку'!BX154+'[12]по будинку'!BX154</f>
        <v>0</v>
      </c>
      <c r="BN154" s="10">
        <f t="shared" si="90"/>
        <v>0</v>
      </c>
      <c r="BO154" s="23">
        <f t="shared" si="91"/>
        <v>0</v>
      </c>
      <c r="BP154" s="134">
        <f t="shared" si="92"/>
        <v>202220.16549500002</v>
      </c>
      <c r="BQ154" s="12">
        <f t="shared" si="92"/>
        <v>206821.20154610689</v>
      </c>
      <c r="BR154" s="10">
        <v>0</v>
      </c>
      <c r="BS154" s="15">
        <f t="shared" si="99"/>
        <v>4601.036051106872</v>
      </c>
      <c r="BT154" s="30">
        <f t="shared" si="94"/>
        <v>1.0227526074852344</v>
      </c>
    </row>
    <row r="155" spans="1:72" ht="17.100000000000001" customHeight="1" x14ac:dyDescent="0.2">
      <c r="A155" s="136">
        <v>150</v>
      </c>
      <c r="B155" s="39" t="s">
        <v>70</v>
      </c>
      <c r="C155" s="36">
        <v>10</v>
      </c>
      <c r="D155" s="22">
        <f>'[1]Прибирання сходових кліто'!H156+'[2]по будинку'!P155+'[3]по будинку'!O155+'[4]по будинку'!O155+'[5]по будинку'!O155+'[6]по будинку'!O155+'[7]по будинку'!O155+'[8]по будинку'!O155+'[9]по будинку'!O155+'[10]по будинку'!O155+'[11]по будинку'!O155+'[12]по будинку'!O155</f>
        <v>11211.668690000002</v>
      </c>
      <c r="E155" s="11">
        <f>'[1]Прибирання сходових кліто'!Y156+'[2]по будинку'!Q155+'[3]по будинку'!P155+'[4]по будинку'!P155+'[5]по будинку'!P155+'[6]по будинку'!P155+'[7]по будинку'!P155+'[8]по будинку'!P155+'[9]по будинку'!P155+'[10]по будинку'!P155+'[11]по будинку'!P155+'[12]по будинку'!P155</f>
        <v>12260.873570218251</v>
      </c>
      <c r="F155" s="10">
        <v>0</v>
      </c>
      <c r="G155" s="23">
        <f t="shared" si="106"/>
        <v>1049.2048802182489</v>
      </c>
      <c r="H155" s="17">
        <f>'[1]Прибирання прибуд терит.'!H155+'[2]по будинку'!T155+'[3]по будинку'!S155+'[4]по будинку'!S155+'[5]по будинку'!S155+'[6]по будинку'!S155+'[7]по будинку'!S155+'[8]по будинку'!S155+'[9]по будинку'!S155+'[10]по будинку'!S155+'[11]по будинку'!S155+'[12]по будинку'!S155</f>
        <v>20453.790637999999</v>
      </c>
      <c r="I155" s="11">
        <f>'[1]Прибирання прибуд терит.'!AG155+'[2]по будинку'!U155+'[3]по будинку'!T155+'[4]по будинку'!T155+'[5]по будинку'!T155+'[6]по будинку'!T155+'[7]по будинку'!T155+'[8]по будинку'!T155+'[9]по будинку'!T155+'[10]по будинку'!T155+'[11]по будинку'!T155+'[12]по будинку'!T155</f>
        <v>30335.410757000293</v>
      </c>
      <c r="J155" s="10">
        <v>0</v>
      </c>
      <c r="K155" s="23">
        <f t="shared" si="77"/>
        <v>9881.6201190002939</v>
      </c>
      <c r="L155" s="22">
        <f>'[1]Вивезення та знешкодження ТПВ'!H157+'[2]по будинку'!X155+'[3]по будинку'!W155+'[4]по будинку'!W155+'[5]по будинку'!W155</f>
        <v>4941.5703000000003</v>
      </c>
      <c r="M155" s="10">
        <f>'[1]Вивезення та знешкодження ТПВ'!V157+'[2]по будинку'!Y155+'[3]по будинку'!X155+'[4]по будинку'!X155+'[5]по будинку'!X155</f>
        <v>5625.8196638128084</v>
      </c>
      <c r="N155" s="10">
        <v>0</v>
      </c>
      <c r="O155" s="15">
        <f t="shared" si="78"/>
        <v>684.24936381280804</v>
      </c>
      <c r="P155" s="17">
        <f>'[1]Приб підвал, тех.поверхів,покр '!H157+'[2]по будинку'!AB155+'[3]по будинку'!AA155+'[4]по будинку'!AA155+'[5]по будинку'!AA155+'[6]по будинку'!AA155+'[7]по будинку'!AA155+'[8]по будинку'!AA155+'[9]по будинку'!AA155+'[10]по будинку'!AA155+'[11]по будинку'!AA155+'[12]по будинку'!AA155</f>
        <v>905.49272599999995</v>
      </c>
      <c r="Q155" s="11">
        <f>'[1]Приб підвал, тех.поверхів,покр '!Q157+'[2]по будинку'!AC155+'[3]по будинку'!AB155+'[4]по будинку'!AB155+'[5]по будинку'!AB155+'[6]по будинку'!AB155+'[7]по будинку'!AB155+'[8]по будинку'!AB155+'[9]по будинку'!AB155+'[10]по будинку'!AB155+'[11]по будинку'!AB155+'[12]по будинку'!AB155</f>
        <v>287.8468370015251</v>
      </c>
      <c r="R155" s="10">
        <f t="shared" si="79"/>
        <v>617.6458889984749</v>
      </c>
      <c r="S155" s="23">
        <v>0</v>
      </c>
      <c r="T155" s="17">
        <v>0</v>
      </c>
      <c r="U155" s="10">
        <f>'[1]ТО ліфтів'!Q157+'[2]по будинку'!AG155+'[3]по будинку'!AF155+'[4]по будинку'!AF155+'[5]по будинку'!AF155+'[6]по будинку'!AF155+'[7]по будинку'!AF155+'[8]по будинку'!AF155+'[9]по будинку'!AF155+'[10]по будинку'!AF155+'[11]по будинку'!AF155+'[12]по будинку'!AF155</f>
        <v>0</v>
      </c>
      <c r="V155" s="10">
        <f t="shared" si="80"/>
        <v>0</v>
      </c>
      <c r="W155" s="23">
        <f t="shared" si="81"/>
        <v>0</v>
      </c>
      <c r="X155" s="17">
        <f>'[1]Обслуг. дисп.'!H157+'[2]по будинку'!AJ155+'[3]по будинку'!AI155+'[4]по будинку'!AI155+'[5]по будинку'!AI155+'[6]по будинку'!AI155+'[7]по будинку'!AI155+'[8]по будинку'!AI155+'[9]по будинку'!AI155+'[10]по будинку'!AI155+'[11]по будинку'!AI155+'[12]по будинку'!AI155</f>
        <v>0</v>
      </c>
      <c r="Y155" s="10">
        <f>'[1]Обслуг. дисп.'!O157+'[2]по будинку'!AK155+'[3]по будинку'!AJ155+'[4]по будинку'!AJ155+'[5]по будинку'!AJ155+'[6]по будинку'!AJ155+'[7]по будинку'!AJ155+'[8]по будинку'!AJ155+'[9]по будинку'!AJ155+'[10]по будинку'!AJ155+'[11]по будинку'!AJ155+'[12]по будинку'!AJ155</f>
        <v>0</v>
      </c>
      <c r="Z155" s="10">
        <f t="shared" si="82"/>
        <v>0</v>
      </c>
      <c r="AA155" s="27">
        <f t="shared" si="83"/>
        <v>0</v>
      </c>
      <c r="AB155" s="17">
        <f>'[1]ТО внутр. буд.сист'!H155+'[2]по будинку'!AN155+'[3]по будинку'!AM155+'[4]по будинку'!AM155+'[5]по будинку'!AM155+'[6]по будинку'!AM155+'[7]по будинку'!AM155+'[8]по будинку'!AM155+'[9]по будинку'!AM155+'[10]по будинку'!AM155+'[11]по будинку'!AM155+'[12]по будинку'!AM155</f>
        <v>22262.620888000001</v>
      </c>
      <c r="AC155" s="10">
        <f>'[1]ТО внутр. буд.сист'!W155+'[2]по будинку'!AO155+'[3]по будинку'!AN155+'[4]по будинку'!AN155+'[5]по будинку'!AN155+'[6]по будинку'!AN155+'[7]по будинку'!AN155+'[8]по будинку'!AN155+'[9]по будинку'!AN155+'[10]по будинку'!AN155+'[11]по будинку'!AN155+'[12]по будинку'!AN155</f>
        <v>12410.223839330905</v>
      </c>
      <c r="AD155" s="10">
        <f t="shared" si="96"/>
        <v>9852.397048669096</v>
      </c>
      <c r="AE155" s="23">
        <v>0</v>
      </c>
      <c r="AF155" s="17">
        <f>[1]Дератизація!H156+'[2]по будинку'!AR155+'[3]по будинку'!AQ155+'[4]по будинку'!AQ155+'[5]по будинку'!AQ155+'[6]по будинку'!AQ155+'[7]по будинку'!AQ155+'[8]по будинку'!AQ155+'[9]по будинку'!AQ155+'[10]по будинку'!AQ155+'[11]по будинку'!AQ155+'[12]по будинку'!AQ155</f>
        <v>1719.235424</v>
      </c>
      <c r="AG155" s="10">
        <f>[1]Дератизація!O156+'[2]по будинку'!AS155+'[3]по будинку'!AR155+'[4]по будинку'!AR155+'[5]по будинку'!AR155+'[6]по будинку'!AR155+'[7]по будинку'!AR155+'[8]по будинку'!AR155+'[9]по будинку'!AR155+'[10]по будинку'!AR155+'[11]по будинку'!AR155+'[12]по будинку'!AR155</f>
        <v>1445.4728637091393</v>
      </c>
      <c r="AH155" s="10">
        <f t="shared" si="84"/>
        <v>273.76256029086062</v>
      </c>
      <c r="AI155" s="23">
        <v>0</v>
      </c>
      <c r="AJ155" s="17">
        <f>[1]Дезінсекція!H157+'[2]по будинку'!AV155+'[3]по будинку'!AU155+'[4]по будинку'!AU155+'[5]по будинку'!AU155+'[6]по будинку'!AU155+'[7]по будинку'!AU155+'[8]по будинку'!AU155+'[9]по будинку'!AU155+'[10]по будинку'!AU155+'[11]по будинку'!AU155+'[12]по будинку'!AU155</f>
        <v>52.032734000000012</v>
      </c>
      <c r="AK155" s="10">
        <f>[1]Дезінсекція!O157+'[2]по будинку'!AW155+'[3]по будинку'!AV155+'[4]по будинку'!AV155+'[5]по будинку'!AV155+'[6]по будинку'!AV155+'[7]по будинку'!AV155+'[8]по будинку'!AV155+'[9]по будинку'!AV155+'[10]по будинку'!AV155+'[11]по будинку'!AV155+'[12]по будинку'!AV155</f>
        <v>0</v>
      </c>
      <c r="AL155" s="10">
        <f t="shared" si="85"/>
        <v>52.032734000000012</v>
      </c>
      <c r="AM155" s="23">
        <v>0</v>
      </c>
      <c r="AN155" s="17">
        <f>'[1]Обслуг. ДВК'!H157+'[2]по будинку'!AZ155+'[3]по будинку'!AY155+'[4]по будинку'!AY155+'[5]по будинку'!AY155+'[6]по будинку'!AY155+'[7]по будинку'!AY155+'[8]по будинку'!AY155+'[9]по будинку'!AY155+'[10]по будинку'!AY155+'[11]по будинку'!AY155+'[12]по будинку'!AY155</f>
        <v>6029.3315379999995</v>
      </c>
      <c r="AO155" s="10">
        <f>'[1]Обслуг. ДВК'!Q157+'[2]по будинку'!BA155+'[3]по будинку'!AZ155+'[4]по будинку'!AZ155+'[5]по будинку'!AZ155+'[6]по будинку'!AZ155+'[7]по будинку'!AZ155+'[8]по будинку'!AZ155+'[9]по будинку'!AZ155+'[10]по будинку'!AZ155+'[11]по будинку'!AZ155+'[12]по будинку'!AZ155</f>
        <v>8812.6564476620151</v>
      </c>
      <c r="AP155" s="10">
        <v>0</v>
      </c>
      <c r="AQ155" s="23">
        <f t="shared" si="100"/>
        <v>2783.3249096620157</v>
      </c>
      <c r="AR155" s="17">
        <f>'[1]ТО мереж електропост.'!H158+'[2]по будинку'!BD155+'[3]по будинку'!BC155+'[4]по будинку'!BC155+'[5]по будинку'!BC155+'[6]по будинку'!BC155+'[7]по будинку'!BC155+'[8]по будинку'!BC155+'[9]по будинку'!BC155+'[10]по будинку'!BC155+'[11]по будинку'!BC155+'[12]по будинку'!BC155</f>
        <v>5838.442218000001</v>
      </c>
      <c r="AS155" s="11">
        <f>'[1]ТО мереж електропост.'!P158+'[2]по будинку'!BE155+'[3]по будинку'!BD155+'[4]по будинку'!BD155+'[5]по будинку'!BD155+'[6]по будинку'!BD155+'[7]по будинку'!BD155+'[8]по будинку'!BD155+'[9]по будинку'!BD155+'[10]по будинку'!BD155+'[11]по будинку'!BD155+'[12]по будинку'!BD155</f>
        <v>1904.9121128682918</v>
      </c>
      <c r="AT155" s="10">
        <f t="shared" si="97"/>
        <v>3933.5301051317092</v>
      </c>
      <c r="AU155" s="23">
        <v>0</v>
      </c>
      <c r="AV155" s="17">
        <f>'[1]ПР констр.'!H157+'[2]по будинку'!BH155+'[3]по будинку'!BG155+'[4]по будинку'!BG155+'[5]по будинку'!BG155+'[6]по будинку'!BG155+'[7]по будинку'!BG155+'[8]по будинку'!BG155+'[9]по будинку'!BG155+'[10]по будинку'!BG155+'[11]по будинку'!BG155+'[12]по будинку'!BG155</f>
        <v>33352.058836000004</v>
      </c>
      <c r="AW155" s="10">
        <v>4791.8099999999995</v>
      </c>
      <c r="AX155" s="10">
        <f t="shared" si="87"/>
        <v>28560.248836000006</v>
      </c>
      <c r="AY155" s="23">
        <v>0</v>
      </c>
      <c r="AZ155" s="17">
        <f>'[1]Прибирання та вивезення снігу'!H156+'[2]по будинку'!BL155+'[3]по будинку'!BK155+'[4]по будинку'!BK155+'[5]по будинку'!BK155+'[6]по будинку'!BK155+'[7]по будинку'!BK155+'[8]по будинку'!BK155+'[9]по будинку'!BK155+'[10]по будинку'!BK155+'[11]по будинку'!BK155+'[12]по будинку'!BK155</f>
        <v>5378.7684200000022</v>
      </c>
      <c r="BA155" s="10">
        <f>'[1]Прибирання та вивезення снігу'!R156+'[2]по будинку'!BM155+'[3]по будинку'!BL155+'[4]по будинку'!BL155+'[5]по будинку'!BL155+'[6]по будинку'!BL155+'[7]по будинку'!BL155+'[8]по будинку'!BL155+'[9]по будинку'!BL155+'[10]по будинку'!BL155+'[11]по будинку'!BL155+'[12]по будинку'!BL155</f>
        <v>2676.5562243114969</v>
      </c>
      <c r="BB155" s="10">
        <f t="shared" si="76"/>
        <v>2702.2121956885053</v>
      </c>
      <c r="BC155" s="23">
        <v>0</v>
      </c>
      <c r="BD155" s="17">
        <f>'[1]експлуатація номерних знаків'!H157+'[2]по будинку'!BP155+'[3]по будинку'!BO155+'[4]по будинку'!BO155+'[5]по будинку'!BO155+'[6]по будинку'!BO155+'[7]по будинку'!BO155+'[8]по будинку'!BO155+'[9]по будинку'!BO155+'[10]по будинку'!BO155+'[11]по будинку'!BO155+'[12]по будинку'!BO155</f>
        <v>8.620808000000002</v>
      </c>
      <c r="BE155" s="10">
        <f>'[1]експлуатація номерних знаків'!P157+'[2]по будинку'!BQ155+'[3]по будинку'!BP155+'[4]по будинку'!BP155+'[5]по будинку'!BP155+'[6]по будинку'!BP155+'[7]по будинку'!BP155+'[8]по будинку'!BP155+'[9]по будинку'!BP155+'[10]по будинку'!BP155+'[11]по будинку'!BP155+'[12]по будинку'!BP155</f>
        <v>0</v>
      </c>
      <c r="BF155" s="12">
        <f t="shared" si="88"/>
        <v>8.620808000000002</v>
      </c>
      <c r="BG155" s="29">
        <v>0</v>
      </c>
      <c r="BH155" s="17">
        <f>'[1]Освітлення місць загального кор'!H157+'[2]по будинку'!BT155+'[3]по будинку'!BS155+'[4]по будинку'!BS155+'[5]по будинку'!BS155+'[6]по будинку'!BS155+'[7]по будинку'!BS155+'[8]по будинку'!BS155+'[9]по будинку'!BS155+'[10]по будинку'!BS155+'[11]по будинку'!BS155+'[12]по будинку'!BS155</f>
        <v>10438.259058</v>
      </c>
      <c r="BI155" s="10">
        <f>'[1]Освітлення місць загального кор'!Q157+'[2]по будинку'!BU155+'[3]по будинку'!BT155+'[4]по будинку'!BT155+'[5]по будинку'!BT155+'[6]по будинку'!BT155+'[7]по будинку'!BT155+'[8]по будинку'!BT155+'[9]по будинку'!BT155+'[10]по будинку'!BT155+'[11]по будинку'!BT155+'[12]по будинку'!BT155</f>
        <v>9591.5606793098723</v>
      </c>
      <c r="BJ155" s="10">
        <f t="shared" si="89"/>
        <v>846.69837869012736</v>
      </c>
      <c r="BK155" s="27">
        <v>0</v>
      </c>
      <c r="BL155" s="17">
        <v>0</v>
      </c>
      <c r="BM155" s="10">
        <f>'[1]Енергопостачання ліфтів'!P157+'[2]по будинку'!BY155+'[3]по будинку'!BX155+'[4]по будинку'!BX155+'[5]по будинку'!BX155+'[6]по будинку'!BX155+'[7]по будинку'!BX155+'[8]по будинку'!BX155+'[9]по будинку'!BX155+'[10]по будинку'!BX155+'[11]по будинку'!BX155+'[12]по будинку'!BX155</f>
        <v>0</v>
      </c>
      <c r="BN155" s="10">
        <f t="shared" si="90"/>
        <v>0</v>
      </c>
      <c r="BO155" s="23">
        <f t="shared" si="91"/>
        <v>0</v>
      </c>
      <c r="BP155" s="134">
        <f t="shared" si="92"/>
        <v>122591.89227800001</v>
      </c>
      <c r="BQ155" s="12">
        <f t="shared" si="92"/>
        <v>90143.142995224596</v>
      </c>
      <c r="BR155" s="10">
        <f t="shared" si="93"/>
        <v>32448.749282775418</v>
      </c>
      <c r="BS155" s="15">
        <v>0</v>
      </c>
      <c r="BT155" s="30">
        <f t="shared" si="94"/>
        <v>0.7353108049821776</v>
      </c>
    </row>
    <row r="156" spans="1:72" ht="17.100000000000001" customHeight="1" x14ac:dyDescent="0.2">
      <c r="A156" s="135">
        <v>151</v>
      </c>
      <c r="B156" s="39" t="s">
        <v>70</v>
      </c>
      <c r="C156" s="36" t="s">
        <v>45</v>
      </c>
      <c r="D156" s="22">
        <f>'[1]Прибирання сходових кліто'!H157+'[2]по будинку'!P156+'[3]по будинку'!O156+'[4]по будинку'!O156+'[5]по будинку'!O156+'[6]по будинку'!O156+'[7]по будинку'!O156+'[8]по будинку'!O156+'[9]по будинку'!O156+'[10]по будинку'!O156+'[11]по будинку'!O156+'[12]по будинку'!O156</f>
        <v>14561.1497</v>
      </c>
      <c r="E156" s="11">
        <f>'[1]Прибирання сходових кліто'!Y157+'[2]по будинку'!Q156+'[3]по будинку'!P156+'[4]по будинку'!P156+'[5]по будинку'!P156+'[6]по будинку'!P156+'[7]по будинку'!P156+'[8]по будинку'!P156+'[9]по будинку'!P156+'[10]по будинку'!P156+'[11]по будинку'!P156+'[12]по будинку'!P156</f>
        <v>15291.662513585228</v>
      </c>
      <c r="F156" s="10">
        <v>0</v>
      </c>
      <c r="G156" s="23">
        <f t="shared" si="106"/>
        <v>730.51281358522829</v>
      </c>
      <c r="H156" s="17">
        <f>'[1]Прибирання прибуд терит.'!H156+'[2]по будинку'!T156+'[3]по будинку'!S156+'[4]по будинку'!S156+'[5]по будинку'!S156+'[6]по будинку'!S156+'[7]по будинку'!S156+'[8]по будинку'!S156+'[9]по будинку'!S156+'[10]по будинку'!S156+'[11]по будинку'!S156+'[12]по будинку'!S156</f>
        <v>27304.093360000006</v>
      </c>
      <c r="I156" s="11">
        <f>'[1]Прибирання прибуд терит.'!AG156+'[2]по будинку'!U156+'[3]по будинку'!T156+'[4]по будинку'!T156+'[5]по будинку'!T156+'[6]по будинку'!T156+'[7]по будинку'!T156+'[8]по будинку'!T156+'[9]по будинку'!T156+'[10]по будинку'!T156+'[11]по будинку'!T156+'[12]по будинку'!T156</f>
        <v>35052.380352646935</v>
      </c>
      <c r="J156" s="10">
        <v>0</v>
      </c>
      <c r="K156" s="23">
        <f t="shared" si="77"/>
        <v>7748.2869926469284</v>
      </c>
      <c r="L156" s="22">
        <f>'[1]Вивезення та знешкодження ТПВ'!H158+'[2]по будинку'!X156+'[3]по будинку'!W156+'[4]по будинку'!W156+'[5]по будинку'!W156</f>
        <v>9400.5494999999992</v>
      </c>
      <c r="M156" s="10">
        <f>'[1]Вивезення та знешкодження ТПВ'!V158+'[2]по будинку'!Y156+'[3]по будинку'!X156+'[4]по будинку'!X156+'[5]по будинку'!X156</f>
        <v>10561.564858574207</v>
      </c>
      <c r="N156" s="10">
        <v>0</v>
      </c>
      <c r="O156" s="15">
        <f t="shared" si="78"/>
        <v>1161.0153585742082</v>
      </c>
      <c r="P156" s="17">
        <f>'[1]Приб підвал, тех.поверхів,покр '!H158+'[2]по будинку'!AB156+'[3]по будинку'!AA156+'[4]по будинку'!AA156+'[5]по будинку'!AA156+'[6]по будинку'!AA156+'[7]по будинку'!AA156+'[8]по будинку'!AA156+'[9]по будинку'!AA156+'[10]по будинку'!AA156+'[11]по будинку'!AA156+'[12]по будинку'!AA156</f>
        <v>1129.4133200000001</v>
      </c>
      <c r="Q156" s="11">
        <f>'[1]Приб підвал, тех.поверхів,покр '!Q158+'[2]по будинку'!AC156+'[3]по будинку'!AB156+'[4]по будинку'!AB156+'[5]по будинку'!AB156+'[6]по будинку'!AB156+'[7]по будинку'!AB156+'[8]по будинку'!AB156+'[9]по будинку'!AB156+'[10]по будинку'!AB156+'[11]по будинку'!AB156+'[12]по будинку'!AB156</f>
        <v>417.89389164600124</v>
      </c>
      <c r="R156" s="10">
        <f t="shared" si="79"/>
        <v>711.51942835399882</v>
      </c>
      <c r="S156" s="23">
        <v>0</v>
      </c>
      <c r="T156" s="17">
        <v>0</v>
      </c>
      <c r="U156" s="10">
        <f>'[1]ТО ліфтів'!Q158+'[2]по будинку'!AG156+'[3]по будинку'!AF156+'[4]по будинку'!AF156+'[5]по будинку'!AF156+'[6]по будинку'!AF156+'[7]по будинку'!AF156+'[8]по будинку'!AF156+'[9]по будинку'!AF156+'[10]по будинку'!AF156+'[11]по будинку'!AF156+'[12]по будинку'!AF156</f>
        <v>0</v>
      </c>
      <c r="V156" s="10">
        <f t="shared" si="80"/>
        <v>0</v>
      </c>
      <c r="W156" s="23">
        <f t="shared" si="81"/>
        <v>0</v>
      </c>
      <c r="X156" s="17">
        <f>'[1]Обслуг. дисп.'!H158+'[2]по будинку'!AJ156+'[3]по будинку'!AI156+'[4]по будинку'!AI156+'[5]по будинку'!AI156+'[6]по будинку'!AI156+'[7]по будинку'!AI156+'[8]по будинку'!AI156+'[9]по будинку'!AI156+'[10]по будинку'!AI156+'[11]по будинку'!AI156+'[12]по будинку'!AI156</f>
        <v>0</v>
      </c>
      <c r="Y156" s="10">
        <f>'[1]Обслуг. дисп.'!O158+'[2]по будинку'!AK156+'[3]по будинку'!AJ156+'[4]по будинку'!AJ156+'[5]по будинку'!AJ156+'[6]по будинку'!AJ156+'[7]по будинку'!AJ156+'[8]по будинку'!AJ156+'[9]по будинку'!AJ156+'[10]по будинку'!AJ156+'[11]по будинку'!AJ156+'[12]по будинку'!AJ156</f>
        <v>0</v>
      </c>
      <c r="Z156" s="10">
        <f t="shared" si="82"/>
        <v>0</v>
      </c>
      <c r="AA156" s="27">
        <f t="shared" si="83"/>
        <v>0</v>
      </c>
      <c r="AB156" s="17">
        <f>'[1]ТО внутр. буд.сист'!H156+'[2]по будинку'!AN156+'[3]по будинку'!AM156+'[4]по будинку'!AM156+'[5]по будинку'!AM156+'[6]по будинку'!AM156+'[7]по будинку'!AM156+'[8]по будинку'!AM156+'[9]по будинку'!AM156+'[10]по будинку'!AM156+'[11]по будинку'!AM156+'[12]по будинку'!AM156</f>
        <v>34380.961479999998</v>
      </c>
      <c r="AC156" s="10">
        <f>'[1]ТО внутр. буд.сист'!W156+'[2]по будинку'!AO156+'[3]по будинку'!AN156+'[4]по будинку'!AN156+'[5]по будинку'!AN156+'[6]по будинку'!AN156+'[7]по будинку'!AN156+'[8]по будинку'!AN156+'[9]по будинку'!AN156+'[10]по будинку'!AN156+'[11]по будинку'!AN156+'[12]по будинку'!AN156</f>
        <v>19929.313456418236</v>
      </c>
      <c r="AD156" s="10">
        <f t="shared" si="96"/>
        <v>14451.648023581762</v>
      </c>
      <c r="AE156" s="23">
        <v>0</v>
      </c>
      <c r="AF156" s="17">
        <f>[1]Дератизація!H157+'[2]по будинку'!AR156+'[3]по будинку'!AQ156+'[4]по будинку'!AQ156+'[5]по будинку'!AQ156+'[6]по будинку'!AQ156+'[7]по будинку'!AQ156+'[8]по будинку'!AQ156+'[9]по будинку'!AQ156+'[10]по будинку'!AQ156+'[11]по будинку'!AQ156+'[12]по будинку'!AQ156</f>
        <v>2254.8419599999997</v>
      </c>
      <c r="AG156" s="10">
        <f>[1]Дератизація!O157+'[2]по будинку'!AS156+'[3]по будинку'!AR156+'[4]по будинку'!AR156+'[5]по будинку'!AR156+'[6]по будинку'!AR156+'[7]по будинку'!AR156+'[8]по будинку'!AR156+'[9]по будинку'!AR156+'[10]по будинку'!AR156+'[11]по будинку'!AR156+'[12]по будинку'!AR156</f>
        <v>1865.9144983556271</v>
      </c>
      <c r="AH156" s="10">
        <f t="shared" si="84"/>
        <v>388.92746164437267</v>
      </c>
      <c r="AI156" s="23">
        <v>0</v>
      </c>
      <c r="AJ156" s="17">
        <f>[1]Дезінсекція!H158+'[2]по будинку'!AV156+'[3]по будинку'!AU156+'[4]по будинку'!AU156+'[5]по будинку'!AU156+'[6]по будинку'!AU156+'[7]по будинку'!AU156+'[8]по будинку'!AU156+'[9]по будинку'!AU156+'[10]по будинку'!AU156+'[11]по будинку'!AU156+'[12]по будинку'!AU156</f>
        <v>71.666780000000017</v>
      </c>
      <c r="AK156" s="10">
        <f>[1]Дезінсекція!O158+'[2]по будинку'!AW156+'[3]по будинку'!AV156+'[4]по будинку'!AV156+'[5]по будинку'!AV156+'[6]по будинку'!AV156+'[7]по будинку'!AV156+'[8]по будинку'!AV156+'[9]по будинку'!AV156+'[10]по будинку'!AV156+'[11]по будинку'!AV156+'[12]по будинку'!AV156</f>
        <v>3621.2411454271501</v>
      </c>
      <c r="AL156" s="10">
        <v>0</v>
      </c>
      <c r="AM156" s="23">
        <f>AK156-AJ156</f>
        <v>3549.57436542715</v>
      </c>
      <c r="AN156" s="17">
        <f>'[1]Обслуг. ДВК'!H158+'[2]по будинку'!AZ156+'[3]по будинку'!AY156+'[4]по будинку'!AY156+'[5]по будинку'!AY156+'[6]по будинку'!AY156+'[7]по будинку'!AY156+'[8]по будинку'!AY156+'[9]по будинку'!AY156+'[10]по будинку'!AY156+'[11]по будинку'!AY156+'[12]по будинку'!AY156</f>
        <v>2315.00972</v>
      </c>
      <c r="AO156" s="10">
        <f>'[1]Обслуг. ДВК'!Q158+'[2]по будинку'!BA156+'[3]по будинку'!AZ156+'[4]по будинку'!AZ156+'[5]по будинку'!AZ156+'[6]по будинку'!AZ156+'[7]по будинку'!AZ156+'[8]по будинку'!AZ156+'[9]по будинку'!AZ156+'[10]по будинку'!AZ156+'[11]по будинку'!AZ156+'[12]по будинку'!AZ156</f>
        <v>4240.553156070042</v>
      </c>
      <c r="AP156" s="10">
        <v>0</v>
      </c>
      <c r="AQ156" s="23">
        <f t="shared" si="100"/>
        <v>1925.5434360700419</v>
      </c>
      <c r="AR156" s="17">
        <f>'[1]ТО мереж електропост.'!H159+'[2]по будинку'!BD156+'[3]по будинку'!BC156+'[4]по будинку'!BC156+'[5]по будинку'!BC156+'[6]по будинку'!BC156+'[7]по будинку'!BC156+'[8]по будинку'!BC156+'[9]по будинку'!BC156+'[10]по будинку'!BC156+'[11]по будинку'!BC156+'[12]по будинку'!BC156</f>
        <v>13027.848160000001</v>
      </c>
      <c r="AS156" s="11">
        <f>'[1]ТО мереж електропост.'!P159+'[2]по будинку'!BE156+'[3]по будинку'!BD156+'[4]по будинку'!BD156+'[5]по будинку'!BD156+'[6]по будинку'!BD156+'[7]по будинку'!BD156+'[8]по будинку'!BD156+'[9]по будинку'!BD156+'[10]по будинку'!BD156+'[11]по будинку'!BD156+'[12]по будинку'!BD156</f>
        <v>5483.5474601027954</v>
      </c>
      <c r="AT156" s="10">
        <f t="shared" si="97"/>
        <v>7544.300699897206</v>
      </c>
      <c r="AU156" s="23">
        <v>0</v>
      </c>
      <c r="AV156" s="17">
        <f>'[1]ПР констр.'!H158+'[2]по будинку'!BH156+'[3]по будинку'!BG156+'[4]по будинку'!BG156+'[5]по будинку'!BG156+'[6]по будинку'!BG156+'[7]по будинку'!BG156+'[8]по будинку'!BG156+'[9]по будинку'!BG156+'[10]по будинку'!BG156+'[11]по будинку'!BG156+'[12]по будинку'!BG156</f>
        <v>82163.111600000004</v>
      </c>
      <c r="AW156" s="10">
        <v>23842.54</v>
      </c>
      <c r="AX156" s="10">
        <f t="shared" si="87"/>
        <v>58320.571600000003</v>
      </c>
      <c r="AY156" s="23">
        <v>0</v>
      </c>
      <c r="AZ156" s="17">
        <f>'[1]Прибирання та вивезення снігу'!H157+'[2]по будинку'!BL156+'[3]по будинку'!BK156+'[4]по будинку'!BK156+'[5]по будинку'!BK156+'[6]по будинку'!BK156+'[7]по будинку'!BK156+'[8]по будинку'!BK156+'[9]по будинку'!BK156+'[10]по будинку'!BK156+'[11]по будинку'!BK156+'[12]по будинку'!BK156</f>
        <v>6380.0972000000002</v>
      </c>
      <c r="BA156" s="10">
        <f>'[1]Прибирання та вивезення снігу'!R157+'[2]по будинку'!BM156+'[3]по будинку'!BL156+'[4]по будинку'!BL156+'[5]по будинку'!BL156+'[6]по будинку'!BL156+'[7]по будинку'!BL156+'[8]по будинку'!BL156+'[9]по будинку'!BL156+'[10]по будинку'!BL156+'[11]по будинку'!BL156+'[12]по будинку'!BL156</f>
        <v>2637.6145178205679</v>
      </c>
      <c r="BB156" s="10">
        <f t="shared" si="76"/>
        <v>3742.4826821794322</v>
      </c>
      <c r="BC156" s="23">
        <v>0</v>
      </c>
      <c r="BD156" s="17">
        <f>'[1]експлуатація номерних знаків'!H158+'[2]по будинку'!BP156+'[3]по будинку'!BO156+'[4]по будинку'!BO156+'[5]по будинку'!BO156+'[6]по будинку'!BO156+'[7]по будинку'!BO156+'[8]по будинку'!BO156+'[9]по будинку'!BO156+'[10]по будинку'!BO156+'[11]по будинку'!BO156+'[12]по будинку'!BO156</f>
        <v>6.193480000000001</v>
      </c>
      <c r="BE156" s="10">
        <f>'[1]експлуатація номерних знаків'!P158+'[2]по будинку'!BQ156+'[3]по будинку'!BP156+'[4]по будинку'!BP156+'[5]по будинку'!BP156+'[6]по будинку'!BP156+'[7]по будинку'!BP156+'[8]по будинку'!BP156+'[9]по будинку'!BP156+'[10]по будинку'!BP156+'[11]по будинку'!BP156+'[12]по будинку'!BP156</f>
        <v>0</v>
      </c>
      <c r="BF156" s="12">
        <f t="shared" si="88"/>
        <v>6.193480000000001</v>
      </c>
      <c r="BG156" s="29">
        <v>0</v>
      </c>
      <c r="BH156" s="17">
        <f>'[1]Освітлення місць загального кор'!H158+'[2]по будинку'!BT156+'[3]по будинку'!BS156+'[4]по будинку'!BS156+'[5]по будинку'!BS156+'[6]по будинку'!BS156+'[7]по будинку'!BS156+'[8]по будинку'!BS156+'[9]по будинку'!BS156+'[10]по будинку'!BS156+'[11]по будинку'!BS156+'[12]по будинку'!BS156</f>
        <v>13935.572859999998</v>
      </c>
      <c r="BI156" s="10">
        <f>'[1]Освітлення місць загального кор'!Q158+'[2]по будинку'!BU156+'[3]по будинку'!BT156+'[4]по будинку'!BT156+'[5]по будинку'!BT156+'[6]по будинку'!BT156+'[7]по будинку'!BT156+'[8]по будинку'!BT156+'[9]по будинку'!BT156+'[10]по будинку'!BT156+'[11]по будинку'!BT156+'[12]по будинку'!BT156</f>
        <v>11212.486170564067</v>
      </c>
      <c r="BJ156" s="10">
        <f t="shared" si="89"/>
        <v>2723.0866894359315</v>
      </c>
      <c r="BK156" s="27">
        <v>0</v>
      </c>
      <c r="BL156" s="17">
        <v>0</v>
      </c>
      <c r="BM156" s="10">
        <f>'[1]Енергопостачання ліфтів'!P158+'[2]по будинку'!BY156+'[3]по будинку'!BX156+'[4]по будинку'!BX156+'[5]по будинку'!BX156+'[6]по будинку'!BX156+'[7]по будинку'!BX156+'[8]по будинку'!BX156+'[9]по будинку'!BX156+'[10]по будинку'!BX156+'[11]по будинку'!BX156+'[12]по будинку'!BX156</f>
        <v>0</v>
      </c>
      <c r="BN156" s="10">
        <f t="shared" si="90"/>
        <v>0</v>
      </c>
      <c r="BO156" s="23">
        <f t="shared" si="91"/>
        <v>0</v>
      </c>
      <c r="BP156" s="134">
        <f t="shared" si="92"/>
        <v>206930.50911999997</v>
      </c>
      <c r="BQ156" s="12">
        <f t="shared" si="92"/>
        <v>134156.71202121087</v>
      </c>
      <c r="BR156" s="10">
        <f t="shared" si="93"/>
        <v>72773.797098789102</v>
      </c>
      <c r="BS156" s="15">
        <v>0</v>
      </c>
      <c r="BT156" s="30">
        <f t="shared" si="94"/>
        <v>0.64831770139517109</v>
      </c>
    </row>
    <row r="157" spans="1:72" ht="17.100000000000001" customHeight="1" x14ac:dyDescent="0.2">
      <c r="A157" s="136">
        <v>152</v>
      </c>
      <c r="B157" s="39" t="s">
        <v>70</v>
      </c>
      <c r="C157" s="36">
        <v>12</v>
      </c>
      <c r="D157" s="22">
        <f>'[1]Прибирання сходових кліто'!H158+'[2]по будинку'!P157+'[3]по будинку'!O157+'[4]по будинку'!O157+'[5]по будинку'!O157+'[6]по будинку'!O157+'[7]по будинку'!O157+'[8]по будинку'!O157+'[9]по будинку'!O157+'[10]по будинку'!O157+'[11]по будинку'!O157+'[12]по будинку'!O157</f>
        <v>10190.528665000002</v>
      </c>
      <c r="E157" s="11">
        <f>'[1]Прибирання сходових кліто'!Y158+'[2]по будинку'!Q157+'[3]по будинку'!P157+'[4]по будинку'!P157+'[5]по будинку'!P157+'[6]по будинку'!P157+'[7]по будинку'!P157+'[8]по будинку'!P157+'[9]по будинку'!P157+'[10]по будинку'!P157+'[11]по будинку'!P157+'[12]по будинку'!P157</f>
        <v>11008.761234785819</v>
      </c>
      <c r="F157" s="10">
        <v>0</v>
      </c>
      <c r="G157" s="23">
        <f t="shared" si="106"/>
        <v>818.23256978581776</v>
      </c>
      <c r="H157" s="17">
        <f>'[1]Прибирання прибуд терит.'!H157+'[2]по будинку'!T157+'[3]по будинку'!S157+'[4]по будинку'!S157+'[5]по будинку'!S157+'[6]по будинку'!S157+'[7]по будинку'!S157+'[8]по будинку'!S157+'[9]по будинку'!S157+'[10]по будинку'!S157+'[11]по будинку'!S157+'[12]по будинку'!S157</f>
        <v>15524.753352000002</v>
      </c>
      <c r="I157" s="11">
        <f>'[1]Прибирання прибуд терит.'!AG157+'[2]по будинку'!U157+'[3]по будинку'!T157+'[4]по будинку'!T157+'[5]по будинку'!T157+'[6]по будинку'!T157+'[7]по будинку'!T157+'[8]по будинку'!T157+'[9]по будинку'!T157+'[10]по будинку'!T157+'[11]по будинку'!T157+'[12]по будинку'!T157</f>
        <v>27649.74113528851</v>
      </c>
      <c r="J157" s="10">
        <v>0</v>
      </c>
      <c r="K157" s="23">
        <f t="shared" si="77"/>
        <v>12124.987783288509</v>
      </c>
      <c r="L157" s="22">
        <f>'[1]Вивезення та знешкодження ТПВ'!H159+'[2]по будинку'!X157+'[3]по будинку'!W157+'[4]по будинку'!W157+'[5]по будинку'!W157</f>
        <v>4555.4964</v>
      </c>
      <c r="M157" s="10">
        <f>'[1]Вивезення та знешкодження ТПВ'!V159+'[2]по будинку'!Y157+'[3]по будинку'!X157+'[4]по будинку'!X157+'[5]по будинку'!X157</f>
        <v>4906.1995884411908</v>
      </c>
      <c r="N157" s="10">
        <v>0</v>
      </c>
      <c r="O157" s="15">
        <f t="shared" si="78"/>
        <v>350.70318844119083</v>
      </c>
      <c r="P157" s="17">
        <f>'[1]Приб підвал, тех.поверхів,покр '!H159+'[2]по будинку'!AB157+'[3]по будинку'!AA157+'[4]по будинку'!AA157+'[5]по будинку'!AA157+'[6]по будинку'!AA157+'[7]по будинку'!AA157+'[8]по будинку'!AA157+'[9]по будинку'!AA157+'[10]по будинку'!AA157+'[11]по будинку'!AA157+'[12]по будинку'!AA157</f>
        <v>568.49154699999997</v>
      </c>
      <c r="Q157" s="11">
        <f>'[1]Приб підвал, тех.поверхів,покр '!Q159+'[2]по будинку'!AC157+'[3]по будинку'!AB157+'[4]по будинку'!AB157+'[5]по будинку'!AB157+'[6]по будинку'!AB157+'[7]по будинку'!AB157+'[8]по будинку'!AB157+'[9]по будинку'!AB157+'[10]по будинку'!AB157+'[11]по будинку'!AB157+'[12]по будинку'!AB157</f>
        <v>124.35233542680666</v>
      </c>
      <c r="R157" s="10">
        <f t="shared" si="79"/>
        <v>444.13921157319328</v>
      </c>
      <c r="S157" s="23">
        <v>0</v>
      </c>
      <c r="T157" s="17">
        <v>0</v>
      </c>
      <c r="U157" s="10">
        <f>'[1]ТО ліфтів'!Q159+'[2]по будинку'!AG157+'[3]по будинку'!AF157+'[4]по будинку'!AF157+'[5]по будинку'!AF157+'[6]по будинку'!AF157+'[7]по будинку'!AF157+'[8]по будинку'!AF157+'[9]по будинку'!AF157+'[10]по будинку'!AF157+'[11]по будинку'!AF157+'[12]по будинку'!AF157</f>
        <v>0</v>
      </c>
      <c r="V157" s="10">
        <f t="shared" si="80"/>
        <v>0</v>
      </c>
      <c r="W157" s="23">
        <f t="shared" si="81"/>
        <v>0</v>
      </c>
      <c r="X157" s="17">
        <f>'[1]Обслуг. дисп.'!H159+'[2]по будинку'!AJ157+'[3]по будинку'!AI157+'[4]по будинку'!AI157+'[5]по будинку'!AI157+'[6]по будинку'!AI157+'[7]по будинку'!AI157+'[8]по будинку'!AI157+'[9]по будинку'!AI157+'[10]по будинку'!AI157+'[11]по будинку'!AI157+'[12]по будинку'!AI157</f>
        <v>0</v>
      </c>
      <c r="Y157" s="10">
        <f>'[1]Обслуг. дисп.'!O159+'[2]по будинку'!AK157+'[3]по будинку'!AJ157+'[4]по будинку'!AJ157+'[5]по будинку'!AJ157+'[6]по будинку'!AJ157+'[7]по будинку'!AJ157+'[8]по будинку'!AJ157+'[9]по будинку'!AJ157+'[10]по будинку'!AJ157+'[11]по будинку'!AJ157+'[12]по будинку'!AJ157</f>
        <v>0</v>
      </c>
      <c r="Z157" s="10">
        <f t="shared" si="82"/>
        <v>0</v>
      </c>
      <c r="AA157" s="27">
        <f t="shared" si="83"/>
        <v>0</v>
      </c>
      <c r="AB157" s="17">
        <f>'[1]ТО внутр. буд.сист'!H157+'[2]по будинку'!AN157+'[3]по будинку'!AM157+'[4]по будинку'!AM157+'[5]по будинку'!AM157+'[6]по будинку'!AM157+'[7]по будинку'!AM157+'[8]по будинку'!AM157+'[9]по будинку'!AM157+'[10]по будинку'!AM157+'[11]по будинку'!AM157+'[12]по будинку'!AM157</f>
        <v>18772.081602999995</v>
      </c>
      <c r="AC157" s="10">
        <f>'[1]ТО внутр. буд.сист'!W157+'[2]по будинку'!AO157+'[3]по будинку'!AN157+'[4]по будинку'!AN157+'[5]по будинку'!AN157+'[6]по будинку'!AN157+'[7]по будинку'!AN157+'[8]по будинку'!AN157+'[9]по будинку'!AN157+'[10]по будинку'!AN157+'[11]по будинку'!AN157+'[12]по будинку'!AN157</f>
        <v>9235.8459161026549</v>
      </c>
      <c r="AD157" s="10">
        <f t="shared" si="96"/>
        <v>9536.2356868973402</v>
      </c>
      <c r="AE157" s="23">
        <v>0</v>
      </c>
      <c r="AF157" s="17">
        <f>[1]Дератизація!H158+'[2]по будинку'!AR157+'[3]по будинку'!AQ157+'[4]по будинку'!AQ157+'[5]по будинку'!AQ157+'[6]по будинку'!AQ157+'[7]по будинку'!AQ157+'[8]по будинку'!AQ157+'[9]по будинку'!AQ157+'[10]по будинку'!AQ157+'[11]по будинку'!AQ157+'[12]по будинку'!AQ157</f>
        <v>677.39192899999989</v>
      </c>
      <c r="AG157" s="10">
        <f>[1]Дератизація!O158+'[2]по будинку'!AS157+'[3]по будинку'!AR157+'[4]по будинку'!AR157+'[5]по будинку'!AR157+'[6]по будинку'!AR157+'[7]по будинку'!AR157+'[8]по будинку'!AR157+'[9]по будинку'!AR157+'[10]по будинку'!AR157+'[11]по будинку'!AR157+'[12]по будинку'!AR157</f>
        <v>619.48457613406208</v>
      </c>
      <c r="AH157" s="10">
        <f t="shared" si="84"/>
        <v>57.90735286593781</v>
      </c>
      <c r="AI157" s="23">
        <v>0</v>
      </c>
      <c r="AJ157" s="17">
        <f>[1]Дезінсекція!H159+'[2]по будинку'!AV157+'[3]по будинку'!AU157+'[4]по будинку'!AU157+'[5]по будинку'!AU157+'[6]по будинку'!AU157+'[7]по будинку'!AU157+'[8]по будинку'!AU157+'[9]по будинку'!AU157+'[10]по будинку'!AU157+'[11]по будинку'!AU157+'[12]по будинку'!AU157</f>
        <v>28.572848000000004</v>
      </c>
      <c r="AK157" s="10">
        <f>[1]Дезінсекція!O159+'[2]по будинку'!AW157+'[3]по будинку'!AV157+'[4]по будинку'!AV157+'[5]по будинку'!AV157+'[6]по будинку'!AV157+'[7]по будинку'!AV157+'[8]по будинку'!AV157+'[9]по будинку'!AV157+'[10]по будинку'!AV157+'[11]по будинку'!AV157+'[12]по будинку'!AV157</f>
        <v>0</v>
      </c>
      <c r="AL157" s="10">
        <f t="shared" si="85"/>
        <v>28.572848000000004</v>
      </c>
      <c r="AM157" s="23">
        <v>0</v>
      </c>
      <c r="AN157" s="17">
        <f>'[1]Обслуг. ДВК'!H159+'[2]по будинку'!AZ157+'[3]по будинку'!AY157+'[4]по будинку'!AY157+'[5]по будинку'!AY157+'[6]по будинку'!AY157+'[7]по будинку'!AY157+'[8]по будинку'!AY157+'[9]по будинку'!AY157+'[10]по будинку'!AY157+'[11]по будинку'!AY157+'[12]по будинку'!AY157</f>
        <v>4701.0393700000013</v>
      </c>
      <c r="AO157" s="10">
        <f>'[1]Обслуг. ДВК'!Q159+'[2]по будинку'!BA157+'[3]по будинку'!AZ157+'[4]по будинку'!AZ157+'[5]по будинку'!AZ157+'[6]по будинку'!AZ157+'[7]по будинку'!AZ157+'[8]по будинку'!AZ157+'[9]по будинку'!AZ157+'[10]по будинку'!AZ157+'[11]по будинку'!AZ157+'[12]по будинку'!AZ157</f>
        <v>3942.0097166800106</v>
      </c>
      <c r="AP157" s="10">
        <f>AN157-AO157</f>
        <v>759.02965331999076</v>
      </c>
      <c r="AQ157" s="23">
        <v>0</v>
      </c>
      <c r="AR157" s="17">
        <f>'[1]ТО мереж електропост.'!H160+'[2]по будинку'!BD157+'[3]по будинку'!BC157+'[4]по будинку'!BC157+'[5]по будинку'!BC157+'[6]по будинку'!BC157+'[7]по будинку'!BC157+'[8]по будинку'!BC157+'[9]по будинку'!BC157+'[10]по будинку'!BC157+'[11]по будинку'!BC157+'[12]по будинку'!BC157</f>
        <v>6208.3909560000011</v>
      </c>
      <c r="AS157" s="11">
        <f>'[1]ТО мереж електропост.'!P160+'[2]по будинку'!BE157+'[3]по будинку'!BD157+'[4]по будинку'!BD157+'[5]по будинку'!BD157+'[6]по будинку'!BD157+'[7]по будинку'!BD157+'[8]по будинку'!BD157+'[9]по будинку'!BD157+'[10]по будинку'!BD157+'[11]по будинку'!BD157+'[12]по будинку'!BD157</f>
        <v>3217.3015367749767</v>
      </c>
      <c r="AT157" s="10">
        <v>0</v>
      </c>
      <c r="AU157" s="23">
        <f>AS157-AR157</f>
        <v>-2991.0894192250244</v>
      </c>
      <c r="AV157" s="17">
        <f>'[1]ПР констр.'!H159+'[2]по будинку'!BH157+'[3]по будинку'!BG157+'[4]по будинку'!BG157+'[5]по будинку'!BG157+'[6]по будинку'!BG157+'[7]по будинку'!BG157+'[8]по будинку'!BG157+'[9]по будинку'!BG157+'[10]по будинку'!BG157+'[11]по будинку'!BG157+'[12]по будинку'!BG157</f>
        <v>40062.618875</v>
      </c>
      <c r="AW157" s="10">
        <v>24895.439999999999</v>
      </c>
      <c r="AX157" s="10">
        <f t="shared" si="87"/>
        <v>15167.178875000001</v>
      </c>
      <c r="AY157" s="23">
        <v>0</v>
      </c>
      <c r="AZ157" s="17">
        <f>'[1]Прибирання та вивезення снігу'!H158+'[2]по будинку'!BL157+'[3]по будинку'!BK157+'[4]по будинку'!BK157+'[5]по будинку'!BK157+'[6]по будинку'!BK157+'[7]по будинку'!BK157+'[8]по будинку'!BK157+'[9]по будинку'!BK157+'[10]по будинку'!BK157+'[11]по будинку'!BK157+'[12]по будинку'!BK157</f>
        <v>5973.8789960000013</v>
      </c>
      <c r="BA157" s="10">
        <f>'[1]Прибирання та вивезення снігу'!R158+'[2]по будинку'!BM157+'[3]по будинку'!BL157+'[4]по будинку'!BL157+'[5]по будинку'!BL157+'[6]по будинку'!BL157+'[7]по будинку'!BL157+'[8]по будинку'!BL157+'[9]по будинку'!BL157+'[10]по будинку'!BL157+'[11]по будинку'!BL157+'[12]по будинку'!BL157</f>
        <v>2621.6091928528226</v>
      </c>
      <c r="BB157" s="10">
        <f t="shared" si="76"/>
        <v>3352.2698031471787</v>
      </c>
      <c r="BC157" s="23">
        <v>0</v>
      </c>
      <c r="BD157" s="17">
        <f>'[1]експлуатація номерних знаків'!H159+'[2]по будинку'!BP157+'[3]по будинку'!BO157+'[4]по будинку'!BO157+'[5]по будинку'!BO157+'[6]по будинку'!BO157+'[7]по будинку'!BO157+'[8]по будинку'!BO157+'[9]по будинку'!BO157+'[10]по будинку'!BO157+'[11]по будинку'!BO157+'[12]по будинку'!BO157</f>
        <v>28.572848000000004</v>
      </c>
      <c r="BE157" s="10">
        <f>'[1]експлуатація номерних знаків'!P159+'[2]по будинку'!BQ157+'[3]по будинку'!BP157+'[4]по будинку'!BP157+'[5]по будинку'!BP157+'[6]по будинку'!BP157+'[7]по будинку'!BP157+'[8]по будинку'!BP157+'[9]по будинку'!BP157+'[10]по будинку'!BP157+'[11]по будинку'!BP157+'[12]по будинку'!BP157</f>
        <v>0</v>
      </c>
      <c r="BF157" s="12">
        <f t="shared" si="88"/>
        <v>28.572848000000004</v>
      </c>
      <c r="BG157" s="29">
        <v>0</v>
      </c>
      <c r="BH157" s="17">
        <f>'[1]Освітлення місць загального кор'!H159+'[2]по будинку'!BT157+'[3]по будинку'!BS157+'[4]по будинку'!BS157+'[5]по будинку'!BS157+'[6]по будинку'!BS157+'[7]по будинку'!BS157+'[8]по будинку'!BS157+'[9]по будинку'!BS157+'[10]по будинку'!BS157+'[11]по будинку'!BS157+'[12]по будинку'!BS157</f>
        <v>6283.6059129999976</v>
      </c>
      <c r="BI157" s="10">
        <f>'[1]Освітлення місць загального кор'!Q159+'[2]по будинку'!BU157+'[3]по будинку'!BT157+'[4]по будинку'!BT157+'[5]по будинку'!BT157+'[6]по будинку'!BT157+'[7]по будинку'!BT157+'[8]по будинку'!BT157+'[9]по будинку'!BT157+'[10]по будинку'!BT157+'[11]по будинку'!BT157+'[12]по будинку'!BT157</f>
        <v>5525.3709337910504</v>
      </c>
      <c r="BJ157" s="10">
        <f t="shared" si="89"/>
        <v>758.23497920894715</v>
      </c>
      <c r="BK157" s="27">
        <v>0</v>
      </c>
      <c r="BL157" s="17">
        <v>0</v>
      </c>
      <c r="BM157" s="10">
        <f>'[1]Енергопостачання ліфтів'!P159+'[2]по будинку'!BY157+'[3]по будинку'!BX157+'[4]по будинку'!BX157+'[5]по будинку'!BX157+'[6]по будинку'!BX157+'[7]по будинку'!BX157+'[8]по будинку'!BX157+'[9]по будинку'!BX157+'[10]по будинку'!BX157+'[11]по будинку'!BX157+'[12]по будинку'!BX157</f>
        <v>0</v>
      </c>
      <c r="BN157" s="10">
        <f t="shared" si="90"/>
        <v>0</v>
      </c>
      <c r="BO157" s="23">
        <f t="shared" si="91"/>
        <v>0</v>
      </c>
      <c r="BP157" s="134">
        <f t="shared" si="92"/>
        <v>113575.423302</v>
      </c>
      <c r="BQ157" s="12">
        <f t="shared" si="92"/>
        <v>93746.116166277905</v>
      </c>
      <c r="BR157" s="10">
        <f t="shared" si="93"/>
        <v>19829.307135722091</v>
      </c>
      <c r="BS157" s="15">
        <v>0</v>
      </c>
      <c r="BT157" s="30">
        <f t="shared" si="94"/>
        <v>0.8254084681419549</v>
      </c>
    </row>
    <row r="158" spans="1:72" ht="17.100000000000001" customHeight="1" x14ac:dyDescent="0.2">
      <c r="A158" s="136">
        <v>153</v>
      </c>
      <c r="B158" s="39" t="s">
        <v>70</v>
      </c>
      <c r="C158" s="36">
        <v>13</v>
      </c>
      <c r="D158" s="22">
        <f>'[1]Прибирання сходових кліто'!H159+'[2]по будинку'!P158+'[3]по будинку'!O158+'[4]по будинку'!O158+'[5]по будинку'!O158+'[6]по будинку'!O158+'[7]по будинку'!O158+'[8]по будинку'!O158+'[9]по будинку'!O158+'[10]по будинку'!O158+'[11]по будинку'!O158+'[12]по будинку'!O158</f>
        <v>7103.8866340000013</v>
      </c>
      <c r="E158" s="11">
        <f>'[1]Прибирання сходових кліто'!Y159+'[2]по будинку'!Q158+'[3]по будинку'!P158+'[4]по будинку'!P158+'[5]по будинку'!P158+'[6]по будинку'!P158+'[7]по будинку'!P158+'[8]по будинку'!P158+'[9]по будинку'!P158+'[10]по будинку'!P158+'[11]по будинку'!P158+'[12]по будинку'!P158</f>
        <v>7753.0170003346293</v>
      </c>
      <c r="F158" s="10">
        <v>0</v>
      </c>
      <c r="G158" s="23">
        <f t="shared" si="106"/>
        <v>649.13036633462798</v>
      </c>
      <c r="H158" s="17">
        <f>'[1]Прибирання прибуд терит.'!H158+'[2]по будинку'!T158+'[3]по будинку'!S158+'[4]по будинку'!S158+'[5]по будинку'!S158+'[6]по будинку'!S158+'[7]по будинку'!S158+'[8]по будинку'!S158+'[9]по будинку'!S158+'[10]по будинку'!S158+'[11]по будинку'!S158+'[12]по будинку'!S158</f>
        <v>21305.334579999999</v>
      </c>
      <c r="I158" s="11">
        <f>'[1]Прибирання прибуд терит.'!AG158+'[2]по будинку'!U158+'[3]по будинку'!T158+'[4]по будинку'!T158+'[5]по будинку'!T158+'[6]по будинку'!T158+'[7]по будинку'!T158+'[8]по будинку'!T158+'[9]по будинку'!T158+'[10]по будинку'!T158+'[11]по будинку'!T158+'[12]по будинку'!T158</f>
        <v>28704.677339134691</v>
      </c>
      <c r="J158" s="10">
        <v>0</v>
      </c>
      <c r="K158" s="23">
        <f t="shared" si="77"/>
        <v>7399.3427591346917</v>
      </c>
      <c r="L158" s="22">
        <f>'[1]Вивезення та знешкодження ТПВ'!H160+'[2]по будинку'!X158+'[3]по будинку'!W158+'[4]по будинку'!W158+'[5]по будинку'!W158</f>
        <v>4537.7309999999998</v>
      </c>
      <c r="M158" s="10">
        <f>'[1]Вивезення та знешкодження ТПВ'!V160+'[2]по будинку'!Y158+'[3]по будинку'!X158+'[4]по будинку'!X158+'[5]по будинку'!X158</f>
        <v>5133.178344705515</v>
      </c>
      <c r="N158" s="10">
        <v>0</v>
      </c>
      <c r="O158" s="15">
        <f t="shared" si="78"/>
        <v>595.44734470551521</v>
      </c>
      <c r="P158" s="17">
        <f>'[1]Приб підвал, тех.поверхів,покр '!H160+'[2]по будинку'!AB158+'[3]по будинку'!AA158+'[4]по будинку'!AA158+'[5]по будинку'!AA158+'[6]по будинку'!AA158+'[7]по будинку'!AA158+'[8]по будинку'!AA158+'[9]по будинку'!AA158+'[10]по будинку'!AA158+'[11]по будинку'!AA158+'[12]по будинку'!AA158</f>
        <v>36.851875999999997</v>
      </c>
      <c r="Q158" s="11">
        <f>'[1]Приб підвал, тех.поверхів,покр '!Q160+'[2]по будинку'!AC158+'[3]по будинку'!AB158+'[4]по будинку'!AB158+'[5]по будинку'!AB158+'[6]по будинку'!AB158+'[7]по будинку'!AB158+'[8]по будинку'!AB158+'[9]по будинку'!AB158+'[10]по будинку'!AB158+'[11]по будинку'!AB158+'[12]по будинку'!AB158</f>
        <v>19.916759746736833</v>
      </c>
      <c r="R158" s="10">
        <f t="shared" si="79"/>
        <v>16.935116253263164</v>
      </c>
      <c r="S158" s="23">
        <v>0</v>
      </c>
      <c r="T158" s="17">
        <v>0</v>
      </c>
      <c r="U158" s="10">
        <f>'[1]ТО ліфтів'!Q160+'[2]по будинку'!AG158+'[3]по будинку'!AF158+'[4]по будинку'!AF158+'[5]по будинку'!AF158+'[6]по будинку'!AF158+'[7]по будинку'!AF158+'[8]по будинку'!AF158+'[9]по будинку'!AF158+'[10]по будинку'!AF158+'[11]по будинку'!AF158+'[12]по будинку'!AF158</f>
        <v>0</v>
      </c>
      <c r="V158" s="10">
        <f t="shared" si="80"/>
        <v>0</v>
      </c>
      <c r="W158" s="23">
        <f t="shared" si="81"/>
        <v>0</v>
      </c>
      <c r="X158" s="17">
        <f>'[1]Обслуг. дисп.'!H160+'[2]по будинку'!AJ158+'[3]по будинку'!AI158+'[4]по будинку'!AI158+'[5]по будинку'!AI158+'[6]по будинку'!AI158+'[7]по будинку'!AI158+'[8]по будинку'!AI158+'[9]по будинку'!AI158+'[10]по будинку'!AI158+'[11]по будинку'!AI158+'[12]по будинку'!AI158</f>
        <v>0</v>
      </c>
      <c r="Y158" s="10">
        <f>'[1]Обслуг. дисп.'!O160+'[2]по будинку'!AK158+'[3]по будинку'!AJ158+'[4]по будинку'!AJ158+'[5]по будинку'!AJ158+'[6]по будинку'!AJ158+'[7]по будинку'!AJ158+'[8]по будинку'!AJ158+'[9]по будинку'!AJ158+'[10]по будинку'!AJ158+'[11]по будинку'!AJ158+'[12]по будинку'!AJ158</f>
        <v>0</v>
      </c>
      <c r="Z158" s="10">
        <f t="shared" si="82"/>
        <v>0</v>
      </c>
      <c r="AA158" s="27">
        <f t="shared" si="83"/>
        <v>0</v>
      </c>
      <c r="AB158" s="17">
        <f>'[1]ТО внутр. буд.сист'!H158+'[2]по будинку'!AN158+'[3]по будинку'!AM158+'[4]по будинку'!AM158+'[5]по будинку'!AM158+'[6]по будинку'!AM158+'[7]по будинку'!AM158+'[8]по будинку'!AM158+'[9]по будинку'!AM158+'[10]по будинку'!AM158+'[11]по будинку'!AM158+'[12]по будинку'!AM158</f>
        <v>21450.816986000002</v>
      </c>
      <c r="AC158" s="10">
        <f>'[1]ТО внутр. буд.сист'!W158+'[2]по будинку'!AO158+'[3]по будинку'!AN158+'[4]по будинку'!AN158+'[5]по будинку'!AN158+'[6]по будинку'!AN158+'[7]по будинку'!AN158+'[8]по будинку'!AN158+'[9]по будинку'!AN158+'[10]по будинку'!AN158+'[11]по будинку'!AN158+'[12]по будинку'!AN158</f>
        <v>9626.7455374374076</v>
      </c>
      <c r="AD158" s="10">
        <f t="shared" si="96"/>
        <v>11824.071448562594</v>
      </c>
      <c r="AE158" s="23">
        <v>0</v>
      </c>
      <c r="AF158" s="17">
        <f>[1]Дератизація!H159+'[2]по будинку'!AR158+'[3]по будинку'!AQ158+'[4]по будинку'!AQ158+'[5]по будинку'!AQ158+'[6]по будинку'!AQ158+'[7]по будинку'!AQ158+'[8]по будинку'!AQ158+'[9]по будинку'!AQ158+'[10]по будинку'!AQ158+'[11]по будинку'!AQ158+'[12]по будинку'!AQ158</f>
        <v>188.38458999999997</v>
      </c>
      <c r="AG158" s="10">
        <f>[1]Дератизація!O159+'[2]по будинку'!AS158+'[3]по будинку'!AR158+'[4]по будинку'!AR158+'[5]по будинку'!AR158+'[6]по будинку'!AR158+'[7]по будинку'!AR158+'[8]по будинку'!AR158+'[9]по будинку'!AR158+'[10]по будинку'!AR158+'[11]по будинку'!AR158+'[12]по будинку'!AR158</f>
        <v>152.10343905078759</v>
      </c>
      <c r="AH158" s="10">
        <f t="shared" si="84"/>
        <v>36.281150949212389</v>
      </c>
      <c r="AI158" s="23">
        <v>0</v>
      </c>
      <c r="AJ158" s="17">
        <f>[1]Дезінсекція!H160+'[2]по будинку'!AV158+'[3]по будинку'!AU158+'[4]по будинку'!AU158+'[5]по будинку'!AU158+'[6]по будинку'!AU158+'[7]по будинку'!AU158+'[8]по будинку'!AU158+'[9]по будинку'!AU158+'[10]по будинку'!AU158+'[11]по будинку'!AU158+'[12]по будинку'!AU158</f>
        <v>3.8501960000000004</v>
      </c>
      <c r="AK158" s="10">
        <f>[1]Дезінсекція!O160+'[2]по будинку'!AW158+'[3]по будинку'!AV158+'[4]по будинку'!AV158+'[5]по будинку'!AV158+'[6]по будинку'!AV158+'[7]по будинку'!AV158+'[8]по будинку'!AV158+'[9]по будинку'!AV158+'[10]по будинку'!AV158+'[11]по будинку'!AV158+'[12]по будинку'!AV158</f>
        <v>0</v>
      </c>
      <c r="AL158" s="10">
        <f t="shared" si="85"/>
        <v>3.8501960000000004</v>
      </c>
      <c r="AM158" s="23">
        <v>0</v>
      </c>
      <c r="AN158" s="17">
        <f>'[1]Обслуг. ДВК'!H160+'[2]по будинку'!AZ158+'[3]по будинку'!AY158+'[4]по будинку'!AY158+'[5]по будинку'!AY158+'[6]по будинку'!AY158+'[7]по будинку'!AY158+'[8]по будинку'!AY158+'[9]по будинку'!AY158+'[10]по будинку'!AY158+'[11]по будинку'!AY158+'[12]по будинку'!AY158</f>
        <v>7458.9297080000006</v>
      </c>
      <c r="AO158" s="10">
        <f>'[1]Обслуг. ДВК'!Q160+'[2]по будинку'!BA158+'[3]по будинку'!AZ158+'[4]по будинку'!AZ158+'[5]по будинку'!AZ158+'[6]по будинку'!AZ158+'[7]по будинку'!AZ158+'[8]по будинку'!AZ158+'[9]по будинку'!AZ158+'[10]по будинку'!AZ158+'[11]по будинку'!AZ158+'[12]по будинку'!AZ158</f>
        <v>6736.5088652241411</v>
      </c>
      <c r="AP158" s="10">
        <f t="shared" si="103"/>
        <v>722.42084277585946</v>
      </c>
      <c r="AQ158" s="23">
        <v>0</v>
      </c>
      <c r="AR158" s="17">
        <f>'[1]ТО мереж електропост.'!H161+'[2]по будинку'!BD158+'[3]по будинку'!BC158+'[4]по будинку'!BC158+'[5]по будинку'!BC158+'[6]по будинку'!BC158+'[7]по будинку'!BC158+'[8]по будинку'!BC158+'[9]по будинку'!BC158+'[10]по будинку'!BC158+'[11]по будинку'!BC158+'[12]по будинку'!BC158</f>
        <v>7352.2242760000008</v>
      </c>
      <c r="AS158" s="11">
        <f>'[1]ТО мереж електропост.'!P161+'[2]по будинку'!BE158+'[3]по будинку'!BD158+'[4]по будинку'!BD158+'[5]по будинку'!BD158+'[6]по будинку'!BD158+'[7]по будинку'!BD158+'[8]по будинку'!BD158+'[9]по будинку'!BD158+'[10]по будинку'!BD158+'[11]по будинку'!BD158+'[12]по будинку'!BD158</f>
        <v>859.2852772019196</v>
      </c>
      <c r="AT158" s="10">
        <f t="shared" si="97"/>
        <v>6492.9389987980812</v>
      </c>
      <c r="AU158" s="23">
        <v>0</v>
      </c>
      <c r="AV158" s="17">
        <f>'[1]ПР констр.'!H160+'[2]по будинку'!BH158+'[3]по будинку'!BG158+'[4]по будинку'!BG158+'[5]по будинку'!BG158+'[6]по будинку'!BG158+'[7]по будинку'!BG158+'[8]по будинку'!BG158+'[9]по будинку'!BG158+'[10]по будинку'!BG158+'[11]по будинку'!BG158+'[12]по будинку'!BG158</f>
        <v>47129.424193999992</v>
      </c>
      <c r="AW158" s="10">
        <v>6996.82</v>
      </c>
      <c r="AX158" s="10">
        <f t="shared" si="87"/>
        <v>40132.604193999992</v>
      </c>
      <c r="AY158" s="23">
        <v>0</v>
      </c>
      <c r="AZ158" s="17">
        <f>'[1]Прибирання та вивезення снігу'!H159+'[2]по будинку'!BL158+'[3]по будинку'!BK158+'[4]по будинку'!BK158+'[5]по будинку'!BK158+'[6]по будинку'!BK158+'[7]по будинку'!BK158+'[8]по будинку'!BK158+'[9]по будинку'!BK158+'[10]по будинку'!BK158+'[11]по будинку'!BK158+'[12]по будинку'!BK158</f>
        <v>5056.6824179999985</v>
      </c>
      <c r="BA158" s="10">
        <f>'[1]Прибирання та вивезення снігу'!R159+'[2]по будинку'!BM158+'[3]по будинку'!BL158+'[4]по будинку'!BL158+'[5]по будинку'!BL158+'[6]по будинку'!BL158+'[7]по будинку'!BL158+'[8]по будинку'!BL158+'[9]по будинку'!BL158+'[10]по будинку'!BL158+'[11]по будинку'!BL158+'[12]по будинку'!BL158</f>
        <v>2129.1750341273309</v>
      </c>
      <c r="BB158" s="10">
        <f t="shared" si="76"/>
        <v>2927.5073838726676</v>
      </c>
      <c r="BC158" s="23">
        <v>0</v>
      </c>
      <c r="BD158" s="17">
        <f>'[1]експлуатація номерних знаків'!H160+'[2]по будинку'!BP158+'[3]по будинку'!BO158+'[4]по будинку'!BO158+'[5]по будинку'!BO158+'[6]по будинку'!BO158+'[7]по будинку'!BO158+'[8]по будинку'!BO158+'[9]по будинку'!BO158+'[10]по будинку'!BO158+'[11]по будинку'!BO158+'[12]по будинку'!BO158</f>
        <v>9.6254899999999992</v>
      </c>
      <c r="BE158" s="10">
        <f>'[1]експлуатація номерних знаків'!P160+'[2]по будинку'!BQ158+'[3]по будинку'!BP158+'[4]по будинку'!BP158+'[5]по будинку'!BP158+'[6]по будинку'!BP158+'[7]по будинку'!BP158+'[8]по будинку'!BP158+'[9]по будинку'!BP158+'[10]по будинку'!BP158+'[11]по будинку'!BP158+'[12]по будинку'!BP158</f>
        <v>0</v>
      </c>
      <c r="BF158" s="12">
        <f t="shared" si="88"/>
        <v>9.6254899999999992</v>
      </c>
      <c r="BG158" s="29">
        <v>0</v>
      </c>
      <c r="BH158" s="17">
        <f>'[1]Освітлення місць загального кор'!H160+'[2]по будинку'!BT158+'[3]по будинку'!BS158+'[4]по будинку'!BS158+'[5]по будинку'!BS158+'[6]по будинку'!BS158+'[7]по будинку'!BS158+'[8]по будинку'!BS158+'[9]по будинку'!BS158+'[10]по будинку'!BS158+'[11]по будинку'!BS158+'[12]по будинку'!BS158</f>
        <v>7647.0392840000004</v>
      </c>
      <c r="BI158" s="10">
        <f>'[1]Освітлення місць загального кор'!Q160+'[2]по будинку'!BU158+'[3]по будинку'!BT158+'[4]по будинку'!BT158+'[5]по будинку'!BT158+'[6]по будинку'!BT158+'[7]по будинку'!BT158+'[8]по будинку'!BT158+'[9]по будинку'!BT158+'[10]по будинку'!BT158+'[11]по будинку'!BT158+'[12]по будинку'!BT158</f>
        <v>5420.8835434035736</v>
      </c>
      <c r="BJ158" s="10">
        <f t="shared" si="89"/>
        <v>2226.1557405964268</v>
      </c>
      <c r="BK158" s="27">
        <v>0</v>
      </c>
      <c r="BL158" s="17">
        <v>0</v>
      </c>
      <c r="BM158" s="10">
        <f>'[1]Енергопостачання ліфтів'!P160+'[2]по будинку'!BY158+'[3]по будинку'!BX158+'[4]по будинку'!BX158+'[5]по будинку'!BX158+'[6]по будинку'!BX158+'[7]по будинку'!BX158+'[8]по будинку'!BX158+'[9]по будинку'!BX158+'[10]по будинку'!BX158+'[11]по будинку'!BX158+'[12]по будинку'!BX158</f>
        <v>0</v>
      </c>
      <c r="BN158" s="10">
        <f t="shared" si="90"/>
        <v>0</v>
      </c>
      <c r="BO158" s="23">
        <f t="shared" si="91"/>
        <v>0</v>
      </c>
      <c r="BP158" s="134">
        <f t="shared" si="92"/>
        <v>129280.78123200001</v>
      </c>
      <c r="BQ158" s="12">
        <f t="shared" si="92"/>
        <v>73532.311140366728</v>
      </c>
      <c r="BR158" s="10">
        <f t="shared" si="93"/>
        <v>55748.47009163328</v>
      </c>
      <c r="BS158" s="15">
        <v>0</v>
      </c>
      <c r="BT158" s="30">
        <f t="shared" si="94"/>
        <v>0.56877991020498075</v>
      </c>
    </row>
    <row r="159" spans="1:72" ht="17.100000000000001" customHeight="1" x14ac:dyDescent="0.2">
      <c r="A159" s="135">
        <v>154</v>
      </c>
      <c r="B159" s="39" t="s">
        <v>70</v>
      </c>
      <c r="C159" s="36">
        <v>14</v>
      </c>
      <c r="D159" s="22">
        <f>'[1]Прибирання сходових кліто'!H160+'[2]по будинку'!P159+'[3]по будинку'!O159+'[4]по будинку'!O159+'[5]по будинку'!O159+'[6]по будинку'!O159+'[7]по будинку'!O159+'[8]по будинку'!O159+'[9]по будинку'!O159+'[10]по будинку'!O159+'[11]по будинку'!O159+'[12]по будинку'!O159</f>
        <v>14187.221057999999</v>
      </c>
      <c r="E159" s="11">
        <f>'[1]Прибирання сходових кліто'!Y160+'[2]по будинку'!Q159+'[3]по будинку'!P159+'[4]по будинку'!P159+'[5]по будинку'!P159+'[6]по будинку'!P159+'[7]по будинку'!P159+'[8]по будинку'!P159+'[9]по будинку'!P159+'[10]по будинку'!P159+'[11]по будинку'!P159+'[12]по будинку'!P159</f>
        <v>14723.339223070643</v>
      </c>
      <c r="F159" s="10">
        <v>0</v>
      </c>
      <c r="G159" s="23">
        <f t="shared" si="106"/>
        <v>536.11816507064395</v>
      </c>
      <c r="H159" s="17">
        <f>'[1]Прибирання прибуд терит.'!H159+'[2]по будинку'!T159+'[3]по будинку'!S159+'[4]по будинку'!S159+'[5]по будинку'!S159+'[6]по будинку'!S159+'[7]по будинку'!S159+'[8]по будинку'!S159+'[9]по будинку'!S159+'[10]по будинку'!S159+'[11]по будинку'!S159+'[12]по будинку'!S159</f>
        <v>25584.551821999994</v>
      </c>
      <c r="I159" s="11">
        <f>'[1]Прибирання прибуд терит.'!AG159+'[2]по будинку'!U159+'[3]по будинку'!T159+'[4]по будинку'!T159+'[5]по будинку'!T159+'[6]по будинку'!T159+'[7]по будинку'!T159+'[8]по будинку'!T159+'[9]по будинку'!T159+'[10]по будинку'!T159+'[11]по будинку'!T159+'[12]по будинку'!T159</f>
        <v>41280.872030790466</v>
      </c>
      <c r="J159" s="10">
        <v>0</v>
      </c>
      <c r="K159" s="23">
        <f t="shared" si="77"/>
        <v>15696.320208790472</v>
      </c>
      <c r="L159" s="22">
        <f>'[1]Вивезення та знешкодження ТПВ'!H161+'[2]по будинку'!X159+'[3]по будинку'!W159+'[4]по будинку'!W159+'[5]по будинку'!W159</f>
        <v>8292.8925099999997</v>
      </c>
      <c r="M159" s="10">
        <f>'[1]Вивезення та знешкодження ТПВ'!V161+'[2]по будинку'!Y159+'[3]по будинку'!X159+'[4]по будинку'!X159+'[5]по будинку'!X159</f>
        <v>8811.8574396601089</v>
      </c>
      <c r="N159" s="10">
        <v>0</v>
      </c>
      <c r="O159" s="15">
        <f t="shared" si="78"/>
        <v>518.96492966010919</v>
      </c>
      <c r="P159" s="17">
        <f>'[1]Приб підвал, тех.поверхів,покр '!H161+'[2]по будинку'!AB159+'[3]по будинку'!AA159+'[4]по будинку'!AA159+'[5]по будинку'!AA159+'[6]по будинку'!AA159+'[7]по будинку'!AA159+'[8]по будинку'!AA159+'[9]по будинку'!AA159+'[10]по будинку'!AA159+'[11]по будинку'!AA159+'[12]по будинку'!AA159</f>
        <v>1242.278926</v>
      </c>
      <c r="Q159" s="11">
        <f>'[1]Приб підвал, тех.поверхів,покр '!Q161+'[2]по будинку'!AC159+'[3]по будинку'!AB159+'[4]по будинку'!AB159+'[5]по будинку'!AB159+'[6]по будинку'!AB159+'[7]по будинку'!AB159+'[8]по будинку'!AB159+'[9]по будинку'!AB159+'[10]по будинку'!AB159+'[11]по будинку'!AB159+'[12]по будинку'!AB159</f>
        <v>427.2431057573458</v>
      </c>
      <c r="R159" s="10">
        <f t="shared" si="79"/>
        <v>815.03582024265415</v>
      </c>
      <c r="S159" s="23">
        <v>0</v>
      </c>
      <c r="T159" s="17">
        <v>0</v>
      </c>
      <c r="U159" s="10">
        <f>'[1]ТО ліфтів'!Q161+'[2]по будинку'!AG159+'[3]по будинку'!AF159+'[4]по будинку'!AF159+'[5]по будинку'!AF159+'[6]по будинку'!AF159+'[7]по будинку'!AF159+'[8]по будинку'!AF159+'[9]по будинку'!AF159+'[10]по будинку'!AF159+'[11]по будинку'!AF159+'[12]по будинку'!AF159</f>
        <v>0</v>
      </c>
      <c r="V159" s="10">
        <f t="shared" si="80"/>
        <v>0</v>
      </c>
      <c r="W159" s="23">
        <f t="shared" si="81"/>
        <v>0</v>
      </c>
      <c r="X159" s="17">
        <f>'[1]Обслуг. дисп.'!H161+'[2]по будинку'!AJ159+'[3]по будинку'!AI159+'[4]по будинку'!AI159+'[5]по будинку'!AI159+'[6]по будинку'!AI159+'[7]по будинку'!AI159+'[8]по будинку'!AI159+'[9]по будинку'!AI159+'[10]по будинку'!AI159+'[11]по будинку'!AI159+'[12]по будинку'!AI159</f>
        <v>0</v>
      </c>
      <c r="Y159" s="10">
        <f>'[1]Обслуг. дисп.'!O161+'[2]по будинку'!AK159+'[3]по будинку'!AJ159+'[4]по будинку'!AJ159+'[5]по будинку'!AJ159+'[6]по будинку'!AJ159+'[7]по будинку'!AJ159+'[8]по будинку'!AJ159+'[9]по будинку'!AJ159+'[10]по будинку'!AJ159+'[11]по будинку'!AJ159+'[12]по будинку'!AJ159</f>
        <v>0</v>
      </c>
      <c r="Z159" s="10">
        <f t="shared" si="82"/>
        <v>0</v>
      </c>
      <c r="AA159" s="27">
        <f t="shared" si="83"/>
        <v>0</v>
      </c>
      <c r="AB159" s="17">
        <f>'[1]ТО внутр. буд.сист'!H159+'[2]по будинку'!AN159+'[3]по будинку'!AM159+'[4]по будинку'!AM159+'[5]по будинку'!AM159+'[6]по будинку'!AM159+'[7]по будинку'!AM159+'[8]по будинку'!AM159+'[9]по будинку'!AM159+'[10]по будинку'!AM159+'[11]по будинку'!AM159+'[12]по будинку'!AM159</f>
        <v>33060.991262000003</v>
      </c>
      <c r="AC159" s="10">
        <f>'[1]ТО внутр. буд.сист'!W159+'[2]по будинку'!AO159+'[3]по будинку'!AN159+'[4]по будинку'!AN159+'[5]по будинку'!AN159+'[6]по будинку'!AN159+'[7]по будинку'!AN159+'[8]по будинку'!AN159+'[9]по будинку'!AN159+'[10]по будинку'!AN159+'[11]по будинку'!AN159+'[12]по будинку'!AN159</f>
        <v>19986.723842719632</v>
      </c>
      <c r="AD159" s="10">
        <f t="shared" si="96"/>
        <v>13074.267419280372</v>
      </c>
      <c r="AE159" s="23">
        <v>0</v>
      </c>
      <c r="AF159" s="17">
        <f>[1]Дератизація!H160+'[2]по будинку'!AR159+'[3]по будинку'!AQ159+'[4]по будинку'!AQ159+'[5]по будинку'!AQ159+'[6]по будинку'!AQ159+'[7]по будинку'!AQ159+'[8]по будинку'!AQ159+'[9]по будинку'!AQ159+'[10]по будинку'!AQ159+'[11]по будинку'!AQ159+'[12]по будинку'!AQ159</f>
        <v>2388.9068259999999</v>
      </c>
      <c r="AG159" s="10">
        <f>[1]Дератизація!O160+'[2]по будинку'!AS159+'[3]по будинку'!AR159+'[4]по будинку'!AR159+'[5]по будинку'!AR159+'[6]по будинку'!AR159+'[7]по будинку'!AR159+'[8]по будинку'!AR159+'[9]по будинку'!AR159+'[10]по будинку'!AR159+'[11]по будинку'!AR159+'[12]по будинку'!AR159</f>
        <v>1978.5480576527289</v>
      </c>
      <c r="AH159" s="10">
        <f t="shared" si="84"/>
        <v>410.35876834727105</v>
      </c>
      <c r="AI159" s="23">
        <v>0</v>
      </c>
      <c r="AJ159" s="17">
        <f>[1]Дезінсекція!H161+'[2]по будинку'!AV159+'[3]по будинку'!AU159+'[4]по будинку'!AU159+'[5]по будинку'!AU159+'[6]по будинку'!AU159+'[7]по будинку'!AU159+'[8]по будинку'!AU159+'[9]по будинку'!AU159+'[10]по будинку'!AU159+'[11]по будинку'!AU159+'[12]по будинку'!AU159</f>
        <v>75.546286000000009</v>
      </c>
      <c r="AK159" s="10">
        <f>[1]Дезінсекція!O161+'[2]по будинку'!AW159+'[3]по будинку'!AV159+'[4]по будинку'!AV159+'[5]по будинку'!AV159+'[6]по будинку'!AV159+'[7]по будинку'!AV159+'[8]по будинку'!AV159+'[9]по будинку'!AV159+'[10]по будинку'!AV159+'[11]по будинку'!AV159+'[12]по будинку'!AV159</f>
        <v>0</v>
      </c>
      <c r="AL159" s="10">
        <f t="shared" si="85"/>
        <v>75.546286000000009</v>
      </c>
      <c r="AM159" s="23">
        <v>0</v>
      </c>
      <c r="AN159" s="17">
        <f>'[1]Обслуг. ДВК'!H161+'[2]по будинку'!AZ159+'[3]по будинку'!AY159+'[4]по будинку'!AY159+'[5]по будинку'!AY159+'[6]по будинку'!AY159+'[7]по будинку'!AY159+'[8]по будинку'!AY159+'[9]по будинку'!AY159+'[10]по будинку'!AY159+'[11]по будинку'!AY159+'[12]по будинку'!AY159</f>
        <v>8385.2612120000013</v>
      </c>
      <c r="AO159" s="10">
        <f>'[1]Обслуг. ДВК'!Q161+'[2]по будинку'!BA159+'[3]по будинку'!AZ159+'[4]по будинку'!AZ159+'[5]по будинку'!AZ159+'[6]по будинку'!AZ159+'[7]по будинку'!AZ159+'[8]по будинку'!AZ159+'[9]по будинку'!AZ159+'[10]по будинку'!AZ159+'[11]по будинку'!AZ159+'[12]по будинку'!AZ159</f>
        <v>5991.0136774322118</v>
      </c>
      <c r="AP159" s="10">
        <f t="shared" si="103"/>
        <v>2394.2475345677894</v>
      </c>
      <c r="AQ159" s="23">
        <v>0</v>
      </c>
      <c r="AR159" s="17">
        <f>'[1]ТО мереж електропост.'!H162+'[2]по будинку'!BD159+'[3]по будинку'!BC159+'[4]по будинку'!BC159+'[5]по будинку'!BC159+'[6]по будинку'!BC159+'[7]по будинку'!BC159+'[8]по будинку'!BC159+'[9]по будинку'!BC159+'[10]по будинку'!BC159+'[11]по будинку'!BC159+'[12]по будинку'!BC159</f>
        <v>18129.474614000002</v>
      </c>
      <c r="AS159" s="11">
        <f>'[1]ТО мереж електропост.'!P162+'[2]по будинку'!BE159+'[3]по будинку'!BD159+'[4]по будинку'!BD159+'[5]по будинку'!BD159+'[6]по будинку'!BD159+'[7]по будинку'!BD159+'[8]по будинку'!BD159+'[9]по будинку'!BD159+'[10]по будинку'!BD159+'[11]по будинку'!BD159+'[12]по будинку'!BD159</f>
        <v>9734.01154217371</v>
      </c>
      <c r="AT159" s="10">
        <f t="shared" si="97"/>
        <v>8395.4630718262924</v>
      </c>
      <c r="AU159" s="23">
        <v>0</v>
      </c>
      <c r="AV159" s="17">
        <f>'[1]ПР констр.'!H161+'[2]по будинку'!BH159+'[3]по будинку'!BG159+'[4]по будинку'!BG159+'[5]по будинку'!BG159+'[6]по будинку'!BG159+'[7]по будинку'!BG159+'[8]по будинку'!BG159+'[9]по будинку'!BG159+'[10]по будинку'!BG159+'[11]по будинку'!BG159+'[12]по будинку'!BG159</f>
        <v>75365.661066000001</v>
      </c>
      <c r="AW159" s="10">
        <v>42838.19</v>
      </c>
      <c r="AX159" s="10">
        <f t="shared" si="87"/>
        <v>32527.471065999998</v>
      </c>
      <c r="AY159" s="23">
        <v>0</v>
      </c>
      <c r="AZ159" s="17">
        <f>'[1]Прибирання та вивезення снігу'!H160+'[2]по будинку'!BL159+'[3]по будинку'!BK159+'[4]по будинку'!BK159+'[5]по будинку'!BK159+'[6]по будинку'!BK159+'[7]по будинку'!BK159+'[8]по будинку'!BK159+'[9]по будинку'!BK159+'[10]по будинку'!BK159+'[11]по будинку'!BK159+'[12]по будинку'!BK159</f>
        <v>10635.609848000002</v>
      </c>
      <c r="BA159" s="10">
        <f>'[1]Прибирання та вивезення снігу'!R160+'[2]по будинку'!BM159+'[3]по будинку'!BL159+'[4]по будинку'!BL159+'[5]по будинку'!BL159+'[6]по будинку'!BL159+'[7]по будинку'!BL159+'[8]по будинку'!BL159+'[9]по будинку'!BL159+'[10]по будинку'!BL159+'[11]по будинку'!BL159+'[12]по будинку'!BL159</f>
        <v>4262.471378181448</v>
      </c>
      <c r="BB159" s="10">
        <f t="shared" si="76"/>
        <v>6373.1384698185539</v>
      </c>
      <c r="BC159" s="23">
        <v>0</v>
      </c>
      <c r="BD159" s="17">
        <f>'[1]експлуатація номерних знаків'!H161+'[2]по будинку'!BP159+'[3]по будинку'!BO159+'[4]по будинку'!BO159+'[5]по будинку'!BO159+'[6]по будинку'!BO159+'[7]по будинку'!BO159+'[8]по будинку'!BO159+'[9]по будинку'!BO159+'[10]по будинку'!BO159+'[11]по будинку'!BO159+'[12]по будинку'!BO159</f>
        <v>6.2580560000000007</v>
      </c>
      <c r="BE159" s="10">
        <f>'[1]експлуатація номерних знаків'!P161+'[2]по будинку'!BQ159+'[3]по будинку'!BP159+'[4]по будинку'!BP159+'[5]по будинку'!BP159+'[6]по будинку'!BP159+'[7]по будинку'!BP159+'[8]по будинку'!BP159+'[9]по будинку'!BP159+'[10]по будинку'!BP159+'[11]по будинку'!BP159+'[12]по будинку'!BP159</f>
        <v>0</v>
      </c>
      <c r="BF159" s="12">
        <f t="shared" si="88"/>
        <v>6.2580560000000007</v>
      </c>
      <c r="BG159" s="29">
        <v>0</v>
      </c>
      <c r="BH159" s="17">
        <f>'[1]Освітлення місць загального кор'!H161+'[2]по будинку'!BT159+'[3]по будинку'!BS159+'[4]по будинку'!BS159+'[5]по будинку'!BS159+'[6]по будинку'!BS159+'[7]по будинку'!BS159+'[8]по будинку'!BS159+'[9]по будинку'!BS159+'[10]по будинку'!BS159+'[11]по будинку'!BS159+'[12]по будинку'!BS159</f>
        <v>13189.675169999997</v>
      </c>
      <c r="BI159" s="10">
        <f>'[1]Освітлення місць загального кор'!Q161+'[2]по будинку'!BU159+'[3]по будинку'!BT159+'[4]по будинку'!BT159+'[5]по будинку'!BT159+'[6]по будинку'!BT159+'[7]по будинку'!BT159+'[8]по будинку'!BT159+'[9]по будинку'!BT159+'[10]по будинку'!BT159+'[11]по будинку'!BT159+'[12]по будинку'!BT159</f>
        <v>5320.4285922900663</v>
      </c>
      <c r="BJ159" s="10">
        <f t="shared" si="89"/>
        <v>7869.2465777099305</v>
      </c>
      <c r="BK159" s="27">
        <v>0</v>
      </c>
      <c r="BL159" s="17">
        <v>0</v>
      </c>
      <c r="BM159" s="10">
        <f>'[1]Енергопостачання ліфтів'!P161+'[2]по будинку'!BY159+'[3]по будинку'!BX159+'[4]по будинку'!BX159+'[5]по будинку'!BX159+'[6]по будинку'!BX159+'[7]по будинку'!BX159+'[8]по будинку'!BX159+'[9]по будинку'!BX159+'[10]по будинку'!BX159+'[11]по будинку'!BX159+'[12]по будинку'!BX159</f>
        <v>0</v>
      </c>
      <c r="BN159" s="10">
        <f t="shared" si="90"/>
        <v>0</v>
      </c>
      <c r="BO159" s="23">
        <f t="shared" si="91"/>
        <v>0</v>
      </c>
      <c r="BP159" s="134">
        <f t="shared" si="92"/>
        <v>210544.32865599997</v>
      </c>
      <c r="BQ159" s="12">
        <f t="shared" si="92"/>
        <v>155354.69888972837</v>
      </c>
      <c r="BR159" s="10">
        <f t="shared" si="93"/>
        <v>55189.629766271595</v>
      </c>
      <c r="BS159" s="15">
        <v>0</v>
      </c>
      <c r="BT159" s="30">
        <f t="shared" si="94"/>
        <v>0.73787168660123947</v>
      </c>
    </row>
    <row r="160" spans="1:72" ht="17.100000000000001" customHeight="1" x14ac:dyDescent="0.2">
      <c r="A160" s="136">
        <v>155</v>
      </c>
      <c r="B160" s="39" t="s">
        <v>70</v>
      </c>
      <c r="C160" s="36">
        <v>15</v>
      </c>
      <c r="D160" s="22">
        <f>'[1]Прибирання сходових кліто'!H161+'[2]по будинку'!P160+'[3]по будинку'!O160+'[4]по будинку'!O160+'[5]по будинку'!O160+'[6]по будинку'!O160+'[7]по будинку'!O160+'[8]по будинку'!O160+'[9]по будинку'!O160+'[10]по будинку'!O160+'[11]по будинку'!O160+'[12]по будинку'!O160</f>
        <v>9983.5607280000004</v>
      </c>
      <c r="E160" s="11">
        <f>'[1]Прибирання сходових кліто'!Y161+'[2]по будинку'!Q160+'[3]по будинку'!P160+'[4]по будинку'!P160+'[5]по будинку'!P160+'[6]по будинку'!P160+'[7]по будинку'!P160+'[8]по будинку'!P160+'[9]по будинку'!P160+'[10]по будинку'!P160+'[11]по будинку'!P160+'[12]по будинку'!P160</f>
        <v>10630.742253376495</v>
      </c>
      <c r="F160" s="10">
        <v>0</v>
      </c>
      <c r="G160" s="23">
        <f t="shared" si="106"/>
        <v>647.18152537649439</v>
      </c>
      <c r="H160" s="17">
        <f>'[1]Прибирання прибуд терит.'!H160+'[2]по будинку'!T160+'[3]по будинку'!S160+'[4]по будинку'!S160+'[5]по будинку'!S160+'[6]по будинку'!S160+'[7]по будинку'!S160+'[8]по будинку'!S160+'[9]по будинку'!S160+'[10]по будинку'!S160+'[11]по будинку'!S160+'[12]по будинку'!S160</f>
        <v>17401.335620000002</v>
      </c>
      <c r="I160" s="11">
        <f>'[1]Прибирання прибуд терит.'!AG160+'[2]по будинку'!U160+'[3]по будинку'!T160+'[4]по будинку'!T160+'[5]по будинку'!T160+'[6]по будинку'!T160+'[7]по будинку'!T160+'[8]по будинку'!T160+'[9]по будинку'!T160+'[10]по будинку'!T160+'[11]по будинку'!T160+'[12]по будинку'!T160</f>
        <v>29853.466956843349</v>
      </c>
      <c r="J160" s="10">
        <v>0</v>
      </c>
      <c r="K160" s="23">
        <f t="shared" si="77"/>
        <v>12452.131336843348</v>
      </c>
      <c r="L160" s="22">
        <f>'[1]Вивезення та знешкодження ТПВ'!H162+'[2]по будинку'!X160+'[3]по будинку'!W160+'[4]по будинку'!W160+'[5]по будинку'!W160</f>
        <v>5632.6745999999994</v>
      </c>
      <c r="M160" s="10">
        <f>'[1]Вивезення та знешкодження ТПВ'!V162+'[2]по будинку'!Y160+'[3]по будинку'!X160+'[4]по будинку'!X160+'[5]по будинку'!X160</f>
        <v>6230.9620292093741</v>
      </c>
      <c r="N160" s="10">
        <v>0</v>
      </c>
      <c r="O160" s="15">
        <f t="shared" si="78"/>
        <v>598.28742920937475</v>
      </c>
      <c r="P160" s="17">
        <f>'[1]Приб підвал, тех.поверхів,покр '!H162+'[2]по будинку'!AB160+'[3]по будинку'!AA160+'[4]по будинку'!AA160+'[5]по будинку'!AA160+'[6]по будинку'!AA160+'[7]по будинку'!AA160+'[8]по будинку'!AA160+'[9]по будинку'!AA160+'[10]по будинку'!AA160+'[11]по будинку'!AA160+'[12]по будинку'!AA160</f>
        <v>919.21462800000018</v>
      </c>
      <c r="Q160" s="11">
        <f>'[1]Приб підвал, тех.поверхів,покр '!Q162+'[2]по будинку'!AC160+'[3]по будинку'!AB160+'[4]по будинку'!AB160+'[5]по будинку'!AB160+'[6]по будинку'!AB160+'[7]по будинку'!AB160+'[8]по будинку'!AB160+'[9]по будинку'!AB160+'[10]по будинку'!AB160+'[11]по будинку'!AB160+'[12]по будинку'!AB160</f>
        <v>179.36782309359324</v>
      </c>
      <c r="R160" s="10">
        <f t="shared" si="79"/>
        <v>739.84680490640699</v>
      </c>
      <c r="S160" s="23">
        <v>0</v>
      </c>
      <c r="T160" s="17">
        <v>0</v>
      </c>
      <c r="U160" s="10">
        <f>'[1]ТО ліфтів'!Q162+'[2]по будинку'!AG160+'[3]по будинку'!AF160+'[4]по будинку'!AF160+'[5]по будинку'!AF160+'[6]по будинку'!AF160+'[7]по будинку'!AF160+'[8]по будинку'!AF160+'[9]по будинку'!AF160+'[10]по будинку'!AF160+'[11]по будинку'!AF160+'[12]по будинку'!AF160</f>
        <v>0</v>
      </c>
      <c r="V160" s="10">
        <f t="shared" si="80"/>
        <v>0</v>
      </c>
      <c r="W160" s="23">
        <f t="shared" si="81"/>
        <v>0</v>
      </c>
      <c r="X160" s="17">
        <f>'[1]Обслуг. дисп.'!H162+'[2]по будинку'!AJ160+'[3]по будинку'!AI160+'[4]по будинку'!AI160+'[5]по будинку'!AI160+'[6]по будинку'!AI160+'[7]по будинку'!AI160+'[8]по будинку'!AI160+'[9]по будинку'!AI160+'[10]по будинку'!AI160+'[11]по будинку'!AI160+'[12]по будинку'!AI160</f>
        <v>0</v>
      </c>
      <c r="Y160" s="10">
        <f>'[1]Обслуг. дисп.'!O162+'[2]по будинку'!AK160+'[3]по будинку'!AJ160+'[4]по будинку'!AJ160+'[5]по будинку'!AJ160+'[6]по будинку'!AJ160+'[7]по будинку'!AJ160+'[8]по будинку'!AJ160+'[9]по будинку'!AJ160+'[10]по будинку'!AJ160+'[11]по будинку'!AJ160+'[12]по будинку'!AJ160</f>
        <v>0</v>
      </c>
      <c r="Z160" s="10">
        <f t="shared" si="82"/>
        <v>0</v>
      </c>
      <c r="AA160" s="27">
        <f t="shared" si="83"/>
        <v>0</v>
      </c>
      <c r="AB160" s="17">
        <f>'[1]ТО внутр. буд.сист'!H160+'[2]по будинку'!AN160+'[3]по будинку'!AM160+'[4]по будинку'!AM160+'[5]по будинку'!AM160+'[6]по будинку'!AM160+'[7]по будинку'!AM160+'[8]по будинку'!AM160+'[9]по будинку'!AM160+'[10]по будинку'!AM160+'[11]по будинку'!AM160+'[12]по будинку'!AM160</f>
        <v>24628.514688000003</v>
      </c>
      <c r="AC160" s="10">
        <f>'[1]ТО внутр. буд.сист'!W160+'[2]по будинку'!AO160+'[3]по будинку'!AN160+'[4]по будинку'!AN160+'[5]по будинку'!AN160+'[6]по будинку'!AN160+'[7]по будинку'!AN160+'[8]по будинку'!AN160+'[9]по будинку'!AN160+'[10]по будинку'!AN160+'[11]по будинку'!AN160+'[12]по будинку'!AN160</f>
        <v>16746.57842201419</v>
      </c>
      <c r="AD160" s="10">
        <f t="shared" si="96"/>
        <v>7881.9362659858125</v>
      </c>
      <c r="AE160" s="23">
        <v>0</v>
      </c>
      <c r="AF160" s="17">
        <f>[1]Дератизація!H161+'[2]по будинку'!AR160+'[3]по будинку'!AQ160+'[4]по будинку'!AQ160+'[5]по будинку'!AQ160+'[6]по будинку'!AQ160+'[7]по будинку'!AQ160+'[8]по будинку'!AQ160+'[9]по будинку'!AQ160+'[10]по будинку'!AQ160+'[11]по будинку'!AQ160+'[12]по будинку'!AQ160</f>
        <v>1900.2782319999997</v>
      </c>
      <c r="AG160" s="10">
        <f>[1]Дератизація!O161+'[2]по будинку'!AS160+'[3]по будинку'!AR160+'[4]по будинку'!AR160+'[5]по будинку'!AR160+'[6]по будинку'!AR160+'[7]по будинку'!AR160+'[8]по будинку'!AR160+'[9]по будинку'!AR160+'[10]по будинку'!AR160+'[11]по будинку'!AR160+'[12]по будинку'!AR160</f>
        <v>1569.6497302044882</v>
      </c>
      <c r="AH160" s="10">
        <f t="shared" si="84"/>
        <v>330.62850179551151</v>
      </c>
      <c r="AI160" s="23">
        <v>0</v>
      </c>
      <c r="AJ160" s="17">
        <f>[1]Дезінсекція!H162+'[2]по будинку'!AV160+'[3]по будинку'!AU160+'[4]по будинку'!AU160+'[5]по будинку'!AU160+'[6]по будинку'!AU160+'[7]по будинку'!AU160+'[8]по будинку'!AU160+'[9]по будинку'!AU160+'[10]по будинку'!AU160+'[11]по будинку'!AU160+'[12]по будинку'!AU160</f>
        <v>55.537856000000005</v>
      </c>
      <c r="AK160" s="10">
        <f>[1]Дезінсекція!O162+'[2]по будинку'!AW160+'[3]по будинку'!AV160+'[4]по будинку'!AV160+'[5]по будинку'!AV160+'[6]по будинку'!AV160+'[7]по будинку'!AV160+'[8]по будинку'!AV160+'[9]по будинку'!AV160+'[10]по будинку'!AV160+'[11]по будинку'!AV160+'[12]по будинку'!AV160</f>
        <v>2931.6185115860162</v>
      </c>
      <c r="AL160" s="10">
        <v>0</v>
      </c>
      <c r="AM160" s="23">
        <f>AK160-AJ160</f>
        <v>2876.0806555860163</v>
      </c>
      <c r="AN160" s="17">
        <f>'[1]Обслуг. ДВК'!H162+'[2]по будинку'!AZ160+'[3]по будинку'!AY160+'[4]по будинку'!AY160+'[5]по будинку'!AY160+'[6]по будинку'!AY160+'[7]по будинку'!AY160+'[8]по будинку'!AY160+'[9]по будинку'!AY160+'[10]по будинку'!AY160+'[11]по будинку'!AY160+'[12]по будинку'!AY160</f>
        <v>2536.754684</v>
      </c>
      <c r="AO160" s="10">
        <f>'[1]Обслуг. ДВК'!Q162+'[2]по будинку'!BA160+'[3]по будинку'!AZ160+'[4]по будинку'!AZ160+'[5]по будинку'!AZ160+'[6]по будинку'!AZ160+'[7]по будинку'!AZ160+'[8]по будинку'!AZ160+'[9]по будинку'!AZ160+'[10]по будинку'!AZ160+'[11]по будинку'!AZ160+'[12]по будинку'!AZ160</f>
        <v>1246.1396039072599</v>
      </c>
      <c r="AP160" s="10">
        <f t="shared" si="103"/>
        <v>1290.6150800927401</v>
      </c>
      <c r="AQ160" s="23">
        <v>0</v>
      </c>
      <c r="AR160" s="17">
        <f>'[1]ТО мереж електропост.'!H163+'[2]по будинку'!BD160+'[3]по будинку'!BC160+'[4]по будинку'!BC160+'[5]по будинку'!BC160+'[6]по будинку'!BC160+'[7]по будинку'!BC160+'[8]по будинку'!BC160+'[9]по будинку'!BC160+'[10]по будинку'!BC160+'[11]по будинку'!BC160+'[12]по будинку'!BC160</f>
        <v>9642.1291359999996</v>
      </c>
      <c r="AS160" s="11">
        <f>'[1]ТО мереж електропост.'!P163+'[2]по будинку'!BE160+'[3]по будинку'!BD160+'[4]по будинку'!BD160+'[5]по будинку'!BD160+'[6]по будинку'!BD160+'[7]по будинку'!BD160+'[8]по будинку'!BD160+'[9]по будинку'!BD160+'[10]по будинку'!BD160+'[11]по будинку'!BD160+'[12]по будинку'!BD160</f>
        <v>1540.5715886912913</v>
      </c>
      <c r="AT160" s="10">
        <f t="shared" si="97"/>
        <v>8101.5575473087083</v>
      </c>
      <c r="AU160" s="23">
        <v>0</v>
      </c>
      <c r="AV160" s="17">
        <f>'[1]ПР констр.'!H162+'[2]по будинку'!BH160+'[3]по будинку'!BG160+'[4]по будинку'!BG160+'[5]по будинку'!BG160+'[6]по будинку'!BG160+'[7]по будинку'!BG160+'[8]по будинку'!BG160+'[9]по будинку'!BG160+'[10]по будинку'!BG160+'[11]по будинку'!BG160+'[12]по будинку'!BG160</f>
        <v>60660.276547999994</v>
      </c>
      <c r="AW160" s="10">
        <v>90520.05</v>
      </c>
      <c r="AX160" s="10">
        <v>0</v>
      </c>
      <c r="AY160" s="23">
        <f t="shared" si="101"/>
        <v>29859.773452000009</v>
      </c>
      <c r="AZ160" s="17">
        <f>'[1]Прибирання та вивезення снігу'!H161+'[2]по будинку'!BL160+'[3]по будинку'!BK160+'[4]по будинку'!BK160+'[5]по будинку'!BK160+'[6]по будинку'!BK160+'[7]по будинку'!BK160+'[8]по будинку'!BK160+'[9]по будинку'!BK160+'[10]по будинку'!BK160+'[11]по будинку'!BK160+'[12]по будинку'!BK160</f>
        <v>6483.4135760000017</v>
      </c>
      <c r="BA160" s="10">
        <f>'[1]Прибирання та вивезення снігу'!R161+'[2]по будинку'!BM160+'[3]по будинку'!BL160+'[4]по будинку'!BL160+'[5]по будинку'!BL160+'[6]по будинку'!BL160+'[7]по будинку'!BL160+'[8]по будинку'!BL160+'[9]по будинку'!BL160+'[10]по будинку'!BL160+'[11]по будинку'!BL160+'[12]по будинку'!BL160</f>
        <v>2553.3561206048239</v>
      </c>
      <c r="BB160" s="10">
        <f>AZ160-BA160</f>
        <v>3930.0574553951778</v>
      </c>
      <c r="BC160" s="23">
        <v>0</v>
      </c>
      <c r="BD160" s="17">
        <f>'[1]експлуатація номерних знаків'!H162+'[2]по будинку'!BP160+'[3]по будинку'!BO160+'[4]по будинку'!BO160+'[5]по будинку'!BO160+'[6]по будинку'!BO160+'[7]по будинку'!BO160+'[8]по будинку'!BO160+'[9]по будинку'!BO160+'[10]по будинку'!BO160+'[11]по будинку'!BO160+'[12]по будинку'!BO160</f>
        <v>8.8355680000000003</v>
      </c>
      <c r="BE160" s="10">
        <f>'[1]експлуатація номерних знаків'!P162+'[2]по будинку'!BQ160+'[3]по будинку'!BP160+'[4]по будинку'!BP160+'[5]по будинку'!BP160+'[6]по будинку'!BP160+'[7]по будинку'!BP160+'[8]по будинку'!BP160+'[9]по будинку'!BP160+'[10]по будинку'!BP160+'[11]по будинку'!BP160+'[12]по будинку'!BP160</f>
        <v>0</v>
      </c>
      <c r="BF160" s="12">
        <f t="shared" si="88"/>
        <v>8.8355680000000003</v>
      </c>
      <c r="BG160" s="29">
        <v>0</v>
      </c>
      <c r="BH160" s="17">
        <f>'[1]Освітлення місць загального кор'!H162+'[2]по будинку'!BT160+'[3]по будинку'!BS160+'[4]по будинку'!BS160+'[5]по будинку'!BS160+'[6]по будинку'!BS160+'[7]по будинку'!BS160+'[8]по будинку'!BS160+'[9]по будинку'!BS160+'[10]по будинку'!BS160+'[11]по будинку'!BS160+'[12]по будинку'!BS160</f>
        <v>9400.7287959999976</v>
      </c>
      <c r="BI160" s="10">
        <f>'[1]Освітлення місць загального кор'!Q162+'[2]по будинку'!BU160+'[3]по будинку'!BT160+'[4]по будинку'!BT160+'[5]по будинку'!BT160+'[6]по будинку'!BT160+'[7]по будинку'!BT160+'[8]по будинку'!BT160+'[9]по будинку'!BT160+'[10]по будинку'!BT160+'[11]по будинку'!BT160+'[12]по будинку'!BT160</f>
        <v>8871.2140033770102</v>
      </c>
      <c r="BJ160" s="10">
        <f t="shared" si="89"/>
        <v>529.51479262298744</v>
      </c>
      <c r="BK160" s="27">
        <v>0</v>
      </c>
      <c r="BL160" s="17">
        <v>0</v>
      </c>
      <c r="BM160" s="10">
        <f>'[1]Енергопостачання ліфтів'!P162+'[2]по будинку'!BY160+'[3]по будинку'!BX160+'[4]по будинку'!BX160+'[5]по будинку'!BX160+'[6]по будинку'!BX160+'[7]по будинку'!BX160+'[8]по будинку'!BX160+'[9]по будинку'!BX160+'[10]по будинку'!BX160+'[11]по будинку'!BX160+'[12]по будинку'!BX160</f>
        <v>0</v>
      </c>
      <c r="BN160" s="10">
        <f t="shared" si="90"/>
        <v>0</v>
      </c>
      <c r="BO160" s="23">
        <f t="shared" si="91"/>
        <v>0</v>
      </c>
      <c r="BP160" s="134">
        <f t="shared" si="92"/>
        <v>149253.25466000001</v>
      </c>
      <c r="BQ160" s="12">
        <f t="shared" si="92"/>
        <v>172873.71704290787</v>
      </c>
      <c r="BR160" s="10">
        <v>0</v>
      </c>
      <c r="BS160" s="15">
        <f t="shared" si="99"/>
        <v>23620.462382907863</v>
      </c>
      <c r="BT160" s="30">
        <f t="shared" si="94"/>
        <v>1.1582576034051348</v>
      </c>
    </row>
    <row r="161" spans="1:72" ht="15.75" customHeight="1" x14ac:dyDescent="0.2">
      <c r="A161" s="136">
        <v>156</v>
      </c>
      <c r="B161" s="39" t="s">
        <v>70</v>
      </c>
      <c r="C161" s="36">
        <v>16</v>
      </c>
      <c r="D161" s="22">
        <f>'[1]Прибирання сходових кліто'!H162+'[2]по будинку'!P161+'[3]по будинку'!O161+'[4]по будинку'!O161+'[5]по будинку'!O161+'[6]по будинку'!O161+'[7]по будинку'!O161+'[8]по будинку'!O161+'[9]по будинку'!O161+'[10]по будинку'!O161+'[11]по будинку'!O161+'[12]по будинку'!O161</f>
        <v>11102.071014000003</v>
      </c>
      <c r="E161" s="11">
        <f>'[1]Прибирання сходових кліто'!Y162+'[2]по будинку'!Q161+'[3]по будинку'!P161+'[4]по будинку'!P161+'[5]по будинку'!P161+'[6]по будинку'!P161+'[7]по будинку'!P161+'[8]по будинку'!P161+'[9]по будинку'!P161+'[10]по будинку'!P161+'[11]по будинку'!P161+'[12]по будинку'!P161</f>
        <v>12172.853914062645</v>
      </c>
      <c r="F161" s="10">
        <v>0</v>
      </c>
      <c r="G161" s="23">
        <f t="shared" si="106"/>
        <v>1070.7829000626425</v>
      </c>
      <c r="H161" s="17">
        <f>'[1]Прибирання прибуд терит.'!H161+'[2]по будинку'!T161+'[3]по будинку'!S161+'[4]по будинку'!S161+'[5]по будинку'!S161+'[6]по будинку'!S161+'[7]по будинку'!S161+'[8]по будинку'!S161+'[9]по будинку'!S161+'[10]по будинку'!S161+'[11]по будинку'!S161+'[12]по будинку'!S161</f>
        <v>19337.554923999996</v>
      </c>
      <c r="I161" s="11">
        <f>'[1]Прибирання прибуд терит.'!AG161+'[2]по будинку'!U161+'[3]по будинку'!T161+'[4]по будинку'!T161+'[5]по будинку'!T161+'[6]по будинку'!T161+'[7]по будинку'!T161+'[8]по будинку'!T161+'[9]по будинку'!T161+'[10]по будинку'!T161+'[11]по будинку'!T161+'[12]по будинку'!T161</f>
        <v>29846.610535274955</v>
      </c>
      <c r="J161" s="10">
        <v>0</v>
      </c>
      <c r="K161" s="23">
        <f t="shared" si="77"/>
        <v>10509.055611274958</v>
      </c>
      <c r="L161" s="22">
        <f>'[1]Вивезення та знешкодження ТПВ'!H163+'[2]по будинку'!X161+'[3]по будинку'!W161+'[4]по будинку'!W161+'[5]по будинку'!W161</f>
        <v>5087.9755999999998</v>
      </c>
      <c r="M161" s="10">
        <f>'[1]Вивезення та знешкодження ТПВ'!V163+'[2]по будинку'!Y161+'[3]по будинку'!X161+'[4]по будинку'!X161+'[5]по будинку'!X161</f>
        <v>5493.6772267596634</v>
      </c>
      <c r="N161" s="10">
        <v>0</v>
      </c>
      <c r="O161" s="15">
        <f t="shared" si="78"/>
        <v>405.70162675966367</v>
      </c>
      <c r="P161" s="17">
        <f>'[1]Приб підвал, тех.поверхів,покр '!H163+'[2]по будинку'!AB161+'[3]по будинку'!AA161+'[4]по будинку'!AA161+'[5]по будинку'!AA161+'[6]по будинку'!AA161+'[7]по будинку'!AA161+'[8]по будинку'!AA161+'[9]по будинку'!AA161+'[10]по будинку'!AA161+'[11]по будинку'!AA161+'[12]по будинку'!AA161</f>
        <v>759.67805900000008</v>
      </c>
      <c r="Q161" s="11">
        <f>'[1]Приб підвал, тех.поверхів,покр '!Q163+'[2]по будинку'!AC161+'[3]по будинку'!AB161+'[4]по будинку'!AB161+'[5]по будинку'!AB161+'[6]по будинку'!AB161+'[7]по будинку'!AB161+'[8]по будинку'!AB161+'[9]по будинку'!AB161+'[10]по будинку'!AB161+'[11]по будинку'!AB161+'[12]по будинку'!AB161</f>
        <v>275.86610582668868</v>
      </c>
      <c r="R161" s="10">
        <f t="shared" si="79"/>
        <v>483.81195317331139</v>
      </c>
      <c r="S161" s="23">
        <v>0</v>
      </c>
      <c r="T161" s="17">
        <v>0</v>
      </c>
      <c r="U161" s="10">
        <f>'[1]ТО ліфтів'!Q163+'[2]по будинку'!AG161+'[3]по будинку'!AF161+'[4]по будинку'!AF161+'[5]по будинку'!AF161+'[6]по будинку'!AF161+'[7]по будинку'!AF161+'[8]по будинку'!AF161+'[9]по будинку'!AF161+'[10]по будинку'!AF161+'[11]по будинку'!AF161+'[12]по будинку'!AF161</f>
        <v>0</v>
      </c>
      <c r="V161" s="10">
        <f t="shared" si="80"/>
        <v>0</v>
      </c>
      <c r="W161" s="23">
        <f t="shared" si="81"/>
        <v>0</v>
      </c>
      <c r="X161" s="17">
        <f>'[1]Обслуг. дисп.'!H163+'[2]по будинку'!AJ161+'[3]по будинку'!AI161+'[4]по будинку'!AI161+'[5]по будинку'!AI161+'[6]по будинку'!AI161+'[7]по будинку'!AI161+'[8]по будинку'!AI161+'[9]по будинку'!AI161+'[10]по будинку'!AI161+'[11]по будинку'!AI161+'[12]по будинку'!AI161</f>
        <v>0</v>
      </c>
      <c r="Y161" s="10">
        <f>'[1]Обслуг. дисп.'!O163+'[2]по будинку'!AK161+'[3]по будинку'!AJ161+'[4]по будинку'!AJ161+'[5]по будинку'!AJ161+'[6]по будинку'!AJ161+'[7]по будинку'!AJ161+'[8]по будинку'!AJ161+'[9]по будинку'!AJ161+'[10]по будинку'!AJ161+'[11]по будинку'!AJ161+'[12]по будинку'!AJ161</f>
        <v>0</v>
      </c>
      <c r="Z161" s="10">
        <f t="shared" si="82"/>
        <v>0</v>
      </c>
      <c r="AA161" s="27">
        <f t="shared" si="83"/>
        <v>0</v>
      </c>
      <c r="AB161" s="17">
        <f>'[1]ТО внутр. буд.сист'!H161+'[2]по будинку'!AN161+'[3]по будинку'!AM161+'[4]по будинку'!AM161+'[5]по будинку'!AM161+'[6]по будинку'!AM161+'[7]по будинку'!AM161+'[8]по будинку'!AM161+'[9]по будинку'!AM161+'[10]по будинку'!AM161+'[11]по будинку'!AM161+'[12]по будинку'!AM161</f>
        <v>21920.514451999999</v>
      </c>
      <c r="AC161" s="10">
        <f>'[1]ТО внутр. буд.сист'!W161+'[2]по будинку'!AO161+'[3]по будинку'!AN161+'[4]по будинку'!AN161+'[5]по будинку'!AN161+'[6]по будинку'!AN161+'[7]по будинку'!AN161+'[8]по будинку'!AN161+'[9]по будинку'!AN161+'[10]по будинку'!AN161+'[11]по будинку'!AN161+'[12]по будинку'!AN161</f>
        <v>12321.210817788291</v>
      </c>
      <c r="AD161" s="10">
        <f t="shared" si="96"/>
        <v>9599.3036342117084</v>
      </c>
      <c r="AE161" s="23">
        <v>0</v>
      </c>
      <c r="AF161" s="17">
        <f>[1]Дератизація!H162+'[2]по будинку'!AR161+'[3]по будинку'!AQ161+'[4]по будинку'!AQ161+'[5]по будинку'!AQ161+'[6]по будинку'!AQ161+'[7]по будинку'!AQ161+'[8]по будинку'!AQ161+'[9]по будинку'!AQ161+'[10]по будинку'!AQ161+'[11]по будинку'!AQ161+'[12]по будинку'!AQ161</f>
        <v>1667.9358310000002</v>
      </c>
      <c r="AG161" s="10">
        <f>[1]Дератизація!O162+'[2]по будинку'!AS161+'[3]по будинку'!AR161+'[4]по будинку'!AR161+'[5]по будинку'!AR161+'[6]по будинку'!AR161+'[7]по будинку'!AR161+'[8]по будинку'!AR161+'[9]по будинку'!AR161+'[10]по будинку'!AR161+'[11]по будинку'!AR161+'[12]по будинку'!AR161</f>
        <v>1381.4457913789884</v>
      </c>
      <c r="AH161" s="10">
        <f t="shared" si="84"/>
        <v>286.49003962101187</v>
      </c>
      <c r="AI161" s="23">
        <v>0</v>
      </c>
      <c r="AJ161" s="17">
        <f>[1]Дезінсекція!H163+'[2]по будинку'!AV161+'[3]по будинку'!AU161+'[4]по будинку'!AU161+'[5]по будинку'!AU161+'[6]по будинку'!AU161+'[7]по будинку'!AU161+'[8]по будинку'!AU161+'[9]по будинку'!AU161+'[10]по будинку'!AU161+'[11]по будинку'!AU161+'[12]по будинку'!AU161</f>
        <v>49.526570999999997</v>
      </c>
      <c r="AK161" s="10">
        <f>[1]Дезінсекція!O163+'[2]по будинку'!AW161+'[3]по будинку'!AV161+'[4]по будинку'!AV161+'[5]по будинку'!AV161+'[6]по будинку'!AV161+'[7]по будинку'!AV161+'[8]по будинку'!AV161+'[9]по будинку'!AV161+'[10]по будинку'!AV161+'[11]по будинку'!AV161+'[12]по будинку'!AV161</f>
        <v>0</v>
      </c>
      <c r="AL161" s="10">
        <f t="shared" si="85"/>
        <v>49.526570999999997</v>
      </c>
      <c r="AM161" s="23">
        <v>0</v>
      </c>
      <c r="AN161" s="17">
        <f>'[1]Обслуг. ДВК'!H163+'[2]по будинку'!AZ161+'[3]по будинку'!AY161+'[4]по будинку'!AY161+'[5]по будинку'!AY161+'[6]по будинку'!AY161+'[7]по будинку'!AY161+'[8]по будинку'!AY161+'[9]по будинку'!AY161+'[10]по будинку'!AY161+'[11]по будинку'!AY161+'[12]по будинку'!AY161</f>
        <v>2175.9214799999995</v>
      </c>
      <c r="AO161" s="10">
        <f>'[1]Обслуг. ДВК'!Q163+'[2]по будинку'!BA161+'[3]по будинку'!AZ161+'[4]по будинку'!AZ161+'[5]по будинку'!AZ161+'[6]по будинку'!AZ161+'[7]по будинку'!AZ161+'[8]по будинку'!AZ161+'[9]по будинку'!AZ161+'[10]по будинку'!AZ161+'[11]по будинку'!AZ161+'[12]по будинку'!AZ161</f>
        <v>2421.0655620752532</v>
      </c>
      <c r="AP161" s="10">
        <v>0</v>
      </c>
      <c r="AQ161" s="23">
        <f>AO161-AN161</f>
        <v>245.14408207525366</v>
      </c>
      <c r="AR161" s="17">
        <f>'[1]ТО мереж електропост.'!H164+'[2]по будинку'!BD161+'[3]по будинку'!BC161+'[4]по будинку'!BC161+'[5]по будинку'!BC161+'[6]по будинку'!BC161+'[7]по будинку'!BC161+'[8]по будинку'!BC161+'[9]по будинку'!BC161+'[10]по будинку'!BC161+'[11]по будинку'!BC161+'[12]по будинку'!BC161</f>
        <v>7198.9441999999999</v>
      </c>
      <c r="AS161" s="11">
        <f>'[1]ТО мереж електропост.'!P164+'[2]по будинку'!BE161+'[3]по будинку'!BD161+'[4]по будинку'!BD161+'[5]по будинку'!BD161+'[6]по будинку'!BD161+'[7]по будинку'!BD161+'[8]по будинку'!BD161+'[9]по будинку'!BD161+'[10]по будинку'!BD161+'[11]по будинку'!BD161+'[12]по будинку'!BD161</f>
        <v>1019.8654148025785</v>
      </c>
      <c r="AT161" s="10">
        <f t="shared" si="97"/>
        <v>6179.0787851974219</v>
      </c>
      <c r="AU161" s="23">
        <v>0</v>
      </c>
      <c r="AV161" s="17">
        <f>'[1]ПР констр.'!H163+'[2]по будинку'!BH161+'[3]по будинку'!BG161+'[4]по будинку'!BG161+'[5]по будинку'!BG161+'[6]по будинку'!BG161+'[7]по будинку'!BG161+'[8]по будинку'!BG161+'[9]по будинку'!BG161+'[10]по будинку'!BG161+'[11]по будинку'!BG161+'[12]по будинку'!BG161</f>
        <v>35442.892157000002</v>
      </c>
      <c r="AW161" s="10">
        <v>34091.32</v>
      </c>
      <c r="AX161" s="10">
        <f t="shared" si="87"/>
        <v>1351.5721570000023</v>
      </c>
      <c r="AY161" s="23">
        <v>0</v>
      </c>
      <c r="AZ161" s="17">
        <f>'[1]Прибирання та вивезення снігу'!H162+'[2]по будинку'!BL161+'[3]по будинку'!BK161+'[4]по будинку'!BK161+'[5]по будинку'!BK161+'[6]по будинку'!BK161+'[7]по будинку'!BK161+'[8]по будинку'!BK161+'[9]по будинку'!BK161+'[10]по будинку'!BK161+'[11]по будинку'!BK161+'[12]по будинку'!BK161</f>
        <v>5972.9585899999984</v>
      </c>
      <c r="BA161" s="10">
        <f>'[1]Прибирання та вивезення снігу'!R162+'[2]по будинку'!BM161+'[3]по будинку'!BL161+'[4]по будинку'!BL161+'[5]по будинку'!BL161+'[6]по будинку'!BL161+'[7]по будинку'!BL161+'[8]по будинку'!BL161+'[9]по будинку'!BL161+'[10]по будинку'!BL161+'[11]по будинку'!BL161+'[12]по будинку'!BL161</f>
        <v>2160.8051549116772</v>
      </c>
      <c r="BB161" s="10">
        <f t="shared" ref="BB161:BB164" si="107">AZ161-BA161</f>
        <v>3812.1534350883212</v>
      </c>
      <c r="BC161" s="23">
        <v>0</v>
      </c>
      <c r="BD161" s="17">
        <f>'[1]експлуатація номерних знаків'!H163+'[2]по будинку'!BP161+'[3]по будинку'!BO161+'[4]по будинку'!BO161+'[5]по будинку'!BO161+'[6]по будинку'!BO161+'[7]по будинку'!BO161+'[8]по будинку'!BO161+'[9]по будинку'!BO161+'[10]по будинку'!BO161+'[11]по будинку'!BO161+'[12]по будинку'!BO161</f>
        <v>28.687521999999994</v>
      </c>
      <c r="BE161" s="10">
        <f>'[1]експлуатація номерних знаків'!P163+'[2]по будинку'!BQ161+'[3]по будинку'!BP161+'[4]по будинку'!BP161+'[5]по будинку'!BP161+'[6]по будинку'!BP161+'[7]по будинку'!BP161+'[8]по будинку'!BP161+'[9]по будинку'!BP161+'[10]по будинку'!BP161+'[11]по будинку'!BP161+'[12]по будинку'!BP161</f>
        <v>0</v>
      </c>
      <c r="BF161" s="12">
        <f t="shared" si="88"/>
        <v>28.687521999999994</v>
      </c>
      <c r="BG161" s="29">
        <v>0</v>
      </c>
      <c r="BH161" s="17">
        <f>'[1]Освітлення місць загального кор'!H163+'[2]по будинку'!BT161+'[3]по будинку'!BS161+'[4]по будинку'!BS161+'[5]по будинку'!BS161+'[6]по будинку'!BS161+'[7]по будинку'!BS161+'[8]по будинку'!BS161+'[9]по будинку'!BS161+'[10]по будинку'!BS161+'[11]по будинку'!BS161+'[12]по будинку'!BS161</f>
        <v>8337.2434219999996</v>
      </c>
      <c r="BI161" s="10">
        <f>'[1]Освітлення місць загального кор'!Q163+'[2]по будинку'!BU161+'[3]по будинку'!BT161+'[4]по будинку'!BT161+'[5]по будинку'!BT161+'[6]по будинку'!BT161+'[7]по будинку'!BT161+'[8]по будинку'!BT161+'[9]по будинку'!BT161+'[10]по будинку'!BT161+'[11]по будинку'!BT161+'[12]по будинку'!BT161</f>
        <v>7212.2653691500263</v>
      </c>
      <c r="BJ161" s="10">
        <f t="shared" si="89"/>
        <v>1124.9780528499732</v>
      </c>
      <c r="BK161" s="27">
        <v>0</v>
      </c>
      <c r="BL161" s="17">
        <v>0</v>
      </c>
      <c r="BM161" s="10">
        <f>'[1]Енергопостачання ліфтів'!P163+'[2]по будинку'!BY161+'[3]по будинку'!BX161+'[4]по будинку'!BX161+'[5]по будинку'!BX161+'[6]по будинку'!BX161+'[7]по будинку'!BX161+'[8]по будинку'!BX161+'[9]по будинку'!BX161+'[10]по будинку'!BX161+'[11]по будинку'!BX161+'[12]по будинку'!BX161</f>
        <v>0</v>
      </c>
      <c r="BN161" s="10">
        <f t="shared" si="90"/>
        <v>0</v>
      </c>
      <c r="BO161" s="23">
        <f t="shared" si="91"/>
        <v>0</v>
      </c>
      <c r="BP161" s="134">
        <f t="shared" si="92"/>
        <v>119081.90382199999</v>
      </c>
      <c r="BQ161" s="12">
        <f t="shared" si="92"/>
        <v>108396.98589203076</v>
      </c>
      <c r="BR161" s="10">
        <f t="shared" si="93"/>
        <v>10684.917929969233</v>
      </c>
      <c r="BS161" s="15">
        <v>0</v>
      </c>
      <c r="BT161" s="30">
        <f t="shared" si="94"/>
        <v>0.91027253019114707</v>
      </c>
    </row>
    <row r="162" spans="1:72" ht="17.100000000000001" customHeight="1" x14ac:dyDescent="0.2">
      <c r="A162" s="135">
        <v>157</v>
      </c>
      <c r="B162" s="39" t="s">
        <v>70</v>
      </c>
      <c r="C162" s="36">
        <v>17</v>
      </c>
      <c r="D162" s="22">
        <f>'[1]Прибирання сходових кліто'!H163+'[2]по будинку'!P162+'[3]по будинку'!O162+'[4]по будинку'!O162+'[5]по будинку'!O162+'[6]по будинку'!O162+'[7]по будинку'!O162+'[8]по будинку'!O162+'[9]по будинку'!O162+'[10]по будинку'!O162+'[11]по будинку'!O162+'[12]по будинку'!O162</f>
        <v>6936.2199200000014</v>
      </c>
      <c r="E162" s="11">
        <f>'[1]Прибирання сходових кліто'!Y163+'[2]по будинку'!Q162+'[3]по будинку'!P162+'[4]по будинку'!P162+'[5]по будинку'!P162+'[6]по будинку'!P162+'[7]по будинку'!P162+'[8]по будинку'!P162+'[9]по будинку'!P162+'[10]по будинку'!P162+'[11]по будинку'!P162+'[12]по будинку'!P162</f>
        <v>8464.8280940808108</v>
      </c>
      <c r="F162" s="10">
        <v>0</v>
      </c>
      <c r="G162" s="23">
        <f t="shared" si="106"/>
        <v>1528.6081740808095</v>
      </c>
      <c r="H162" s="17">
        <f>'[1]Прибирання прибуд терит.'!H162+'[2]по будинку'!T162+'[3]по будинку'!S162+'[4]по будинку'!S162+'[5]по будинку'!S162+'[6]по будинку'!S162+'[7]по будинку'!S162+'[8]по будинку'!S162+'[9]по будинку'!S162+'[10]по будинку'!S162+'[11]по будинку'!S162+'[12]по будинку'!S162</f>
        <v>22799.611439999993</v>
      </c>
      <c r="I162" s="11">
        <f>'[1]Прибирання прибуд терит.'!AG162+'[2]по будинку'!U162+'[3]по будинку'!T162+'[4]по будинку'!T162+'[5]по будинку'!T162+'[6]по будинку'!T162+'[7]по будинку'!T162+'[8]по будинку'!T162+'[9]по будинку'!T162+'[10]по будинку'!T162+'[11]по будинку'!T162+'[12]по будинку'!T162</f>
        <v>35435.901885245221</v>
      </c>
      <c r="J162" s="10">
        <v>0</v>
      </c>
      <c r="K162" s="23">
        <f t="shared" si="77"/>
        <v>12636.290445245228</v>
      </c>
      <c r="L162" s="22">
        <f>'[1]Вивезення та знешкодження ТПВ'!H164+'[2]по будинку'!X162+'[3]по будинку'!W162+'[4]по будинку'!W162+'[5]по будинку'!W162</f>
        <v>5088.7644300000002</v>
      </c>
      <c r="M162" s="10">
        <f>'[1]Вивезення та знешкодження ТПВ'!V164+'[2]по будинку'!Y162+'[3]по будинку'!X162+'[4]по будинку'!X162+'[5]по будинку'!X162</f>
        <v>5283.046416247078</v>
      </c>
      <c r="N162" s="10">
        <v>0</v>
      </c>
      <c r="O162" s="15">
        <f t="shared" si="78"/>
        <v>194.28198624707784</v>
      </c>
      <c r="P162" s="17">
        <f>'[1]Приб підвал, тех.поверхів,покр '!H164+'[2]по будинку'!AB162+'[3]по будинку'!AA162+'[4]по будинку'!AA162+'[5]по будинку'!AA162+'[6]по будинку'!AA162+'[7]по будинку'!AA162+'[8]по будинку'!AA162+'[9]по будинку'!AA162+'[10]по будинку'!AA162+'[11]по будинку'!AA162+'[12]по будинку'!AA162</f>
        <v>32.889035000000007</v>
      </c>
      <c r="Q162" s="11">
        <f>'[1]Приб підвал, тех.поверхів,покр '!Q164+'[2]по будинку'!AC162+'[3]по будинку'!AB162+'[4]по будинку'!AB162+'[5]по будинку'!AB162+'[6]по будинку'!AB162+'[7]по будинку'!AB162+'[8]по будинку'!AB162+'[9]по будинку'!AB162+'[10]по будинку'!AB162+'[11]по будинку'!AB162+'[12]по будинку'!AB162</f>
        <v>19.946006089977274</v>
      </c>
      <c r="R162" s="10">
        <f t="shared" si="79"/>
        <v>12.943028910022733</v>
      </c>
      <c r="S162" s="23">
        <v>0</v>
      </c>
      <c r="T162" s="17">
        <v>0</v>
      </c>
      <c r="U162" s="10">
        <f>'[1]ТО ліфтів'!Q164+'[2]по будинку'!AG162+'[3]по будинку'!AF162+'[4]по будинку'!AF162+'[5]по будинку'!AF162+'[6]по будинку'!AF162+'[7]по будинку'!AF162+'[8]по будинку'!AF162+'[9]по будинку'!AF162+'[10]по будинку'!AF162+'[11]по будинку'!AF162+'[12]по будинку'!AF162</f>
        <v>0</v>
      </c>
      <c r="V162" s="10">
        <f t="shared" si="80"/>
        <v>0</v>
      </c>
      <c r="W162" s="23">
        <f t="shared" si="81"/>
        <v>0</v>
      </c>
      <c r="X162" s="17">
        <f>'[1]Обслуг. дисп.'!H164+'[2]по будинку'!AJ162+'[3]по будинку'!AI162+'[4]по будинку'!AI162+'[5]по будинку'!AI162+'[6]по будинку'!AI162+'[7]по будинку'!AI162+'[8]по будинку'!AI162+'[9]по будинку'!AI162+'[10]по будинку'!AI162+'[11]по будинку'!AI162+'[12]по будинку'!AI162</f>
        <v>0</v>
      </c>
      <c r="Y162" s="10">
        <f>'[1]Обслуг. дисп.'!O164+'[2]по будинку'!AK162+'[3]по будинку'!AJ162+'[4]по будинку'!AJ162+'[5]по будинку'!AJ162+'[6]по будинку'!AJ162+'[7]по будинку'!AJ162+'[8]по будинку'!AJ162+'[9]по будинку'!AJ162+'[10]по будинку'!AJ162+'[11]по будинку'!AJ162+'[12]по будинку'!AJ162</f>
        <v>0</v>
      </c>
      <c r="Z162" s="10">
        <f t="shared" si="82"/>
        <v>0</v>
      </c>
      <c r="AA162" s="27">
        <f t="shared" si="83"/>
        <v>0</v>
      </c>
      <c r="AB162" s="17">
        <f>'[1]ТО внутр. буд.сист'!H162+'[2]по будинку'!AN162+'[3]по будинку'!AM162+'[4]по будинку'!AM162+'[5]по будинку'!AM162+'[6]по будинку'!AM162+'[7]по будинку'!AM162+'[8]по будинку'!AM162+'[9]по будинку'!AM162+'[10]по будинку'!AM162+'[11]по будинку'!AM162+'[12]по будинку'!AM162</f>
        <v>19102.829464999999</v>
      </c>
      <c r="AC162" s="10">
        <f>'[1]ТО внутр. буд.сист'!W162+'[2]по будинку'!AO162+'[3]по будинку'!AN162+'[4]по будинку'!AN162+'[5]по будинку'!AN162+'[6]по будинку'!AN162+'[7]по будинку'!AN162+'[8]по будинку'!AN162+'[9]по будинку'!AN162+'[10]по будинку'!AN162+'[11]по будинку'!AN162+'[12]по будинку'!AN162</f>
        <v>10851.80857768474</v>
      </c>
      <c r="AD162" s="10">
        <f t="shared" si="96"/>
        <v>8251.0208873152587</v>
      </c>
      <c r="AE162" s="23">
        <v>0</v>
      </c>
      <c r="AF162" s="17">
        <f>[1]Дератизація!H163+'[2]по будинку'!AR162+'[3]по будинку'!AQ162+'[4]по будинку'!AQ162+'[5]по будинку'!AQ162+'[6]по будинку'!AQ162+'[7]по будинку'!AQ162+'[8]по будинку'!AQ162+'[9]по будинку'!AQ162+'[10]по будинку'!AQ162+'[11]по будинку'!AQ162+'[12]по будинку'!AQ162</f>
        <v>159.00685000000001</v>
      </c>
      <c r="AG162" s="10">
        <f>[1]Дератизація!O163+'[2]по будинку'!AS162+'[3]по будинку'!AR162+'[4]по будинку'!AR162+'[5]по будинку'!AR162+'[6]по будинку'!AR162+'[7]по будинку'!AR162+'[8]по будинку'!AR162+'[9]по будинку'!AR162+'[10]по будинку'!AR162+'[11]по будинку'!AR162+'[12]по будинку'!AR162</f>
        <v>154.02879903877223</v>
      </c>
      <c r="AH162" s="10">
        <f t="shared" si="84"/>
        <v>4.9780509612277797</v>
      </c>
      <c r="AI162" s="23">
        <v>0</v>
      </c>
      <c r="AJ162" s="17">
        <f>[1]Дезінсекція!H164+'[2]по будинку'!AV162+'[3]по будинку'!AU162+'[4]по будинку'!AU162+'[5]по будинку'!AU162+'[6]по будинку'!AU162+'[7]по будинку'!AU162+'[8]по будинку'!AU162+'[9]по будинку'!AU162+'[10]по будинку'!AU162+'[11]по будинку'!AU162+'[12]по будинку'!AU162</f>
        <v>3.6255499999999992</v>
      </c>
      <c r="AK162" s="10">
        <f>[1]Дезінсекція!O164+'[2]по будинку'!AW162+'[3]по будинку'!AV162+'[4]по будинку'!AV162+'[5]по будинку'!AV162+'[6]по будинку'!AV162+'[7]по будинку'!AV162+'[8]по будинку'!AV162+'[9]по будинку'!AV162+'[10]по будинку'!AV162+'[11]по будинку'!AV162+'[12]по будинку'!AV162</f>
        <v>0</v>
      </c>
      <c r="AL162" s="10">
        <f t="shared" si="85"/>
        <v>3.6255499999999992</v>
      </c>
      <c r="AM162" s="23">
        <v>0</v>
      </c>
      <c r="AN162" s="17">
        <f>'[1]Обслуг. ДВК'!H164+'[2]по будинку'!AZ162+'[3]по будинку'!AY162+'[4]по будинку'!AY162+'[5]по будинку'!AY162+'[6]по будинку'!AY162+'[7]по будинку'!AY162+'[8]по будинку'!AY162+'[9]по будинку'!AY162+'[10]по будинку'!AY162+'[11]по будинку'!AY162+'[12]по будинку'!AY162</f>
        <v>6265.7481549999993</v>
      </c>
      <c r="AO162" s="10">
        <f>'[1]Обслуг. ДВК'!Q164+'[2]по будинку'!BA162+'[3]по будинку'!AZ162+'[4]по будинку'!AZ162+'[5]по будинку'!AZ162+'[6]по будинку'!AZ162+'[7]по будинку'!AZ162+'[8]по будинку'!AZ162+'[9]по будинку'!AZ162+'[10]по будинку'!AZ162+'[11]по будинку'!AZ162+'[12]по будинку'!AZ162</f>
        <v>7104.407547256701</v>
      </c>
      <c r="AP162" s="10">
        <v>0</v>
      </c>
      <c r="AQ162" s="23">
        <f>AO162-AN162</f>
        <v>838.65939225670172</v>
      </c>
      <c r="AR162" s="17">
        <f>'[1]ТО мереж електропост.'!H165+'[2]по будинку'!BD162+'[3]по будинку'!BC162+'[4]по будинку'!BC162+'[5]по будинку'!BC162+'[6]по будинку'!BC162+'[7]по будинку'!BC162+'[8]по будинку'!BC162+'[9]по будинку'!BC162+'[10]по будинку'!BC162+'[11]по будинку'!BC162+'[12]по будинку'!BC162</f>
        <v>6001.0821850000002</v>
      </c>
      <c r="AS162" s="11">
        <f>'[1]ТО мереж електропост.'!P165+'[2]по будинку'!BE162+'[3]по будинку'!BD162+'[4]по будинку'!BD162+'[5]по будинку'!BD162+'[6]по будинку'!BD162+'[7]по будинку'!BD162+'[8]по будинку'!BD162+'[9]по будинку'!BD162+'[10]по будинку'!BD162+'[11]по будинку'!BD162+'[12]по будинку'!BD162</f>
        <v>1535.7792965614581</v>
      </c>
      <c r="AT162" s="10">
        <f t="shared" si="97"/>
        <v>4465.3028884385421</v>
      </c>
      <c r="AU162" s="23">
        <v>0</v>
      </c>
      <c r="AV162" s="17">
        <f>'[1]ПР констр.'!H164+'[2]по будинку'!BH162+'[3]по будинку'!BG162+'[4]по будинку'!BG162+'[5]по будинку'!BG162+'[6]по будинку'!BG162+'[7]по будинку'!BG162+'[8]по будинку'!BG162+'[9]по будинку'!BG162+'[10]по будинку'!BG162+'[11]по будинку'!BG162+'[12]по будинку'!BG162</f>
        <v>38965.737205000005</v>
      </c>
      <c r="AW162" s="10">
        <v>16995.47</v>
      </c>
      <c r="AX162" s="10">
        <f t="shared" si="87"/>
        <v>21970.267205000004</v>
      </c>
      <c r="AY162" s="23">
        <v>0</v>
      </c>
      <c r="AZ162" s="17">
        <f>'[1]Прибирання та вивезення снігу'!H163+'[2]по будинку'!BL162+'[3]по будинку'!BK162+'[4]по будинку'!BK162+'[5]по будинку'!BK162+'[6]по будинку'!BK162+'[7]по будинку'!BK162+'[8]по будинку'!BK162+'[9]по будинку'!BK162+'[10]по будинку'!BK162+'[11]по будинку'!BK162+'[12]по будинку'!BK162</f>
        <v>4070.9892400000003</v>
      </c>
      <c r="BA162" s="10">
        <f>'[1]Прибирання та вивезення снігу'!R163+'[2]по будинку'!BM162+'[3]по будинку'!BL162+'[4]по будинку'!BL162+'[5]по будинку'!BL162+'[6]по будинку'!BL162+'[7]по будинку'!BL162+'[8]по будинку'!BL162+'[9]по будинку'!BL162+'[10]по будинку'!BL162+'[11]по будинку'!BL162+'[12]по будинку'!BL162</f>
        <v>3773.0664849134409</v>
      </c>
      <c r="BB162" s="10">
        <f t="shared" si="107"/>
        <v>297.92275508655939</v>
      </c>
      <c r="BC162" s="23">
        <v>0</v>
      </c>
      <c r="BD162" s="17">
        <f>'[1]експлуатація номерних знаків'!H164+'[2]по будинку'!BP162+'[3]по будинку'!BO162+'[4]по будинку'!BO162+'[5]по будинку'!BO162+'[6]по будинку'!BO162+'[7]по будинку'!BO162+'[8]по будинку'!BO162+'[9]по будинку'!BO162+'[10]по будинку'!BO162+'[11]по будинку'!BO162+'[12]по будинку'!BO162</f>
        <v>7.2510999999999983</v>
      </c>
      <c r="BE162" s="10">
        <f>'[1]експлуатація номерних знаків'!P164+'[2]по будинку'!BQ162+'[3]по будинку'!BP162+'[4]по будинку'!BP162+'[5]по будинку'!BP162+'[6]по будинку'!BP162+'[7]по будинку'!BP162+'[8]по будинку'!BP162+'[9]по будинку'!BP162+'[10]по будинку'!BP162+'[11]по будинку'!BP162+'[12]по будинку'!BP162</f>
        <v>0</v>
      </c>
      <c r="BF162" s="12">
        <f t="shared" si="88"/>
        <v>7.2510999999999983</v>
      </c>
      <c r="BG162" s="29">
        <v>0</v>
      </c>
      <c r="BH162" s="17">
        <f>'[1]Освітлення місць загального кор'!H164+'[2]по будинку'!BT162+'[3]по будинку'!BS162+'[4]по будинку'!BS162+'[5]по будинку'!BS162+'[6]по будинку'!BS162+'[7]по будинку'!BS162+'[8]по будинку'!BS162+'[9]по будинку'!BS162+'[10]по будинку'!BS162+'[11]по будинку'!BS162+'[12]по будинку'!BS162</f>
        <v>6223.2860950000013</v>
      </c>
      <c r="BI162" s="10">
        <f>'[1]Освітлення місць загального кор'!Q164+'[2]по будинку'!BU162+'[3]по будинку'!BT162+'[4]по будинку'!BT162+'[5]по будинку'!BT162+'[6]по будинку'!BT162+'[7]по будинку'!BT162+'[8]по будинку'!BT162+'[9]по будинку'!BT162+'[10]по будинку'!BT162+'[11]по будинку'!BT162+'[12]по будинку'!BT162</f>
        <v>6097.287212069642</v>
      </c>
      <c r="BJ162" s="10">
        <f>BH162-BI162</f>
        <v>125.99888293035929</v>
      </c>
      <c r="BK162" s="27">
        <v>0</v>
      </c>
      <c r="BL162" s="17">
        <v>0</v>
      </c>
      <c r="BM162" s="10">
        <f>'[1]Енергопостачання ліфтів'!P164+'[2]по будинку'!BY162+'[3]по будинку'!BX162+'[4]по будинку'!BX162+'[5]по будинку'!BX162+'[6]по будинку'!BX162+'[7]по будинку'!BX162+'[8]по будинку'!BX162+'[9]по будинку'!BX162+'[10]по будинку'!BX162+'[11]по будинку'!BX162+'[12]по будинку'!BX162</f>
        <v>0</v>
      </c>
      <c r="BN162" s="10">
        <f t="shared" si="90"/>
        <v>0</v>
      </c>
      <c r="BO162" s="23">
        <f t="shared" si="91"/>
        <v>0</v>
      </c>
      <c r="BP162" s="134">
        <f t="shared" si="92"/>
        <v>115657.04067</v>
      </c>
      <c r="BQ162" s="12">
        <f t="shared" si="92"/>
        <v>95715.570319187857</v>
      </c>
      <c r="BR162" s="10">
        <f t="shared" si="93"/>
        <v>19941.470350812146</v>
      </c>
      <c r="BS162" s="15">
        <v>0</v>
      </c>
      <c r="BT162" s="30">
        <f t="shared" si="94"/>
        <v>0.82758100816611402</v>
      </c>
    </row>
    <row r="163" spans="1:72" ht="17.100000000000001" customHeight="1" x14ac:dyDescent="0.2">
      <c r="A163" s="136">
        <v>158</v>
      </c>
      <c r="B163" s="39" t="s">
        <v>70</v>
      </c>
      <c r="C163" s="36">
        <v>19</v>
      </c>
      <c r="D163" s="22">
        <f>'[1]Прибирання сходових кліто'!H164+'[2]по будинку'!P163+'[3]по будинку'!O163+'[4]по будинку'!O163+'[5]по будинку'!O163+'[6]по будинку'!O163+'[7]по будинку'!O163+'[8]по будинку'!O163+'[9]по будинку'!O163+'[10]по будинку'!O163+'[11]по будинку'!O163+'[12]по будинку'!O163</f>
        <v>9687.1399959999981</v>
      </c>
      <c r="E163" s="11">
        <f>'[1]Прибирання сходових кліто'!Y164+'[2]по будинку'!Q163+'[3]по будинку'!P163+'[4]по будинку'!P163+'[5]по будинку'!P163+'[6]по будинку'!P163+'[7]по будинку'!P163+'[8]по будинку'!P163+'[9]по будинку'!P163+'[10]по будинку'!P163+'[11]по будинку'!P163+'[12]по будинку'!P163</f>
        <v>10614.506638302853</v>
      </c>
      <c r="F163" s="10">
        <v>0</v>
      </c>
      <c r="G163" s="23">
        <f t="shared" si="106"/>
        <v>927.36664230285533</v>
      </c>
      <c r="H163" s="17">
        <f>'[1]Прибирання прибуд терит.'!H163+'[2]по будинку'!T163+'[3]по будинку'!S163+'[4]по будинку'!S163+'[5]по будинку'!S163+'[6]по будинку'!S163+'[7]по будинку'!S163+'[8]по будинку'!S163+'[9]по будинку'!S163+'[10]по будинку'!S163+'[11]по будинку'!S163+'[12]по будинку'!S163</f>
        <v>11922.704218999996</v>
      </c>
      <c r="I163" s="11">
        <f>'[1]Прибирання прибуд терит.'!AG163+'[2]по будинку'!U163+'[3]по будинку'!T163+'[4]по будинку'!T163+'[5]по будинку'!T163+'[6]по будинку'!T163+'[7]по будинку'!T163+'[8]по будинку'!T163+'[9]по будинку'!T163+'[10]по будинку'!T163+'[11]по будинку'!T163+'[12]по будинку'!T163</f>
        <v>19771.102236504576</v>
      </c>
      <c r="J163" s="10">
        <v>0</v>
      </c>
      <c r="K163" s="23">
        <f t="shared" si="77"/>
        <v>7848.3980175045799</v>
      </c>
      <c r="L163" s="22">
        <f>'[1]Вивезення та знешкодження ТПВ'!H165+'[2]по будинку'!X163+'[3]по будинку'!W163+'[4]по будинку'!W163+'[5]по будинку'!W163</f>
        <v>5765.0669999999991</v>
      </c>
      <c r="M163" s="10">
        <f>'[1]Вивезення та знешкодження ТПВ'!V165+'[2]по будинку'!Y163+'[3]по будинку'!X163+'[4]по будинку'!X163+'[5]по будинку'!X163</f>
        <v>6231.3721997890952</v>
      </c>
      <c r="N163" s="10">
        <v>0</v>
      </c>
      <c r="O163" s="15">
        <f t="shared" si="78"/>
        <v>466.30519978909615</v>
      </c>
      <c r="P163" s="17">
        <f>'[1]Приб підвал, тех.поверхів,покр '!H165+'[2]по будинку'!AB163+'[3]по будинку'!AA163+'[4]по будинку'!AA163+'[5]по будинку'!AA163+'[6]по будинку'!AA163+'[7]по будинку'!AA163+'[8]по будинку'!AA163+'[9]по будинку'!AA163+'[10]по будинку'!AA163+'[11]по будинку'!AA163+'[12]по будинку'!AA163</f>
        <v>344.37877299999997</v>
      </c>
      <c r="Q163" s="11">
        <f>'[1]Приб підвал, тех.поверхів,покр '!Q165+'[2]по будинку'!AC163+'[3]по будинку'!AB163+'[4]по будинку'!AB163+'[5]по будинку'!AB163+'[6]по будинку'!AB163+'[7]по будинку'!AB163+'[8]по будинку'!AB163+'[9]по будинку'!AB163+'[10]по будинку'!AB163+'[11]по будинку'!AB163+'[12]по будинку'!AB163</f>
        <v>172.72890317801429</v>
      </c>
      <c r="R163" s="10">
        <f t="shared" si="79"/>
        <v>171.64986982198567</v>
      </c>
      <c r="S163" s="23">
        <v>0</v>
      </c>
      <c r="T163" s="17">
        <v>0</v>
      </c>
      <c r="U163" s="10">
        <f>'[1]ТО ліфтів'!Q165+'[2]по будинку'!AG163+'[3]по будинку'!AF163+'[4]по будинку'!AF163+'[5]по будинку'!AF163+'[6]по будинку'!AF163+'[7]по будинку'!AF163+'[8]по будинку'!AF163+'[9]по будинку'!AF163+'[10]по будинку'!AF163+'[11]по будинку'!AF163+'[12]по будинку'!AF163</f>
        <v>0</v>
      </c>
      <c r="V163" s="10">
        <f t="shared" si="80"/>
        <v>0</v>
      </c>
      <c r="W163" s="23">
        <f t="shared" si="81"/>
        <v>0</v>
      </c>
      <c r="X163" s="17">
        <f>'[1]Обслуг. дисп.'!H165+'[2]по будинку'!AJ163+'[3]по будинку'!AI163+'[4]по будинку'!AI163+'[5]по будинку'!AI163+'[6]по будинку'!AI163+'[7]по будинку'!AI163+'[8]по будинку'!AI163+'[9]по будинку'!AI163+'[10]по будинку'!AI163+'[11]по будинку'!AI163+'[12]по будинку'!AI163</f>
        <v>0</v>
      </c>
      <c r="Y163" s="10">
        <f>'[1]Обслуг. дисп.'!O165+'[2]по будинку'!AK163+'[3]по будинку'!AJ163+'[4]по будинку'!AJ163+'[5]по будинку'!AJ163+'[6]по будинку'!AJ163+'[7]по будинку'!AJ163+'[8]по будинку'!AJ163+'[9]по будинку'!AJ163+'[10]по будинку'!AJ163+'[11]по будинку'!AJ163+'[12]по будинку'!AJ163</f>
        <v>0</v>
      </c>
      <c r="Z163" s="10">
        <f t="shared" si="82"/>
        <v>0</v>
      </c>
      <c r="AA163" s="27">
        <f t="shared" si="83"/>
        <v>0</v>
      </c>
      <c r="AB163" s="17">
        <f>'[1]ТО внутр. буд.сист'!H163+'[2]по будинку'!AN163+'[3]по будинку'!AM163+'[4]по будинку'!AM163+'[5]по будинку'!AM163+'[6]по будинку'!AM163+'[7]по будинку'!AM163+'[8]по будинку'!AM163+'[9]по будинку'!AM163+'[10]по будинку'!AM163+'[11]по будинку'!AM163+'[12]по будинку'!AM163</f>
        <v>22789.089706999999</v>
      </c>
      <c r="AC163" s="10">
        <f>'[1]ТО внутр. буд.сист'!W163+'[2]по будинку'!AO163+'[3]по будинку'!AN163+'[4]по будинку'!AN163+'[5]по будинку'!AN163+'[6]по будинку'!AN163+'[7]по будинку'!AN163+'[8]по будинку'!AN163+'[9]по будинку'!AN163+'[10]по будинку'!AN163+'[11]по будинку'!AN163+'[12]по будинку'!AN163</f>
        <v>13304.966302368844</v>
      </c>
      <c r="AD163" s="10">
        <f t="shared" si="96"/>
        <v>9484.1234046311547</v>
      </c>
      <c r="AE163" s="23">
        <v>0</v>
      </c>
      <c r="AF163" s="17">
        <f>[1]Дератизація!H164+'[2]по будинку'!AR163+'[3]по будинку'!AQ163+'[4]по будинку'!AQ163+'[5]по будинку'!AQ163+'[6]по будинку'!AQ163+'[7]по будинку'!AQ163+'[8]по будинку'!AQ163+'[9]по будинку'!AQ163+'[10]по будинку'!AQ163+'[11]по будинку'!AQ163+'[12]по будинку'!AQ163</f>
        <v>1699.0166399999996</v>
      </c>
      <c r="AG163" s="10">
        <f>[1]Дератизація!O164+'[2]по будинку'!AS163+'[3]по будинку'!AR163+'[4]по будинку'!AR163+'[5]по будинку'!AR163+'[6]по будинку'!AR163+'[7]по будинку'!AR163+'[8]по будинку'!AR163+'[9]по будинку'!AR163+'[10]по будинку'!AR163+'[11]по будинку'!AR163+'[12]по будинку'!AR163</f>
        <v>1531.8645404402891</v>
      </c>
      <c r="AH163" s="10">
        <f t="shared" si="84"/>
        <v>167.15209955971045</v>
      </c>
      <c r="AI163" s="23">
        <v>0</v>
      </c>
      <c r="AJ163" s="17">
        <f>[1]Дезінсекція!H165+'[2]по будинку'!AV163+'[3]по будинку'!AU163+'[4]по будинку'!AU163+'[5]по будинку'!AU163+'[6]по будинку'!AU163+'[7]по будинку'!AU163+'[8]по будинку'!AU163+'[9]по будинку'!AU163+'[10]по будинку'!AU163+'[11]по будинку'!AU163+'[12]по будинку'!AU163</f>
        <v>51.550053000000005</v>
      </c>
      <c r="AK163" s="10">
        <f>[1]Дезінсекція!O165+'[2]по будинку'!AW163+'[3]по будинку'!AV163+'[4]по будинку'!AV163+'[5]по будинку'!AV163+'[6]по будинку'!AV163+'[7]по будинку'!AV163+'[8]по будинку'!AV163+'[9]по будинку'!AV163+'[10]по будинку'!AV163+'[11]по будинку'!AV163+'[12]по будинку'!AV163</f>
        <v>0</v>
      </c>
      <c r="AL163" s="10">
        <f t="shared" si="85"/>
        <v>51.550053000000005</v>
      </c>
      <c r="AM163" s="23">
        <v>0</v>
      </c>
      <c r="AN163" s="17">
        <f>'[1]Обслуг. ДВК'!H165+'[2]по будинку'!AZ163+'[3]по будинку'!AY163+'[4]по будинку'!AY163+'[5]по будинку'!AY163+'[6]по будинку'!AY163+'[7]по будинку'!AY163+'[8]по будинку'!AY163+'[9]по будинку'!AY163+'[10]по будинку'!AY163+'[11]по будинку'!AY163+'[12]по будинку'!AY163</f>
        <v>5706.8045830000001</v>
      </c>
      <c r="AO163" s="10">
        <f>'[1]Обслуг. ДВК'!Q165+'[2]по будинку'!BA163+'[3]по будинку'!AZ163+'[4]по будинку'!AZ163+'[5]по будинку'!AZ163+'[6]по будинку'!AZ163+'[7]по будинку'!AZ163+'[8]по будинку'!AZ163+'[9]по будинку'!AZ163+'[10]по будинку'!AZ163+'[11]по будинку'!AZ163+'[12]по будинку'!AZ163</f>
        <v>7083.283879483186</v>
      </c>
      <c r="AP163" s="10">
        <v>0</v>
      </c>
      <c r="AQ163" s="23">
        <f>AO163-AN163</f>
        <v>1376.4792964831859</v>
      </c>
      <c r="AR163" s="17">
        <f>'[1]ТО мереж електропост.'!H166+'[2]по будинку'!BD163+'[3]по будинку'!BC163+'[4]по будинку'!BC163+'[5]по будинку'!BC163+'[6]по будинку'!BC163+'[7]по будинку'!BC163+'[8]по будинку'!BC163+'[9]по будинку'!BC163+'[10]по будинку'!BC163+'[11]по будинку'!BC163+'[12]по будинку'!BC163</f>
        <v>6823.2140529999988</v>
      </c>
      <c r="AS163" s="11">
        <f>'[1]ТО мереж електропост.'!P166+'[2]по будинку'!BE163+'[3]по будинку'!BD163+'[4]по будинку'!BD163+'[5]по будинку'!BD163+'[6]по будинку'!BD163+'[7]по будинку'!BD163+'[8]по будинку'!BD163+'[9]по будинку'!BD163+'[10]по будинку'!BD163+'[11]по будинку'!BD163+'[12]по будинку'!BD163</f>
        <v>2705.9029336992262</v>
      </c>
      <c r="AT163" s="10">
        <f t="shared" si="97"/>
        <v>4117.3111193007726</v>
      </c>
      <c r="AU163" s="23">
        <v>0</v>
      </c>
      <c r="AV163" s="17">
        <f>'[1]ПР констр.'!H165+'[2]по будинку'!BH163+'[3]по будинку'!BG163+'[4]по будинку'!BG163+'[5]по будинку'!BG163+'[6]по будинку'!BG163+'[7]по будинку'!BG163+'[8]по будинку'!BG163+'[9]по будинку'!BG163+'[10]по будинку'!BG163+'[11]по будинку'!BG163+'[12]по будинку'!BG163</f>
        <v>34348.808446000003</v>
      </c>
      <c r="AW163" s="10">
        <v>15775.230000000001</v>
      </c>
      <c r="AX163" s="10">
        <f t="shared" si="87"/>
        <v>18573.578446</v>
      </c>
      <c r="AY163" s="23">
        <v>0</v>
      </c>
      <c r="AZ163" s="17">
        <f>'[1]Прибирання та вивезення снігу'!H164+'[2]по будинку'!BL163+'[3]по будинку'!BK163+'[4]по будинку'!BK163+'[5]по будинку'!BK163+'[6]по будинку'!BK163+'[7]по будинку'!BK163+'[8]по будинку'!BK163+'[9]по будинку'!BK163+'[10]по будинку'!BK163+'[11]по будинку'!BK163+'[12]по будинку'!BK163</f>
        <v>3400.4734759999997</v>
      </c>
      <c r="BA163" s="10">
        <f>'[1]Прибирання та вивезення снігу'!R164+'[2]по будинку'!BM163+'[3]по будинку'!BL163+'[4]по будинку'!BL163+'[5]по будинку'!BL163+'[6]по будинку'!BL163+'[7]по будинку'!BL163+'[8]по будинку'!BL163+'[9]по будинку'!BL163+'[10]по будинку'!BL163+'[11]по будинку'!BL163+'[12]по будинку'!BL163</f>
        <v>2491.8878181960108</v>
      </c>
      <c r="BB163" s="10">
        <f t="shared" si="107"/>
        <v>908.58565780398885</v>
      </c>
      <c r="BC163" s="23">
        <v>0</v>
      </c>
      <c r="BD163" s="17">
        <f>'[1]експлуатація номерних знаків'!H165+'[2]по будинку'!BP163+'[3]по будинку'!BO163+'[4]по будинку'!BO163+'[5]по будинку'!BO163+'[6]по будинку'!BO163+'[7]по будинку'!BO163+'[8]по будинку'!BO163+'[9]по будинку'!BO163+'[10]по будинку'!BO163+'[11]по будинку'!BO163+'[12]по будинку'!BO163</f>
        <v>8.5408359999999988</v>
      </c>
      <c r="BE163" s="10">
        <f>'[1]експлуатація номерних знаків'!P165+'[2]по будинку'!BQ163+'[3]по будинку'!BP163+'[4]по будинку'!BP163+'[5]по будинку'!BP163+'[6]по будинку'!BP163+'[7]по будинку'!BP163+'[8]по будинку'!BP163+'[9]по будинку'!BP163+'[10]по будинку'!BP163+'[11]по будинку'!BP163+'[12]по будинку'!BP163</f>
        <v>0</v>
      </c>
      <c r="BF163" s="12">
        <f t="shared" si="88"/>
        <v>8.5408359999999988</v>
      </c>
      <c r="BG163" s="29">
        <v>0</v>
      </c>
      <c r="BH163" s="17">
        <f>'[1]Освітлення місць загального кор'!H165+'[2]по будинку'!BT163+'[3]по будинку'!BS163+'[4]по будинку'!BS163+'[5]по будинку'!BS163+'[6]по будинку'!BS163+'[7]по будинку'!BS163+'[8]по будинку'!BS163+'[9]по будинку'!BS163+'[10]по будинку'!BS163+'[11]по будинку'!BS163+'[12]по будинку'!BS163</f>
        <v>7239.8856950000009</v>
      </c>
      <c r="BI163" s="10">
        <f>'[1]Освітлення місць загального кор'!Q165+'[2]по будинку'!BU163+'[3]по будинку'!BT163+'[4]по будинку'!BT163+'[5]по будинку'!BT163+'[6]по будинку'!BT163+'[7]по будинку'!BT163+'[8]по будинку'!BT163+'[9]по будинку'!BT163+'[10]по будинку'!BT163+'[11]по будинку'!BT163+'[12]по будинку'!BT163</f>
        <v>6047.0329581511405</v>
      </c>
      <c r="BJ163" s="10">
        <f>BH163-BI163</f>
        <v>1192.8527368488603</v>
      </c>
      <c r="BK163" s="27">
        <v>0</v>
      </c>
      <c r="BL163" s="17">
        <v>0</v>
      </c>
      <c r="BM163" s="10">
        <f>'[1]Енергопостачання ліфтів'!P165+'[2]по будинку'!BY163+'[3]по будинку'!BX163+'[4]по будинку'!BX163+'[5]по будинку'!BX163+'[6]по будинку'!BX163+'[7]по будинку'!BX163+'[8]по будинку'!BX163+'[9]по будинку'!BX163+'[10]по будинку'!BX163+'[11]по будинку'!BX163+'[12]по будинку'!BX163</f>
        <v>0</v>
      </c>
      <c r="BN163" s="10">
        <f t="shared" si="90"/>
        <v>0</v>
      </c>
      <c r="BO163" s="23">
        <f t="shared" si="91"/>
        <v>0</v>
      </c>
      <c r="BP163" s="134">
        <f t="shared" si="92"/>
        <v>109786.67347699999</v>
      </c>
      <c r="BQ163" s="12">
        <f t="shared" si="92"/>
        <v>85729.878410113248</v>
      </c>
      <c r="BR163" s="10">
        <f t="shared" si="93"/>
        <v>24056.795066886742</v>
      </c>
      <c r="BS163" s="15">
        <v>0</v>
      </c>
      <c r="BT163" s="30">
        <f t="shared" si="94"/>
        <v>0.78087691060312003</v>
      </c>
    </row>
    <row r="164" spans="1:72" ht="17.100000000000001" customHeight="1" x14ac:dyDescent="0.2">
      <c r="A164" s="136">
        <v>159</v>
      </c>
      <c r="B164" s="39" t="s">
        <v>70</v>
      </c>
      <c r="C164" s="36">
        <v>21</v>
      </c>
      <c r="D164" s="22">
        <f>'[1]Прибирання сходових кліто'!H165+'[2]по будинку'!P164+'[3]по будинку'!O164+'[4]по будинку'!O164+'[5]по будинку'!O164+'[6]по будинку'!O164+'[7]по будинку'!O164+'[8]по будинку'!O164+'[9]по будинку'!O164+'[10]по будинку'!O164+'[11]по будинку'!O164+'[12]по будинку'!O164</f>
        <v>9714.5654759999998</v>
      </c>
      <c r="E164" s="11">
        <f>'[1]Прибирання сходових кліто'!Y165+'[2]по будинку'!Q164+'[3]по будинку'!P164+'[4]по будинку'!P164+'[5]по будинку'!P164+'[6]по будинку'!P164+'[7]по будинку'!P164+'[8]по будинку'!P164+'[9]по будинку'!P164+'[10]по будинку'!P164+'[11]по будинку'!P164+'[12]по будинку'!P164</f>
        <v>10297.584134864806</v>
      </c>
      <c r="F164" s="10">
        <v>0</v>
      </c>
      <c r="G164" s="23">
        <f t="shared" si="106"/>
        <v>583.01865886480664</v>
      </c>
      <c r="H164" s="17">
        <f>'[1]Прибирання прибуд терит.'!H164+'[2]по будинку'!T164+'[3]по будинку'!S164+'[4]по будинку'!S164+'[5]по будинку'!S164+'[6]по будинку'!S164+'[7]по будинку'!S164+'[8]по будинку'!S164+'[9]по будинку'!S164+'[10]по будинку'!S164+'[11]по будинку'!S164+'[12]по будинку'!S164</f>
        <v>14483.598516</v>
      </c>
      <c r="I164" s="11">
        <f>'[1]Прибирання прибуд терит.'!AG164+'[2]по будинку'!U164+'[3]по будинку'!T164+'[4]по будинку'!T164+'[5]по будинку'!T164+'[6]по будинку'!T164+'[7]по будинку'!T164+'[8]по будинку'!T164+'[9]по будинку'!T164+'[10]по будинку'!T164+'[11]по будинку'!T164+'[12]по будинку'!T164</f>
        <v>20679.566781440451</v>
      </c>
      <c r="J164" s="10">
        <v>0</v>
      </c>
      <c r="K164" s="23">
        <f t="shared" si="77"/>
        <v>6195.9682654404514</v>
      </c>
      <c r="L164" s="22">
        <f>'[1]Вивезення та знешкодження ТПВ'!H166+'[2]по будинку'!X164+'[3]по будинку'!W164+'[4]по будинку'!W164+'[5]по будинку'!W164</f>
        <v>6840.5616</v>
      </c>
      <c r="M164" s="10">
        <f>'[1]Вивезення та знешкодження ТПВ'!V166+'[2]по будинку'!Y164+'[3]по будинку'!X164+'[4]по будинку'!X164+'[5]по будинку'!X164</f>
        <v>7731.0840216750566</v>
      </c>
      <c r="N164" s="10">
        <v>0</v>
      </c>
      <c r="O164" s="15">
        <f t="shared" si="78"/>
        <v>890.52242167505665</v>
      </c>
      <c r="P164" s="17">
        <f>'[1]Приб підвал, тех.поверхів,покр '!H166+'[2]по будинку'!AB164+'[3]по будинку'!AA164+'[4]по будинку'!AA164+'[5]по будинку'!AA164+'[6]по будинку'!AA164+'[7]по будинку'!AA164+'[8]по будинку'!AA164+'[9]по будинку'!AA164+'[10]по будинку'!AA164+'[11]по будинку'!AA164+'[12]по будинку'!AA164</f>
        <v>371.06819999999993</v>
      </c>
      <c r="Q164" s="11">
        <f>'[1]Приб підвал, тех.поверхів,покр '!Q166+'[2]по будинку'!AC164+'[3]по будинку'!AB164+'[4]по будинку'!AB164+'[5]по будинку'!AB164+'[6]по будинку'!AB164+'[7]по будинку'!AB164+'[8]по будинку'!AB164+'[9]по будинку'!AB164+'[10]по будинку'!AB164+'[11]по будинку'!AB164+'[12]по будинку'!AB164</f>
        <v>172.72890317801429</v>
      </c>
      <c r="R164" s="10">
        <f t="shared" si="79"/>
        <v>198.33929682198564</v>
      </c>
      <c r="S164" s="23">
        <v>0</v>
      </c>
      <c r="T164" s="17">
        <v>0</v>
      </c>
      <c r="U164" s="10">
        <f>'[1]ТО ліфтів'!Q166+'[2]по будинку'!AG164+'[3]по будинку'!AF164+'[4]по будинку'!AF164+'[5]по будинку'!AF164+'[6]по будинку'!AF164+'[7]по будинку'!AF164+'[8]по будинку'!AF164+'[9]по будинку'!AF164+'[10]по будинку'!AF164+'[11]по будинку'!AF164+'[12]по будинку'!AF164</f>
        <v>0</v>
      </c>
      <c r="V164" s="10">
        <f t="shared" si="80"/>
        <v>0</v>
      </c>
      <c r="W164" s="23">
        <f t="shared" si="81"/>
        <v>0</v>
      </c>
      <c r="X164" s="17">
        <f>'[1]Обслуг. дисп.'!H166+'[2]по будинку'!AJ164+'[3]по будинку'!AI164+'[4]по будинку'!AI164+'[5]по будинку'!AI164+'[6]по будинку'!AI164+'[7]по будинку'!AI164+'[8]по будинку'!AI164+'[9]по будинку'!AI164+'[10]по будинку'!AI164+'[11]по будинку'!AI164+'[12]по будинку'!AI164</f>
        <v>0</v>
      </c>
      <c r="Y164" s="10">
        <f>'[1]Обслуг. дисп.'!O166+'[2]по будинку'!AK164+'[3]по будинку'!AJ164+'[4]по будинку'!AJ164+'[5]по будинку'!AJ164+'[6]по будинку'!AJ164+'[7]по будинку'!AJ164+'[8]по будинку'!AJ164+'[9]по будинку'!AJ164+'[10]по будинку'!AJ164+'[11]по будинку'!AJ164+'[12]по будинку'!AJ164</f>
        <v>0</v>
      </c>
      <c r="Z164" s="10">
        <f t="shared" si="82"/>
        <v>0</v>
      </c>
      <c r="AA164" s="27">
        <f t="shared" si="83"/>
        <v>0</v>
      </c>
      <c r="AB164" s="17">
        <f>'[1]ТО внутр. буд.сист'!H164+'[2]по будинку'!AN164+'[3]по будинку'!AM164+'[4]по будинку'!AM164+'[5]по будинку'!AM164+'[6]по будинку'!AM164+'[7]по будинку'!AM164+'[8]по будинку'!AM164+'[9]по будинку'!AM164+'[10]по будинку'!AM164+'[11]по будинку'!AM164+'[12]по будинку'!AM164</f>
        <v>25474.961268000006</v>
      </c>
      <c r="AC164" s="10">
        <f>'[1]ТО внутр. буд.сист'!W164+'[2]по будинку'!AO164+'[3]по будинку'!AN164+'[4]по будинку'!AN164+'[5]по будинку'!AN164+'[6]по будинку'!AN164+'[7]по будинку'!AN164+'[8]по будинку'!AN164+'[9]по будинку'!AN164+'[10]по будинку'!AN164+'[11]по будинку'!AN164+'[12]по будинку'!AN164</f>
        <v>19567.465331964268</v>
      </c>
      <c r="AD164" s="10">
        <f t="shared" si="96"/>
        <v>5907.4959360357389</v>
      </c>
      <c r="AE164" s="23">
        <v>0</v>
      </c>
      <c r="AF164" s="17">
        <f>[1]Дератизація!H165+'[2]по будинку'!AR164+'[3]по будинку'!AQ164+'[4]по будинку'!AQ164+'[5]по будинку'!AQ164+'[6]по будинку'!AQ164+'[7]по будинку'!AQ164+'[8]по будинку'!AQ164+'[9]по будинку'!AQ164+'[10]по будинку'!AQ164+'[11]по будинку'!AQ164+'[12]по будинку'!AQ164</f>
        <v>1845.0156239999997</v>
      </c>
      <c r="AG164" s="10">
        <f>[1]Дератизація!O165+'[2]по будинку'!AS164+'[3]по будинку'!AR164+'[4]по будинку'!AR164+'[5]по будинку'!AR164+'[6]по будинку'!AR164+'[7]по будинку'!AR164+'[8]по будинку'!AR164+'[9]по будинку'!AR164+'[10]по будинку'!AR164+'[11]по будинку'!AR164+'[12]по будинку'!AR164</f>
        <v>1531.8645404402891</v>
      </c>
      <c r="AH164" s="10">
        <f t="shared" si="84"/>
        <v>313.15108355971051</v>
      </c>
      <c r="AI164" s="23">
        <v>0</v>
      </c>
      <c r="AJ164" s="17">
        <f>[1]Дезінсекція!H166+'[2]по будинку'!AV164+'[3]по будинку'!AU164+'[4]по будинку'!AU164+'[5]по будинку'!AU164+'[6]по будинку'!AU164+'[7]по будинку'!AU164+'[8]по будинку'!AU164+'[9]по будинку'!AU164+'[10]по будинку'!AU164+'[11]по будинку'!AU164+'[12]по будинку'!AU164</f>
        <v>56.789568000000017</v>
      </c>
      <c r="AK164" s="10">
        <f>[1]Дезінсекція!O166+'[2]по будинку'!AW164+'[3]по будинку'!AV164+'[4]по будинку'!AV164+'[5]по будинку'!AV164+'[6]по будинку'!AV164+'[7]по будинку'!AV164+'[8]по будинку'!AV164+'[9]по будинку'!AV164+'[10]по будинку'!AV164+'[11]по будинку'!AV164+'[12]по будинку'!AV164</f>
        <v>0</v>
      </c>
      <c r="AL164" s="10">
        <f t="shared" si="85"/>
        <v>56.789568000000017</v>
      </c>
      <c r="AM164" s="23">
        <v>0</v>
      </c>
      <c r="AN164" s="17">
        <f>'[1]Обслуг. ДВК'!H166+'[2]по будинку'!AZ164+'[3]по будинку'!AY164+'[4]по будинку'!AY164+'[5]по будинку'!AY164+'[6]по будинку'!AY164+'[7]по будинку'!AY164+'[8]по будинку'!AY164+'[9]по будинку'!AY164+'[10]по будинку'!AY164+'[11]по будинку'!AY164+'[12]по будинку'!AY164</f>
        <v>7463.3108400000001</v>
      </c>
      <c r="AO164" s="10">
        <f>'[1]Обслуг. ДВК'!Q166+'[2]по будинку'!BA164+'[3]по будинку'!AZ164+'[4]по будинку'!AZ164+'[5]по будинку'!AZ164+'[6]по будинку'!AZ164+'[7]по будинку'!AZ164+'[8]по будинку'!AZ164+'[9]по будинку'!AZ164+'[10]по будинку'!AZ164+'[11]по будинку'!AZ164+'[12]по будинку'!AZ164</f>
        <v>6696.2247236523508</v>
      </c>
      <c r="AP164" s="10">
        <f t="shared" si="103"/>
        <v>767.08611634764929</v>
      </c>
      <c r="AQ164" s="23">
        <v>0</v>
      </c>
      <c r="AR164" s="17">
        <f>'[1]ТО мереж електропост.'!H167+'[2]по будинку'!BD164+'[3]по будинку'!BC164+'[4]по будинку'!BC164+'[5]по будинку'!BC164+'[6]по будинку'!BC164+'[7]по будинку'!BC164+'[8]по будинку'!BC164+'[9]по будинку'!BC164+'[10]по будинку'!BC164+'[11]по будинку'!BC164+'[12]по будинку'!BC164</f>
        <v>7411.0386240000025</v>
      </c>
      <c r="AS164" s="11">
        <f>'[1]ТО мереж електропост.'!P167+'[2]по будинку'!BE164+'[3]по будинку'!BD164+'[4]по будинку'!BD164+'[5]по будинку'!BD164+'[6]по будинку'!BD164+'[7]по будинку'!BD164+'[8]по будинку'!BD164+'[9]по будинку'!BD164+'[10]по будинку'!BD164+'[11]по будинку'!BD164+'[12]по будинку'!BD164</f>
        <v>9397.4145161931519</v>
      </c>
      <c r="AT164" s="10">
        <f t="shared" si="97"/>
        <v>-1986.3758921931494</v>
      </c>
      <c r="AU164" s="23">
        <v>0</v>
      </c>
      <c r="AV164" s="17">
        <f>'[1]ПР констр.'!H166+'[2]по будинку'!BH164+'[3]по будинку'!BG164+'[4]по будинку'!BG164+'[5]по будинку'!BG164+'[6]по будинку'!BG164+'[7]по будинку'!BG164+'[8]по будинку'!BG164+'[9]по будинку'!BG164+'[10]по будинку'!BG164+'[11]по будинку'!BG164+'[12]по будинку'!BG164</f>
        <v>38270.038140000004</v>
      </c>
      <c r="AW164" s="10">
        <v>5902.57</v>
      </c>
      <c r="AX164" s="10">
        <f t="shared" si="87"/>
        <v>32367.468140000004</v>
      </c>
      <c r="AY164" s="23">
        <v>0</v>
      </c>
      <c r="AZ164" s="17">
        <f>'[1]Прибирання та вивезення снігу'!H165+'[2]по будинку'!BL164+'[3]по будинку'!BK164+'[4]по будинку'!BK164+'[5]по будинку'!BK164+'[6]по будинку'!BK164+'[7]по будинку'!BK164+'[8]по будинку'!BK164+'[9]по будинку'!BK164+'[10]по будинку'!BK164+'[11]по будинку'!BK164+'[12]по будинку'!BK164</f>
        <v>4371.1833959999994</v>
      </c>
      <c r="BA164" s="10">
        <f>'[1]Прибирання та вивезення снігу'!R165+'[2]по будинку'!BM164+'[3]по будинку'!BL164+'[4]по будинку'!BL164+'[5]по будинку'!BL164+'[6]по будинку'!BL164+'[7]по будинку'!BL164+'[8]по будинку'!BL164+'[9]по будинку'!BL164+'[10]по будинку'!BL164+'[11]по будинку'!BL164+'[12]по будинку'!BL164</f>
        <v>2521.3242057280549</v>
      </c>
      <c r="BB164" s="10">
        <f t="shared" si="107"/>
        <v>1849.8591902719445</v>
      </c>
      <c r="BC164" s="23">
        <v>0</v>
      </c>
      <c r="BD164" s="17">
        <f>'[1]експлуатація номерних знаків'!H166+'[2]по будинку'!BP164+'[3]по будинку'!BO164+'[4]по будинку'!BO164+'[5]по будинку'!BO164+'[6]по будинку'!BO164+'[7]по будинку'!BO164+'[8]по будинку'!BO164+'[9]по будинку'!BO164+'[10]по будинку'!BO164+'[11]по будинку'!BO164+'[12]по будинку'!BO164</f>
        <v>9.0347039999999996</v>
      </c>
      <c r="BE164" s="10">
        <f>'[1]експлуатація номерних знаків'!P166+'[2]по будинку'!BQ164+'[3]по будинку'!BP164+'[4]по будинку'!BP164+'[5]по будинку'!BP164+'[6]по будинку'!BP164+'[7]по будинку'!BP164+'[8]по будинку'!BP164+'[9]по будинку'!BP164+'[10]по будинку'!BP164+'[11]по будинку'!BP164+'[12]по будинку'!BP164</f>
        <v>0</v>
      </c>
      <c r="BF164" s="12">
        <f t="shared" si="88"/>
        <v>9.0347039999999996</v>
      </c>
      <c r="BG164" s="29">
        <v>0</v>
      </c>
      <c r="BH164" s="17">
        <f>'[1]Освітлення місць загального кор'!H166+'[2]по будинку'!BT164+'[3]по будинку'!BS164+'[4]по будинку'!BS164+'[5]по будинку'!BS164+'[6]по будинку'!BS164+'[7]по будинку'!BS164+'[8]по будинку'!BS164+'[9]по будинку'!BS164+'[10]по будинку'!BS164+'[11]по будинку'!BS164+'[12]по будинку'!BS164</f>
        <v>10107.897767999999</v>
      </c>
      <c r="BI164" s="10">
        <f>'[1]Освітлення місць загального кор'!Q166+'[2]по будинку'!BU164+'[3]по будинку'!BT164+'[4]по будинку'!BT164+'[5]по будинку'!BT164+'[6]по будинку'!BT164+'[7]по будинку'!BT164+'[8]по будинку'!BT164+'[9]по будинку'!BT164+'[10]по будинку'!BT164+'[11]по будинку'!BT164+'[12]по будинку'!BT164</f>
        <v>8473.7099320348607</v>
      </c>
      <c r="BJ164" s="10">
        <f t="shared" si="89"/>
        <v>1634.1878359651382</v>
      </c>
      <c r="BK164" s="27">
        <v>0</v>
      </c>
      <c r="BL164" s="17">
        <v>0</v>
      </c>
      <c r="BM164" s="10">
        <f>'[1]Енергопостачання ліфтів'!P166+'[2]по будинку'!BY164+'[3]по будинку'!BX164+'[4]по будинку'!BX164+'[5]по будинку'!BX164+'[6]по будинку'!BX164+'[7]по будинку'!BX164+'[8]по будинку'!BX164+'[9]по будинку'!BX164+'[10]по будинку'!BX164+'[11]по будинку'!BX164+'[12]по будинку'!BX164</f>
        <v>0</v>
      </c>
      <c r="BN164" s="10">
        <f t="shared" si="90"/>
        <v>0</v>
      </c>
      <c r="BO164" s="23">
        <f t="shared" si="91"/>
        <v>0</v>
      </c>
      <c r="BP164" s="134">
        <f t="shared" si="92"/>
        <v>126419.06372400002</v>
      </c>
      <c r="BQ164" s="12">
        <f t="shared" si="92"/>
        <v>92971.537091171325</v>
      </c>
      <c r="BR164" s="10">
        <f t="shared" si="93"/>
        <v>33447.526632828696</v>
      </c>
      <c r="BS164" s="15">
        <v>0</v>
      </c>
      <c r="BT164" s="30">
        <f t="shared" si="94"/>
        <v>0.73542339543146884</v>
      </c>
    </row>
    <row r="165" spans="1:72" ht="17.100000000000001" customHeight="1" x14ac:dyDescent="0.2">
      <c r="A165" s="135">
        <v>160</v>
      </c>
      <c r="B165" s="39" t="s">
        <v>70</v>
      </c>
      <c r="C165" s="36">
        <v>23</v>
      </c>
      <c r="D165" s="22">
        <f>'[1]Прибирання сходових кліто'!H166+'[2]по будинку'!P165+'[3]по будинку'!O165+'[4]по будинку'!O165+'[5]по будинку'!O165+'[6]по будинку'!O165+'[7]по будинку'!O165+'[8]по будинку'!O165+'[9]по будинку'!O165+'[10]по будинку'!O165+'[11]по будинку'!O165+'[12]по будинку'!O165</f>
        <v>9850.7747700000018</v>
      </c>
      <c r="E165" s="11">
        <f>'[1]Прибирання сходових кліто'!Y166+'[2]по будинку'!Q165+'[3]по будинку'!P165+'[4]по будинку'!P165+'[5]по будинку'!P165+'[6]по будинку'!P165+'[7]по будинку'!P165+'[8]по будинку'!P165+'[9]по будинку'!P165+'[10]по будинку'!P165+'[11]по будинку'!P165+'[12]по будинку'!P165</f>
        <v>7534.6575345215797</v>
      </c>
      <c r="F165" s="10">
        <f t="shared" ref="F165:F183" si="108">D165-E165</f>
        <v>2316.1172354784221</v>
      </c>
      <c r="G165" s="23">
        <v>0</v>
      </c>
      <c r="H165" s="17">
        <f>'[1]Прибирання прибуд терит.'!H165+'[2]по будинку'!T165+'[3]по будинку'!S165+'[4]по будинку'!S165+'[5]по будинку'!S165+'[6]по будинку'!S165+'[7]по будинку'!S165+'[8]по будинку'!S165+'[9]по будинку'!S165+'[10]по будинку'!S165+'[11]по будинку'!S165+'[12]по будинку'!S165</f>
        <v>18471.54939</v>
      </c>
      <c r="I165" s="11">
        <f>'[1]Прибирання прибуд терит.'!AG165+'[2]по будинку'!U165+'[3]по будинку'!T165+'[4]по будинку'!T165+'[5]по будинку'!T165+'[6]по будинку'!T165+'[7]по будинку'!T165+'[8]по будинку'!T165+'[9]по будинку'!T165+'[10]по будинку'!T165+'[11]по будинку'!T165+'[12]по будинку'!T165</f>
        <v>25284.54900304988</v>
      </c>
      <c r="J165" s="10">
        <v>0</v>
      </c>
      <c r="K165" s="23">
        <f t="shared" si="77"/>
        <v>6812.9996130498803</v>
      </c>
      <c r="L165" s="22">
        <f>'[1]Вивезення та знешкодження ТПВ'!H167+'[2]по будинку'!X165+'[3]по будинку'!W165+'[4]по будинку'!W165+'[5]по будинку'!W165</f>
        <v>5273.9404500000001</v>
      </c>
      <c r="M165" s="10">
        <f>'[1]Вивезення та знешкодження ТПВ'!V167+'[2]по будинку'!Y165+'[3]по будинку'!X165+'[4]по будинку'!X165+'[5]по будинку'!X165</f>
        <v>5659.4051918240029</v>
      </c>
      <c r="N165" s="10">
        <v>0</v>
      </c>
      <c r="O165" s="15">
        <f t="shared" si="78"/>
        <v>385.46474182400289</v>
      </c>
      <c r="P165" s="17">
        <f>'[1]Приб підвал, тех.поверхів,покр '!H167+'[2]по будинку'!AB165+'[3]по будинку'!AA165+'[4]по будинку'!AA165+'[5]по будинку'!AA165+'[6]по будинку'!AA165+'[7]по будинку'!AA165+'[8]по будинку'!AA165+'[9]по будинку'!AA165+'[10]по будинку'!AA165+'[11]по будинку'!AA165+'[12]по будинку'!AA165</f>
        <v>1029.1545899999999</v>
      </c>
      <c r="Q165" s="11">
        <f>'[1]Приб підвал, тех.поверхів,покр '!Q167+'[2]по будинку'!AC165+'[3]по будинку'!AB165+'[4]по будинку'!AB165+'[5]по будинку'!AB165+'[6]по будинку'!AB165+'[7]по будинку'!AB165+'[8]по будинку'!AB165+'[9]по будинку'!AB165+'[10]по будинку'!AB165+'[11]по будинку'!AB165+'[12]по будинку'!AB165</f>
        <v>846.31522468205549</v>
      </c>
      <c r="R165" s="10">
        <f t="shared" si="79"/>
        <v>182.83936531794438</v>
      </c>
      <c r="S165" s="23">
        <v>0</v>
      </c>
      <c r="T165" s="17">
        <v>0</v>
      </c>
      <c r="U165" s="10">
        <f>'[1]ТО ліфтів'!Q167+'[2]по будинку'!AG165+'[3]по будинку'!AF165+'[4]по будинку'!AF165+'[5]по будинку'!AF165+'[6]по будинку'!AF165+'[7]по будинку'!AF165+'[8]по будинку'!AF165+'[9]по будинку'!AF165+'[10]по будинку'!AF165+'[11]по будинку'!AF165+'[12]по будинку'!AF165</f>
        <v>0</v>
      </c>
      <c r="V165" s="10">
        <f t="shared" si="80"/>
        <v>0</v>
      </c>
      <c r="W165" s="23">
        <f t="shared" si="81"/>
        <v>0</v>
      </c>
      <c r="X165" s="17">
        <f>'[1]Обслуг. дисп.'!H167+'[2]по будинку'!AJ165+'[3]по будинку'!AI165+'[4]по будинку'!AI165+'[5]по будинку'!AI165+'[6]по будинку'!AI165+'[7]по будинку'!AI165+'[8]по будинку'!AI165+'[9]по будинку'!AI165+'[10]по будинку'!AI165+'[11]по будинку'!AI165+'[12]по будинку'!AI165</f>
        <v>0</v>
      </c>
      <c r="Y165" s="10">
        <f>'[1]Обслуг. дисп.'!O167+'[2]по будинку'!AK165+'[3]по будинку'!AJ165+'[4]по будинку'!AJ165+'[5]по будинку'!AJ165+'[6]по будинку'!AJ165+'[7]по будинку'!AJ165+'[8]по будинку'!AJ165+'[9]по будинку'!AJ165+'[10]по будинку'!AJ165+'[11]по будинку'!AJ165+'[12]по будинку'!AJ165</f>
        <v>0</v>
      </c>
      <c r="Z165" s="10">
        <f t="shared" si="82"/>
        <v>0</v>
      </c>
      <c r="AA165" s="27">
        <f t="shared" si="83"/>
        <v>0</v>
      </c>
      <c r="AB165" s="17">
        <f>'[1]ТО внутр. буд.сист'!H165+'[2]по будинку'!AN165+'[3]по будинку'!AM165+'[4]по будинку'!AM165+'[5]по будинку'!AM165+'[6]по будинку'!AM165+'[7]по будинку'!AM165+'[8]по будинку'!AM165+'[9]по будинку'!AM165+'[10]по будинку'!AM165+'[11]по будинку'!AM165+'[12]по будинку'!AM165</f>
        <v>25379.076869999997</v>
      </c>
      <c r="AC165" s="10">
        <f>'[1]ТО внутр. буд.сист'!W165+'[2]по будинку'!AO165+'[3]по будинку'!AN165+'[4]по будинку'!AN165+'[5]по будинку'!AN165+'[6]по будинку'!AN165+'[7]по будинку'!AN165+'[8]по будинку'!AN165+'[9]по будинку'!AN165+'[10]по будинку'!AN165+'[11]по будинку'!AN165+'[12]по будинку'!AN165</f>
        <v>14734.19891896861</v>
      </c>
      <c r="AD165" s="10">
        <f t="shared" si="96"/>
        <v>10644.877951031387</v>
      </c>
      <c r="AE165" s="23">
        <v>0</v>
      </c>
      <c r="AF165" s="17">
        <f>[1]Дератизація!H166+'[2]по будинку'!AR165+'[3]по будинку'!AQ165+'[4]по будинку'!AQ165+'[5]по будинку'!AQ165+'[6]по будинку'!AQ165+'[7]по будинку'!AQ165+'[8]по будинку'!AQ165+'[9]по будинку'!AQ165+'[10]по будинку'!AQ165+'[11]по будинку'!AQ165+'[12]по будинку'!AQ165</f>
        <v>1948.4549699999998</v>
      </c>
      <c r="AG165" s="10">
        <f>[1]Дератизація!O166+'[2]по будинку'!AS165+'[3]по будинку'!AR165+'[4]по будинку'!AR165+'[5]по будинку'!AR165+'[6]по будинку'!AR165+'[7]по будинку'!AR165+'[8]по будинку'!AR165+'[9]по будинку'!AR165+'[10]по будинку'!AR165+'[11]по будинку'!AR165+'[12]по будинку'!AR165</f>
        <v>1610.0822899521661</v>
      </c>
      <c r="AH165" s="10">
        <f t="shared" si="84"/>
        <v>338.37268004783368</v>
      </c>
      <c r="AI165" s="23">
        <v>0</v>
      </c>
      <c r="AJ165" s="17">
        <f>[1]Дезінсекція!H167+'[2]по будинку'!AV165+'[3]по будинку'!AU165+'[4]по будинку'!AU165+'[5]по будинку'!AU165+'[6]по будинку'!AU165+'[7]по будинку'!AU165+'[8]по будинку'!AU165+'[9]по будинку'!AU165+'[10]по будинку'!AU165+'[11]по будинку'!AU165+'[12]по будинку'!AU165</f>
        <v>59.309309999999996</v>
      </c>
      <c r="AK165" s="10">
        <f>[1]Дезінсекція!O167+'[2]по будинку'!AW165+'[3]по будинку'!AV165+'[4]по будинку'!AV165+'[5]по будинку'!AV165+'[6]по будинку'!AV165+'[7]по будинку'!AV165+'[8]по будинку'!AV165+'[9]по будинку'!AV165+'[10]по будинку'!AV165+'[11]по будинку'!AV165+'[12]по будинку'!AV165</f>
        <v>0</v>
      </c>
      <c r="AL165" s="10">
        <f t="shared" si="85"/>
        <v>59.309309999999996</v>
      </c>
      <c r="AM165" s="23">
        <v>0</v>
      </c>
      <c r="AN165" s="17">
        <f>'[1]Обслуг. ДВК'!H167+'[2]по будинку'!AZ165+'[3]по будинку'!AY165+'[4]по будинку'!AY165+'[5]по будинку'!AY165+'[6]по будинку'!AY165+'[7]по будинку'!AY165+'[8]по будинку'!AY165+'[9]по будинку'!AY165+'[10]по будинку'!AY165+'[11]по будинку'!AY165+'[12]по будинку'!AY165</f>
        <v>7191.2751000000007</v>
      </c>
      <c r="AO165" s="10">
        <f>'[1]Обслуг. ДВК'!Q167+'[2]по будинку'!BA165+'[3]по будинку'!AZ165+'[4]по будинку'!AZ165+'[5]по будинку'!AZ165+'[6]по будинку'!AZ165+'[7]по будинку'!AZ165+'[8]по будинку'!AZ165+'[9]по будинку'!AZ165+'[10]по будинку'!AZ165+'[11]по будинку'!AZ165+'[12]по будинку'!AZ165</f>
        <v>6240.6481913860425</v>
      </c>
      <c r="AP165" s="10">
        <f t="shared" si="103"/>
        <v>950.62690861395822</v>
      </c>
      <c r="AQ165" s="23">
        <v>0</v>
      </c>
      <c r="AR165" s="17">
        <f>'[1]ТО мереж електропост.'!H168+'[2]по будинку'!BD165+'[3]по будинку'!BC165+'[4]по будинку'!BC165+'[5]по будинку'!BC165+'[6]по будинку'!BC165+'[7]по будинку'!BC165+'[8]по будинку'!BC165+'[9]по будинку'!BC165+'[10]по будинку'!BC165+'[11]по будинку'!BC165+'[12]по будинку'!BC165</f>
        <v>8719.1679899999981</v>
      </c>
      <c r="AS165" s="11">
        <f>'[1]ТО мереж електропост.'!P168+'[2]по будинку'!BE165+'[3]по будинку'!BD165+'[4]по будинку'!BD165+'[5]по будинку'!BD165+'[6]по будинку'!BD165+'[7]по будинку'!BD165+'[8]по будинку'!BD165+'[9]по будинку'!BD165+'[10]по будинку'!BD165+'[11]по будинку'!BD165+'[12]по будинку'!BD165</f>
        <v>2698.2530073747112</v>
      </c>
      <c r="AT165" s="10">
        <f t="shared" si="97"/>
        <v>6020.9149826252869</v>
      </c>
      <c r="AU165" s="23">
        <v>0</v>
      </c>
      <c r="AV165" s="17">
        <f>'[1]ПР констр.'!H167+'[2]по будинку'!BH165+'[3]по будинку'!BG165+'[4]по будинку'!BG165+'[5]по будинку'!BG165+'[6]по будинку'!BG165+'[7]по будинку'!BG165+'[8]по будинку'!BG165+'[9]по будинку'!BG165+'[10]по будинку'!BG165+'[11]по будинку'!BG165+'[12]по будинку'!BG165</f>
        <v>37640.994840000007</v>
      </c>
      <c r="AW165" s="10">
        <v>2524.81</v>
      </c>
      <c r="AX165" s="10">
        <f t="shared" si="87"/>
        <v>35116.184840000009</v>
      </c>
      <c r="AY165" s="23">
        <v>0</v>
      </c>
      <c r="AZ165" s="17">
        <f>'[1]Прибирання та вивезення снігу'!H166+'[2]по будинку'!BL165+'[3]по будинку'!BK165+'[4]по будинку'!BK165+'[5]по будинку'!BK165+'[6]по будинку'!BK165+'[7]по будинку'!BK165+'[8]по будинку'!BK165+'[9]по будинку'!BK165+'[10]по будинку'!BK165+'[11]по будинку'!BK165+'[12]по будинку'!BK165</f>
        <v>7211.5003500000003</v>
      </c>
      <c r="BA165" s="10">
        <f>'[1]Прибирання та вивезення снігу'!R166+'[2]по будинку'!BM165+'[3]по будинку'!BL165+'[4]по будинку'!BL165+'[5]по будинку'!BL165+'[6]по будинку'!BL165+'[7]по будинку'!BL165+'[8]по будинку'!BL165+'[9]по будинку'!BL165+'[10]по будинку'!BL165+'[11]по будинку'!BL165+'[12]по будинку'!BL165</f>
        <v>1826.8689486506235</v>
      </c>
      <c r="BB165" s="10">
        <f t="shared" si="76"/>
        <v>5384.6314013493766</v>
      </c>
      <c r="BC165" s="23">
        <v>0</v>
      </c>
      <c r="BD165" s="17">
        <f>'[1]експлуатація номерних знаків'!H167+'[2]по будинку'!BP165+'[3]по будинку'!BO165+'[4]по будинку'!BO165+'[5]по будинку'!BO165+'[6]по будинку'!BO165+'[7]по будинку'!BO165+'[8]по будинку'!BO165+'[9]по будинку'!BO165+'[10]по будинку'!BO165+'[11]по будинку'!BO165+'[12]по будинку'!BO165</f>
        <v>9.4354800000000019</v>
      </c>
      <c r="BE165" s="10">
        <f>'[1]експлуатація номерних знаків'!P167+'[2]по будинку'!BQ165+'[3]по будинку'!BP165+'[4]по будинку'!BP165+'[5]по будинку'!BP165+'[6]по будинку'!BP165+'[7]по будинку'!BP165+'[8]по будинку'!BP165+'[9]по будинку'!BP165+'[10]по будинку'!BP165+'[11]по будинку'!BP165+'[12]по будинку'!BP165</f>
        <v>0</v>
      </c>
      <c r="BF165" s="12">
        <f t="shared" si="88"/>
        <v>9.4354800000000019</v>
      </c>
      <c r="BG165" s="29">
        <v>0</v>
      </c>
      <c r="BH165" s="17">
        <f>'[1]Освітлення місць загального кор'!H167+'[2]по будинку'!BT165+'[3]по будинку'!BS165+'[4]по будинку'!BS165+'[5]по будинку'!BS165+'[6]по будинку'!BS165+'[7]по будинку'!BS165+'[8]по будинку'!BS165+'[9]по будинку'!BS165+'[10]по будинку'!BS165+'[11]по будинку'!BS165+'[12]по будинку'!BS165</f>
        <v>10131.496500000003</v>
      </c>
      <c r="BI165" s="10">
        <f>'[1]Освітлення місць загального кор'!Q167+'[2]по будинку'!BU165+'[3]по будинку'!BT165+'[4]по будинку'!BT165+'[5]по будинку'!BT165+'[6]по будинку'!BT165+'[7]по будинку'!BT165+'[8]по будинку'!BT165+'[9]по будинку'!BT165+'[10]по будинку'!BT165+'[11]по будинку'!BT165+'[12]по будинку'!BT165</f>
        <v>9456.7846510291729</v>
      </c>
      <c r="BJ165" s="10">
        <f t="shared" si="89"/>
        <v>674.71184897083003</v>
      </c>
      <c r="BK165" s="27">
        <v>0</v>
      </c>
      <c r="BL165" s="17">
        <v>0</v>
      </c>
      <c r="BM165" s="10">
        <f>'[1]Енергопостачання ліфтів'!P167+'[2]по будинку'!BY165+'[3]по будинку'!BX165+'[4]по будинку'!BX165+'[5]по будинку'!BX165+'[6]по будинку'!BX165+'[7]по будинку'!BX165+'[8]по будинку'!BX165+'[9]по будинку'!BX165+'[10]по будинку'!BX165+'[11]по будинку'!BX165+'[12]по будинку'!BX165</f>
        <v>0</v>
      </c>
      <c r="BN165" s="10">
        <f t="shared" si="90"/>
        <v>0</v>
      </c>
      <c r="BO165" s="23">
        <f t="shared" si="91"/>
        <v>0</v>
      </c>
      <c r="BP165" s="134">
        <f t="shared" si="92"/>
        <v>132916.13061000002</v>
      </c>
      <c r="BQ165" s="12">
        <f t="shared" si="92"/>
        <v>78416.57296143884</v>
      </c>
      <c r="BR165" s="10">
        <f t="shared" si="93"/>
        <v>54499.557648561182</v>
      </c>
      <c r="BS165" s="15">
        <v>0</v>
      </c>
      <c r="BT165" s="30">
        <f t="shared" si="94"/>
        <v>0.58997032641227909</v>
      </c>
    </row>
    <row r="166" spans="1:72" ht="17.100000000000001" customHeight="1" x14ac:dyDescent="0.2">
      <c r="A166" s="136">
        <v>161</v>
      </c>
      <c r="B166" s="39" t="s">
        <v>70</v>
      </c>
      <c r="C166" s="36">
        <v>25</v>
      </c>
      <c r="D166" s="22">
        <f>'[1]Прибирання сходових кліто'!H167+'[2]по будинку'!P166+'[3]по будинку'!O166+'[4]по будинку'!O166+'[5]по будинку'!O166+'[6]по будинку'!O166+'[7]по будинку'!O166+'[8]по будинку'!O166+'[9]по будинку'!O166+'[10]по будинку'!O166+'[11]по будинку'!O166+'[12]по будинку'!O166</f>
        <v>9785.010040000001</v>
      </c>
      <c r="E166" s="11">
        <f>'[1]Прибирання сходових кліто'!Y167+'[2]по будинку'!Q166+'[3]по будинку'!P166+'[4]по будинку'!P166+'[5]по будинку'!P166+'[6]по будинку'!P166+'[7]по будинку'!P166+'[8]по будинку'!P166+'[9]по будинку'!P166+'[10]по будинку'!P166+'[11]по будинку'!P166+'[12]по будинку'!P166</f>
        <v>7500.2397683051122</v>
      </c>
      <c r="F166" s="10">
        <f t="shared" si="108"/>
        <v>2284.7702716948888</v>
      </c>
      <c r="G166" s="23">
        <v>0</v>
      </c>
      <c r="H166" s="17">
        <f>'[1]Прибирання прибуд терит.'!H166+'[2]по будинку'!T166+'[3]по будинку'!S166+'[4]по будинку'!S166+'[5]по будинку'!S166+'[6]по будинку'!S166+'[7]по будинку'!S166+'[8]по будинку'!S166+'[9]по будинку'!S166+'[10]по будинку'!S166+'[11]по будинку'!S166+'[12]по будинку'!S166</f>
        <v>21982.54017</v>
      </c>
      <c r="I166" s="11">
        <f>'[1]Прибирання прибуд терит.'!AG166+'[2]по будинку'!U166+'[3]по будинку'!T166+'[4]по будинку'!T166+'[5]по будинку'!T166+'[6]по будинку'!T166+'[7]по будинку'!T166+'[8]по будинку'!T166+'[9]по будинку'!T166+'[10]по будинку'!T166+'[11]по будинку'!T166+'[12]по будинку'!T166</f>
        <v>26162.011856736717</v>
      </c>
      <c r="J166" s="10">
        <v>0</v>
      </c>
      <c r="K166" s="23">
        <f t="shared" si="77"/>
        <v>4179.4716867367169</v>
      </c>
      <c r="L166" s="22">
        <f>'[1]Вивезення та знешкодження ТПВ'!H168+'[2]по будинку'!X166+'[3]по будинку'!W166+'[4]по будинку'!W166+'[5]по будинку'!W166</f>
        <v>6408.8776499999994</v>
      </c>
      <c r="M166" s="10">
        <f>'[1]Вивезення та знешкодження ТПВ'!V168+'[2]по будинку'!Y166+'[3]по будинку'!X166+'[4]по будинку'!X166+'[5]по будинку'!X166</f>
        <v>7283.130347483183</v>
      </c>
      <c r="N166" s="10">
        <v>0</v>
      </c>
      <c r="O166" s="15">
        <f t="shared" si="78"/>
        <v>874.25269748318351</v>
      </c>
      <c r="P166" s="17">
        <f>'[1]Приб підвал, тех.поверхів,покр '!H168+'[2]по будинку'!AB166+'[3]по будинку'!AA166+'[4]по будинку'!AA166+'[5]по будинку'!AA166+'[6]по будинку'!AA166+'[7]по будинку'!AA166+'[8]по будинку'!AA166+'[9]по будинку'!AA166+'[10]по будинку'!AA166+'[11]по будинку'!AA166+'[12]по будинку'!AA166</f>
        <v>319.63515500000005</v>
      </c>
      <c r="Q166" s="11">
        <f>'[1]Приб підвал, тех.поверхів,покр '!Q168+'[2]по будинку'!AC166+'[3]по будинку'!AB166+'[4]по будинку'!AB166+'[5]по будинку'!AB166+'[6]по будинку'!AB166+'[7]по будинку'!AB166+'[8]по будинку'!AB166+'[9]по будинку'!AB166+'[10]по будинку'!AB166+'[11]по будинку'!AB166+'[12]по будинку'!AB166</f>
        <v>0</v>
      </c>
      <c r="R166" s="10">
        <f t="shared" si="79"/>
        <v>319.63515500000005</v>
      </c>
      <c r="S166" s="23">
        <v>0</v>
      </c>
      <c r="T166" s="17">
        <v>0</v>
      </c>
      <c r="U166" s="10">
        <f>'[1]ТО ліфтів'!Q168+'[2]по будинку'!AG166+'[3]по будинку'!AF166+'[4]по будинку'!AF166+'[5]по будинку'!AF166+'[6]по будинку'!AF166+'[7]по будинку'!AF166+'[8]по будинку'!AF166+'[9]по будинку'!AF166+'[10]по будинку'!AF166+'[11]по будинку'!AF166+'[12]по будинку'!AF166</f>
        <v>0</v>
      </c>
      <c r="V166" s="10">
        <f t="shared" si="80"/>
        <v>0</v>
      </c>
      <c r="W166" s="23">
        <f t="shared" si="81"/>
        <v>0</v>
      </c>
      <c r="X166" s="17">
        <f>'[1]Обслуг. дисп.'!H168+'[2]по будинку'!AJ166+'[3]по будинку'!AI166+'[4]по будинку'!AI166+'[5]по будинку'!AI166+'[6]по будинку'!AI166+'[7]по будинку'!AI166+'[8]по будинку'!AI166+'[9]по будинку'!AI166+'[10]по будинку'!AI166+'[11]по будинку'!AI166+'[12]по будинку'!AI166</f>
        <v>0</v>
      </c>
      <c r="Y166" s="10">
        <f>'[1]Обслуг. дисп.'!O168+'[2]по будинку'!AK166+'[3]по будинку'!AJ166+'[4]по будинку'!AJ166+'[5]по будинку'!AJ166+'[6]по будинку'!AJ166+'[7]по будинку'!AJ166+'[8]по будинку'!AJ166+'[9]по будинку'!AJ166+'[10]по будинку'!AJ166+'[11]по будинку'!AJ166+'[12]по будинку'!AJ166</f>
        <v>0</v>
      </c>
      <c r="Z166" s="10">
        <f t="shared" si="82"/>
        <v>0</v>
      </c>
      <c r="AA166" s="27">
        <f t="shared" si="83"/>
        <v>0</v>
      </c>
      <c r="AB166" s="17">
        <f>'[1]ТО внутр. буд.сист'!H166+'[2]по будинку'!AN166+'[3]по будинку'!AM166+'[4]по будинку'!AM166+'[5]по будинку'!AM166+'[6]по будинку'!AM166+'[7]по будинку'!AM166+'[8]по будинку'!AM166+'[9]по будинку'!AM166+'[10]по будинку'!AM166+'[11]по будинку'!AM166+'[12]по будинку'!AM166</f>
        <v>24626.025830999995</v>
      </c>
      <c r="AC166" s="10">
        <f>'[1]ТО внутр. буд.сист'!W166+'[2]по будинку'!AO166+'[3]по будинку'!AN166+'[4]по будинку'!AN166+'[5]по будинку'!AN166+'[6]по будинку'!AN166+'[7]по будинку'!AN166+'[8]по будинку'!AN166+'[9]по будинку'!AN166+'[10]по будинку'!AN166+'[11]по будинку'!AN166+'[12]по будинку'!AN166</f>
        <v>12089.74335157309</v>
      </c>
      <c r="AD166" s="10">
        <f t="shared" si="96"/>
        <v>12536.282479426905</v>
      </c>
      <c r="AE166" s="23">
        <v>0</v>
      </c>
      <c r="AF166" s="17">
        <f>[1]Дератизація!H167+'[2]по будинку'!AR166+'[3]по будинку'!AQ166+'[4]по будинку'!AQ166+'[5]по будинку'!AQ166+'[6]по будинку'!AQ166+'[7]по будинку'!AQ166+'[8]по будинку'!AQ166+'[9]по будинку'!AQ166+'[10]по будинку'!AQ166+'[11]по будинку'!AQ166+'[12]по будинку'!AQ166</f>
        <v>1558.0215500000002</v>
      </c>
      <c r="AG166" s="10">
        <f>[1]Дератизація!O167+'[2]по будинку'!AS166+'[3]по будинку'!AR166+'[4]по будинку'!AR166+'[5]по будинку'!AR166+'[6]по будинку'!AR166+'[7]по будинку'!AR166+'[8]по будинку'!AR166+'[9]по будинку'!AR166+'[10]по будинку'!AR166+'[11]по будинку'!AR166+'[12]по будинку'!AR166</f>
        <v>1291.1945419422079</v>
      </c>
      <c r="AH166" s="10">
        <f t="shared" si="84"/>
        <v>266.82700805779223</v>
      </c>
      <c r="AI166" s="23">
        <v>0</v>
      </c>
      <c r="AJ166" s="17">
        <f>[1]Дезінсекція!H168+'[2]по будинку'!AV166+'[3]по будинку'!AU166+'[4]по будинку'!AU166+'[5]по будинку'!AU166+'[6]по будинку'!AU166+'[7]по будинку'!AU166+'[8]по будинку'!AU166+'[9]по будинку'!AU166+'[10]по будинку'!AU166+'[11]по будинку'!AU166+'[12]по будинку'!AU166</f>
        <v>47.543631999999995</v>
      </c>
      <c r="AK166" s="10">
        <f>[1]Дезінсекція!O168+'[2]по будинку'!AW166+'[3]по будинку'!AV166+'[4]по будинку'!AV166+'[5]по будинку'!AV166+'[6]по будинку'!AV166+'[7]по будинку'!AV166+'[8]по будинку'!AV166+'[9]по будинку'!AV166+'[10]по будинку'!AV166+'[11]по будинку'!AV166+'[12]по будинку'!AV166</f>
        <v>0</v>
      </c>
      <c r="AL166" s="10">
        <f t="shared" si="85"/>
        <v>47.543631999999995</v>
      </c>
      <c r="AM166" s="23">
        <v>0</v>
      </c>
      <c r="AN166" s="17">
        <f>'[1]Обслуг. ДВК'!H168+'[2]по будинку'!AZ166+'[3]по будинку'!AY166+'[4]по будинку'!AY166+'[5]по будинку'!AY166+'[6]по будинку'!AY166+'[7]по будинку'!AY166+'[8]по будинку'!AY166+'[9]по будинку'!AY166+'[10]по будинку'!AY166+'[11]по будинку'!AY166+'[12]по будинку'!AY166</f>
        <v>7407.8185399999993</v>
      </c>
      <c r="AO166" s="10">
        <f>'[1]Обслуг. ДВК'!Q168+'[2]по будинку'!BA166+'[3]по будинку'!AZ166+'[4]по будинку'!AZ166+'[5]по будинку'!AZ166+'[6]по будинку'!AZ166+'[7]по будинку'!AZ166+'[8]по будинку'!AZ166+'[9]по будинку'!AZ166+'[10]по будинку'!AZ166+'[11]по будинку'!AZ166+'[12]по будинку'!AZ166</f>
        <v>6725.1477483727194</v>
      </c>
      <c r="AP166" s="10">
        <f t="shared" si="103"/>
        <v>682.67079162727987</v>
      </c>
      <c r="AQ166" s="23">
        <v>0</v>
      </c>
      <c r="AR166" s="17">
        <f>'[1]ТО мереж електропост.'!H169+'[2]по будинку'!BD166+'[3]по будинку'!BC166+'[4]по будинку'!BC166+'[5]по будинку'!BC166+'[6]по будинку'!BC166+'[7]по будинку'!BC166+'[8]по будинку'!BC166+'[9]по будинку'!BC166+'[10]по будинку'!BC166+'[11]по будинку'!BC166+'[12]по будинку'!BC166</f>
        <v>7414.5645290000002</v>
      </c>
      <c r="AS166" s="11">
        <f>'[1]ТО мереж електропост.'!P169+'[2]по будинку'!BE166+'[3]по будинку'!BD166+'[4]по будинку'!BD166+'[5]по будинку'!BD166+'[6]по будинку'!BD166+'[7]по будинку'!BD166+'[8]по будинку'!BD166+'[9]по будинку'!BD166+'[10]по будинку'!BD166+'[11]по будинку'!BD166+'[12]по будинку'!BD166</f>
        <v>2399.4856511241373</v>
      </c>
      <c r="AT166" s="10">
        <f t="shared" si="97"/>
        <v>5015.0788778758633</v>
      </c>
      <c r="AU166" s="23">
        <v>0</v>
      </c>
      <c r="AV166" s="17">
        <f>'[1]ПР констр.'!H168+'[2]по будинку'!BH166+'[3]по будинку'!BG166+'[4]по будинку'!BG166+'[5]по будинку'!BG166+'[6]по будинку'!BG166+'[7]по будинку'!BG166+'[8]по будинку'!BG166+'[9]по будинку'!BG166+'[10]по будинку'!BG166+'[11]по будинку'!BG166+'[12]по будинку'!BG166</f>
        <v>37937.629073000004</v>
      </c>
      <c r="AW166" s="10">
        <v>29212.400000000001</v>
      </c>
      <c r="AX166" s="10">
        <f t="shared" si="87"/>
        <v>8725.2290730000022</v>
      </c>
      <c r="AY166" s="23">
        <v>0</v>
      </c>
      <c r="AZ166" s="17">
        <f>'[1]Прибирання та вивезення снігу'!H167+'[2]по будинку'!BL166+'[3]по будинку'!BK166+'[4]по будинку'!BK166+'[5]по будинку'!BK166+'[6]по будинку'!BK166+'[7]по будинку'!BK166+'[8]по будинку'!BK166+'[9]по будинку'!BK166+'[10]по будинку'!BK166+'[11]по будинку'!BK166+'[12]по будинку'!BK166</f>
        <v>5707.172693999999</v>
      </c>
      <c r="BA166" s="10">
        <f>'[1]Прибирання та вивезення снігу'!R167+'[2]по будинку'!BM166+'[3]по будинку'!BL166+'[4]по будинку'!BL166+'[5]по будинку'!BL166+'[6]по будинку'!BL166+'[7]по будинку'!BL166+'[8]по будинку'!BL166+'[9]по будинку'!BL166+'[10]по будинку'!BL166+'[11]по будинку'!BL166+'[12]по будинку'!BL166</f>
        <v>1603.5195844648281</v>
      </c>
      <c r="BB166" s="10">
        <f t="shared" si="76"/>
        <v>4103.6531095351711</v>
      </c>
      <c r="BC166" s="23">
        <v>0</v>
      </c>
      <c r="BD166" s="17">
        <f>'[1]експлуатація номерних знаків'!H168+'[2]по будинку'!BP166+'[3]по будинку'!BO166+'[4]по будинку'!BO166+'[5]по будинку'!BO166+'[6]по будинку'!BO166+'[7]по будинку'!BO166+'[8]по будинку'!BO166+'[9]по будинку'!BO166+'[10]по будинку'!BO166+'[11]по будинку'!BO166+'[12]по будинку'!BO166</f>
        <v>8.9946520000000003</v>
      </c>
      <c r="BE166" s="10">
        <f>'[1]експлуатація номерних знаків'!P168+'[2]по будинку'!BQ166+'[3]по будинку'!BP166+'[4]по будинку'!BP166+'[5]по будинку'!BP166+'[6]по будинку'!BP166+'[7]по будинку'!BP166+'[8]по будинку'!BP166+'[9]по будинку'!BP166+'[10]по будинку'!BP166+'[11]по будинку'!BP166+'[12]по будинку'!BP166</f>
        <v>0</v>
      </c>
      <c r="BF166" s="12">
        <f t="shared" si="88"/>
        <v>8.9946520000000003</v>
      </c>
      <c r="BG166" s="29">
        <v>0</v>
      </c>
      <c r="BH166" s="17">
        <f>'[1]Освітлення місць загального кор'!H168+'[2]по будинку'!BT166+'[3]по будинку'!BS166+'[4]по будинку'!BS166+'[5]по будинку'!BS166+'[6]по будинку'!BS166+'[7]по будинку'!BS166+'[8]по будинку'!BS166+'[9]по будинку'!BS166+'[10]по будинку'!BS166+'[11]по будинку'!BS166+'[12]по будинку'!BS166</f>
        <v>5477.566558999999</v>
      </c>
      <c r="BI166" s="10">
        <f>'[1]Освітлення місць загального кор'!Q168+'[2]по будинку'!BU166+'[3]по будинку'!BT166+'[4]по будинку'!BT166+'[5]по будинку'!BT166+'[6]по будинку'!BT166+'[7]по будинку'!BT166+'[8]по будинку'!BT166+'[9]по будинку'!BT166+'[10]по будинку'!BT166+'[11]по будинку'!BT166+'[12]по будинку'!BT166</f>
        <v>0</v>
      </c>
      <c r="BJ166" s="10">
        <f t="shared" si="89"/>
        <v>5477.566558999999</v>
      </c>
      <c r="BK166" s="27">
        <v>0</v>
      </c>
      <c r="BL166" s="17">
        <v>0</v>
      </c>
      <c r="BM166" s="10">
        <f>'[1]Енергопостачання ліфтів'!P168+'[2]по будинку'!BY166+'[3]по будинку'!BX166+'[4]по будинку'!BX166+'[5]по будинку'!BX166+'[6]по будинку'!BX166+'[7]по будинку'!BX166+'[8]по будинку'!BX166+'[9]по будинку'!BX166+'[10]по будинку'!BX166+'[11]по будинку'!BX166+'[12]по будинку'!BX166</f>
        <v>0</v>
      </c>
      <c r="BN166" s="10">
        <f t="shared" si="90"/>
        <v>0</v>
      </c>
      <c r="BO166" s="23">
        <f t="shared" si="91"/>
        <v>0</v>
      </c>
      <c r="BP166" s="134">
        <f t="shared" si="92"/>
        <v>128681.40007499998</v>
      </c>
      <c r="BQ166" s="12">
        <f t="shared" si="92"/>
        <v>94266.872850001979</v>
      </c>
      <c r="BR166" s="10">
        <f t="shared" si="93"/>
        <v>34414.527224998004</v>
      </c>
      <c r="BS166" s="15">
        <v>0</v>
      </c>
      <c r="BT166" s="30">
        <f t="shared" si="94"/>
        <v>0.7325602052438035</v>
      </c>
    </row>
    <row r="167" spans="1:72" ht="17.100000000000001" customHeight="1" x14ac:dyDescent="0.2">
      <c r="A167" s="136">
        <v>162</v>
      </c>
      <c r="B167" s="39" t="s">
        <v>70</v>
      </c>
      <c r="C167" s="36" t="s">
        <v>85</v>
      </c>
      <c r="D167" s="22">
        <f>'[1]Прибирання сходових кліто'!H168+'[2]по будинку'!P167+'[3]по будинку'!O167+'[4]по будинку'!O167+'[5]по будинку'!O167+'[6]по будинку'!O167+'[7]по будинку'!O167+'[8]по будинку'!O167+'[9]по будинку'!O167+'[10]по будинку'!O167+'[11]по будинку'!O167+'[12]по будинку'!O167</f>
        <v>14555.571921999997</v>
      </c>
      <c r="E167" s="11">
        <f>'[1]Прибирання сходових кліто'!Y168+'[2]по будинку'!Q167+'[3]по будинку'!P167+'[4]по будинку'!P167+'[5]по будинку'!P167+'[6]по будинку'!P167+'[7]по будинку'!P167+'[8]по будинку'!P167+'[9]по будинку'!P167+'[10]по будинку'!P167+'[11]по будинку'!P167+'[12]по будинку'!P167</f>
        <v>10587.858826162497</v>
      </c>
      <c r="F167" s="10">
        <f t="shared" si="108"/>
        <v>3967.7130958375001</v>
      </c>
      <c r="G167" s="23">
        <v>0</v>
      </c>
      <c r="H167" s="17">
        <f>'[1]Прибирання прибуд терит.'!H167+'[2]по будинку'!T167+'[3]по будинку'!S167+'[4]по будинку'!S167+'[5]по будинку'!S167+'[6]по будинку'!S167+'[7]по будинку'!S167+'[8]по будинку'!S167+'[9]по будинку'!S167+'[10]по будинку'!S167+'[11]по будинку'!S167+'[12]по будинку'!S167</f>
        <v>23980.949144000002</v>
      </c>
      <c r="I167" s="11">
        <f>'[1]Прибирання прибуд терит.'!AG167+'[2]по будинку'!U167+'[3]по будинку'!T167+'[4]по будинку'!T167+'[5]по будинку'!T167+'[6]по будинку'!T167+'[7]по будинку'!T167+'[8]по будинку'!T167+'[9]по будинку'!T167+'[10]по будинку'!T167+'[11]по будинку'!T167+'[12]по будинку'!T167</f>
        <v>27325.552283385332</v>
      </c>
      <c r="J167" s="10">
        <v>0</v>
      </c>
      <c r="K167" s="23">
        <f>I167-H167</f>
        <v>3344.60313938533</v>
      </c>
      <c r="L167" s="22">
        <f>'[1]Вивезення та знешкодження ТПВ'!H169+'[2]по будинку'!X167+'[3]по будинку'!W167+'[4]по будинку'!W167+'[5]по будинку'!W167</f>
        <v>8967.4135000000006</v>
      </c>
      <c r="M167" s="10">
        <f>'[1]Вивезення та знешкодження ТПВ'!V169+'[2]по будинку'!Y167+'[3]по будинку'!X167+'[4]по будинку'!X167+'[5]по будинку'!X167</f>
        <v>9770.2867223128651</v>
      </c>
      <c r="N167" s="10">
        <v>0</v>
      </c>
      <c r="O167" s="15">
        <f t="shared" si="78"/>
        <v>802.87322231286453</v>
      </c>
      <c r="P167" s="17">
        <f>'[1]Приб підвал, тех.поверхів,покр '!H169+'[2]по будинку'!AB167+'[3]по будинку'!AA167+'[4]по будинку'!AA167+'[5]по будинку'!AA167+'[6]по будинку'!AA167+'[7]по будинку'!AA167+'[8]по будинку'!AA167+'[9]по будинку'!AA167+'[10]по будинку'!AA167+'[11]по будинку'!AA167+'[12]по будинку'!AA167</f>
        <v>1226.6587489999997</v>
      </c>
      <c r="Q167" s="11">
        <f>'[1]Приб підвал, тех.поверхів,покр '!Q169+'[2]по будинку'!AC167+'[3]по будинку'!AB167+'[4]по будинку'!AB167+'[5]по будинку'!AB167+'[6]по будинку'!AB167+'[7]по будинку'!AB167+'[8]по будинку'!AB167+'[9]по будинку'!AB167+'[10]по будинку'!AB167+'[11]по будинку'!AB167+'[12]по будинку'!AB167</f>
        <v>0</v>
      </c>
      <c r="R167" s="10">
        <f t="shared" si="79"/>
        <v>1226.6587489999997</v>
      </c>
      <c r="S167" s="23">
        <v>0</v>
      </c>
      <c r="T167" s="17">
        <v>0</v>
      </c>
      <c r="U167" s="10">
        <f>'[1]ТО ліфтів'!Q169+'[2]по будинку'!AG167+'[3]по будинку'!AF167+'[4]по будинку'!AF167+'[5]по будинку'!AF167+'[6]по будинку'!AF167+'[7]по будинку'!AF167+'[8]по будинку'!AF167+'[9]по будинку'!AF167+'[10]по будинку'!AF167+'[11]по будинку'!AF167+'[12]по будинку'!AF167</f>
        <v>0</v>
      </c>
      <c r="V167" s="10">
        <f t="shared" si="80"/>
        <v>0</v>
      </c>
      <c r="W167" s="23">
        <f t="shared" si="81"/>
        <v>0</v>
      </c>
      <c r="X167" s="17">
        <f>'[1]Обслуг. дисп.'!H169+'[2]по будинку'!AJ167+'[3]по будинку'!AI167+'[4]по будинку'!AI167+'[5]по будинку'!AI167+'[6]по будинку'!AI167+'[7]по будинку'!AI167+'[8]по будинку'!AI167+'[9]по будинку'!AI167+'[10]по будинку'!AI167+'[11]по будинку'!AI167+'[12]по будинку'!AI167</f>
        <v>0</v>
      </c>
      <c r="Y167" s="10">
        <f>'[1]Обслуг. дисп.'!O169+'[2]по будинку'!AK167+'[3]по будинку'!AJ167+'[4]по будинку'!AJ167+'[5]по будинку'!AJ167+'[6]по будинку'!AJ167+'[7]по будинку'!AJ167+'[8]по будинку'!AJ167+'[9]по будинку'!AJ167+'[10]по будинку'!AJ167+'[11]по будинку'!AJ167+'[12]по будинку'!AJ167</f>
        <v>0</v>
      </c>
      <c r="Z167" s="10">
        <f t="shared" si="82"/>
        <v>0</v>
      </c>
      <c r="AA167" s="27">
        <f t="shared" si="83"/>
        <v>0</v>
      </c>
      <c r="AB167" s="17">
        <f>'[1]ТО внутр. буд.сист'!H167+'[2]по будинку'!AN167+'[3]по будинку'!AM167+'[4]по будинку'!AM167+'[5]по будинку'!AM167+'[6]по будинку'!AM167+'[7]по будинку'!AM167+'[8]по будинку'!AM167+'[9]по будинку'!AM167+'[10]по будинку'!AM167+'[11]по будинку'!AM167+'[12]по будинку'!AM167</f>
        <v>31032.255778000006</v>
      </c>
      <c r="AC167" s="10">
        <f>'[1]ТО внутр. буд.сист'!W167+'[2]по будинку'!AO167+'[3]по будинку'!AN167+'[4]по будинку'!AN167+'[5]по будинку'!AN167+'[6]по будинку'!AN167+'[7]по будинку'!AN167+'[8]по будинку'!AN167+'[9]по будинку'!AN167+'[10]по будинку'!AN167+'[11]по будинку'!AN167+'[12]по будинку'!AN167</f>
        <v>24965.933592705409</v>
      </c>
      <c r="AD167" s="10">
        <f t="shared" si="96"/>
        <v>6066.3221852945971</v>
      </c>
      <c r="AE167" s="23">
        <v>0</v>
      </c>
      <c r="AF167" s="17">
        <f>[1]Дератизація!H168+'[2]по будинку'!AR167+'[3]по будинку'!AQ167+'[4]по будинку'!AQ167+'[5]по будинку'!AQ167+'[6]по будинку'!AQ167+'[7]по будинку'!AQ167+'[8]по будинку'!AQ167+'[9]по будинку'!AQ167+'[10]по будинку'!AQ167+'[11]по будинку'!AQ167+'[12]по будинку'!AQ167</f>
        <v>2323.1857300000001</v>
      </c>
      <c r="AG167" s="10">
        <f>[1]Дератизація!O168+'[2]по будинку'!AS167+'[3]по будинку'!AR167+'[4]по будинку'!AR167+'[5]по будинку'!AR167+'[6]по будинку'!AR167+'[7]по будинку'!AR167+'[8]по будинку'!AR167+'[9]по будинку'!AR167+'[10]по будинку'!AR167+'[11]по будинку'!AR167+'[12]по будинку'!AR167</f>
        <v>1948.9456478374648</v>
      </c>
      <c r="AH167" s="10">
        <f t="shared" si="84"/>
        <v>374.24008216253537</v>
      </c>
      <c r="AI167" s="23">
        <v>0</v>
      </c>
      <c r="AJ167" s="17">
        <f>[1]Дезінсекція!H169+'[2]по будинку'!AV167+'[3]по будинку'!AU167+'[4]по будинку'!AU167+'[5]по будинку'!AU167+'[6]по будинку'!AU167+'[7]по будинку'!AU167+'[8]по будинку'!AU167+'[9]по будинку'!AU167+'[10]по будинку'!AU167+'[11]по будинку'!AU167+'[12]по будинку'!AU167</f>
        <v>70.48804100000001</v>
      </c>
      <c r="AK167" s="10">
        <f>[1]Дезінсекція!O169+'[2]по будинку'!AW167+'[3]по будинку'!AV167+'[4]по будинку'!AV167+'[5]по будинку'!AV167+'[6]по будинку'!AV167+'[7]по будинку'!AV167+'[8]по будинку'!AV167+'[9]по будинку'!AV167+'[10]по будинку'!AV167+'[11]по будинку'!AV167+'[12]по будинку'!AV167</f>
        <v>0</v>
      </c>
      <c r="AL167" s="10">
        <f t="shared" si="85"/>
        <v>70.48804100000001</v>
      </c>
      <c r="AM167" s="23">
        <v>0</v>
      </c>
      <c r="AN167" s="17">
        <f>'[1]Обслуг. ДВК'!H169+'[2]по будинку'!AZ167+'[3]по будинку'!AY167+'[4]по будинку'!AY167+'[5]по будинку'!AY167+'[6]по будинку'!AY167+'[7]по будинку'!AY167+'[8]по будинку'!AY167+'[9]по будинку'!AY167+'[10]по будинку'!AY167+'[11]по будинку'!AY167+'[12]по будинку'!AY167</f>
        <v>2947.1508739999995</v>
      </c>
      <c r="AO167" s="10">
        <f>'[1]Обслуг. ДВК'!Q169+'[2]по будинку'!BA167+'[3]по будинку'!AZ167+'[4]по будинку'!AZ167+'[5]по будинку'!AZ167+'[6]по будинку'!AZ167+'[7]по будинку'!AZ167+'[8]по будинку'!AZ167+'[9]по будинку'!AZ167+'[10]по будинку'!AZ167+'[11]по будинку'!AZ167+'[12]по будинку'!AZ167</f>
        <v>3324.979179191283</v>
      </c>
      <c r="AP167" s="10">
        <v>0</v>
      </c>
      <c r="AQ167" s="23">
        <f t="shared" si="100"/>
        <v>377.82830519128356</v>
      </c>
      <c r="AR167" s="17">
        <f>'[1]ТО мереж електропост.'!H170+'[2]по будинку'!BD167+'[3]по будинку'!BC167+'[4]по будинку'!BC167+'[5]по будинку'!BC167+'[6]по будинку'!BC167+'[7]по будинку'!BC167+'[8]по будинку'!BC167+'[9]по будинку'!BC167+'[10]по будинку'!BC167+'[11]по будинку'!BC167+'[12]по будинку'!BC167</f>
        <v>11471.198767000003</v>
      </c>
      <c r="AS167" s="11">
        <f>'[1]ТО мереж електропост.'!P170+'[2]по будинку'!BE167+'[3]по будинку'!BD167+'[4]по будинку'!BD167+'[5]по будинку'!BD167+'[6]по будинку'!BD167+'[7]по будинку'!BD167+'[8]по будинку'!BD167+'[9]по будинку'!BD167+'[10]по будинку'!BD167+'[11]по будинку'!BD167+'[12]по будинку'!BD167</f>
        <v>2935.3087519641454</v>
      </c>
      <c r="AT167" s="10">
        <f t="shared" si="97"/>
        <v>8535.8900150358586</v>
      </c>
      <c r="AU167" s="23">
        <v>0</v>
      </c>
      <c r="AV167" s="17">
        <f>'[1]ПР констр.'!H169+'[2]по будинку'!BH167+'[3]по будинку'!BG167+'[4]по будинку'!BG167+'[5]по будинку'!BG167+'[6]по будинку'!BG167+'[7]по будинку'!BG167+'[8]по будинку'!BG167+'[9]по будинку'!BG167+'[10]по будинку'!BG167+'[11]по будинку'!BG167+'[12]по будинку'!BG167</f>
        <v>54070.166693000006</v>
      </c>
      <c r="AW167" s="10">
        <v>24940.91</v>
      </c>
      <c r="AX167" s="10">
        <f t="shared" si="87"/>
        <v>29129.256693000007</v>
      </c>
      <c r="AY167" s="23">
        <v>0</v>
      </c>
      <c r="AZ167" s="17">
        <f>'[1]Прибирання та вивезення снігу'!H168+'[2]по будинку'!BL167+'[3]по будинку'!BK167+'[4]по будинку'!BK167+'[5]по будинку'!BK167+'[6]по будинку'!BK167+'[7]по будинку'!BK167+'[8]по будинку'!BK167+'[9]по будинку'!BK167+'[10]по будинку'!BK167+'[11]по будинку'!BK167+'[12]по будинку'!BK167</f>
        <v>8931.5438460000041</v>
      </c>
      <c r="BA167" s="10">
        <f>'[1]Прибирання та вивезення снігу'!R168+'[2]по будинку'!BM167+'[3]по будинку'!BL167+'[4]по будинку'!BL167+'[5]по будинку'!BL167+'[6]по будинку'!BL167+'[7]по будинку'!BL167+'[8]по будинку'!BL167+'[9]по будинку'!BL167+'[10]по будинку'!BL167+'[11]по будинку'!BL167+'[12]по будинку'!BL167</f>
        <v>1852.97590387318</v>
      </c>
      <c r="BB167" s="10">
        <f t="shared" si="76"/>
        <v>7078.5679421268242</v>
      </c>
      <c r="BC167" s="23">
        <v>0</v>
      </c>
      <c r="BD167" s="17">
        <f>'[1]експлуатація номерних знаків'!H169+'[2]по будинку'!BP167+'[3]по будинку'!BO167+'[4]по будинку'!BO167+'[5]по будинку'!BO167+'[6]по будинку'!BO167+'[7]по будинку'!BO167+'[8]по будинку'!BO167+'[9]по будинку'!BO167+'[10]по будинку'!BO167+'[11]по будинку'!BO167+'[12]по будинку'!BO167</f>
        <v>5.8392459999999993</v>
      </c>
      <c r="BE167" s="10">
        <f>'[1]експлуатація номерних знаків'!P169+'[2]по будинку'!BQ167+'[3]по будинку'!BP167+'[4]по будинку'!BP167+'[5]по будинку'!BP167+'[6]по будинку'!BP167+'[7]по будинку'!BP167+'[8]по будинку'!BP167+'[9]по будинку'!BP167+'[10]по будинку'!BP167+'[11]по будинку'!BP167+'[12]по будинку'!BP167</f>
        <v>0</v>
      </c>
      <c r="BF167" s="12">
        <f t="shared" si="88"/>
        <v>5.8392459999999993</v>
      </c>
      <c r="BG167" s="29">
        <v>0</v>
      </c>
      <c r="BH167" s="17">
        <f>'[1]Освітлення місць загального кор'!H169+'[2]по будинку'!BT167+'[3]по будинку'!BS167+'[4]по будинку'!BS167+'[5]по будинку'!BS167+'[6]по будинку'!BS167+'[7]по будинку'!BS167+'[8]по будинку'!BS167+'[9]по будинку'!BS167+'[10]по будинку'!BS167+'[11]по будинку'!BS167+'[12]по будинку'!BS167</f>
        <v>16724.851811</v>
      </c>
      <c r="BI167" s="10">
        <f>'[1]Освітлення місць загального кор'!Q169+'[2]по будинку'!BU167+'[3]по будинку'!BT167+'[4]по будинку'!BT167+'[5]по будинку'!BT167+'[6]по будинку'!BT167+'[7]по будинку'!BT167+'[8]по будинку'!BT167+'[9]по будинку'!BT167+'[10]по будинку'!BT167+'[11]по будинку'!BT167+'[12]по будинку'!BT167</f>
        <v>22237.868903112354</v>
      </c>
      <c r="BJ167" s="10">
        <v>0</v>
      </c>
      <c r="BK167" s="27">
        <f t="shared" si="102"/>
        <v>5513.0170921123536</v>
      </c>
      <c r="BL167" s="17">
        <v>0</v>
      </c>
      <c r="BM167" s="10">
        <f>'[1]Енергопостачання ліфтів'!P169+'[2]по будинку'!BY167+'[3]по будинку'!BX167+'[4]по будинку'!BX167+'[5]по будинку'!BX167+'[6]по будинку'!BX167+'[7]по будинку'!BX167+'[8]по будинку'!BX167+'[9]по будинку'!BX167+'[10]по будинку'!BX167+'[11]по будинку'!BX167+'[12]по будинку'!BX167</f>
        <v>0</v>
      </c>
      <c r="BN167" s="10">
        <f t="shared" si="90"/>
        <v>0</v>
      </c>
      <c r="BO167" s="23">
        <f t="shared" si="91"/>
        <v>0</v>
      </c>
      <c r="BP167" s="134">
        <f t="shared" si="92"/>
        <v>176307.27410100005</v>
      </c>
      <c r="BQ167" s="12">
        <f t="shared" si="92"/>
        <v>129890.61981054454</v>
      </c>
      <c r="BR167" s="10">
        <f t="shared" si="93"/>
        <v>46416.65429045551</v>
      </c>
      <c r="BS167" s="15">
        <v>0</v>
      </c>
      <c r="BT167" s="30">
        <f t="shared" si="94"/>
        <v>0.73672864873479305</v>
      </c>
    </row>
    <row r="168" spans="1:72" ht="17.100000000000001" customHeight="1" x14ac:dyDescent="0.2">
      <c r="A168" s="135">
        <v>163</v>
      </c>
      <c r="B168" s="39" t="s">
        <v>70</v>
      </c>
      <c r="C168" s="36">
        <v>27</v>
      </c>
      <c r="D168" s="22">
        <f>'[1]Прибирання сходових кліто'!H169+'[2]по будинку'!P168+'[3]по будинку'!O168+'[4]по будинку'!O168+'[5]по будинку'!O168+'[6]по будинку'!O168+'[7]по будинку'!O168+'[8]по будинку'!O168+'[9]по будинку'!O168+'[10]по будинку'!O168+'[11]по будинку'!O168+'[12]по будинку'!O168</f>
        <v>13836.306311999999</v>
      </c>
      <c r="E168" s="11">
        <f>'[1]Прибирання сходових кліто'!Y169+'[2]по будинку'!Q168+'[3]по будинку'!P168+'[4]по будинку'!P168+'[5]по будинку'!P168+'[6]по будинку'!P168+'[7]по будинку'!P168+'[8]по будинку'!P168+'[9]по будинку'!P168+'[10]по будинку'!P168+'[11]по будинку'!P168+'[12]по будинку'!P168</f>
        <v>14973.824747494798</v>
      </c>
      <c r="F168" s="10">
        <v>0</v>
      </c>
      <c r="G168" s="23">
        <f>E168-D168</f>
        <v>1137.5184354947996</v>
      </c>
      <c r="H168" s="17">
        <f>'[1]Прибирання прибуд терит.'!H168+'[2]по будинку'!T168+'[3]по будинку'!S168+'[4]по будинку'!S168+'[5]по будинку'!S168+'[6]по будинку'!S168+'[7]по будинку'!S168+'[8]по будинку'!S168+'[9]по будинку'!S168+'[10]по будинку'!S168+'[11]по будинку'!S168+'[12]по будинку'!S168</f>
        <v>26555.02152300001</v>
      </c>
      <c r="I168" s="11">
        <f>'[1]Прибирання прибуд терит.'!AG168+'[2]по будинку'!U168+'[3]по будинку'!T168+'[4]по будинку'!T168+'[5]по будинку'!T168+'[6]по будинку'!T168+'[7]по будинку'!T168+'[8]по будинку'!T168+'[9]по будинку'!T168+'[10]по будинку'!T168+'[11]по будинку'!T168+'[12]по будинку'!T168</f>
        <v>37784.862029645628</v>
      </c>
      <c r="J168" s="10">
        <v>0</v>
      </c>
      <c r="K168" s="23">
        <f>I168-H168</f>
        <v>11229.840506645618</v>
      </c>
      <c r="L168" s="22">
        <f>'[1]Вивезення та знешкодження ТПВ'!H170+'[2]по будинку'!X168+'[3]по будинку'!W168+'[4]по будинку'!W168+'[5]по будинку'!W168</f>
        <v>8859.3480000000018</v>
      </c>
      <c r="M168" s="10">
        <f>'[1]Вивезення та знешкодження ТПВ'!V170+'[2]по будинку'!Y168+'[3]по будинку'!X168+'[4]по будинку'!X168+'[5]по будинку'!X168</f>
        <v>9680.7101323975621</v>
      </c>
      <c r="N168" s="10">
        <v>0</v>
      </c>
      <c r="O168" s="15">
        <f t="shared" si="78"/>
        <v>821.36213239756034</v>
      </c>
      <c r="P168" s="17">
        <f>'[1]Приб підвал, тех.поверхів,покр '!H170+'[2]по будинку'!AB168+'[3]по будинку'!AA168+'[4]по будинку'!AA168+'[5]по будинку'!AA168+'[6]по будинку'!AA168+'[7]по будинку'!AA168+'[8]по будинку'!AA168+'[9]по будинку'!AA168+'[10]по будинку'!AA168+'[11]по будинку'!AA168+'[12]по будинку'!AA168</f>
        <v>387.59026499999999</v>
      </c>
      <c r="Q168" s="11">
        <f>'[1]Приб підвал, тех.поверхів,покр '!Q170+'[2]по будинку'!AC168+'[3]по будинку'!AB168+'[4]по будинку'!AB168+'[5]по будинку'!AB168+'[6]по будинку'!AB168+'[7]по будинку'!AB168+'[8]по будинку'!AB168+'[9]по будинку'!AB168+'[10]по будинку'!AB168+'[11]по будинку'!AB168+'[12]по будинку'!AB168</f>
        <v>0</v>
      </c>
      <c r="R168" s="10">
        <f t="shared" si="79"/>
        <v>387.59026499999999</v>
      </c>
      <c r="S168" s="23">
        <v>0</v>
      </c>
      <c r="T168" s="17">
        <v>0</v>
      </c>
      <c r="U168" s="10">
        <f>'[1]ТО ліфтів'!Q170+'[2]по будинку'!AG168+'[3]по будинку'!AF168+'[4]по будинку'!AF168+'[5]по будинку'!AF168+'[6]по будинку'!AF168+'[7]по будинку'!AF168+'[8]по будинку'!AF168+'[9]по будинку'!AF168+'[10]по будинку'!AF168+'[11]по будинку'!AF168+'[12]по будинку'!AF168</f>
        <v>0</v>
      </c>
      <c r="V168" s="10">
        <f t="shared" si="80"/>
        <v>0</v>
      </c>
      <c r="W168" s="23">
        <f t="shared" si="81"/>
        <v>0</v>
      </c>
      <c r="X168" s="17">
        <f>'[1]Обслуг. дисп.'!H170+'[2]по будинку'!AJ168+'[3]по будинку'!AI168+'[4]по будинку'!AI168+'[5]по будинку'!AI168+'[6]по будинку'!AI168+'[7]по будинку'!AI168+'[8]по будинку'!AI168+'[9]по будинку'!AI168+'[10]по будинку'!AI168+'[11]по будинку'!AI168+'[12]по будинку'!AI168</f>
        <v>0</v>
      </c>
      <c r="Y168" s="10">
        <f>'[1]Обслуг. дисп.'!O170+'[2]по будинку'!AK168+'[3]по будинку'!AJ168+'[4]по будинку'!AJ168+'[5]по будинку'!AJ168+'[6]по будинку'!AJ168+'[7]по будинку'!AJ168+'[8]по будинку'!AJ168+'[9]по будинку'!AJ168+'[10]по будинку'!AJ168+'[11]по будинку'!AJ168+'[12]по будинку'!AJ168</f>
        <v>0</v>
      </c>
      <c r="Z168" s="10">
        <f t="shared" si="82"/>
        <v>0</v>
      </c>
      <c r="AA168" s="27">
        <f t="shared" si="83"/>
        <v>0</v>
      </c>
      <c r="AB168" s="17">
        <f>'[1]ТО внутр. буд.сист'!H168+'[2]по будинку'!AN168+'[3]по будинку'!AM168+'[4]по будинку'!AM168+'[5]по будинку'!AM168+'[6]по будинку'!AM168+'[7]по будинку'!AM168+'[8]по будинку'!AM168+'[9]по будинку'!AM168+'[10]по будинку'!AM168+'[11]по будинку'!AM168+'[12]по будинку'!AM168</f>
        <v>32801.193630000002</v>
      </c>
      <c r="AC168" s="10">
        <f>'[1]ТО внутр. буд.сист'!W168+'[2]по будинку'!AO168+'[3]по будинку'!AN168+'[4]по будинку'!AN168+'[5]по будинку'!AN168+'[6]по будинку'!AN168+'[7]по будинку'!AN168+'[8]по будинку'!AN168+'[9]по будинку'!AN168+'[10]по будинку'!AN168+'[11]по будинку'!AN168+'[12]по будинку'!AN168</f>
        <v>36729.588655808642</v>
      </c>
      <c r="AD168" s="10">
        <v>0</v>
      </c>
      <c r="AE168" s="23">
        <f>AC168-AB168</f>
        <v>3928.3950258086406</v>
      </c>
      <c r="AF168" s="17">
        <f>[1]Дератизація!H169+'[2]по будинку'!AR168+'[3]по будинку'!AQ168+'[4]по будинку'!AQ168+'[5]по будинку'!AQ168+'[6]по будинку'!AQ168+'[7]по будинку'!AQ168+'[8]по будинку'!AQ168+'[9]по будинку'!AQ168+'[10]по будинку'!AQ168+'[11]по будинку'!AQ168+'[12]по будинку'!AQ168</f>
        <v>1894.985226</v>
      </c>
      <c r="AG168" s="10">
        <f>[1]Дератизація!O169+'[2]по будинку'!AS168+'[3]по будинку'!AR168+'[4]по будинку'!AR168+'[5]по будинку'!AR168+'[6]по будинку'!AR168+'[7]по будинку'!AR168+'[8]по будинку'!AR168+'[9]по будинку'!AR168+'[10]по будинку'!AR168+'[11]по будинку'!AR168+'[12]по будинку'!AR168</f>
        <v>1571.575090192473</v>
      </c>
      <c r="AH168" s="10">
        <f t="shared" si="84"/>
        <v>323.41013580752701</v>
      </c>
      <c r="AI168" s="23">
        <v>0</v>
      </c>
      <c r="AJ168" s="17">
        <f>[1]Дезінсекція!H170+'[2]по будинку'!AV168+'[3]по будинку'!AU168+'[4]по будинку'!AU168+'[5]по будинку'!AU168+'[6]по будинку'!AU168+'[7]по будинку'!AU168+'[8]по будинку'!AU168+'[9]по будинку'!AU168+'[10]по будинку'!AU168+'[11]по будинку'!AU168+'[12]по будинку'!AU168</f>
        <v>62.457326999999992</v>
      </c>
      <c r="AK168" s="10">
        <f>[1]Дезінсекція!O170+'[2]по будинку'!AW168+'[3]по будинку'!AV168+'[4]по будинку'!AV168+'[5]по будинку'!AV168+'[6]по будинку'!AV168+'[7]по будинку'!AV168+'[8]по будинку'!AV168+'[9]по будинку'!AV168+'[10]по будинку'!AV168+'[11]по будинку'!AV168+'[12]по будинку'!AV168</f>
        <v>0</v>
      </c>
      <c r="AL168" s="10">
        <f t="shared" si="85"/>
        <v>62.457326999999992</v>
      </c>
      <c r="AM168" s="23">
        <v>0</v>
      </c>
      <c r="AN168" s="17">
        <f>'[1]Обслуг. ДВК'!H170+'[2]по будинку'!AZ168+'[3]по будинку'!AY168+'[4]по будинку'!AY168+'[5]по будинку'!AY168+'[6]по будинку'!AY168+'[7]по будинку'!AY168+'[8]по будинку'!AY168+'[9]по будинку'!AY168+'[10]по будинку'!AY168+'[11]по будинку'!AY168+'[12]по будинку'!AY168</f>
        <v>10592.500671</v>
      </c>
      <c r="AO168" s="10">
        <f>'[1]Обслуг. ДВК'!Q170+'[2]по будинку'!BA168+'[3]по будинку'!AZ168+'[4]по будинку'!AZ168+'[5]по будинку'!AZ168+'[6]по будинку'!AZ168+'[7]по будинку'!AZ168+'[8]по будинку'!AZ168+'[9]по будинку'!AZ168+'[10]по будинку'!AZ168+'[11]по будинку'!AZ168+'[12]по будинку'!AZ168</f>
        <v>9118.7225085857281</v>
      </c>
      <c r="AP168" s="10">
        <f t="shared" si="103"/>
        <v>1473.7781624142717</v>
      </c>
      <c r="AQ168" s="23">
        <v>0</v>
      </c>
      <c r="AR168" s="17">
        <f>'[1]ТО мереж електропост.'!H171+'[2]по будинку'!BD168+'[3]по будинку'!BC168+'[4]по будинку'!BC168+'[5]по будинку'!BC168+'[6]по будинку'!BC168+'[7]по будинку'!BC168+'[8]по будинку'!BC168+'[9]по будинку'!BC168+'[10]по будинку'!BC168+'[11]по будинку'!BC168+'[12]по будинку'!BC168</f>
        <v>11592.261449999998</v>
      </c>
      <c r="AS168" s="11">
        <f>'[1]ТО мереж електропост.'!P171+'[2]по будинку'!BE168+'[3]по будинку'!BD168+'[4]по будинку'!BD168+'[5]по будинку'!BD168+'[6]по будинку'!BD168+'[7]по будинку'!BD168+'[8]по будинку'!BD168+'[9]по будинку'!BD168+'[10]по будинку'!BD168+'[11]по будинку'!BD168+'[12]по будинку'!BD168</f>
        <v>2704.8976321575469</v>
      </c>
      <c r="AT168" s="10">
        <f t="shared" si="97"/>
        <v>8887.3638178424517</v>
      </c>
      <c r="AU168" s="23">
        <v>0</v>
      </c>
      <c r="AV168" s="17">
        <f>'[1]ПР констр.'!H170+'[2]по будинку'!BH168+'[3]по будинку'!BG168+'[4]по будинку'!BG168+'[5]по будинку'!BG168+'[6]по будинку'!BG168+'[7]по будинку'!BG168+'[8]по будинку'!BG168+'[9]по будинку'!BG168+'[10]по будинку'!BG168+'[11]по будинку'!BG168+'[12]по будинку'!BG168</f>
        <v>49509.218763000004</v>
      </c>
      <c r="AW168" s="10">
        <v>34382.210000000006</v>
      </c>
      <c r="AX168" s="10">
        <f t="shared" si="87"/>
        <v>15127.008762999998</v>
      </c>
      <c r="AY168" s="23">
        <v>0</v>
      </c>
      <c r="AZ168" s="17">
        <f>'[1]Прибирання та вивезення снігу'!H169+'[2]по будинку'!BL168+'[3]по будинку'!BK168+'[4]по будинку'!BK168+'[5]по будинку'!BK168+'[6]по будинку'!BK168+'[7]по будинку'!BK168+'[8]по будинку'!BK168+'[9]по будинку'!BK168+'[10]по будинку'!BK168+'[11]по будинку'!BK168+'[12]по будинку'!BK168</f>
        <v>6785.2650059999978</v>
      </c>
      <c r="BA168" s="10">
        <f>'[1]Прибирання та вивезення снігу'!R169+'[2]по будинку'!BM168+'[3]по будинку'!BL168+'[4]по будинку'!BL168+'[5]по будинку'!BL168+'[6]по будинку'!BL168+'[7]по будинку'!BL168+'[8]по будинку'!BL168+'[9]по будинку'!BL168+'[10]по будинку'!BL168+'[11]по будинку'!BL168+'[12]по будинку'!BL168</f>
        <v>3093.3265907262462</v>
      </c>
      <c r="BB168" s="10">
        <f t="shared" si="76"/>
        <v>3691.9384152737516</v>
      </c>
      <c r="BC168" s="23">
        <v>0</v>
      </c>
      <c r="BD168" s="17">
        <f>'[1]експлуатація номерних знаків'!H170+'[2]по будинку'!BP168+'[3]по будинку'!BO168+'[4]по будинку'!BO168+'[5]по будинку'!BO168+'[6]по будинку'!BO168+'[7]по будинку'!BO168+'[8]по будинку'!BO168+'[9]по будинку'!BO168+'[10]по будинку'!BO168+'[11]по будинку'!BO168+'[12]по будинку'!BO168</f>
        <v>6.2013780000000009</v>
      </c>
      <c r="BE168" s="10">
        <f>'[1]експлуатація номерних знаків'!P170+'[2]по будинку'!BQ168+'[3]по будинку'!BP168+'[4]по будинку'!BP168+'[5]по будинку'!BP168+'[6]по будинку'!BP168+'[7]по будинку'!BP168+'[8]по будинку'!BP168+'[9]по будинку'!BP168+'[10]по будинку'!BP168+'[11]по будинку'!BP168+'[12]по будинку'!BP168</f>
        <v>0</v>
      </c>
      <c r="BF168" s="12">
        <f t="shared" si="88"/>
        <v>6.2013780000000009</v>
      </c>
      <c r="BG168" s="29">
        <v>0</v>
      </c>
      <c r="BH168" s="17">
        <f>'[1]Освітлення місць загального кор'!H170+'[2]по будинку'!BT168+'[3]по будинку'!BS168+'[4]по будинку'!BS168+'[5]по будинку'!BS168+'[6]по будинку'!BS168+'[7]по будинку'!BS168+'[8]по будинку'!BS168+'[9]по будинку'!BS168+'[10]по будинку'!BS168+'[11]по будинку'!BS168+'[12]по будинку'!BS168</f>
        <v>15428.767077</v>
      </c>
      <c r="BI168" s="10">
        <f>'[1]Освітлення місць загального кор'!Q170+'[2]по будинку'!BU168+'[3]по будинку'!BT168+'[4]по будинку'!BT168+'[5]по будинку'!BT168+'[6]по будинку'!BT168+'[7]по будинку'!BT168+'[8]по будинку'!BT168+'[9]по будинку'!BT168+'[10]по будинку'!BT168+'[11]по будинку'!BT168+'[12]по будинку'!BT168</f>
        <v>14151.482969473584</v>
      </c>
      <c r="BJ168" s="10">
        <f t="shared" si="89"/>
        <v>1277.2841075264168</v>
      </c>
      <c r="BK168" s="27">
        <v>0</v>
      </c>
      <c r="BL168" s="17">
        <v>0</v>
      </c>
      <c r="BM168" s="10">
        <f>'[1]Енергопостачання ліфтів'!P170+'[2]по будинку'!BY168+'[3]по будинку'!BX168+'[4]по будинку'!BX168+'[5]по будинку'!BX168+'[6]по будинку'!BX168+'[7]по будинку'!BX168+'[8]по будинку'!BX168+'[9]по будинку'!BX168+'[10]по будинку'!BX168+'[11]по будинку'!BX168+'[12]по будинку'!BX168</f>
        <v>0</v>
      </c>
      <c r="BN168" s="10">
        <f t="shared" si="90"/>
        <v>0</v>
      </c>
      <c r="BO168" s="23">
        <f t="shared" si="91"/>
        <v>0</v>
      </c>
      <c r="BP168" s="134">
        <f t="shared" si="92"/>
        <v>178311.11662800002</v>
      </c>
      <c r="BQ168" s="12">
        <f t="shared" si="92"/>
        <v>164191.20035648221</v>
      </c>
      <c r="BR168" s="10">
        <f t="shared" si="93"/>
        <v>14119.91627151781</v>
      </c>
      <c r="BS168" s="15">
        <v>0</v>
      </c>
      <c r="BT168" s="30">
        <f t="shared" si="94"/>
        <v>0.92081303432710049</v>
      </c>
    </row>
    <row r="169" spans="1:72" ht="17.100000000000001" customHeight="1" x14ac:dyDescent="0.2">
      <c r="A169" s="136">
        <v>164</v>
      </c>
      <c r="B169" s="39" t="s">
        <v>70</v>
      </c>
      <c r="C169" s="36" t="s">
        <v>86</v>
      </c>
      <c r="D169" s="22">
        <f>'[1]Прибирання сходових кліто'!H170+'[2]по будинку'!P169+'[3]по будинку'!O169+'[4]по будинку'!O169+'[5]по будинку'!O169+'[6]по будинку'!O169+'[7]по будинку'!O169+'[8]по будинку'!O169+'[9]по будинку'!O169+'[10]по будинку'!O169+'[11]по будинку'!O169+'[12]по будинку'!O169</f>
        <v>14219.584830000003</v>
      </c>
      <c r="E169" s="11">
        <f>'[1]Прибирання сходових кліто'!Y170+'[2]по будинку'!Q169+'[3]по будинку'!P169+'[4]по будинку'!P169+'[5]по будинку'!P169+'[6]по будинку'!P169+'[7]по будинку'!P169+'[8]по будинку'!P169+'[9]по будинку'!P169+'[10]по будинку'!P169+'[11]по будинку'!P169+'[12]по будинку'!P169</f>
        <v>12891.92694663504</v>
      </c>
      <c r="F169" s="10">
        <f t="shared" si="108"/>
        <v>1327.6578833649637</v>
      </c>
      <c r="G169" s="23">
        <v>0</v>
      </c>
      <c r="H169" s="17">
        <f>'[1]Прибирання прибуд терит.'!H169+'[2]по будинку'!T169+'[3]по будинку'!S169+'[4]по будинку'!S169+'[5]по будинку'!S169+'[6]по будинку'!S169+'[7]по будинку'!S169+'[8]по будинку'!S169+'[9]по будинку'!S169+'[10]по будинку'!S169+'[11]по будинку'!S169+'[12]по будинку'!S169</f>
        <v>22338.261000000006</v>
      </c>
      <c r="I169" s="11">
        <f>'[1]Прибирання прибуд терит.'!AG169+'[2]по будинку'!U169+'[3]по будинку'!T169+'[4]по будинку'!T169+'[5]по будинку'!T169+'[6]по будинку'!T169+'[7]по будинку'!T169+'[8]по будинку'!T169+'[9]по будинку'!T169+'[10]по будинку'!T169+'[11]по будинку'!T169+'[12]по будинку'!T169</f>
        <v>29334.084201522594</v>
      </c>
      <c r="J169" s="10">
        <v>0</v>
      </c>
      <c r="K169" s="23">
        <f t="shared" si="77"/>
        <v>6995.8232015225876</v>
      </c>
      <c r="L169" s="22">
        <f>'[1]Вивезення та знешкодження ТПВ'!H171+'[2]по будинку'!X169+'[3]по будинку'!W169+'[4]по будинку'!W169+'[5]по будинку'!W169</f>
        <v>7385.0535</v>
      </c>
      <c r="M169" s="10">
        <f>'[1]Вивезення та знешкодження ТПВ'!V171+'[2]по будинку'!Y169+'[3]по будинку'!X169+'[4]по будинку'!X169+'[5]по будинку'!X169</f>
        <v>8036.201723692202</v>
      </c>
      <c r="N169" s="10">
        <v>0</v>
      </c>
      <c r="O169" s="15">
        <f t="shared" si="78"/>
        <v>651.14822369220201</v>
      </c>
      <c r="P169" s="17">
        <f>'[1]Приб підвал, тех.поверхів,покр '!H171+'[2]по будинку'!AB169+'[3]по будинку'!AA169+'[4]по будинку'!AA169+'[5]по будинку'!AA169+'[6]по будинку'!AA169+'[7]по будинку'!AA169+'[8]по будинку'!AA169+'[9]по будинку'!AA169+'[10]по будинку'!AA169+'[11]по будинку'!AA169+'[12]по будинку'!AA169</f>
        <v>1277.2277099999997</v>
      </c>
      <c r="Q169" s="11">
        <f>'[1]Приб підвал, тех.поверхів,покр '!Q171+'[2]по будинку'!AC169+'[3]по будинку'!AB169+'[4]по будинку'!AB169+'[5]по будинку'!AB169+'[6]по будинку'!AB169+'[7]по будинку'!AB169+'[8]по будинку'!AB169+'[9]по будинку'!AB169+'[10]по будинку'!AB169+'[11]по будинку'!AB169+'[12]по будинку'!AB169</f>
        <v>1159.504642547764</v>
      </c>
      <c r="R169" s="10">
        <f t="shared" si="79"/>
        <v>117.72306745223568</v>
      </c>
      <c r="S169" s="23">
        <v>0</v>
      </c>
      <c r="T169" s="17">
        <v>0</v>
      </c>
      <c r="U169" s="10">
        <f>'[1]ТО ліфтів'!Q171+'[2]по будинку'!AG169+'[3]по будинку'!AF169+'[4]по будинку'!AF169+'[5]по будинку'!AF169+'[6]по будинку'!AF169+'[7]по будинку'!AF169+'[8]по будинку'!AF169+'[9]по будинку'!AF169+'[10]по будинку'!AF169+'[11]по будинку'!AF169+'[12]по будинку'!AF169</f>
        <v>0</v>
      </c>
      <c r="V169" s="10">
        <f t="shared" si="80"/>
        <v>0</v>
      </c>
      <c r="W169" s="23">
        <f t="shared" si="81"/>
        <v>0</v>
      </c>
      <c r="X169" s="17">
        <f>'[1]Обслуг. дисп.'!H171+'[2]по будинку'!AJ169+'[3]по будинку'!AI169+'[4]по будинку'!AI169+'[5]по будинку'!AI169+'[6]по будинку'!AI169+'[7]по будинку'!AI169+'[8]по будинку'!AI169+'[9]по будинку'!AI169+'[10]по будинку'!AI169+'[11]по будинку'!AI169+'[12]по будинку'!AI169</f>
        <v>0</v>
      </c>
      <c r="Y169" s="10">
        <f>'[1]Обслуг. дисп.'!O171+'[2]по будинку'!AK169+'[3]по будинку'!AJ169+'[4]по будинку'!AJ169+'[5]по будинку'!AJ169+'[6]по будинку'!AJ169+'[7]по будинку'!AJ169+'[8]по будинку'!AJ169+'[9]по будинку'!AJ169+'[10]по будинку'!AJ169+'[11]по будинку'!AJ169+'[12]по будинку'!AJ169</f>
        <v>0</v>
      </c>
      <c r="Z169" s="10">
        <f t="shared" si="82"/>
        <v>0</v>
      </c>
      <c r="AA169" s="27">
        <f t="shared" si="83"/>
        <v>0</v>
      </c>
      <c r="AB169" s="17">
        <f>'[1]ТО внутр. буд.сист'!H169+'[2]по будинку'!AN169+'[3]по будинку'!AM169+'[4]по будинку'!AM169+'[5]по будинку'!AM169+'[6]по будинку'!AM169+'[7]по будинку'!AM169+'[8]по будинку'!AM169+'[9]по будинку'!AM169+'[10]по будинку'!AM169+'[11]по будинку'!AM169+'[12]по будинку'!AM169</f>
        <v>29757.086369999997</v>
      </c>
      <c r="AC169" s="10">
        <f>'[1]ТО внутр. буд.сист'!W169+'[2]по будинку'!AO169+'[3]по будинку'!AN169+'[4]по будинку'!AN169+'[5]по будинку'!AN169+'[6]по будинку'!AN169+'[7]по будинку'!AN169+'[8]по будинку'!AN169+'[9]по будинку'!AN169+'[10]по будинку'!AN169+'[11]по будинку'!AN169+'[12]по будинку'!AN169</f>
        <v>19614.47016085354</v>
      </c>
      <c r="AD169" s="10">
        <f t="shared" si="96"/>
        <v>10142.616209146458</v>
      </c>
      <c r="AE169" s="23">
        <v>0</v>
      </c>
      <c r="AF169" s="17">
        <f>[1]Дератизація!H170+'[2]по будинку'!AR169+'[3]по будинку'!AQ169+'[4]по будинку'!AQ169+'[5]по будинку'!AQ169+'[6]по будинку'!AQ169+'[7]по будинку'!AQ169+'[8]по будинку'!AQ169+'[9]по будинку'!AQ169+'[10]по будинку'!AQ169+'[11]по будинку'!AQ169+'[12]по будинку'!AQ169</f>
        <v>2622.4060500000001</v>
      </c>
      <c r="AG169" s="10">
        <f>[1]Дератизація!O170+'[2]по будинку'!AS169+'[3]по будинку'!AR169+'[4]по будинку'!AR169+'[5]по будинку'!AR169+'[6]по будинку'!AR169+'[7]по будинку'!AR169+'[8]по будинку'!AR169+'[9]по будинку'!AR169+'[10]по будинку'!AR169+'[11]по будинку'!AR169+'[12]по будинку'!AR169</f>
        <v>2209.3505862123893</v>
      </c>
      <c r="AH169" s="10">
        <f t="shared" si="84"/>
        <v>413.05546378761073</v>
      </c>
      <c r="AI169" s="23">
        <v>0</v>
      </c>
      <c r="AJ169" s="17">
        <f>[1]Дезінсекція!H171+'[2]по будинку'!AV169+'[3]по будинку'!AU169+'[4]по будинку'!AU169+'[5]по будинку'!AU169+'[6]по будинку'!AU169+'[7]по будинку'!AU169+'[8]по будинку'!AU169+'[9]по будинку'!AU169+'[10]по будинку'!AU169+'[11]по будинку'!AU169+'[12]по будинку'!AU169</f>
        <v>77.309100000000001</v>
      </c>
      <c r="AK169" s="10">
        <f>[1]Дезінсекція!O171+'[2]по будинку'!AW169+'[3]по будинку'!AV169+'[4]по будинку'!AV169+'[5]по будинку'!AV169+'[6]по будинку'!AV169+'[7]по будинку'!AV169+'[8]по будинку'!AV169+'[9]по будинку'!AV169+'[10]по будинку'!AV169+'[11]по будинку'!AV169+'[12]по будинку'!AV169</f>
        <v>0</v>
      </c>
      <c r="AL169" s="10">
        <f t="shared" si="85"/>
        <v>77.309100000000001</v>
      </c>
      <c r="AM169" s="23">
        <v>0</v>
      </c>
      <c r="AN169" s="17">
        <f>'[1]Обслуг. ДВК'!H171+'[2]по будинку'!AZ169+'[3]по будинку'!AY169+'[4]по будинку'!AY169+'[5]по будинку'!AY169+'[6]по будинку'!AY169+'[7]по будинку'!AY169+'[8]по будинку'!AY169+'[9]по будинку'!AY169+'[10]по будинку'!AY169+'[11]по будинку'!AY169+'[12]по будинку'!AY169</f>
        <v>2501.9666099999995</v>
      </c>
      <c r="AO169" s="10">
        <f>'[1]Обслуг. ДВК'!Q171+'[2]по будинку'!BA169+'[3]по будинку'!AZ169+'[4]по будинку'!AZ169+'[5]по будинку'!AZ169+'[6]по будинку'!AZ169+'[7]по будинку'!AZ169+'[8]по будинку'!AZ169+'[9]по будинку'!AZ169+'[10]по будинку'!AZ169+'[11]по будинку'!AZ169+'[12]по будинку'!AZ169</f>
        <v>1677.5354337813715</v>
      </c>
      <c r="AP169" s="10">
        <f t="shared" si="103"/>
        <v>824.43117621862802</v>
      </c>
      <c r="AQ169" s="23">
        <v>0</v>
      </c>
      <c r="AR169" s="17">
        <f>'[1]ТО мереж електропост.'!H172+'[2]по будинку'!BD169+'[3]по будинку'!BC169+'[4]по будинку'!BC169+'[5]по будинку'!BC169+'[6]по будинку'!BC169+'[7]по будинку'!BC169+'[8]по будинку'!BC169+'[9]по будинку'!BC169+'[10]по будинку'!BC169+'[11]по будинку'!BC169+'[12]по будинку'!BC169</f>
        <v>6068.7643500000013</v>
      </c>
      <c r="AS169" s="11">
        <f>'[1]ТО мереж електропост.'!P172+'[2]по будинку'!BE169+'[3]по будинку'!BD169+'[4]по будинку'!BD169+'[5]по будинку'!BD169+'[6]по будинку'!BD169+'[7]по будинку'!BD169+'[8]по будинку'!BD169+'[9]по будинку'!BD169+'[10]по будинку'!BD169+'[11]по будинку'!BD169+'[12]по будинку'!BD169</f>
        <v>1667.3210515653884</v>
      </c>
      <c r="AT169" s="10">
        <f t="shared" si="97"/>
        <v>4401.4432984346131</v>
      </c>
      <c r="AU169" s="23">
        <v>0</v>
      </c>
      <c r="AV169" s="17">
        <f>'[1]ПР констр.'!H171+'[2]по будинку'!BH169+'[3]по будинку'!BG169+'[4]по будинку'!BG169+'[5]по будинку'!BG169+'[6]по будинку'!BG169+'[7]по будинку'!BG169+'[8]по будинку'!BG169+'[9]по будинку'!BG169+'[10]по будинку'!BG169+'[11]по будинку'!BG169+'[12]по будинку'!BG169</f>
        <v>46432.659240000001</v>
      </c>
      <c r="AW169" s="10">
        <v>88543.010000000009</v>
      </c>
      <c r="AX169" s="10">
        <v>0</v>
      </c>
      <c r="AY169" s="23">
        <f>AW169-AV169</f>
        <v>42110.350760000008</v>
      </c>
      <c r="AZ169" s="17">
        <f>'[1]Прибирання та вивезення снігу'!H170+'[2]по будинку'!BL169+'[3]по будинку'!BK169+'[4]по будинку'!BK169+'[5]по будинку'!BK169+'[6]по будинку'!BK169+'[7]по будинку'!BK169+'[8]по будинку'!BK169+'[9]по будинку'!BK169+'[10]по будинку'!BK169+'[11]по будинку'!BK169+'[12]по будинку'!BK169</f>
        <v>6496.8126300000022</v>
      </c>
      <c r="BA169" s="10">
        <f>'[1]Прибирання та вивезення снігу'!R170+'[2]по будинку'!BM169+'[3]по будинку'!BL169+'[4]по будинку'!BL169+'[5]по будинку'!BL169+'[6]по будинку'!BL169+'[7]по будинку'!BL169+'[8]по будинку'!BL169+'[9]по будинку'!BL169+'[10]по будинку'!BL169+'[11]по будинку'!BL169+'[12]по будинку'!BL169</f>
        <v>1331.077987128162</v>
      </c>
      <c r="BB169" s="10">
        <f t="shared" si="76"/>
        <v>5165.7346428718402</v>
      </c>
      <c r="BC169" s="23">
        <v>0</v>
      </c>
      <c r="BD169" s="17">
        <f>'[1]експлуатація номерних знаків'!H171+'[2]по будинку'!BP169+'[3]по будинку'!BO169+'[4]по будинку'!BO169+'[5]по будинку'!BO169+'[6]по будинку'!BO169+'[7]по будинку'!BO169+'[8]по будинку'!BO169+'[9]по будинку'!BO169+'[10]по будинку'!BO169+'[11]по будинку'!BO169+'[12]по будинку'!BO169</f>
        <v>5.696460000000001</v>
      </c>
      <c r="BE169" s="10">
        <f>'[1]експлуатація номерних знаків'!P171+'[2]по будинку'!BQ169+'[3]по будинку'!BP169+'[4]по будинку'!BP169+'[5]по будинку'!BP169+'[6]по будинку'!BP169+'[7]по будинку'!BP169+'[8]по будинку'!BP169+'[9]по будинку'!BP169+'[10]по будинку'!BP169+'[11]по будинку'!BP169+'[12]по будинку'!BP169</f>
        <v>0</v>
      </c>
      <c r="BF169" s="12">
        <f t="shared" si="88"/>
        <v>5.696460000000001</v>
      </c>
      <c r="BG169" s="29">
        <v>0</v>
      </c>
      <c r="BH169" s="17">
        <f>'[1]Освітлення місць загального кор'!H171+'[2]по будинку'!BT169+'[3]по будинку'!BS169+'[4]по будинку'!BS169+'[5]по будинку'!BS169+'[6]по будинку'!BS169+'[7]по будинку'!BS169+'[8]по будинку'!BS169+'[9]по будинку'!BS169+'[10]по будинку'!BS169+'[11]по будинку'!BS169+'[12]по будинку'!BS169</f>
        <v>11973.552029999999</v>
      </c>
      <c r="BI169" s="10">
        <f>'[1]Освітлення місць загального кор'!Q171+'[2]по будинку'!BU169+'[3]по будинку'!BT169+'[4]по будинку'!BT169+'[5]по будинку'!BT169+'[6]по будинку'!BT169+'[7]по будинку'!BT169+'[8]по будинку'!BT169+'[9]по будинку'!BT169+'[10]по будинку'!BT169+'[11]по будинку'!BT169+'[12]по будинку'!BT169</f>
        <v>12564.352074135037</v>
      </c>
      <c r="BJ169" s="10">
        <v>0</v>
      </c>
      <c r="BK169" s="27">
        <f t="shared" si="102"/>
        <v>590.80004413503775</v>
      </c>
      <c r="BL169" s="17">
        <v>0</v>
      </c>
      <c r="BM169" s="10">
        <f>'[1]Енергопостачання ліфтів'!P171+'[2]по будинку'!BY169+'[3]по будинку'!BX169+'[4]по будинку'!BX169+'[5]по будинку'!BX169+'[6]по будинку'!BX169+'[7]по будинку'!BX169+'[8]по будинку'!BX169+'[9]по будинку'!BX169+'[10]по будинку'!BX169+'[11]по будинку'!BX169+'[12]по будинку'!BX169</f>
        <v>0</v>
      </c>
      <c r="BN169" s="10">
        <f t="shared" si="90"/>
        <v>0</v>
      </c>
      <c r="BO169" s="23">
        <f t="shared" si="91"/>
        <v>0</v>
      </c>
      <c r="BP169" s="134">
        <f t="shared" si="92"/>
        <v>151156.37987999999</v>
      </c>
      <c r="BQ169" s="12">
        <f t="shared" si="92"/>
        <v>179028.8348080735</v>
      </c>
      <c r="BR169" s="10">
        <v>0</v>
      </c>
      <c r="BS169" s="15">
        <f t="shared" si="99"/>
        <v>27872.454928073508</v>
      </c>
      <c r="BT169" s="30">
        <f t="shared" si="94"/>
        <v>1.1843948297134457</v>
      </c>
    </row>
    <row r="170" spans="1:72" ht="17.100000000000001" customHeight="1" x14ac:dyDescent="0.2">
      <c r="A170" s="136">
        <v>165</v>
      </c>
      <c r="B170" s="39" t="s">
        <v>70</v>
      </c>
      <c r="C170" s="36">
        <v>29</v>
      </c>
      <c r="D170" s="22">
        <f>'[1]Прибирання сходових кліто'!H171+'[2]по будинку'!P170+'[3]по будинку'!O170+'[4]по будинку'!O170+'[5]по будинку'!O170+'[6]по будинку'!O170+'[7]по будинку'!O170+'[8]по будинку'!O170+'[9]по будинку'!O170+'[10]по будинку'!O170+'[11]по будинку'!O170+'[12]по будинку'!O170</f>
        <v>14272.826656000005</v>
      </c>
      <c r="E170" s="11">
        <f>'[1]Прибирання сходових кліто'!Y171+'[2]по будинку'!Q170+'[3]по будинку'!P170+'[4]по будинку'!P170+'[5]по будинку'!P170+'[6]по будинку'!P170+'[7]по будинку'!P170+'[8]по будинку'!P170+'[9]по будинку'!P170+'[10]по будинку'!P170+'[11]по будинку'!P170+'[12]по будинку'!P170</f>
        <v>12961.119237244991</v>
      </c>
      <c r="F170" s="10">
        <f t="shared" si="108"/>
        <v>1311.7074187550134</v>
      </c>
      <c r="G170" s="23">
        <v>0</v>
      </c>
      <c r="H170" s="17">
        <f>'[1]Прибирання прибуд терит.'!H170+'[2]по будинку'!T170+'[3]по будинку'!S170+'[4]по будинку'!S170+'[5]по будинку'!S170+'[6]по будинку'!S170+'[7]по будинку'!S170+'[8]по будинку'!S170+'[9]по будинку'!S170+'[10]по будинку'!S170+'[11]по будинку'!S170+'[12]по будинку'!S170</f>
        <v>26997.556572000005</v>
      </c>
      <c r="I170" s="11">
        <f>'[1]Прибирання прибуд терит.'!AG170+'[2]по будинку'!U170+'[3]по будинку'!T170+'[4]по будинку'!T170+'[5]по будинку'!T170+'[6]по будинку'!T170+'[7]по будинку'!T170+'[8]по будинку'!T170+'[9]по будинку'!T170+'[10]по будинку'!T170+'[11]по будинку'!T170+'[12]по будинку'!T170</f>
        <v>34790.878946903627</v>
      </c>
      <c r="J170" s="10">
        <v>0</v>
      </c>
      <c r="K170" s="23">
        <f t="shared" si="77"/>
        <v>7793.3223749036224</v>
      </c>
      <c r="L170" s="22">
        <f>'[1]Вивезення та знешкодження ТПВ'!H172+'[2]по будинку'!X170+'[3]по будинку'!W170+'[4]по будинку'!W170+'[5]по будинку'!W170</f>
        <v>6395.8545000000004</v>
      </c>
      <c r="M170" s="10">
        <f>'[1]Вивезення та знешкодження ТПВ'!V172+'[2]по будинку'!Y170+'[3]по будинку'!X170+'[4]по будинку'!X170+'[5]по будинку'!X170</f>
        <v>6862.6597793634128</v>
      </c>
      <c r="N170" s="10">
        <v>0</v>
      </c>
      <c r="O170" s="15">
        <f t="shared" si="78"/>
        <v>466.80527936341241</v>
      </c>
      <c r="P170" s="17">
        <f>'[1]Приб підвал, тех.поверхів,покр '!H172+'[2]по будинку'!AB170+'[3]по будинку'!AA170+'[4]по будинку'!AA170+'[5]по будинку'!AA170+'[6]по будинку'!AA170+'[7]по будинку'!AA170+'[8]по будинку'!AA170+'[9]по будинку'!AA170+'[10]по будинку'!AA170+'[11]по будинку'!AA170+'[12]по будинку'!AA170</f>
        <v>1062.6350520000001</v>
      </c>
      <c r="Q170" s="11">
        <f>'[1]Приб підвал, тех.поверхів,покр '!Q172+'[2]по будинку'!AC170+'[3]по будинку'!AB170+'[4]по будинку'!AB170+'[5]по будинку'!AB170+'[6]по будинку'!AB170+'[7]по будинку'!AB170+'[8]по будинку'!AB170+'[9]по будинку'!AB170+'[10]по будинку'!AB170+'[11]по будинку'!AB170+'[12]по будинку'!AB170</f>
        <v>245.29535326368551</v>
      </c>
      <c r="R170" s="10">
        <f t="shared" si="79"/>
        <v>817.33969873631463</v>
      </c>
      <c r="S170" s="23">
        <v>0</v>
      </c>
      <c r="T170" s="17">
        <v>0</v>
      </c>
      <c r="U170" s="10">
        <f>'[1]ТО ліфтів'!Q172+'[2]по будинку'!AG170+'[3]по будинку'!AF170+'[4]по будинку'!AF170+'[5]по будинку'!AF170+'[6]по будинку'!AF170+'[7]по будинку'!AF170+'[8]по будинку'!AF170+'[9]по будинку'!AF170+'[10]по будинку'!AF170+'[11]по будинку'!AF170+'[12]по будинку'!AF170</f>
        <v>0</v>
      </c>
      <c r="V170" s="10">
        <f t="shared" si="80"/>
        <v>0</v>
      </c>
      <c r="W170" s="23">
        <f t="shared" si="81"/>
        <v>0</v>
      </c>
      <c r="X170" s="17">
        <f>'[1]Обслуг. дисп.'!H172+'[2]по будинку'!AJ170+'[3]по будинку'!AI170+'[4]по будинку'!AI170+'[5]по будинку'!AI170+'[6]по будинку'!AI170+'[7]по будинку'!AI170+'[8]по будинку'!AI170+'[9]по будинку'!AI170+'[10]по будинку'!AI170+'[11]по будинку'!AI170+'[12]по будинку'!AI170</f>
        <v>0</v>
      </c>
      <c r="Y170" s="10">
        <f>'[1]Обслуг. дисп.'!O172+'[2]по будинку'!AK170+'[3]по будинку'!AJ170+'[4]по будинку'!AJ170+'[5]по будинку'!AJ170+'[6]по будинку'!AJ170+'[7]по будинку'!AJ170+'[8]по будинку'!AJ170+'[9]по будинку'!AJ170+'[10]по будинку'!AJ170+'[11]по будинку'!AJ170+'[12]по будинку'!AJ170</f>
        <v>0</v>
      </c>
      <c r="Z170" s="10">
        <f t="shared" si="82"/>
        <v>0</v>
      </c>
      <c r="AA170" s="27">
        <f t="shared" si="83"/>
        <v>0</v>
      </c>
      <c r="AB170" s="17">
        <f>'[1]ТО внутр. буд.сист'!H170+'[2]по будинку'!AN170+'[3]по будинку'!AM170+'[4]по будинку'!AM170+'[5]по будинку'!AM170+'[6]по будинку'!AM170+'[7]по будинку'!AM170+'[8]по будинку'!AM170+'[9]по будинку'!AM170+'[10]по будинку'!AM170+'[11]по будинку'!AM170+'[12]по будинку'!AM170</f>
        <v>28495.309156000007</v>
      </c>
      <c r="AC170" s="10">
        <f>'[1]ТО внутр. буд.сист'!W170+'[2]по будинку'!AO170+'[3]по будинку'!AN170+'[4]по будинку'!AN170+'[5]по будинку'!AN170+'[6]по будинку'!AN170+'[7]по будинку'!AN170+'[8]по будинку'!AN170+'[9]по будинку'!AN170+'[10]по будинку'!AN170+'[11]по будинку'!AN170+'[12]по будинку'!AN170</f>
        <v>12259.062843853424</v>
      </c>
      <c r="AD170" s="10">
        <f t="shared" si="96"/>
        <v>16236.246312146583</v>
      </c>
      <c r="AE170" s="23">
        <v>0</v>
      </c>
      <c r="AF170" s="17">
        <f>[1]Дератизація!H171+'[2]по будинку'!AR170+'[3]по будинку'!AQ170+'[4]по будинку'!AQ170+'[5]по будинку'!AQ170+'[6]по будинку'!AQ170+'[7]по будинку'!AQ170+'[8]по будинку'!AQ170+'[9]по будинку'!AQ170+'[10]по будинку'!AQ170+'[11]по будинку'!AQ170+'[12]по будинку'!AQ170</f>
        <v>2219.7430680000002</v>
      </c>
      <c r="AG170" s="10">
        <f>[1]Дератизація!O171+'[2]по будинку'!AS170+'[3]по будинку'!AR170+'[4]по будинку'!AR170+'[5]по будинку'!AR170+'[6]по будинку'!AR170+'[7]по будинку'!AR170+'[8]по будинку'!AR170+'[9]по будинку'!AR170+'[10]по будинку'!AR170+'[11]по будинку'!AR170+'[12]по будинку'!AR170</f>
        <v>1847.1422384727762</v>
      </c>
      <c r="AH170" s="10">
        <f t="shared" si="84"/>
        <v>372.60082952722405</v>
      </c>
      <c r="AI170" s="23">
        <v>0</v>
      </c>
      <c r="AJ170" s="17">
        <f>[1]Дезінсекція!H172+'[2]по будинку'!AV170+'[3]по будинку'!AU170+'[4]по будинку'!AU170+'[5]по будинку'!AU170+'[6]по будинку'!AU170+'[7]по будинку'!AU170+'[8]по будинку'!AU170+'[9]по будинку'!AU170+'[10]по будинку'!AU170+'[11]по будинку'!AU170+'[12]по будинку'!AU170</f>
        <v>65.509539999999987</v>
      </c>
      <c r="AK170" s="10">
        <f>[1]Дезінсекція!O172+'[2]по будинку'!AW170+'[3]по будинку'!AV170+'[4]по будинку'!AV170+'[5]по будинку'!AV170+'[6]по будинку'!AV170+'[7]по будинку'!AV170+'[8]по будинку'!AV170+'[9]по будинку'!AV170+'[10]по будинку'!AV170+'[11]по будинку'!AV170+'[12]по будинку'!AV170</f>
        <v>0</v>
      </c>
      <c r="AL170" s="10">
        <f t="shared" si="85"/>
        <v>65.509539999999987</v>
      </c>
      <c r="AM170" s="23">
        <v>0</v>
      </c>
      <c r="AN170" s="17">
        <f>'[1]Обслуг. ДВК'!H172+'[2]по будинку'!AZ170+'[3]по будинку'!AY170+'[4]по будинку'!AY170+'[5]по будинку'!AY170+'[6]по будинку'!AY170+'[7]по будинку'!AY170+'[8]по будинку'!AY170+'[9]по будинку'!AY170+'[10]по будинку'!AY170+'[11]по будинку'!AY170+'[12]по будинку'!AY170</f>
        <v>3447.8748000000005</v>
      </c>
      <c r="AO170" s="10">
        <f>'[1]Обслуг. ДВК'!Q172+'[2]по будинку'!BA170+'[3]по будинку'!AZ170+'[4]по будинку'!AZ170+'[5]по будинку'!AZ170+'[6]по будинку'!AZ170+'[7]по будинку'!AZ170+'[8]по будинку'!AZ170+'[9]по будинку'!AZ170+'[10]по будинку'!AZ170+'[11]по будинку'!AZ170+'[12]по будинку'!AZ170</f>
        <v>0</v>
      </c>
      <c r="AP170" s="10">
        <f t="shared" si="103"/>
        <v>3447.8748000000005</v>
      </c>
      <c r="AQ170" s="23">
        <v>0</v>
      </c>
      <c r="AR170" s="17">
        <f>'[1]ТО мереж електропост.'!H173+'[2]по будинку'!BD170+'[3]по будинку'!BC170+'[4]по будинку'!BC170+'[5]по будинку'!BC170+'[6]по будинку'!BC170+'[7]по будинку'!BC170+'[8]по будинку'!BC170+'[9]по будинку'!BC170+'[10]по будинку'!BC170+'[11]по будинку'!BC170+'[12]по будинку'!BC170</f>
        <v>10136.7518</v>
      </c>
      <c r="AS170" s="11">
        <f>'[1]ТО мереж електропост.'!P173+'[2]по будинку'!BE170+'[3]по будинку'!BD170+'[4]по будинку'!BD170+'[5]по будинку'!BD170+'[6]по будинку'!BD170+'[7]по будинку'!BD170+'[8]по будинку'!BD170+'[9]по будинку'!BD170+'[10]по будинку'!BD170+'[11]по будинку'!BD170+'[12]по будинку'!BD170</f>
        <v>2367.7506187487488</v>
      </c>
      <c r="AT170" s="10">
        <f t="shared" si="97"/>
        <v>7769.0011812512512</v>
      </c>
      <c r="AU170" s="23">
        <v>0</v>
      </c>
      <c r="AV170" s="17">
        <f>'[1]ПР констр.'!H172+'[2]по будинку'!BH170+'[3]по будинку'!BG170+'[4]по будинку'!BG170+'[5]по будинку'!BG170+'[6]по будинку'!BG170+'[7]по будинку'!BG170+'[8]по будинку'!BG170+'[9]по будинку'!BG170+'[10]по будинку'!BG170+'[11]по будинку'!BG170+'[12]по будинку'!BG170</f>
        <v>47051.779276000016</v>
      </c>
      <c r="AW170" s="10">
        <v>12385.77</v>
      </c>
      <c r="AX170" s="10">
        <f t="shared" si="87"/>
        <v>34666.009276000012</v>
      </c>
      <c r="AY170" s="23">
        <v>0</v>
      </c>
      <c r="AZ170" s="17">
        <f>'[1]Прибирання та вивезення снігу'!H171+'[2]по будинку'!BL170+'[3]по будинку'!BK170+'[4]по будинку'!BK170+'[5]по будинку'!BK170+'[6]по будинку'!BK170+'[7]по будинку'!BK170+'[8]по будинку'!BK170+'[9]по будинку'!BK170+'[10]по будинку'!BK170+'[11]по будинку'!BK170+'[12]по будинку'!BK170</f>
        <v>6419.9447199999986</v>
      </c>
      <c r="BA170" s="10">
        <f>'[1]Прибирання та вивезення снігу'!R171+'[2]по будинку'!BM170+'[3]по будинку'!BL170+'[4]по будинку'!BL170+'[5]по будинку'!BL170+'[6]по будинку'!BL170+'[7]по будинку'!BL170+'[8]по будинку'!BL170+'[9]по будинку'!BL170+'[10]по будинку'!BL170+'[11]по будинку'!BL170+'[12]по будинку'!BL170</f>
        <v>2725.5103792071973</v>
      </c>
      <c r="BB170" s="10">
        <f t="shared" si="76"/>
        <v>3694.4343407928013</v>
      </c>
      <c r="BC170" s="23">
        <v>0</v>
      </c>
      <c r="BD170" s="17">
        <f>'[1]експлуатація номерних знаків'!H172+'[2]по будинку'!BP170+'[3]по будинку'!BO170+'[4]по будинку'!BO170+'[5]по будинку'!BO170+'[6]по будинку'!BO170+'[7]по будинку'!BO170+'[8]по будинку'!BO170+'[9]по будинку'!BO170+'[10]по будинку'!BO170+'[11]по будинку'!BO170+'[12]по будинку'!BO170</f>
        <v>9.654008000000001</v>
      </c>
      <c r="BE170" s="10">
        <f>'[1]експлуатація номерних знаків'!P172+'[2]по будинку'!BQ170+'[3]по будинку'!BP170+'[4]по будинку'!BP170+'[5]по будинку'!BP170+'[6]по будинку'!BP170+'[7]по будинку'!BP170+'[8]по будинку'!BP170+'[9]по будинку'!BP170+'[10]по будинку'!BP170+'[11]по будинку'!BP170+'[12]по будинку'!BP170</f>
        <v>0</v>
      </c>
      <c r="BF170" s="12">
        <f t="shared" si="88"/>
        <v>9.654008000000001</v>
      </c>
      <c r="BG170" s="29">
        <v>0</v>
      </c>
      <c r="BH170" s="17">
        <f>'[1]Освітлення місць загального кор'!H172+'[2]по будинку'!BT170+'[3]по будинку'!BS170+'[4]по будинку'!BS170+'[5]по будинку'!BS170+'[6]по будинку'!BS170+'[7]по будинку'!BS170+'[8]по будинку'!BS170+'[9]по будинку'!BS170+'[10]по будинку'!BS170+'[11]по будинку'!BS170+'[12]по будинку'!BS170</f>
        <v>11803.111537999997</v>
      </c>
      <c r="BI170" s="10">
        <f>'[1]Освітлення місць загального кор'!Q172+'[2]по будинку'!BU170+'[3]по будинку'!BT170+'[4]по будинку'!BT170+'[5]по будинку'!BT170+'[6]по будинку'!BT170+'[7]по будинку'!BT170+'[8]по будинку'!BT170+'[9]по будинку'!BT170+'[10]по будинку'!BT170+'[11]по будинку'!BT170+'[12]по будинку'!BT170</f>
        <v>11950.141174222135</v>
      </c>
      <c r="BJ170" s="10">
        <v>0</v>
      </c>
      <c r="BK170" s="27">
        <f t="shared" si="102"/>
        <v>147.02963622213792</v>
      </c>
      <c r="BL170" s="17">
        <v>0</v>
      </c>
      <c r="BM170" s="10">
        <f>'[1]Енергопостачання ліфтів'!P172+'[2]по будинку'!BY170+'[3]по будинку'!BX170+'[4]по будинку'!BX170+'[5]по будинку'!BX170+'[6]по будинку'!BX170+'[7]по будинку'!BX170+'[8]по будинку'!BX170+'[9]по будинку'!BX170+'[10]по будинку'!BX170+'[11]по будинку'!BX170+'[12]по будинку'!BX170</f>
        <v>0</v>
      </c>
      <c r="BN170" s="10">
        <f t="shared" si="90"/>
        <v>0</v>
      </c>
      <c r="BO170" s="23">
        <f t="shared" si="91"/>
        <v>0</v>
      </c>
      <c r="BP170" s="134">
        <f t="shared" si="92"/>
        <v>158378.55068600003</v>
      </c>
      <c r="BQ170" s="12">
        <f t="shared" si="92"/>
        <v>98395.330571280007</v>
      </c>
      <c r="BR170" s="10">
        <f t="shared" si="93"/>
        <v>59983.220114720025</v>
      </c>
      <c r="BS170" s="15">
        <v>0</v>
      </c>
      <c r="BT170" s="30">
        <f t="shared" si="94"/>
        <v>0.62126676967992811</v>
      </c>
    </row>
    <row r="171" spans="1:72" ht="17.100000000000001" customHeight="1" x14ac:dyDescent="0.2">
      <c r="A171" s="135">
        <v>166</v>
      </c>
      <c r="B171" s="39" t="s">
        <v>70</v>
      </c>
      <c r="C171" s="36">
        <v>3</v>
      </c>
      <c r="D171" s="22">
        <f>'[1]Прибирання сходових кліто'!H172+'[2]по будинку'!P171+'[3]по будинку'!O171+'[4]по будинку'!O171+'[5]по будинку'!O171+'[6]по будинку'!O171+'[7]по будинку'!O171+'[8]по будинку'!O171+'[9]по будинку'!O171+'[10]по будинку'!O171+'[11]по будинку'!O171+'[12]по будинку'!O171</f>
        <v>20177.665504999997</v>
      </c>
      <c r="E171" s="11">
        <f>'[1]Прибирання сходових кліто'!Y172+'[2]по будинку'!Q171+'[3]по будинку'!P171+'[4]по будинку'!P171+'[5]по будинку'!P171+'[6]по будинку'!P171+'[7]по будинку'!P171+'[8]по будинку'!P171+'[9]по будинку'!P171+'[10]по будинку'!P171+'[11]по будинку'!P171+'[12]по будинку'!P171</f>
        <v>20139.209066236053</v>
      </c>
      <c r="F171" s="10">
        <f t="shared" si="108"/>
        <v>38.456438763943879</v>
      </c>
      <c r="G171" s="23">
        <v>0</v>
      </c>
      <c r="H171" s="17">
        <f>'[1]Прибирання прибуд терит.'!H171+'[2]по будинку'!T171+'[3]по будинку'!S171+'[4]по будинку'!S171+'[5]по будинку'!S171+'[6]по будинку'!S171+'[7]по будинку'!S171+'[8]по будинку'!S171+'[9]по будинку'!S171+'[10]по будинку'!S171+'[11]по будинку'!S171+'[12]по будинку'!S171</f>
        <v>33432.055840000008</v>
      </c>
      <c r="I171" s="11">
        <f>'[1]Прибирання прибуд терит.'!AG171+'[2]по будинку'!U171+'[3]по будинку'!T171+'[4]по будинку'!T171+'[5]по будинку'!T171+'[6]по будинку'!T171+'[7]по будинку'!T171+'[8]по будинку'!T171+'[9]по будинку'!T171+'[10]по будинку'!T171+'[11]по будинку'!T171+'[12]по будинку'!T171</f>
        <v>43790.916338228119</v>
      </c>
      <c r="J171" s="10">
        <v>0</v>
      </c>
      <c r="K171" s="23">
        <f t="shared" si="77"/>
        <v>10358.86049822811</v>
      </c>
      <c r="L171" s="22">
        <f>'[1]Вивезення та знешкодження ТПВ'!H173+'[2]по будинку'!X171+'[3]по будинку'!W171+'[4]по будинку'!W171+'[5]по будинку'!W171</f>
        <v>11975.301749999999</v>
      </c>
      <c r="M171" s="10">
        <f>'[1]Вивезення та знешкодження ТПВ'!V173+'[2]по будинку'!Y171+'[3]по будинку'!X171+'[4]по будинку'!X171+'[5]по будинку'!X171</f>
        <v>13568.060796461403</v>
      </c>
      <c r="N171" s="10">
        <v>0</v>
      </c>
      <c r="O171" s="15">
        <f t="shared" si="78"/>
        <v>1592.7590464614041</v>
      </c>
      <c r="P171" s="17">
        <f>'[1]Приб підвал, тех.поверхів,покр '!H173+'[2]по будинку'!AB171+'[3]по будинку'!AA171+'[4]по будинку'!AA171+'[5]по будинку'!AA171+'[6]по будинку'!AA171+'[7]по будинку'!AA171+'[8]по будинку'!AA171+'[9]по будинку'!AA171+'[10]по будинку'!AA171+'[11]по будинку'!AA171+'[12]по будинку'!AA171</f>
        <v>1543.2918849999996</v>
      </c>
      <c r="Q171" s="11">
        <f>'[1]Приб підвал, тех.поверхів,покр '!Q173+'[2]по будинку'!AC171+'[3]по будинку'!AB171+'[4]по будинку'!AB171+'[5]по будинку'!AB171+'[6]по будинку'!AB171+'[7]по будинку'!AB171+'[8]по будинку'!AB171+'[9]по будинку'!AB171+'[10]по будинку'!AB171+'[11]по будинку'!AB171+'[12]по будинку'!AB171</f>
        <v>292.28795434491616</v>
      </c>
      <c r="R171" s="10">
        <f t="shared" si="79"/>
        <v>1251.0039306550834</v>
      </c>
      <c r="S171" s="23">
        <v>0</v>
      </c>
      <c r="T171" s="17">
        <v>0</v>
      </c>
      <c r="U171" s="10">
        <f>'[1]ТО ліфтів'!Q173+'[2]по будинку'!AG171+'[3]по будинку'!AF171+'[4]по будинку'!AF171+'[5]по будинку'!AF171+'[6]по будинку'!AF171+'[7]по будинку'!AF171+'[8]по будинку'!AF171+'[9]по будинку'!AF171+'[10]по будинку'!AF171+'[11]по будинку'!AF171+'[12]по будинку'!AF171</f>
        <v>0</v>
      </c>
      <c r="V171" s="10">
        <f t="shared" si="80"/>
        <v>0</v>
      </c>
      <c r="W171" s="23">
        <f t="shared" si="81"/>
        <v>0</v>
      </c>
      <c r="X171" s="17">
        <f>'[1]Обслуг. дисп.'!H173+'[2]по будинку'!AJ171+'[3]по будинку'!AI171+'[4]по будинку'!AI171+'[5]по будинку'!AI171+'[6]по будинку'!AI171+'[7]по будинку'!AI171+'[8]по будинку'!AI171+'[9]по будинку'!AI171+'[10]по будинку'!AI171+'[11]по будинку'!AI171+'[12]по будинку'!AI171</f>
        <v>0</v>
      </c>
      <c r="Y171" s="10">
        <f>'[1]Обслуг. дисп.'!O173+'[2]по будинку'!AK171+'[3]по будинку'!AJ171+'[4]по будинку'!AJ171+'[5]по будинку'!AJ171+'[6]по будинку'!AJ171+'[7]по будинку'!AJ171+'[8]по будинку'!AJ171+'[9]по будинку'!AJ171+'[10]по будинку'!AJ171+'[11]по будинку'!AJ171+'[12]по будинку'!AJ171</f>
        <v>0</v>
      </c>
      <c r="Z171" s="10">
        <f t="shared" si="82"/>
        <v>0</v>
      </c>
      <c r="AA171" s="27">
        <f t="shared" si="83"/>
        <v>0</v>
      </c>
      <c r="AB171" s="17">
        <f>'[1]ТО внутр. буд.сист'!H171+'[2]по будинку'!AN171+'[3]по будинку'!AM171+'[4]по будинку'!AM171+'[5]по будинку'!AM171+'[6]по будинку'!AM171+'[7]по будинку'!AM171+'[8]по будинку'!AM171+'[9]по будинку'!AM171+'[10]по будинку'!AM171+'[11]по будинку'!AM171+'[12]по будинку'!AM171</f>
        <v>42259.317834999994</v>
      </c>
      <c r="AC171" s="10">
        <f>'[1]ТО внутр. буд.сист'!W171+'[2]по будинку'!AO171+'[3]по будинку'!AN171+'[4]по будинку'!AN171+'[5]по будинку'!AN171+'[6]по будинку'!AN171+'[7]по будинку'!AN171+'[8]по будинку'!AN171+'[9]по будинку'!AN171+'[10]по будинку'!AN171+'[11]по будинку'!AN171+'[12]по будинку'!AN171</f>
        <v>47571.675497425153</v>
      </c>
      <c r="AD171" s="10">
        <v>0</v>
      </c>
      <c r="AE171" s="23">
        <f>AC171-AB171</f>
        <v>5312.3576624251582</v>
      </c>
      <c r="AF171" s="17">
        <f>[1]Дератизація!H172+'[2]по будинку'!AR171+'[3]по будинку'!AQ171+'[4]по будинку'!AQ171+'[5]по будинку'!AQ171+'[6]по будинку'!AQ171+'[7]по будинку'!AQ171+'[8]по будинку'!AQ171+'[9]по будинку'!AQ171+'[10]по будинку'!AQ171+'[11]по будинку'!AQ171+'[12]по будинку'!AQ171</f>
        <v>3081.4145749999993</v>
      </c>
      <c r="AG171" s="10">
        <f>[1]Дератизація!O172+'[2]по будинку'!AS171+'[3]по будинку'!AR171+'[4]по будинку'!AR171+'[5]по будинку'!AR171+'[6]по будинку'!AR171+'[7]по будинку'!AR171+'[8]по будинку'!AR171+'[9]по будинку'!AR171+'[10]по будинку'!AR171+'[11]по будинку'!AR171+'[12]по будинку'!AR171</f>
        <v>2594.4225838093198</v>
      </c>
      <c r="AH171" s="10">
        <f t="shared" si="84"/>
        <v>486.99199119067953</v>
      </c>
      <c r="AI171" s="23">
        <v>0</v>
      </c>
      <c r="AJ171" s="17">
        <f>[1]Дезінсекція!H173+'[2]по будинку'!AV171+'[3]по будинку'!AU171+'[4]по будинку'!AU171+'[5]по будинку'!AU171+'[6]по будинку'!AU171+'[7]по будинку'!AU171+'[8]по будинку'!AU171+'[9]по будинку'!AU171+'[10]по будинку'!AU171+'[11]по будинку'!AU171+'[12]по будинку'!AU171</f>
        <v>97.065995000000015</v>
      </c>
      <c r="AK171" s="10">
        <f>[1]Дезінсекція!O173+'[2]по будинку'!AW171+'[3]по будинку'!AV171+'[4]по будинку'!AV171+'[5]по будинку'!AV171+'[6]по будинку'!AV171+'[7]по будинку'!AV171+'[8]по будинку'!AV171+'[9]по будинку'!AV171+'[10]по будинку'!AV171+'[11]по будинку'!AV171+'[12]по будинку'!AV171</f>
        <v>5037.0296190586687</v>
      </c>
      <c r="AL171" s="10">
        <v>0</v>
      </c>
      <c r="AM171" s="23">
        <f>AK171-AJ171</f>
        <v>4939.9636240586688</v>
      </c>
      <c r="AN171" s="17">
        <f>'[1]Обслуг. ДВК'!H173+'[2]по будинку'!AZ171+'[3]по будинку'!AY171+'[4]по будинку'!AY171+'[5]по будинку'!AY171+'[6]по будинку'!AY171+'[7]по будинку'!AY171+'[8]по будинку'!AY171+'[9]по будинку'!AY171+'[10]по будинку'!AY171+'[11]по будинку'!AY171+'[12]по будинку'!AY171</f>
        <v>10992.580344999998</v>
      </c>
      <c r="AO171" s="10">
        <f>'[1]Обслуг. ДВК'!Q173+'[2]по будинку'!BA171+'[3]по будинку'!AZ171+'[4]по будинку'!AZ171+'[5]по будинку'!AZ171+'[6]по будинку'!AZ171+'[7]по будинку'!AZ171+'[8]по будинку'!AZ171+'[9]по будинку'!AZ171+'[10]по будинку'!AZ171+'[11]по будинку'!AZ171+'[12]по будинку'!AZ171</f>
        <v>5622.8226916580479</v>
      </c>
      <c r="AP171" s="10">
        <f t="shared" si="103"/>
        <v>5369.7576533419506</v>
      </c>
      <c r="AQ171" s="23">
        <v>0</v>
      </c>
      <c r="AR171" s="17">
        <f>'[1]ТО мереж електропост.'!H174+'[2]по будинку'!BD171+'[3]по будинку'!BC171+'[4]по будинку'!BC171+'[5]по будинку'!BC171+'[6]по будинку'!BC171+'[7]по будинку'!BC171+'[8]по будинку'!BC171+'[9]по будинку'!BC171+'[10]по будинку'!BC171+'[11]по будинку'!BC171+'[12]по будинку'!BC171</f>
        <v>20936.388459999998</v>
      </c>
      <c r="AS171" s="11">
        <f>'[1]ТО мереж електропост.'!P174+'[2]по будинку'!BE171+'[3]по будинку'!BD171+'[4]по будинку'!BD171+'[5]по будинку'!BD171+'[6]по будинку'!BD171+'[7]по будинку'!BD171+'[8]по будинку'!BD171+'[9]по будинку'!BD171+'[10]по будинку'!BD171+'[11]по будинку'!BD171+'[12]по будинку'!BD171</f>
        <v>4320.1037001006925</v>
      </c>
      <c r="AT171" s="10">
        <f t="shared" si="97"/>
        <v>16616.284759899307</v>
      </c>
      <c r="AU171" s="23">
        <v>0</v>
      </c>
      <c r="AV171" s="17">
        <f>'[1]ПР констр.'!H173+'[2]по будинку'!BH171+'[3]по будинку'!BG171+'[4]по будинку'!BG171+'[5]по будинку'!BG171+'[6]по будинку'!BG171+'[7]по будинку'!BG171+'[8]по будинку'!BG171+'[9]по будинку'!BG171+'[10]по будинку'!BG171+'[11]по будинку'!BG171+'[12]по будинку'!BG171</f>
        <v>65427.075469999989</v>
      </c>
      <c r="AW171" s="10">
        <v>48215.200000000004</v>
      </c>
      <c r="AX171" s="10">
        <f t="shared" si="87"/>
        <v>17211.875469999984</v>
      </c>
      <c r="AY171" s="23">
        <v>0</v>
      </c>
      <c r="AZ171" s="17">
        <f>'[1]Прибирання та вивезення снігу'!H172+'[2]по будинку'!BL171+'[3]по будинку'!BK171+'[4]по будинку'!BK171+'[5]по будинку'!BK171+'[6]по будинку'!BK171+'[7]по будинку'!BK171+'[8]по будинку'!BK171+'[9]по будинку'!BK171+'[10]по будинку'!BK171+'[11]по будинку'!BK171+'[12]по будинку'!BK171</f>
        <v>9608.3847950000018</v>
      </c>
      <c r="BA171" s="10">
        <f>'[1]Прибирання та вивезення снігу'!R172+'[2]по будинку'!BM171+'[3]по будинку'!BL171+'[4]по будинку'!BL171+'[5]по будинку'!BL171+'[6]по будинку'!BL171+'[7]по будинку'!BL171+'[8]по будинку'!BL171+'[9]по будинку'!BL171+'[10]по будинку'!BL171+'[11]по будинку'!BL171+'[12]по будинку'!BL171</f>
        <v>2214.4867445668388</v>
      </c>
      <c r="BB171" s="10">
        <f t="shared" si="76"/>
        <v>7393.898050433163</v>
      </c>
      <c r="BC171" s="23">
        <v>0</v>
      </c>
      <c r="BD171" s="17">
        <f>'[1]експлуатація номерних знаків'!H173+'[2]по будинку'!BP171+'[3]по будинку'!BO171+'[4]по будинку'!BO171+'[5]по будинку'!BO171+'[6]по будинку'!BO171+'[7]по будинку'!BO171+'[8]по будинку'!BO171+'[9]по будинку'!BO171+'[10]по будинку'!BO171+'[11]по будинку'!BO171+'[12]по будинку'!BO171</f>
        <v>8.0409700000000015</v>
      </c>
      <c r="BE171" s="10">
        <f>'[1]експлуатація номерних знаків'!P173+'[2]по будинку'!BQ171+'[3]по будинку'!BP171+'[4]по будинку'!BP171+'[5]по будинку'!BP171+'[6]по будинку'!BP171+'[7]по будинку'!BP171+'[8]по будинку'!BP171+'[9]по будинку'!BP171+'[10]по будинку'!BP171+'[11]по будинку'!BP171+'[12]по будинку'!BP171</f>
        <v>0</v>
      </c>
      <c r="BF171" s="12">
        <f t="shared" si="88"/>
        <v>8.0409700000000015</v>
      </c>
      <c r="BG171" s="29">
        <v>0</v>
      </c>
      <c r="BH171" s="17">
        <f>'[1]Освітлення місць загального кор'!H173+'[2]по будинку'!BT171+'[3]по будинку'!BS171+'[4]по будинку'!BS171+'[5]по будинку'!BS171+'[6]по будинку'!BS171+'[7]по будинку'!BS171+'[8]по будинку'!BS171+'[9]по будинку'!BS171+'[10]по будинку'!BS171+'[11]по будинку'!BS171+'[12]по будинку'!BS171</f>
        <v>18915.807570000001</v>
      </c>
      <c r="BI171" s="10">
        <f>'[1]Освітлення місць загального кор'!Q173+'[2]по будинку'!BU171+'[3]по будинку'!BT171+'[4]по будинку'!BT171+'[5]по будинку'!BT171+'[6]по будинку'!BT171+'[7]по будинку'!BT171+'[8]по будинку'!BT171+'[9]по будинку'!BT171+'[10]по будинку'!BT171+'[11]по будинку'!BT171+'[12]по будинку'!BT171</f>
        <v>16281.481330053575</v>
      </c>
      <c r="BJ171" s="10">
        <f>BH171-BI171</f>
        <v>2634.3262399464256</v>
      </c>
      <c r="BK171" s="27">
        <v>0</v>
      </c>
      <c r="BL171" s="17">
        <v>0</v>
      </c>
      <c r="BM171" s="10">
        <f>'[1]Енергопостачання ліфтів'!P173+'[2]по будинку'!BY171+'[3]по будинку'!BX171+'[4]по будинку'!BX171+'[5]по будинку'!BX171+'[6]по будинку'!BX171+'[7]по будинку'!BX171+'[8]по будинку'!BX171+'[9]по будинку'!BX171+'[10]по будинку'!BX171+'[11]по будинку'!BX171+'[12]по будинку'!BX171</f>
        <v>0</v>
      </c>
      <c r="BN171" s="10">
        <f t="shared" si="90"/>
        <v>0</v>
      </c>
      <c r="BO171" s="23">
        <f t="shared" si="91"/>
        <v>0</v>
      </c>
      <c r="BP171" s="134">
        <f t="shared" si="92"/>
        <v>238454.39099499997</v>
      </c>
      <c r="BQ171" s="12">
        <f t="shared" si="92"/>
        <v>209647.69632194284</v>
      </c>
      <c r="BR171" s="10">
        <f t="shared" si="93"/>
        <v>28806.694673057122</v>
      </c>
      <c r="BS171" s="15">
        <v>0</v>
      </c>
      <c r="BT171" s="30">
        <f t="shared" si="94"/>
        <v>0.87919411107149137</v>
      </c>
    </row>
    <row r="172" spans="1:72" ht="17.100000000000001" customHeight="1" x14ac:dyDescent="0.2">
      <c r="A172" s="136">
        <v>167</v>
      </c>
      <c r="B172" s="39" t="s">
        <v>70</v>
      </c>
      <c r="C172" s="36">
        <v>9</v>
      </c>
      <c r="D172" s="22">
        <f>'[1]Прибирання сходових кліто'!H173+'[2]по будинку'!P172+'[3]по будинку'!O172+'[4]по будинку'!O172+'[5]по будинку'!O172+'[6]по будинку'!O172+'[7]по будинку'!O172+'[8]по будинку'!O172+'[9]по будинку'!O172+'[10]по будинку'!O172+'[11]по будинку'!O172+'[12]по будинку'!O172</f>
        <v>8055.7017360000018</v>
      </c>
      <c r="E172" s="11">
        <f>'[1]Прибирання сходових кліто'!Y173+'[2]по будинку'!Q172+'[3]по будинку'!P172+'[4]по будинку'!P172+'[5]по будинку'!P172+'[6]по будинку'!P172+'[7]по будинку'!P172+'[8]по будинку'!P172+'[9]по будинку'!P172+'[10]по будинку'!P172+'[11]по будинку'!P172+'[12]по будинку'!P172</f>
        <v>10253.807163272899</v>
      </c>
      <c r="F172" s="10">
        <v>0</v>
      </c>
      <c r="G172" s="23">
        <f t="shared" si="106"/>
        <v>2198.105427272897</v>
      </c>
      <c r="H172" s="17">
        <f>'[1]Прибирання прибуд терит.'!H172+'[2]по будинку'!T172+'[3]по будинку'!S172+'[4]по будинку'!S172+'[5]по будинку'!S172+'[6]по будинку'!S172+'[7]по будинку'!S172+'[8]по будинку'!S172+'[9]по будинку'!S172+'[10]по будинку'!S172+'[11]по будинку'!S172+'[12]по будинку'!S172</f>
        <v>22552.353419999999</v>
      </c>
      <c r="I172" s="11">
        <f>'[1]Прибирання прибуд терит.'!AG172+'[2]по будинку'!U172+'[3]по будинку'!T172+'[4]по будинку'!T172+'[5]по будинку'!T172+'[6]по будинку'!T172+'[7]по будинку'!T172+'[8]по будинку'!T172+'[9]по будинку'!T172+'[10]по будинку'!T172+'[11]по будинку'!T172+'[12]по будинку'!T172</f>
        <v>33205.203522328622</v>
      </c>
      <c r="J172" s="10">
        <v>0</v>
      </c>
      <c r="K172" s="23">
        <f t="shared" si="77"/>
        <v>10652.850102328623</v>
      </c>
      <c r="L172" s="22">
        <f>'[1]Вивезення та знешкодження ТПВ'!H174+'[2]по будинку'!X172+'[3]по будинку'!W172+'[4]по будинку'!W172+'[5]по будинку'!W172</f>
        <v>5731.7943000000005</v>
      </c>
      <c r="M172" s="10">
        <f>'[1]Вивезення та знешкодження ТПВ'!V174+'[2]по будинку'!Y172+'[3]по будинку'!X172+'[4]по будинку'!X172+'[5]по будинку'!X172</f>
        <v>6201.8517790346768</v>
      </c>
      <c r="N172" s="10">
        <v>0</v>
      </c>
      <c r="O172" s="15">
        <f t="shared" si="78"/>
        <v>470.05747903467636</v>
      </c>
      <c r="P172" s="17">
        <f>'[1]Приб підвал, тех.поверхів,покр '!H174+'[2]по будинку'!AB172+'[3]по будинку'!AA172+'[4]по будинку'!AA172+'[5]по будинку'!AA172+'[6]по будинку'!AA172+'[7]по будинку'!AA172+'[8]по будинку'!AA172+'[9]по будинку'!AA172+'[10]по будинку'!AA172+'[11]по будинку'!AA172+'[12]по будинку'!AA172</f>
        <v>59.917085999999983</v>
      </c>
      <c r="Q172" s="11">
        <f>'[1]Приб підвал, тех.поверхів,покр '!Q174+'[2]по будинку'!AC172+'[3]по будинку'!AB172+'[4]по будинку'!AB172+'[5]по будинку'!AB172+'[6]по будинку'!AB172+'[7]по будинку'!AB172+'[8]по будинку'!AB172+'[9]по будинку'!AB172+'[10]по будинку'!AB172+'[11]по будинку'!AB172+'[12]по будинку'!AB172</f>
        <v>26.555679662315779</v>
      </c>
      <c r="R172" s="10">
        <f t="shared" si="79"/>
        <v>33.361406337684201</v>
      </c>
      <c r="S172" s="23">
        <v>0</v>
      </c>
      <c r="T172" s="17">
        <v>0</v>
      </c>
      <c r="U172" s="10">
        <f>'[1]ТО ліфтів'!Q174+'[2]по будинку'!AG172+'[3]по будинку'!AF172+'[4]по будинку'!AF172+'[5]по будинку'!AF172+'[6]по будинку'!AF172+'[7]по будинку'!AF172+'[8]по будинку'!AF172+'[9]по будинку'!AF172+'[10]по будинку'!AF172+'[11]по будинку'!AF172+'[12]по будинку'!AF172</f>
        <v>0</v>
      </c>
      <c r="V172" s="10">
        <f t="shared" si="80"/>
        <v>0</v>
      </c>
      <c r="W172" s="23">
        <f t="shared" si="81"/>
        <v>0</v>
      </c>
      <c r="X172" s="17">
        <f>'[1]Обслуг. дисп.'!H174+'[2]по будинку'!AJ172+'[3]по будинку'!AI172+'[4]по будинку'!AI172+'[5]по будинку'!AI172+'[6]по будинку'!AI172+'[7]по будинку'!AI172+'[8]по будинку'!AI172+'[9]по будинку'!AI172+'[10]по будинку'!AI172+'[11]по будинку'!AI172+'[12]по будинку'!AI172</f>
        <v>0</v>
      </c>
      <c r="Y172" s="10">
        <f>'[1]Обслуг. дисп.'!O174+'[2]по будинку'!AK172+'[3]по будинку'!AJ172+'[4]по будинку'!AJ172+'[5]по будинку'!AJ172+'[6]по будинку'!AJ172+'[7]по будинку'!AJ172+'[8]по будинку'!AJ172+'[9]по будинку'!AJ172+'[10]по будинку'!AJ172+'[11]по будинку'!AJ172+'[12]по будинку'!AJ172</f>
        <v>0</v>
      </c>
      <c r="Z172" s="10">
        <f t="shared" si="82"/>
        <v>0</v>
      </c>
      <c r="AA172" s="27">
        <f t="shared" si="83"/>
        <v>0</v>
      </c>
      <c r="AB172" s="17">
        <f>'[1]ТО внутр. буд.сист'!H172+'[2]по будинку'!AN172+'[3]по будинку'!AM172+'[4]по будинку'!AM172+'[5]по будинку'!AM172+'[6]по будинку'!AM172+'[7]по будинку'!AM172+'[8]по будинку'!AM172+'[9]по будинку'!AM172+'[10]по будинку'!AM172+'[11]по будинку'!AM172+'[12]по будинку'!AM172</f>
        <v>21376.720002000005</v>
      </c>
      <c r="AC172" s="10">
        <f>'[1]ТО внутр. буд.сист'!W172+'[2]по будинку'!AO172+'[3]по будинку'!AN172+'[4]по будинку'!AN172+'[5]по будинку'!AN172+'[6]по будинку'!AN172+'[7]по будинку'!AN172+'[8]по будинку'!AN172+'[9]по будинку'!AN172+'[10]по будинку'!AN172+'[11]по будинку'!AN172+'[12]по будинку'!AN172</f>
        <v>11052.577749790824</v>
      </c>
      <c r="AD172" s="10">
        <f t="shared" si="96"/>
        <v>10324.142252209182</v>
      </c>
      <c r="AE172" s="23">
        <v>0</v>
      </c>
      <c r="AF172" s="17">
        <f>[1]Дератизація!H173+'[2]по будинку'!AR172+'[3]по будинку'!AQ172+'[4]по будинку'!AQ172+'[5]по будинку'!AQ172+'[6]по будинку'!AQ172+'[7]по будинку'!AQ172+'[8]по будинку'!AQ172+'[9]по будинку'!AQ172+'[10]по будинку'!AQ172+'[11]по будинку'!AQ172+'[12]по будинку'!AQ172</f>
        <v>266.48055600000004</v>
      </c>
      <c r="AG172" s="10">
        <f>[1]Дератизація!O173+'[2]по будинку'!AS172+'[3]по будинку'!AR172+'[4]по будинку'!AR172+'[5]по будинку'!AR172+'[6]по будинку'!AR172+'[7]по будинку'!AR172+'[8]по будинку'!AR172+'[9]по будинку'!AR172+'[10]по будинку'!AR172+'[11]по будинку'!AR172+'[12]по будинку'!AR172</f>
        <v>225.26849824038538</v>
      </c>
      <c r="AH172" s="10">
        <f t="shared" si="84"/>
        <v>41.212057759614652</v>
      </c>
      <c r="AI172" s="23">
        <v>0</v>
      </c>
      <c r="AJ172" s="17">
        <f>[1]Дезінсекція!H174+'[2]по будинку'!AV172+'[3]по будинку'!AU172+'[4]по будинку'!AU172+'[5]по будинку'!AU172+'[6]по будинку'!AU172+'[7]по будинку'!AU172+'[8]по будинку'!AU172+'[9]по будинку'!AU172+'[10]по будинку'!AU172+'[11]по будинку'!AU172+'[12]по будинку'!AU172</f>
        <v>7.6606320000000014</v>
      </c>
      <c r="AK172" s="10">
        <f>[1]Дезінсекція!O174+'[2]по будинку'!AW172+'[3]по будинку'!AV172+'[4]по будинку'!AV172+'[5]по будинку'!AV172+'[6]по будинку'!AV172+'[7]по будинку'!AV172+'[8]по будинку'!AV172+'[9]по будинку'!AV172+'[10]по будинку'!AV172+'[11]по будинку'!AV172+'[12]по будинку'!AV172</f>
        <v>0</v>
      </c>
      <c r="AL172" s="10">
        <f t="shared" si="85"/>
        <v>7.6606320000000014</v>
      </c>
      <c r="AM172" s="23">
        <v>0</v>
      </c>
      <c r="AN172" s="17">
        <f>'[1]Обслуг. ДВК'!H174+'[2]по будинку'!AZ172+'[3]по будинку'!AY172+'[4]по будинку'!AY172+'[5]по будинку'!AY172+'[6]по будинку'!AY172+'[7]по будинку'!AY172+'[8]по будинку'!AY172+'[9]по будинку'!AY172+'[10]по будинку'!AY172+'[11]по будинку'!AY172+'[12]по будинку'!AY172</f>
        <v>6162.4312560000008</v>
      </c>
      <c r="AO172" s="10">
        <f>'[1]Обслуг. ДВК'!Q174+'[2]по будинку'!BA172+'[3]по будинку'!AZ172+'[4]по будинку'!AZ172+'[5]по будинку'!AZ172+'[6]по будинку'!AZ172+'[7]по будинку'!AZ172+'[8]по будинку'!AZ172+'[9]по будинку'!AZ172+'[10]по будинку'!AZ172+'[11]по будинку'!AZ172+'[12]по будинку'!AZ172</f>
        <v>7539.2181923380658</v>
      </c>
      <c r="AP172" s="10">
        <v>0</v>
      </c>
      <c r="AQ172" s="23">
        <f>AO172-AN172</f>
        <v>1376.7869363380651</v>
      </c>
      <c r="AR172" s="17">
        <f>'[1]ТО мереж електропост.'!H175+'[2]по будинку'!BD172+'[3]по будинку'!BC172+'[4]по будинку'!BC172+'[5]по будинку'!BC172+'[6]по будинку'!BC172+'[7]по будинку'!BC172+'[8]по будинку'!BC172+'[9]по будинку'!BC172+'[10]по будинку'!BC172+'[11]по будинку'!BC172+'[12]по будинку'!BC172</f>
        <v>7420.4164680000004</v>
      </c>
      <c r="AS172" s="11">
        <f>'[1]ТО мереж електропост.'!P175+'[2]по будинку'!BE172+'[3]по будинку'!BD172+'[4]по будинку'!BD172+'[5]по будинку'!BD172+'[6]по будинку'!BD172+'[7]по будинку'!BD172+'[8]по будинку'!BD172+'[9]по будинку'!BD172+'[10]по будинку'!BD172+'[11]по будинку'!BD172+'[12]по будинку'!BD172</f>
        <v>1595.3385776213968</v>
      </c>
      <c r="AT172" s="10">
        <f t="shared" si="97"/>
        <v>5825.0778903786031</v>
      </c>
      <c r="AU172" s="23">
        <v>0</v>
      </c>
      <c r="AV172" s="17">
        <f>'[1]ПР констр.'!H174+'[2]по будинку'!BH172+'[3]по будинку'!BG172+'[4]по будинку'!BG172+'[5]по будинку'!BG172+'[6]по будинку'!BG172+'[7]по будинку'!BG172+'[8]по будинку'!BG172+'[9]по будинку'!BG172+'[10]по будинку'!BG172+'[11]по будинку'!BG172+'[12]по будинку'!BG172</f>
        <v>29460.601920000005</v>
      </c>
      <c r="AW172" s="10">
        <v>101973.73</v>
      </c>
      <c r="AX172" s="10">
        <v>0</v>
      </c>
      <c r="AY172" s="23">
        <f>AW172-AV172</f>
        <v>72513.128079999995</v>
      </c>
      <c r="AZ172" s="17">
        <f>'[1]Прибирання та вивезення снігу'!H173+'[2]по будинку'!BL172+'[3]по будинку'!BK172+'[4]по будинку'!BK172+'[5]по будинку'!BK172+'[6]по будинку'!BK172+'[7]по будинку'!BK172+'[8]по будинку'!BK172+'[9]по будинку'!BK172+'[10]по будинку'!BK172+'[11]по будинку'!BK172+'[12]по будинку'!BK172</f>
        <v>5208.1353840000002</v>
      </c>
      <c r="BA172" s="10">
        <f>'[1]Прибирання та вивезення снігу'!R173+'[2]по будинку'!BM172+'[3]по будинку'!BL172+'[4]по будинку'!BL172+'[5]по будинку'!BL172+'[6]по будинку'!BL172+'[7]по будинку'!BL172+'[8]по будинку'!BL172+'[9]по будинку'!BL172+'[10]по будинку'!BL172+'[11]по будинку'!BL172+'[12]по будинку'!BL172</f>
        <v>3943.3560069174628</v>
      </c>
      <c r="BB172" s="10">
        <f t="shared" si="76"/>
        <v>1264.7793770825374</v>
      </c>
      <c r="BC172" s="23">
        <v>0</v>
      </c>
      <c r="BD172" s="17">
        <f>'[1]експлуатація номерних знаків'!H174+'[2]по будинку'!BP172+'[3]по будинку'!BO172+'[4]по будинку'!BO172+'[5]по будинку'!BO172+'[6]по будинку'!BO172+'[7]по будинку'!BO172+'[8]по будинку'!BO172+'[9]по будинку'!BO172+'[10]по будинку'!BO172+'[11]по будинку'!BO172+'[12]по будинку'!BO172</f>
        <v>9.5757899999999996</v>
      </c>
      <c r="BE172" s="10">
        <f>'[1]експлуатація номерних знаків'!P174+'[2]по будинку'!BQ172+'[3]по будинку'!BP172+'[4]по будинку'!BP172+'[5]по будинку'!BP172+'[6]по будинку'!BP172+'[7]по будинку'!BP172+'[8]по будинку'!BP172+'[9]по будинку'!BP172+'[10]по будинку'!BP172+'[11]по будинку'!BP172+'[12]по будинку'!BP172</f>
        <v>0</v>
      </c>
      <c r="BF172" s="12">
        <f t="shared" si="88"/>
        <v>9.5757899999999996</v>
      </c>
      <c r="BG172" s="29">
        <v>0</v>
      </c>
      <c r="BH172" s="17">
        <f>'[1]Освітлення місць загального кор'!H174+'[2]по будинку'!BT172+'[3]по будинку'!BS172+'[4]по будинку'!BS172+'[5]по будинку'!BS172+'[6]по будинку'!BS172+'[7]по будинку'!BS172+'[8]по будинку'!BS172+'[9]по будинку'!BS172+'[10]по будинку'!BS172+'[11]по будинку'!BS172+'[12]по будинку'!BS172</f>
        <v>7391.9626919999973</v>
      </c>
      <c r="BI172" s="10">
        <f>'[1]Освітлення місць загального кор'!Q174+'[2]по будинку'!BU172+'[3]по будинку'!BT172+'[4]по будинку'!BT172+'[5]по будинку'!BT172+'[6]по будинку'!BT172+'[7]по будинку'!BT172+'[8]по будинку'!BT172+'[9]по будинку'!BT172+'[10]по будинку'!BT172+'[11]по будинку'!BT172+'[12]по будинку'!BT172</f>
        <v>5040.4375216054268</v>
      </c>
      <c r="BJ172" s="10">
        <f t="shared" si="89"/>
        <v>2351.5251703945705</v>
      </c>
      <c r="BK172" s="27">
        <v>0</v>
      </c>
      <c r="BL172" s="17">
        <v>0</v>
      </c>
      <c r="BM172" s="10">
        <f>'[1]Енергопостачання ліфтів'!P174+'[2]по будинку'!BY172+'[3]по будинку'!BX172+'[4]по будинку'!BX172+'[5]по будинку'!BX172+'[6]по будинку'!BX172+'[7]по будинку'!BX172+'[8]по будинку'!BX172+'[9]по будинку'!BX172+'[10]по будинку'!BX172+'[11]по будинку'!BX172+'[12]по будинку'!BX172</f>
        <v>0</v>
      </c>
      <c r="BN172" s="10">
        <f t="shared" si="90"/>
        <v>0</v>
      </c>
      <c r="BO172" s="23">
        <f t="shared" si="91"/>
        <v>0</v>
      </c>
      <c r="BP172" s="134">
        <f t="shared" si="92"/>
        <v>113703.75124200001</v>
      </c>
      <c r="BQ172" s="12">
        <f t="shared" si="92"/>
        <v>181057.34469081205</v>
      </c>
      <c r="BR172" s="10">
        <v>0</v>
      </c>
      <c r="BS172" s="15">
        <f t="shared" si="99"/>
        <v>67353.59344881204</v>
      </c>
      <c r="BT172" s="30">
        <f t="shared" si="94"/>
        <v>1.5923603461899936</v>
      </c>
    </row>
    <row r="173" spans="1:72" ht="17.100000000000001" customHeight="1" x14ac:dyDescent="0.2">
      <c r="A173" s="136">
        <v>168</v>
      </c>
      <c r="B173" s="39" t="s">
        <v>42</v>
      </c>
      <c r="C173" s="36" t="s">
        <v>55</v>
      </c>
      <c r="D173" s="22">
        <f>'[1]Прибирання сходових кліто'!H174+'[2]по будинку'!P173+'[3]по будинку'!O173+'[4]по будинку'!O173+'[5]по будинку'!O173+'[6]по будинку'!O173+'[7]по будинку'!O173+'[8]по будинку'!O173+'[9]по будинку'!O173+'[10]по будинку'!O173+'[11]по будинку'!O173+'[12]по будинку'!O173</f>
        <v>6438.7389000000003</v>
      </c>
      <c r="E173" s="11">
        <f>'[1]Прибирання сходових кліто'!Y174+'[2]по будинку'!Q173+'[3]по будинку'!P173+'[4]по будинку'!P173+'[5]по будинку'!P173+'[6]по будинку'!P173+'[7]по будинку'!P173+'[8]по будинку'!P173+'[9]по будинку'!P173+'[10]по будинку'!P173+'[11]по будинку'!P173+'[12]по будинку'!P173</f>
        <v>7087.8925631960101</v>
      </c>
      <c r="F173" s="10">
        <v>0</v>
      </c>
      <c r="G173" s="23">
        <f t="shared" si="106"/>
        <v>649.1536631960098</v>
      </c>
      <c r="H173" s="17">
        <f>'[1]Прибирання прибуд терит.'!H173+'[2]по будинку'!T173+'[3]по будинку'!S173+'[4]по будинку'!S173+'[5]по будинку'!S173+'[6]по будинку'!S173+'[7]по будинку'!S173+'[8]по будинку'!S173+'[9]по будинку'!S173+'[10]по будинку'!S173+'[11]по будинку'!S173+'[12]по будинку'!S173</f>
        <v>19873.678999999996</v>
      </c>
      <c r="I173" s="11">
        <f>'[1]Прибирання прибуд терит.'!AG173+'[2]по будинку'!U173+'[3]по будинку'!T173+'[4]по будинку'!T173+'[5]по будинку'!T173+'[6]по будинку'!T173+'[7]по будинку'!T173+'[8]по будинку'!T173+'[9]по будинку'!T173+'[10]по будинку'!T173+'[11]по будинку'!T173+'[12]по будинку'!T173</f>
        <v>21987.427078169752</v>
      </c>
      <c r="J173" s="10">
        <v>0</v>
      </c>
      <c r="K173" s="23">
        <f t="shared" si="77"/>
        <v>2113.7480781697559</v>
      </c>
      <c r="L173" s="22">
        <f>'[1]Вивезення та знешкодження ТПВ'!H175+'[2]по будинку'!X173+'[3]по будинку'!W173+'[4]по будинку'!W173+'[5]по будинку'!W173</f>
        <v>7328.0549999999994</v>
      </c>
      <c r="M173" s="10">
        <f>'[1]Вивезення та знешкодження ТПВ'!V175+'[2]по будинку'!Y173+'[3]по будинку'!X173+'[4]по будинку'!X173+'[5]по будинку'!X173</f>
        <v>7985.1184423100422</v>
      </c>
      <c r="N173" s="10">
        <v>0</v>
      </c>
      <c r="O173" s="15">
        <f t="shared" si="78"/>
        <v>657.06344231004277</v>
      </c>
      <c r="P173" s="17">
        <f>'[1]Приб підвал, тех.поверхів,покр '!H175+'[2]по будинку'!AB173+'[3]по будинку'!AA173+'[4]по будинку'!AA173+'[5]по будинку'!AA173+'[6]по будинку'!AA173+'[7]по будинку'!AA173+'[8]по будинку'!AA173+'[9]по будинку'!AA173+'[10]по будинку'!AA173+'[11]по будинку'!AA173+'[12]по будинку'!AA173</f>
        <v>571.4579</v>
      </c>
      <c r="Q173" s="11">
        <f>'[1]Приб підвал, тех.поверхів,покр '!Q175+'[2]по будинку'!AC173+'[3]по будинку'!AB173+'[4]по будинку'!AB173+'[5]по будинку'!AB173+'[6]по будинку'!AB173+'[7]по будинку'!AB173+'[8]по будинку'!AB173+'[9]по будинку'!AB173+'[10]по будинку'!AB173+'[11]по будинку'!AB173+'[12]по будинку'!AB173</f>
        <v>5.3007729218532491</v>
      </c>
      <c r="R173" s="10">
        <f t="shared" si="79"/>
        <v>566.1571270781468</v>
      </c>
      <c r="S173" s="23">
        <v>0</v>
      </c>
      <c r="T173" s="17">
        <v>0</v>
      </c>
      <c r="U173" s="10">
        <f>'[1]ТО ліфтів'!Q175+'[2]по будинку'!AG173+'[3]по будинку'!AF173+'[4]по будинку'!AF173+'[5]по будинку'!AF173+'[6]по будинку'!AF173+'[7]по будинку'!AF173+'[8]по будинку'!AF173+'[9]по будинку'!AF173+'[10]по будинку'!AF173+'[11]по будинку'!AF173+'[12]по будинку'!AF173</f>
        <v>0</v>
      </c>
      <c r="V173" s="10">
        <f t="shared" si="80"/>
        <v>0</v>
      </c>
      <c r="W173" s="23">
        <f t="shared" si="81"/>
        <v>0</v>
      </c>
      <c r="X173" s="17">
        <f>'[1]Обслуг. дисп.'!H175+'[2]по будинку'!AJ173+'[3]по будинку'!AI173+'[4]по будинку'!AI173+'[5]по будинку'!AI173+'[6]по будинку'!AI173+'[7]по будинку'!AI173+'[8]по будинку'!AI173+'[9]по будинку'!AI173+'[10]по будинку'!AI173+'[11]по будинку'!AI173+'[12]по будинку'!AI173</f>
        <v>0</v>
      </c>
      <c r="Y173" s="10">
        <f>'[1]Обслуг. дисп.'!O175+'[2]по будинку'!AK173+'[3]по будинку'!AJ173+'[4]по будинку'!AJ173+'[5]по будинку'!AJ173+'[6]по будинку'!AJ173+'[7]по будинку'!AJ173+'[8]по будинку'!AJ173+'[9]по будинку'!AJ173+'[10]по будинку'!AJ173+'[11]по будинку'!AJ173+'[12]по будинку'!AJ173</f>
        <v>0</v>
      </c>
      <c r="Z173" s="10">
        <f t="shared" si="82"/>
        <v>0</v>
      </c>
      <c r="AA173" s="27">
        <f t="shared" si="83"/>
        <v>0</v>
      </c>
      <c r="AB173" s="17">
        <f>'[1]ТО внутр. буд.сист'!H173+'[2]по будинку'!AN173+'[3]по будинку'!AM173+'[4]по будинку'!AM173+'[5]по будинку'!AM173+'[6]по будинку'!AM173+'[7]по будинку'!AM173+'[8]по будинку'!AM173+'[9]по будинку'!AM173+'[10]по будинку'!AM173+'[11]по будинку'!AM173+'[12]по будинку'!AM173</f>
        <v>13284.354100000002</v>
      </c>
      <c r="AC173" s="10">
        <f>'[1]ТО внутр. буд.сист'!W173+'[2]по будинку'!AO173+'[3]по будинку'!AN173+'[4]по будинку'!AN173+'[5]по будинку'!AN173+'[6]по будинку'!AN173+'[7]по будинку'!AN173+'[8]по будинку'!AN173+'[9]по будинку'!AN173+'[10]по будинку'!AN173+'[11]по будинку'!AN173+'[12]по будинку'!AN173</f>
        <v>15642.181569272692</v>
      </c>
      <c r="AD173" s="10">
        <v>0</v>
      </c>
      <c r="AE173" s="23">
        <f t="shared" si="98"/>
        <v>2357.82746927269</v>
      </c>
      <c r="AF173" s="17">
        <f>[1]Дератизація!H174+'[2]по будинку'!AR173+'[3]по будинку'!AQ173+'[4]по будинку'!AQ173+'[5]по будинку'!AQ173+'[6]по будинку'!AQ173+'[7]по будинку'!AQ173+'[8]по будинку'!AQ173+'[9]по будинку'!AQ173+'[10]по будинку'!AQ173+'[11]по будинку'!AQ173+'[12]по будинку'!AQ173</f>
        <v>876.05799999999999</v>
      </c>
      <c r="AG173" s="10">
        <f>[1]Дератизація!O174+'[2]по будинку'!AS173+'[3]по будинку'!AR173+'[4]по будинку'!AR173+'[5]по будинку'!AR173+'[6]по будинку'!AR173+'[7]по будинку'!AR173+'[8]по будинку'!AR173+'[9]по будинку'!AR173+'[10]по будинку'!AR173+'[11]по будинку'!AR173+'[12]по будинку'!AR173</f>
        <v>722.00999549424466</v>
      </c>
      <c r="AH173" s="10">
        <f t="shared" si="84"/>
        <v>154.04800450575533</v>
      </c>
      <c r="AI173" s="23">
        <v>0</v>
      </c>
      <c r="AJ173" s="17">
        <f>[1]Дезінсекція!H175+'[2]по будинку'!AV173+'[3]по будинку'!AU173+'[4]по будинку'!AU173+'[5]по будинку'!AU173+'[6]по будинку'!AU173+'[7]по будинку'!AU173+'[8]по будинку'!AU173+'[9]по будинку'!AU173+'[10]по будинку'!AU173+'[11]по будинку'!AU173+'[12]по будинку'!AU173</f>
        <v>29.909350000000007</v>
      </c>
      <c r="AK173" s="10">
        <f>[1]Дезінсекція!O175+'[2]по будинку'!AW173+'[3]по будинку'!AV173+'[4]по будинку'!AV173+'[5]по будинку'!AV173+'[6]по будинку'!AV173+'[7]по будинку'!AV173+'[8]по будинку'!AV173+'[9]по будинку'!AV173+'[10]по будинку'!AV173+'[11]по будинку'!AV173+'[12]по будинку'!AV173</f>
        <v>0</v>
      </c>
      <c r="AL173" s="10">
        <f t="shared" si="85"/>
        <v>29.909350000000007</v>
      </c>
      <c r="AM173" s="23">
        <v>0</v>
      </c>
      <c r="AN173" s="17">
        <f>'[1]Обслуг. ДВК'!H175+'[2]по будинку'!AZ173+'[3]по будинку'!AY173+'[4]по будинку'!AY173+'[5]по будинку'!AY173+'[6]по будинку'!AY173+'[7]по будинку'!AY173+'[8]по будинку'!AY173+'[9]по будинку'!AY173+'[10]по будинку'!AY173+'[11]по будинку'!AY173+'[12]по будинку'!AY173</f>
        <v>540.06360000000006</v>
      </c>
      <c r="AO173" s="10">
        <f>'[1]Обслуг. ДВК'!Q175+'[2]по будинку'!BA173+'[3]по будинку'!AZ173+'[4]по будинку'!AZ173+'[5]по будинку'!AZ173+'[6]по будинку'!AZ173+'[7]по будинку'!AZ173+'[8]по будинку'!AZ173+'[9]по будинку'!AZ173+'[10]по будинку'!AZ173+'[11]по будинку'!AZ173+'[12]по будинку'!AZ173</f>
        <v>44196.782305195913</v>
      </c>
      <c r="AP173" s="10">
        <v>0</v>
      </c>
      <c r="AQ173" s="23">
        <f t="shared" ref="AQ173:AQ178" si="109">AO173-AN173</f>
        <v>43656.718705195912</v>
      </c>
      <c r="AR173" s="17">
        <f>'[1]ТО мереж електропост.'!H176+'[2]по будинку'!BD173+'[3]по будинку'!BC173+'[4]по будинку'!BC173+'[5]по будинку'!BC173+'[6]по будинку'!BC173+'[7]по будинку'!BC173+'[8]по будинку'!BC173+'[9]по будинку'!BC173+'[10]по будинку'!BC173+'[11]по будинку'!BC173+'[12]по будинку'!BC173</f>
        <v>1388.1304</v>
      </c>
      <c r="AS173" s="11">
        <f>'[1]ТО мереж електропост.'!P176+'[2]по будинку'!BE173+'[3]по будинку'!BD173+'[4]по будинку'!BD173+'[5]по будинку'!BD173+'[6]по будинку'!BD173+'[7]по будинку'!BD173+'[8]по будинку'!BD173+'[9]по будинку'!BD173+'[10]по будинку'!BD173+'[11]по будинку'!BD173+'[12]по будинку'!BD173</f>
        <v>1604.9019887386974</v>
      </c>
      <c r="AT173" s="10">
        <f t="shared" si="97"/>
        <v>-216.77158873869735</v>
      </c>
      <c r="AU173" s="23">
        <v>0</v>
      </c>
      <c r="AV173" s="17">
        <f>'[1]ПР констр.'!H175+'[2]по будинку'!BH173+'[3]по будинку'!BG173+'[4]по будинку'!BG173+'[5]по будинку'!BG173+'[6]по будинку'!BG173+'[7]по будинку'!BG173+'[8]по будинку'!BG173+'[9]по будинку'!BG173+'[10]по будинку'!BG173+'[11]по будинку'!BG173+'[12]по будинку'!BG173</f>
        <v>18895.382300000001</v>
      </c>
      <c r="AW173" s="10">
        <v>3536.77</v>
      </c>
      <c r="AX173" s="10">
        <f>AV173-AW173</f>
        <v>15358.612300000001</v>
      </c>
      <c r="AY173" s="23">
        <v>0</v>
      </c>
      <c r="AZ173" s="17">
        <f>'[1]Прибирання та вивезення снігу'!H174+'[2]по будинку'!BL173+'[3]по будинку'!BK173+'[4]по будинку'!BK173+'[5]по будинку'!BK173+'[6]по будинку'!BK173+'[7]по будинку'!BK173+'[8]по будинку'!BK173+'[9]по будинку'!BK173+'[10]по будинку'!BK173+'[11]по будинку'!BK173+'[12]по будинку'!BK173</f>
        <v>3740.1286999999993</v>
      </c>
      <c r="BA173" s="10">
        <f>'[1]Прибирання та вивезення снігу'!R174+'[2]по будинку'!BM173+'[3]по будинку'!BL173+'[4]по будинку'!BL173+'[5]по будинку'!BL173+'[6]по будинку'!BL173+'[7]по будинку'!BL173+'[8]по будинку'!BL173+'[9]по будинку'!BL173+'[10]по будинку'!BL173+'[11]по будинку'!BL173+'[12]по будинку'!BL173</f>
        <v>1123.2552483892937</v>
      </c>
      <c r="BB173" s="10">
        <f t="shared" si="76"/>
        <v>2616.8734516107056</v>
      </c>
      <c r="BC173" s="23">
        <v>0</v>
      </c>
      <c r="BD173" s="17">
        <f>'[1]експлуатація номерних знаків'!H175+'[2]по будинку'!BP173+'[3]по будинку'!BO173+'[4]по будинку'!BO173+'[5]по будинку'!BO173+'[6]по будинку'!BO173+'[7]по будинку'!BO173+'[8]по будинку'!BO173+'[9]по будинку'!BO173+'[10]по будинку'!BO173+'[11]по будинку'!BO173+'[12]по будинку'!BO173</f>
        <v>8.9096999999999991</v>
      </c>
      <c r="BE173" s="10">
        <f>'[1]експлуатація номерних знаків'!P175+'[2]по будинку'!BQ173+'[3]по будинку'!BP173+'[4]по будинку'!BP173+'[5]по будинку'!BP173+'[6]по будинку'!BP173+'[7]по будинку'!BP173+'[8]по будинку'!BP173+'[9]по будинку'!BP173+'[10]по будинку'!BP173+'[11]по будинку'!BP173+'[12]по будинку'!BP173</f>
        <v>0</v>
      </c>
      <c r="BF173" s="12">
        <f t="shared" si="88"/>
        <v>8.9096999999999991</v>
      </c>
      <c r="BG173" s="29">
        <v>0</v>
      </c>
      <c r="BH173" s="17">
        <f>'[1]Освітлення місць загального кор'!H175+'[2]по будинку'!BT173+'[3]по будинку'!BS173+'[4]по будинку'!BS173+'[5]по будинку'!BS173+'[6]по будинку'!BS173+'[7]по будинку'!BS173+'[8]по будинку'!BS173+'[9]по будинку'!BS173+'[10]по будинку'!BS173+'[11]по будинку'!BS173+'[12]по будинку'!BS173</f>
        <v>4019.3596499999999</v>
      </c>
      <c r="BI173" s="10">
        <f>'[1]Освітлення місць загального кор'!Q175+'[2]по будинку'!BU173+'[3]по будинку'!BT173+'[4]по будинку'!BT173+'[5]по будинку'!BT173+'[6]по будинку'!BT173+'[7]по будинку'!BT173+'[8]по будинку'!BT173+'[9]по будинку'!BT173+'[10]по будинку'!BT173+'[11]по будинку'!BT173+'[12]по будинку'!BT173</f>
        <v>1935.3475125926423</v>
      </c>
      <c r="BJ173" s="10">
        <f t="shared" si="89"/>
        <v>2084.0121374073578</v>
      </c>
      <c r="BK173" s="27">
        <v>0</v>
      </c>
      <c r="BL173" s="17">
        <v>0</v>
      </c>
      <c r="BM173" s="10">
        <f>'[1]Енергопостачання ліфтів'!P175+'[2]по будинку'!BY173+'[3]по будинку'!BX173+'[4]по будинку'!BX173+'[5]по будинку'!BX173+'[6]по будинку'!BX173+'[7]по будинку'!BX173+'[8]по будинку'!BX173+'[9]по будинку'!BX173+'[10]по будинку'!BX173+'[11]по будинку'!BX173+'[12]по будинку'!BX173</f>
        <v>0</v>
      </c>
      <c r="BN173" s="10">
        <f t="shared" si="90"/>
        <v>0</v>
      </c>
      <c r="BO173" s="23">
        <f t="shared" si="91"/>
        <v>0</v>
      </c>
      <c r="BP173" s="134">
        <f t="shared" si="92"/>
        <v>76994.226600000009</v>
      </c>
      <c r="BQ173" s="12">
        <f t="shared" si="92"/>
        <v>105826.98747628115</v>
      </c>
      <c r="BR173" s="10">
        <v>0</v>
      </c>
      <c r="BS173" s="15">
        <f t="shared" si="99"/>
        <v>28832.760876281143</v>
      </c>
      <c r="BT173" s="30">
        <f t="shared" si="94"/>
        <v>1.3744795181341707</v>
      </c>
    </row>
    <row r="174" spans="1:72" ht="17.100000000000001" customHeight="1" x14ac:dyDescent="0.2">
      <c r="A174" s="135">
        <v>169</v>
      </c>
      <c r="B174" s="39" t="s">
        <v>42</v>
      </c>
      <c r="C174" s="36">
        <v>3</v>
      </c>
      <c r="D174" s="22">
        <f>'[1]Прибирання сходових кліто'!H175+'[2]по будинку'!P174+'[3]по будинку'!O174+'[4]по будинку'!O174+'[5]по будинку'!O174+'[6]по будинку'!O174+'[7]по будинку'!O174+'[8]по будинку'!O174+'[9]по будинку'!O174+'[10]по будинку'!O174+'[11]по будинку'!O174+'[12]по будинку'!O174</f>
        <v>3994.6157999999996</v>
      </c>
      <c r="E174" s="11">
        <f>'[1]Прибирання сходових кліто'!Y175+'[2]по будинку'!Q174+'[3]по будинку'!P174+'[4]по будинку'!P174+'[5]по будинку'!P174+'[6]по будинку'!P174+'[7]по будинку'!P174+'[8]по будинку'!P174+'[9]по будинку'!P174+'[10]по будинку'!P174+'[11]по будинку'!P174+'[12]по будинку'!P174</f>
        <v>5041.8121170452541</v>
      </c>
      <c r="F174" s="10">
        <v>0</v>
      </c>
      <c r="G174" s="23">
        <f t="shared" si="106"/>
        <v>1047.1963170452545</v>
      </c>
      <c r="H174" s="17">
        <f>'[1]Прибирання прибуд терит.'!H174+'[2]по будинку'!T174+'[3]по будинку'!S174+'[4]по будинку'!S174+'[5]по будинку'!S174+'[6]по будинку'!S174+'[7]по будинку'!S174+'[8]по будинку'!S174+'[9]по будинку'!S174+'[10]по будинку'!S174+'[11]по будинку'!S174+'[12]по будинку'!S174</f>
        <v>16756.162200000002</v>
      </c>
      <c r="I174" s="11">
        <f>'[1]Прибирання прибуд терит.'!AG174+'[2]по будинку'!U174+'[3]по будинку'!T174+'[4]по будинку'!T174+'[5]по будинку'!T174+'[6]по будинку'!T174+'[7]по будинку'!T174+'[8]по будинку'!T174+'[9]по будинку'!T174+'[10]по будинку'!T174+'[11]по будинку'!T174+'[12]по будинку'!T174</f>
        <v>31768.73460313533</v>
      </c>
      <c r="J174" s="10">
        <v>0</v>
      </c>
      <c r="K174" s="23">
        <f t="shared" si="77"/>
        <v>15012.572403135327</v>
      </c>
      <c r="L174" s="22">
        <f>'[1]Вивезення та знешкодження ТПВ'!H176+'[2]по будинку'!X174+'[3]по будинку'!W174+'[4]по будинку'!W174+'[5]по будинку'!W174</f>
        <v>3658.74</v>
      </c>
      <c r="M174" s="10">
        <f>'[1]Вивезення та знешкодження ТПВ'!V176+'[2]по будинку'!Y174+'[3]по будинку'!X174+'[4]по будинку'!X174+'[5]по будинку'!X174</f>
        <v>4753.0731809852641</v>
      </c>
      <c r="N174" s="10">
        <v>0</v>
      </c>
      <c r="O174" s="15">
        <f t="shared" si="78"/>
        <v>1094.3331809852643</v>
      </c>
      <c r="P174" s="17">
        <f>'[1]Приб підвал, тех.поверхів,покр '!H176+'[2]по будинку'!AB174+'[3]по будинку'!AA174+'[4]по будинку'!AA174+'[5]по будинку'!AA174+'[6]по будинку'!AA174+'[7]по будинку'!AA174+'[8]по будинку'!AA174+'[9]по будинку'!AA174+'[10]по будинку'!AA174+'[11]по будинку'!AA174+'[12]по будинку'!AA174</f>
        <v>466.09920000000005</v>
      </c>
      <c r="Q174" s="11">
        <f>'[1]Приб підвал, тех.поверхів,покр '!Q176+'[2]по будинку'!AC174+'[3]по будинку'!AB174+'[4]по будинку'!AB174+'[5]по будинку'!AB174+'[6]по будинку'!AB174+'[7]по будинку'!AB174+'[8]по будинку'!AB174+'[9]по будинку'!AB174+'[10]по будинку'!AB174+'[11]по будинку'!AB174+'[12]по будинку'!AB174</f>
        <v>0</v>
      </c>
      <c r="R174" s="10">
        <f t="shared" si="79"/>
        <v>466.09920000000005</v>
      </c>
      <c r="S174" s="23">
        <v>0</v>
      </c>
      <c r="T174" s="17">
        <v>0</v>
      </c>
      <c r="U174" s="10">
        <f>'[1]ТО ліфтів'!Q176+'[2]по будинку'!AG174+'[3]по будинку'!AF174+'[4]по будинку'!AF174+'[5]по будинку'!AF174+'[6]по будинку'!AF174+'[7]по будинку'!AF174+'[8]по будинку'!AF174+'[9]по будинку'!AF174+'[10]по будинку'!AF174+'[11]по будинку'!AF174+'[12]по будинку'!AF174</f>
        <v>0</v>
      </c>
      <c r="V174" s="10">
        <f t="shared" si="80"/>
        <v>0</v>
      </c>
      <c r="W174" s="23">
        <f t="shared" si="81"/>
        <v>0</v>
      </c>
      <c r="X174" s="17">
        <f>'[1]Обслуг. дисп.'!H176+'[2]по будинку'!AJ174+'[3]по будинку'!AI174+'[4]по будинку'!AI174+'[5]по будинку'!AI174+'[6]по будинку'!AI174+'[7]по будинку'!AI174+'[8]по будинку'!AI174+'[9]по будинку'!AI174+'[10]по будинку'!AI174+'[11]по будинку'!AI174+'[12]по будинку'!AI174</f>
        <v>0</v>
      </c>
      <c r="Y174" s="10">
        <f>'[1]Обслуг. дисп.'!O176+'[2]по будинку'!AK174+'[3]по будинку'!AJ174+'[4]по будинку'!AJ174+'[5]по будинку'!AJ174+'[6]по будинку'!AJ174+'[7]по будинку'!AJ174+'[8]по будинку'!AJ174+'[9]по будинку'!AJ174+'[10]по будинку'!AJ174+'[11]по будинку'!AJ174+'[12]по будинку'!AJ174</f>
        <v>0</v>
      </c>
      <c r="Z174" s="10">
        <f t="shared" si="82"/>
        <v>0</v>
      </c>
      <c r="AA174" s="27">
        <f t="shared" si="83"/>
        <v>0</v>
      </c>
      <c r="AB174" s="17">
        <f>'[1]ТО внутр. буд.сист'!H174+'[2]по будинку'!AN174+'[3]по будинку'!AM174+'[4]по будинку'!AM174+'[5]по будинку'!AM174+'[6]по будинку'!AM174+'[7]по будинку'!AM174+'[8]по будинку'!AM174+'[9]по будинку'!AM174+'[10]по будинку'!AM174+'[11]по будинку'!AM174+'[12]по будинку'!AM174</f>
        <v>12462.258000000003</v>
      </c>
      <c r="AC174" s="10">
        <f>'[1]ТО внутр. буд.сист'!W174+'[2]по будинку'!AO174+'[3]по будинку'!AN174+'[4]по будинку'!AN174+'[5]по будинку'!AN174+'[6]по будинку'!AN174+'[7]по будинку'!AN174+'[8]по будинку'!AN174+'[9]по будинку'!AN174+'[10]по будинку'!AN174+'[11]по будинку'!AN174+'[12]по будинку'!AN174</f>
        <v>8526.5097663399429</v>
      </c>
      <c r="AD174" s="10">
        <f t="shared" si="96"/>
        <v>3935.7482336600606</v>
      </c>
      <c r="AE174" s="23">
        <v>0</v>
      </c>
      <c r="AF174" s="17">
        <f>[1]Дератизація!H175+'[2]по будинку'!AR174+'[3]по будинку'!AQ174+'[4]по будинку'!AQ174+'[5]по будинку'!AQ174+'[6]по будинку'!AQ174+'[7]по будинку'!AQ174+'[8]по будинку'!AQ174+'[9]по будинку'!AQ174+'[10]по будинку'!AQ174+'[11]по будинку'!AQ174+'[12]по будинку'!AQ174</f>
        <v>1033.1171999999997</v>
      </c>
      <c r="AG174" s="10">
        <f>[1]Дератизація!O175+'[2]по будинку'!AS174+'[3]по будинку'!AR174+'[4]по будинку'!AR174+'[5]по будинку'!AR174+'[6]по будинку'!AR174+'[7]по будинку'!AR174+'[8]по будинку'!AR174+'[9]по будинку'!AR174+'[10]по будинку'!AR174+'[11]по будинку'!AR174+'[12]по будинку'!AR174</f>
        <v>890.47899444290192</v>
      </c>
      <c r="AH174" s="10">
        <f t="shared" si="84"/>
        <v>142.63820555709776</v>
      </c>
      <c r="AI174" s="23">
        <v>0</v>
      </c>
      <c r="AJ174" s="17">
        <f>[1]Дезінсекція!H176+'[2]по будинку'!AV174+'[3]по будинку'!AU174+'[4]по будинку'!AU174+'[5]по будинку'!AU174+'[6]по будинку'!AU174+'[7]по будинку'!AU174+'[8]по будинку'!AU174+'[9]по будинку'!AU174+'[10]по будинку'!AU174+'[11]по будинку'!AU174+'[12]по будинку'!AU174</f>
        <v>30.518400000000007</v>
      </c>
      <c r="AK174" s="10">
        <f>[1]Дезінсекція!O176+'[2]по будинку'!AW174+'[3]по будинку'!AV174+'[4]по будинку'!AV174+'[5]по будинку'!AV174+'[6]по будинку'!AV174+'[7]по будинку'!AV174+'[8]по будинку'!AV174+'[9]по будинку'!AV174+'[10]по будинку'!AV174+'[11]по будинку'!AV174+'[12]по будинку'!AV174</f>
        <v>0</v>
      </c>
      <c r="AL174" s="10">
        <f t="shared" si="85"/>
        <v>30.518400000000007</v>
      </c>
      <c r="AM174" s="23">
        <v>0</v>
      </c>
      <c r="AN174" s="17">
        <f>'[1]Обслуг. ДВК'!H176+'[2]по будинку'!AZ174+'[3]по будинку'!AY174+'[4]по будинку'!AY174+'[5]по будинку'!AY174+'[6]по будинку'!AY174+'[7]по будинку'!AY174+'[8]по будинку'!AY174+'[9]по будинку'!AY174+'[10]по будинку'!AY174+'[11]по будинку'!AY174+'[12]по будинку'!AY174</f>
        <v>4085.3040000000005</v>
      </c>
      <c r="AO174" s="10">
        <f>'[1]Обслуг. ДВК'!Q176+'[2]по будинку'!BA174+'[3]по будинку'!AZ174+'[4]по будинку'!AZ174+'[5]по будинку'!AZ174+'[6]по будинку'!AZ174+'[7]по будинку'!AZ174+'[8]по будинку'!AZ174+'[9]по будинку'!AZ174+'[10]по будинку'!AZ174+'[11]по будинку'!AZ174+'[12]по будинку'!AZ174</f>
        <v>21458.651102777596</v>
      </c>
      <c r="AP174" s="10">
        <v>0</v>
      </c>
      <c r="AQ174" s="23">
        <f t="shared" si="109"/>
        <v>17373.347102777596</v>
      </c>
      <c r="AR174" s="17">
        <f>'[1]ТО мереж електропост.'!H177+'[2]по будинку'!BD174+'[3]по будинку'!BC174+'[4]по будинку'!BC174+'[5]по будинку'!BC174+'[6]по будинку'!BC174+'[7]по будинку'!BC174+'[8]по будинку'!BC174+'[9]по будинку'!BC174+'[10]по будинку'!BC174+'[11]по будинку'!BC174+'[12]по будинку'!BC174</f>
        <v>2605.8551999999991</v>
      </c>
      <c r="AS174" s="11">
        <f>'[1]ТО мереж електропост.'!P177+'[2]по будинку'!BE174+'[3]по будинку'!BD174+'[4]по будинку'!BD174+'[5]по будинку'!BD174+'[6]по будинку'!BD174+'[7]по будинку'!BD174+'[8]по будинку'!BD174+'[9]по будинку'!BD174+'[10]по будинку'!BD174+'[11]по будинку'!BD174+'[12]по будинку'!BD174</f>
        <v>666.53883588850101</v>
      </c>
      <c r="AT174" s="10">
        <f t="shared" si="97"/>
        <v>1939.3163641114979</v>
      </c>
      <c r="AU174" s="23">
        <v>0</v>
      </c>
      <c r="AV174" s="17">
        <f>'[1]ПР констр.'!H176+'[2]по будинку'!BH174+'[3]по будинку'!BG174+'[4]по будинку'!BG174+'[5]по будинку'!BG174+'[6]по будинку'!BG174+'[7]по будинку'!BG174+'[8]по будинку'!BG174+'[9]по будинку'!BG174+'[10]по будинку'!BG174+'[11]по будинку'!BG174+'[12]по будинку'!BG174</f>
        <v>14332.897199999999</v>
      </c>
      <c r="AW174" s="10">
        <v>14218.85</v>
      </c>
      <c r="AX174" s="10">
        <f>AV174-AW174</f>
        <v>114.04719999999907</v>
      </c>
      <c r="AY174" s="23">
        <v>0</v>
      </c>
      <c r="AZ174" s="17">
        <f>'[1]Прибирання та вивезення снігу'!H175+'[2]по будинку'!BL174+'[3]по будинку'!BK174+'[4]по будинку'!BK174+'[5]по будинку'!BK174+'[6]по будинку'!BK174+'[7]по будинку'!BK174+'[8]по будинку'!BK174+'[9]по будинку'!BK174+'[10]по будинку'!BK174+'[11]по будинку'!BK174+'[12]по будинку'!BK174</f>
        <v>2433.4956000000006</v>
      </c>
      <c r="BA174" s="10">
        <f>'[1]Прибирання та вивезення снігу'!R175+'[2]по будинку'!BM174+'[3]по будинку'!BL174+'[4]по будинку'!BL174+'[5]по будинку'!BL174+'[6]по будинку'!BL174+'[7]по будинку'!BL174+'[8]по будинку'!BL174+'[9]по будинку'!BL174+'[10]по будинку'!BL174+'[11]по будинку'!BL174+'[12]по будинку'!BL174</f>
        <v>1632.8119796796443</v>
      </c>
      <c r="BB174" s="10">
        <f t="shared" si="76"/>
        <v>800.68362032035634</v>
      </c>
      <c r="BC174" s="23">
        <v>0</v>
      </c>
      <c r="BD174" s="17">
        <f>'[1]експлуатація номерних знаків'!H176+'[2]по будинку'!BP174+'[3]по будинку'!BO174+'[4]по будинку'!BO174+'[5]по будинку'!BO174+'[6]по будинку'!BO174+'[7]по будинку'!BO174+'[8]по будинку'!BO174+'[9]по будинку'!BO174+'[10]по будинку'!BO174+'[11]по будинку'!BO174+'[12]по будинку'!BO174</f>
        <v>15.9528</v>
      </c>
      <c r="BE174" s="10">
        <f>'[1]експлуатація номерних знаків'!P176+'[2]по будинку'!BQ174+'[3]по будинку'!BP174+'[4]по будинку'!BP174+'[5]по будинку'!BP174+'[6]по будинку'!BP174+'[7]по будинку'!BP174+'[8]по будинку'!BP174+'[9]по будинку'!BP174+'[10]по будинку'!BP174+'[11]по будинку'!BP174+'[12]по будинку'!BP174</f>
        <v>0</v>
      </c>
      <c r="BF174" s="12">
        <f t="shared" si="88"/>
        <v>15.9528</v>
      </c>
      <c r="BG174" s="29">
        <v>0</v>
      </c>
      <c r="BH174" s="17">
        <f>'[1]Освітлення місць загального кор'!H176+'[2]по будинку'!BT174+'[3]по будинку'!BS174+'[4]по будинку'!BS174+'[5]по будинку'!BS174+'[6]по будинку'!BS174+'[7]по будинку'!BS174+'[8]по будинку'!BS174+'[9]по будинку'!BS174+'[10]по будинку'!BS174+'[11]по будинку'!BS174+'[12]по будинку'!BS174</f>
        <v>4749.4259999999986</v>
      </c>
      <c r="BI174" s="10">
        <f>'[1]Освітлення місць загального кор'!Q176+'[2]по будинку'!BU174+'[3]по будинку'!BT174+'[4]по будинку'!BT174+'[5]по будинку'!BT174+'[6]по будинку'!BT174+'[7]по будинку'!BT174+'[8]по будинку'!BT174+'[9]по будинку'!BT174+'[10]по будинку'!BT174+'[11]по будинку'!BT174+'[12]по будинку'!BT174</f>
        <v>4988.3504132721</v>
      </c>
      <c r="BJ174" s="10">
        <v>0</v>
      </c>
      <c r="BK174" s="27">
        <f>BI174-BH174</f>
        <v>238.92441327210145</v>
      </c>
      <c r="BL174" s="17">
        <v>0</v>
      </c>
      <c r="BM174" s="10">
        <f>'[1]Енергопостачання ліфтів'!P176+'[2]по будинку'!BY174+'[3]по будинку'!BX174+'[4]по будинку'!BX174+'[5]по будинку'!BX174+'[6]по будинку'!BX174+'[7]по будинку'!BX174+'[8]по будинку'!BX174+'[9]по будинку'!BX174+'[10]по будинку'!BX174+'[11]по будинку'!BX174+'[12]по будинку'!BX174</f>
        <v>0</v>
      </c>
      <c r="BN174" s="10">
        <f t="shared" si="90"/>
        <v>0</v>
      </c>
      <c r="BO174" s="23">
        <f t="shared" si="91"/>
        <v>0</v>
      </c>
      <c r="BP174" s="134">
        <f t="shared" si="92"/>
        <v>66624.441600000006</v>
      </c>
      <c r="BQ174" s="12">
        <f t="shared" si="92"/>
        <v>93945.810993566527</v>
      </c>
      <c r="BR174" s="10">
        <v>0</v>
      </c>
      <c r="BS174" s="15">
        <f t="shared" si="99"/>
        <v>27321.369393566521</v>
      </c>
      <c r="BT174" s="30">
        <f t="shared" si="94"/>
        <v>1.4100802759083315</v>
      </c>
    </row>
    <row r="175" spans="1:72" ht="17.100000000000001" customHeight="1" x14ac:dyDescent="0.2">
      <c r="A175" s="136">
        <v>170</v>
      </c>
      <c r="B175" s="39" t="s">
        <v>42</v>
      </c>
      <c r="C175" s="36" t="s">
        <v>57</v>
      </c>
      <c r="D175" s="22">
        <f>'[1]Прибирання сходових кліто'!H176+'[2]по будинку'!P175+'[3]по будинку'!O175+'[4]по будинку'!O175+'[5]по будинку'!O175+'[6]по будинку'!O175+'[7]по будинку'!O175+'[8]по будинку'!O175+'[9]по будинку'!O175+'[10]по будинку'!O175+'[11]по будинку'!O175+'[12]по будинку'!O175</f>
        <v>6094.6494499999981</v>
      </c>
      <c r="E175" s="11">
        <f>'[1]Прибирання сходових кліто'!Y176+'[2]по будинку'!Q175+'[3]по будинку'!P175+'[4]по будинку'!P175+'[5]по будинку'!P175+'[6]по будинку'!P175+'[7]по будинку'!P175+'[8]по будинку'!P175+'[9]по будинку'!P175+'[10]по будинку'!P175+'[11]по будинку'!P175+'[12]по будинку'!P175</f>
        <v>7252.0344936385127</v>
      </c>
      <c r="F175" s="10">
        <v>0</v>
      </c>
      <c r="G175" s="23">
        <f t="shared" si="106"/>
        <v>1157.3850436385146</v>
      </c>
      <c r="H175" s="17">
        <f>'[1]Прибирання прибуд терит.'!H175+'[2]по будинку'!T175+'[3]по будинку'!S175+'[4]по будинку'!S175+'[5]по будинку'!S175+'[6]по будинку'!S175+'[7]по будинку'!S175+'[8]по будинку'!S175+'[9]по будинку'!S175+'[10]по будинку'!S175+'[11]по будинку'!S175+'[12]по будинку'!S175</f>
        <v>13356.119800000002</v>
      </c>
      <c r="I175" s="11">
        <f>'[1]Прибирання прибуд терит.'!AG175+'[2]по будинку'!U175+'[3]по будинку'!T175+'[4]по будинку'!T175+'[5]по будинку'!T175+'[6]по будинку'!T175+'[7]по будинку'!T175+'[8]по будинку'!T175+'[9]по будинку'!T175+'[10]по будинку'!T175+'[11]по будинку'!T175+'[12]по будинку'!T175</f>
        <v>20685.493723834788</v>
      </c>
      <c r="J175" s="10">
        <v>0</v>
      </c>
      <c r="K175" s="23">
        <f t="shared" si="77"/>
        <v>7329.3739238347862</v>
      </c>
      <c r="L175" s="22">
        <f>'[1]Вивезення та знешкодження ТПВ'!H177+'[2]по будинку'!X175+'[3]по будинку'!W175+'[4]по будинку'!W175+'[5]по будинку'!W175</f>
        <v>2199.9904999999999</v>
      </c>
      <c r="M175" s="10">
        <f>'[1]Вивезення та знешкодження ТПВ'!V177+'[2]по будинку'!Y175+'[3]по будинку'!X175+'[4]по будинку'!X175+'[5]по будинку'!X175</f>
        <v>2783.460388826385</v>
      </c>
      <c r="N175" s="10">
        <v>0</v>
      </c>
      <c r="O175" s="15">
        <f t="shared" si="78"/>
        <v>583.46988882638516</v>
      </c>
      <c r="P175" s="17">
        <f>'[1]Приб підвал, тех.поверхів,покр '!H177+'[2]по будинку'!AB175+'[3]по будинку'!AA175+'[4]по будинку'!AA175+'[5]по будинку'!AA175+'[6]по будинку'!AA175+'[7]по будинку'!AA175+'[8]по будинку'!AA175+'[9]по будинку'!AA175+'[10]по будинку'!AA175+'[11]по будинку'!AA175+'[12]по будинку'!AA175</f>
        <v>380.23044000000004</v>
      </c>
      <c r="Q175" s="11">
        <f>'[1]Приб підвал, тех.поверхів,покр '!Q177+'[2]по будинку'!AC175+'[3]по будинку'!AB175+'[4]по будинку'!AB175+'[5]по будинку'!AB175+'[6]по будинку'!AB175+'[7]по будинку'!AB175+'[8]по будинку'!AB175+'[9]по будинку'!AB175+'[10]по будинку'!AB175+'[11]по будинку'!AB175+'[12]по будинку'!AB175</f>
        <v>4.844792455457271</v>
      </c>
      <c r="R175" s="10">
        <f t="shared" si="79"/>
        <v>375.38564754454279</v>
      </c>
      <c r="S175" s="23">
        <v>0</v>
      </c>
      <c r="T175" s="17">
        <v>0</v>
      </c>
      <c r="U175" s="10">
        <f>'[1]ТО ліфтів'!Q177+'[2]по будинку'!AG175+'[3]по будинку'!AF175+'[4]по будинку'!AF175+'[5]по будинку'!AF175+'[6]по будинку'!AF175+'[7]по будинку'!AF175+'[8]по будинку'!AF175+'[9]по будинку'!AF175+'[10]по будинку'!AF175+'[11]по будинку'!AF175+'[12]по будинку'!AF175</f>
        <v>0</v>
      </c>
      <c r="V175" s="10">
        <f t="shared" si="80"/>
        <v>0</v>
      </c>
      <c r="W175" s="23">
        <f t="shared" si="81"/>
        <v>0</v>
      </c>
      <c r="X175" s="17">
        <f>'[1]Обслуг. дисп.'!H177+'[2]по будинку'!AJ175+'[3]по будинку'!AI175+'[4]по будинку'!AI175+'[5]по будинку'!AI175+'[6]по будинку'!AI175+'[7]по будинку'!AI175+'[8]по будинку'!AI175+'[9]по будинку'!AI175+'[10]по будинку'!AI175+'[11]по будинку'!AI175+'[12]по будинку'!AI175</f>
        <v>0</v>
      </c>
      <c r="Y175" s="10">
        <f>'[1]Обслуг. дисп.'!O177+'[2]по будинку'!AK175+'[3]по будинку'!AJ175+'[4]по будинку'!AJ175+'[5]по будинку'!AJ175+'[6]по будинку'!AJ175+'[7]по будинку'!AJ175+'[8]по будинку'!AJ175+'[9]по будинку'!AJ175+'[10]по будинку'!AJ175+'[11]по будинку'!AJ175+'[12]по будинку'!AJ175</f>
        <v>0</v>
      </c>
      <c r="Z175" s="10">
        <f t="shared" si="82"/>
        <v>0</v>
      </c>
      <c r="AA175" s="27">
        <f t="shared" si="83"/>
        <v>0</v>
      </c>
      <c r="AB175" s="17">
        <f>'[1]ТО внутр. буд.сист'!H175+'[2]по будинку'!AN175+'[3]по будинку'!AM175+'[4]по будинку'!AM175+'[5]по будинку'!AM175+'[6]по будинку'!AM175+'[7]по будинку'!AM175+'[8]по будинку'!AM175+'[9]по будинку'!AM175+'[10]по будинку'!AM175+'[11]по будинку'!AM175+'[12]по будинку'!AM175</f>
        <v>11608.29117</v>
      </c>
      <c r="AC175" s="10">
        <f>'[1]ТО внутр. буд.сист'!W175+'[2]по будинку'!AO175+'[3]по будинку'!AN175+'[4]по будинку'!AN175+'[5]по будинку'!AN175+'[6]по будинку'!AN175+'[7]по будинку'!AN175+'[8]по будинку'!AN175+'[9]по будинку'!AN175+'[10]по будинку'!AN175+'[11]по будинку'!AN175+'[12]по будинку'!AN175</f>
        <v>7865.9688641217444</v>
      </c>
      <c r="AD175" s="10">
        <f t="shared" si="96"/>
        <v>3742.322305878256</v>
      </c>
      <c r="AE175" s="23">
        <v>0</v>
      </c>
      <c r="AF175" s="17">
        <f>[1]Дератизація!H176+'[2]по будинку'!AR175+'[3]по будинку'!AQ175+'[4]по будинку'!AQ175+'[5]по будинку'!AQ175+'[6]по будинку'!AQ175+'[7]по будинку'!AQ175+'[8]по будинку'!AQ175+'[9]по будинку'!AQ175+'[10]по будинку'!AQ175+'[11]по будинку'!AQ175+'[12]по будинку'!AQ175</f>
        <v>784.48807999999985</v>
      </c>
      <c r="AG175" s="10">
        <f>[1]Дератизація!O176+'[2]по будинку'!AS175+'[3]по будинку'!AR175+'[4]по будинку'!AR175+'[5]по будинку'!AR175+'[6]по будинку'!AR175+'[7]по будинку'!AR175+'[8]по будинку'!AR175+'[9]по будинку'!AR175+'[10]по будинку'!AR175+'[11]по будинку'!AR175+'[12]по будинку'!AR175</f>
        <v>649.80899594482025</v>
      </c>
      <c r="AH175" s="10">
        <f t="shared" si="84"/>
        <v>134.6790840551796</v>
      </c>
      <c r="AI175" s="23">
        <v>0</v>
      </c>
      <c r="AJ175" s="17">
        <f>[1]Дезінсекція!H177+'[2]по будинку'!AV175+'[3]по будинку'!AU175+'[4]по будинку'!AU175+'[5]по будинку'!AU175+'[6]по будинку'!AU175+'[7]по будинку'!AU175+'[8]по будинку'!AU175+'[9]по будинку'!AU175+'[10]по будинку'!AU175+'[11]по будинку'!AU175+'[12]по будинку'!AU175</f>
        <v>24.327539999999996</v>
      </c>
      <c r="AK175" s="10">
        <f>[1]Дезінсекція!O177+'[2]по будинку'!AW175+'[3]по будинку'!AV175+'[4]по будинку'!AV175+'[5]по будинку'!AV175+'[6]по будинку'!AV175+'[7]по будинку'!AV175+'[8]по будинку'!AV175+'[9]по будинку'!AV175+'[10]по будинку'!AV175+'[11]по будинку'!AV175+'[12]по будинку'!AV175</f>
        <v>0</v>
      </c>
      <c r="AL175" s="10">
        <f t="shared" si="85"/>
        <v>24.327539999999996</v>
      </c>
      <c r="AM175" s="23">
        <v>0</v>
      </c>
      <c r="AN175" s="17">
        <f>'[1]Обслуг. ДВК'!H177+'[2]по будинку'!AZ175+'[3]по будинку'!AY175+'[4]по будинку'!AY175+'[5]по будинку'!AY175+'[6]по будинку'!AY175+'[7]по будинку'!AY175+'[8]по будинку'!AY175+'[9]по будинку'!AY175+'[10]по будинку'!AY175+'[11]по будинку'!AY175+'[12]по будинку'!AY175</f>
        <v>1372.5538000000001</v>
      </c>
      <c r="AO175" s="10">
        <f>'[1]Обслуг. ДВК'!Q177+'[2]по будинку'!BA175+'[3]по будинку'!AZ175+'[4]по будинку'!AZ175+'[5]по будинку'!AZ175+'[6]по будинку'!AZ175+'[7]по будинку'!AZ175+'[8]по будинку'!AZ175+'[9]по будинку'!AZ175+'[10]по будинку'!AZ175+'[11]по будинку'!AZ175+'[12]по будинку'!AZ175</f>
        <v>3468.3051587709433</v>
      </c>
      <c r="AP175" s="10">
        <v>0</v>
      </c>
      <c r="AQ175" s="23">
        <f t="shared" si="109"/>
        <v>2095.7513587709432</v>
      </c>
      <c r="AR175" s="17">
        <f>'[1]ТО мереж електропост.'!H178+'[2]по будинку'!BD175+'[3]по будинку'!BC175+'[4]по будинку'!BC175+'[5]по будинку'!BC175+'[6]по будинку'!BC175+'[7]по будинку'!BC175+'[8]по будинку'!BC175+'[9]по будинку'!BC175+'[10]по будинку'!BC175+'[11]по будинку'!BC175+'[12]по будинку'!BC175</f>
        <v>2856.0832300000002</v>
      </c>
      <c r="AS175" s="11">
        <f>'[1]ТО мереж електропост.'!P178+'[2]по будинку'!BE175+'[3]по будинку'!BD175+'[4]по будинку'!BD175+'[5]по будинку'!BD175+'[6]по будинку'!BD175+'[7]по будинку'!BD175+'[8]по будинку'!BD175+'[9]по будинку'!BD175+'[10]по будинку'!BD175+'[11]по будинку'!BD175+'[12]по будинку'!BD175</f>
        <v>731.92547365017435</v>
      </c>
      <c r="AT175" s="10">
        <f t="shared" si="97"/>
        <v>2124.1577563498258</v>
      </c>
      <c r="AU175" s="23">
        <v>0</v>
      </c>
      <c r="AV175" s="17">
        <f>'[1]ПР констр.'!H177+'[2]по будинку'!BH175+'[3]по будинку'!BG175+'[4]по будинку'!BG175+'[5]по будинку'!BG175+'[6]по будинку'!BG175+'[7]по будинку'!BG175+'[8]по будинку'!BG175+'[9]по будинку'!BG175+'[10]по будинку'!BG175+'[11]по будинку'!BG175+'[12]по будинку'!BG175</f>
        <v>18082.42021</v>
      </c>
      <c r="AW175" s="10">
        <v>21552.73</v>
      </c>
      <c r="AX175" s="10">
        <v>0</v>
      </c>
      <c r="AY175" s="23">
        <f>AW175-AV175</f>
        <v>3470.3097899999993</v>
      </c>
      <c r="AZ175" s="17">
        <f>'[1]Прибирання та вивезення снігу'!H176+'[2]по будинку'!BL175+'[3]по будинку'!BK175+'[4]по будинку'!BK175+'[5]по будинку'!BK175+'[6]по будинку'!BK175+'[7]по будинку'!BK175+'[8]по будинку'!BK175+'[9]по будинку'!BK175+'[10]по будинку'!BK175+'[11]по будинку'!BK175+'[12]по будинку'!BK175</f>
        <v>2436.95876</v>
      </c>
      <c r="BA175" s="10">
        <f>'[1]Прибирання та вивезення снігу'!R176+'[2]по будинку'!BM175+'[3]по будинку'!BL175+'[4]по будинку'!BL175+'[5]по будинку'!BL175+'[6]по будинку'!BL175+'[7]по будинку'!BL175+'[8]по будинку'!BL175+'[9]по будинку'!BL175+'[10]по будинку'!BL175+'[11]по будинку'!BL175+'[12]по будинку'!BL175</f>
        <v>2109.3651296444477</v>
      </c>
      <c r="BB175" s="10">
        <f t="shared" si="76"/>
        <v>327.59363035555225</v>
      </c>
      <c r="BC175" s="23">
        <v>0</v>
      </c>
      <c r="BD175" s="17">
        <f>'[1]експлуатація номерних знаків'!H177+'[2]по будинку'!BP175+'[3]по будинку'!BO175+'[4]по будинку'!BO175+'[5]по будинку'!BO175+'[6]по будинку'!BO175+'[7]по будинку'!BO175+'[8]по будинку'!BO175+'[9]по будинку'!BO175+'[10]по будинку'!BO175+'[11]по будинку'!BO175+'[12]по будинку'!BO175</f>
        <v>14.86683</v>
      </c>
      <c r="BE175" s="10">
        <f>'[1]експлуатація номерних знаків'!P177+'[2]по будинку'!BQ175+'[3]по будинку'!BP175+'[4]по будинку'!BP175+'[5]по будинку'!BP175+'[6]по будинку'!BP175+'[7]по будинку'!BP175+'[8]по будинку'!BP175+'[9]по будинку'!BP175+'[10]по будинку'!BP175+'[11]по будинку'!BP175+'[12]по будинку'!BP175</f>
        <v>0</v>
      </c>
      <c r="BF175" s="12">
        <f t="shared" si="88"/>
        <v>14.86683</v>
      </c>
      <c r="BG175" s="29">
        <v>0</v>
      </c>
      <c r="BH175" s="17">
        <f>'[1]Освітлення місць загального кор'!H177+'[2]по будинку'!BT175+'[3]по будинку'!BS175+'[4]по будинку'!BS175+'[5]по будинку'!BS175+'[6]по будинку'!BS175+'[7]по будинку'!BS175+'[8]по будинку'!BS175+'[9]по будинку'!BS175+'[10]по будинку'!BS175+'[11]по будинку'!BS175+'[12]по будинку'!BS175</f>
        <v>2957.2978099999996</v>
      </c>
      <c r="BI175" s="10">
        <f>'[1]Освітлення місць загального кор'!Q177+'[2]по будинку'!BU175+'[3]по будинку'!BT175+'[4]по будинку'!BT175+'[5]по будинку'!BT175+'[6]по будинку'!BT175+'[7]по будинку'!BT175+'[8]по будинку'!BT175+'[9]по будинку'!BT175+'[10]по будинку'!BT175+'[11]по будинку'!BT175+'[12]по будинку'!BT175</f>
        <v>1615.7855654767511</v>
      </c>
      <c r="BJ175" s="10">
        <f t="shared" si="89"/>
        <v>1341.5122445232485</v>
      </c>
      <c r="BK175" s="27">
        <v>0</v>
      </c>
      <c r="BL175" s="17">
        <v>0</v>
      </c>
      <c r="BM175" s="10">
        <f>'[1]Енергопостачання ліфтів'!P177+'[2]по будинку'!BY175+'[3]по будинку'!BX175+'[4]по будинку'!BX175+'[5]по будинку'!BX175+'[6]по будинку'!BX175+'[7]по будинку'!BX175+'[8]по будинку'!BX175+'[9]по будинку'!BX175+'[10]по будинку'!BX175+'[11]по будинку'!BX175+'[12]по будинку'!BX175</f>
        <v>0</v>
      </c>
      <c r="BN175" s="10">
        <f t="shared" si="90"/>
        <v>0</v>
      </c>
      <c r="BO175" s="23">
        <f t="shared" si="91"/>
        <v>0</v>
      </c>
      <c r="BP175" s="134">
        <f t="shared" si="92"/>
        <v>62168.277619999993</v>
      </c>
      <c r="BQ175" s="12">
        <f t="shared" si="92"/>
        <v>68719.72258636402</v>
      </c>
      <c r="BR175" s="10">
        <v>0</v>
      </c>
      <c r="BS175" s="15">
        <f t="shared" si="99"/>
        <v>6551.4449663640262</v>
      </c>
      <c r="BT175" s="30">
        <f t="shared" si="94"/>
        <v>1.1053824428981185</v>
      </c>
    </row>
    <row r="176" spans="1:72" ht="17.100000000000001" customHeight="1" x14ac:dyDescent="0.2">
      <c r="A176" s="136">
        <v>171</v>
      </c>
      <c r="B176" s="39" t="s">
        <v>46</v>
      </c>
      <c r="C176" s="36" t="s">
        <v>87</v>
      </c>
      <c r="D176" s="22">
        <f>'[1]Прибирання сходових кліто'!H177+'[2]по будинку'!P176+'[3]по будинку'!O176+'[4]по будинку'!O176+'[5]по будинку'!O176+'[6]по будинку'!O176+'[7]по будинку'!O176+'[8]по будинку'!O176+'[9]по будинку'!O176+'[10]по будинку'!O176+'[11]по будинку'!O176+'[12]по будинку'!O176</f>
        <v>16597.911736000002</v>
      </c>
      <c r="E176" s="11">
        <f>'[1]Прибирання сходових кліто'!Y177+'[2]по будинку'!Q176+'[3]по будинку'!P176+'[4]по будинку'!P176+'[5]по будинку'!P176+'[6]по будинку'!P176+'[7]по будинку'!P176+'[8]по будинку'!P176+'[9]по будинку'!P176+'[10]по будинку'!P176+'[11]по будинку'!P176+'[12]по будинку'!P176</f>
        <v>17073.275910737146</v>
      </c>
      <c r="F176" s="10">
        <v>0</v>
      </c>
      <c r="G176" s="23">
        <f t="shared" si="106"/>
        <v>475.36417473714391</v>
      </c>
      <c r="H176" s="17">
        <f>'[1]Прибирання прибуд терит.'!H176+'[2]по будинку'!T176+'[3]по будинку'!S176+'[4]по будинку'!S176+'[5]по будинку'!S176+'[6]по будинку'!S176+'[7]по будинку'!S176+'[8]по будинку'!S176+'[9]по будинку'!S176+'[10]по будинку'!S176+'[11]по будинку'!S176+'[12]по будинку'!S176</f>
        <v>36953.121290000003</v>
      </c>
      <c r="I176" s="11">
        <f>'[1]Прибирання прибуд терит.'!AG176+'[2]по будинку'!U176+'[3]по будинку'!T176+'[4]по будинку'!T176+'[5]по будинку'!T176+'[6]по будинку'!T176+'[7]по будинку'!T176+'[8]по будинку'!T176+'[9]по будинку'!T176+'[10]по будинку'!T176+'[11]по будинку'!T176+'[12]по будинку'!T176</f>
        <v>43887.446902482137</v>
      </c>
      <c r="J176" s="10">
        <v>0</v>
      </c>
      <c r="K176" s="23">
        <f t="shared" si="77"/>
        <v>6934.3256124821346</v>
      </c>
      <c r="L176" s="22">
        <f>'[1]Вивезення та знешкодження ТПВ'!H178+'[2]по будинку'!X176+'[3]по будинку'!W176+'[4]по будинку'!W176+'[5]по будинку'!W176</f>
        <v>6645.1382999999996</v>
      </c>
      <c r="M176" s="10">
        <f>'[1]Вивезення та знешкодження ТПВ'!V178+'[2]по будинку'!Y176+'[3]по будинку'!X176+'[4]по будинку'!X176+'[5]по будинку'!X176</f>
        <v>6844.4927619901382</v>
      </c>
      <c r="N176" s="10">
        <v>0</v>
      </c>
      <c r="O176" s="15">
        <f t="shared" si="78"/>
        <v>199.35446199013859</v>
      </c>
      <c r="P176" s="17">
        <f>'[1]Приб підвал, тех.поверхів,покр '!H178+'[2]по будинку'!AB176+'[3]по будинку'!AA176+'[4]по будинку'!AA176+'[5]по будинку'!AA176+'[6]по будинку'!AA176+'[7]по будинку'!AA176+'[8]по будинку'!AA176+'[9]по будинку'!AA176+'[10]по будинку'!AA176+'[11]по будинку'!AA176+'[12]по будинку'!AA176</f>
        <v>1058.4032359999999</v>
      </c>
      <c r="Q176" s="11">
        <f>'[1]Приб підвал, тех.поверхів,покр '!Q178+'[2]по будинку'!AC176+'[3]по будинку'!AB176+'[4]по будинку'!AB176+'[5]по будинку'!AB176+'[6]по будинку'!AB176+'[7]по будинку'!AB176+'[8]по будинку'!AB176+'[9]по будинку'!AB176+'[10]по будинку'!AB176+'[11]по будинку'!AB176+'[12]по будинку'!AB176</f>
        <v>371.81505149386373</v>
      </c>
      <c r="R176" s="10">
        <f t="shared" si="79"/>
        <v>686.58818450613614</v>
      </c>
      <c r="S176" s="23">
        <v>0</v>
      </c>
      <c r="T176" s="17">
        <v>0</v>
      </c>
      <c r="U176" s="10">
        <f>'[1]ТО ліфтів'!Q178+'[2]по будинку'!AG176+'[3]по будинку'!AF176+'[4]по будинку'!AF176+'[5]по будинку'!AF176+'[6]по будинку'!AF176+'[7]по будинку'!AF176+'[8]по будинку'!AF176+'[9]по будинку'!AF176+'[10]по будинку'!AF176+'[11]по будинку'!AF176+'[12]по будинку'!AF176</f>
        <v>0</v>
      </c>
      <c r="V176" s="10">
        <f t="shared" si="80"/>
        <v>0</v>
      </c>
      <c r="W176" s="23">
        <f t="shared" si="81"/>
        <v>0</v>
      </c>
      <c r="X176" s="17">
        <f>'[1]Обслуг. дисп.'!H178+'[2]по будинку'!AJ176+'[3]по будинку'!AI176+'[4]по будинку'!AI176+'[5]по будинку'!AI176+'[6]по будинку'!AI176+'[7]по будинку'!AI176+'[8]по будинку'!AI176+'[9]по будинку'!AI176+'[10]по будинку'!AI176+'[11]по будинку'!AI176+'[12]по будинку'!AI176</f>
        <v>0</v>
      </c>
      <c r="Y176" s="10">
        <f>'[1]Обслуг. дисп.'!O178+'[2]по будинку'!AK176+'[3]по будинку'!AJ176+'[4]по будинку'!AJ176+'[5]по будинку'!AJ176+'[6]по будинку'!AJ176+'[7]по будинку'!AJ176+'[8]по будинку'!AJ176+'[9]по будинку'!AJ176+'[10]по будинку'!AJ176+'[11]по будинку'!AJ176+'[12]по будинку'!AJ176</f>
        <v>0</v>
      </c>
      <c r="Z176" s="10">
        <f t="shared" si="82"/>
        <v>0</v>
      </c>
      <c r="AA176" s="27">
        <f t="shared" si="83"/>
        <v>0</v>
      </c>
      <c r="AB176" s="17">
        <f>'[1]ТО внутр. буд.сист'!H176+'[2]по будинку'!AN176+'[3]по будинку'!AM176+'[4]по будинку'!AM176+'[5]по будинку'!AM176+'[6]по будинку'!AM176+'[7]по будинку'!AM176+'[8]по будинку'!AM176+'[9]по будинку'!AM176+'[10]по будинку'!AM176+'[11]по будинку'!AM176+'[12]по будинку'!AM176</f>
        <v>26742.370655999999</v>
      </c>
      <c r="AC176" s="10">
        <f>'[1]ТО внутр. буд.сист'!W176+'[2]по будинку'!AO176+'[3]по будинку'!AN176+'[4]по будинку'!AN176+'[5]по будинку'!AN176+'[6]по будинку'!AN176+'[7]по будинку'!AN176+'[8]по будинку'!AN176+'[9]по будинку'!AN176+'[10]по будинку'!AN176+'[11]по будинку'!AN176+'[12]по будинку'!AN176</f>
        <v>13821.251564582037</v>
      </c>
      <c r="AD176" s="10">
        <f t="shared" si="96"/>
        <v>12921.119091417962</v>
      </c>
      <c r="AE176" s="23">
        <v>0</v>
      </c>
      <c r="AF176" s="17">
        <f>[1]Дератизація!H177+'[2]по будинку'!AR176+'[3]по будинку'!AQ176+'[4]по будинку'!AQ176+'[5]по будинку'!AQ176+'[6]по будинку'!AQ176+'[7]по будинку'!AQ176+'[8]по будинку'!AQ176+'[9]по будинку'!AQ176+'[10]по будинку'!AQ176+'[11]по будинку'!AQ176+'[12]по будинку'!AQ176</f>
        <v>2210.9037239999993</v>
      </c>
      <c r="AG176" s="10">
        <f>[1]Дератизація!O177+'[2]по будинку'!AS176+'[3]по будинку'!AR176+'[4]по будинку'!AR176+'[5]по будинку'!AR176+'[6]по будинку'!AR176+'[7]по будинку'!AR176+'[8]по будинку'!AR176+'[9]по будинку'!AR176+'[10]по будинку'!AR176+'[11]по будинку'!AR176+'[12]по будинку'!AR176</f>
        <v>1837.2747685343547</v>
      </c>
      <c r="AH176" s="10">
        <f t="shared" si="84"/>
        <v>373.62895546564459</v>
      </c>
      <c r="AI176" s="23">
        <v>0</v>
      </c>
      <c r="AJ176" s="17">
        <f>[1]Дезінсекція!H178+'[2]по будинку'!AV176+'[3]по будинку'!AU176+'[4]по будинку'!AU176+'[5]по будинку'!AU176+'[6]по будинку'!AU176+'[7]по будинку'!AU176+'[8]по будинку'!AU176+'[9]по будинку'!AU176+'[10]по будинку'!AU176+'[11]по будинку'!AU176+'[12]по будинку'!AU176</f>
        <v>65.248620000000003</v>
      </c>
      <c r="AK176" s="10">
        <f>[1]Дезінсекція!O178+'[2]по будинку'!AW176+'[3]по будинку'!AV176+'[4]по будинку'!AV176+'[5]по будинку'!AV176+'[6]по будинку'!AV176+'[7]по будинку'!AV176+'[8]по будинку'!AV176+'[9]по будинку'!AV176+'[10]по будинку'!AV176+'[11]по будинку'!AV176+'[12]по будинку'!AV176</f>
        <v>0</v>
      </c>
      <c r="AL176" s="10">
        <f t="shared" si="85"/>
        <v>65.248620000000003</v>
      </c>
      <c r="AM176" s="23">
        <v>0</v>
      </c>
      <c r="AN176" s="17">
        <f>'[1]Обслуг. ДВК'!H178+'[2]по будинку'!AZ176+'[3]по будинку'!AY176+'[4]по будинку'!AY176+'[5]по будинку'!AY176+'[6]по будинку'!AY176+'[7]по будинку'!AY176+'[8]по будинку'!AY176+'[9]по будинку'!AY176+'[10]по будинку'!AY176+'[11]по будинку'!AY176+'[12]по будинку'!AY176</f>
        <v>8001.5553999999984</v>
      </c>
      <c r="AO176" s="10">
        <f>'[1]Обслуг. ДВК'!Q178+'[2]по будинку'!BA176+'[3]по будинку'!AZ176+'[4]по будинку'!AZ176+'[5]по будинку'!AZ176+'[6]по будинку'!AZ176+'[7]по будинку'!AZ176+'[8]по будинку'!AZ176+'[9]по будинку'!AZ176+'[10]по будинку'!AZ176+'[11]по будинку'!AZ176+'[12]по будинку'!AZ176</f>
        <v>8262.1950716407009</v>
      </c>
      <c r="AP176" s="10">
        <v>0</v>
      </c>
      <c r="AQ176" s="23">
        <f t="shared" si="109"/>
        <v>260.63967164070255</v>
      </c>
      <c r="AR176" s="17">
        <f>'[1]ТО мереж електропост.'!H179+'[2]по будинку'!BD176+'[3]по будинку'!BC176+'[4]по будинку'!BC176+'[5]по будинку'!BC176+'[6]по будинку'!BC176+'[7]по будинку'!BC176+'[8]по будинку'!BC176+'[9]по будинку'!BC176+'[10]по будинку'!BC176+'[11]по будинку'!BC176+'[12]по будинку'!BC176</f>
        <v>13370.495932000002</v>
      </c>
      <c r="AS176" s="11">
        <f>'[1]ТО мереж електропост.'!P179+'[2]по будинку'!BE176+'[3]по будинку'!BD176+'[4]по будинку'!BD176+'[5]по будинку'!BD176+'[6]по будинку'!BD176+'[7]по будинку'!BD176+'[8]по будинку'!BD176+'[9]по будинку'!BD176+'[10]по будинку'!BD176+'[11]по будинку'!BD176+'[12]по будинку'!BD176</f>
        <v>973.80063856395464</v>
      </c>
      <c r="AT176" s="10">
        <f t="shared" si="97"/>
        <v>12396.695293436047</v>
      </c>
      <c r="AU176" s="23">
        <v>0</v>
      </c>
      <c r="AV176" s="17">
        <f>'[1]ПР констр.'!H178+'[2]по будинку'!BH176+'[3]по будинку'!BG176+'[4]по будинку'!BG176+'[5]по будинку'!BG176+'[6]по будинку'!BG176+'[7]по будинку'!BG176+'[8]по будинку'!BG176+'[9]по будинку'!BG176+'[10]по будинку'!BG176+'[11]по будинку'!BG176+'[12]по будинку'!BG176</f>
        <v>40355.327376000001</v>
      </c>
      <c r="AW176" s="10">
        <v>47402.74</v>
      </c>
      <c r="AX176" s="10">
        <v>0</v>
      </c>
      <c r="AY176" s="23">
        <f t="shared" ref="AY176:AY179" si="110">AW176-AV176</f>
        <v>7047.4126239999969</v>
      </c>
      <c r="AZ176" s="17">
        <f>'[1]Прибирання та вивезення снігу'!H177+'[2]по будинку'!BL176+'[3]по будинку'!BK176+'[4]по будинку'!BK176+'[5]по будинку'!BK176+'[6]по будинку'!BK176+'[7]по будинку'!BK176+'[8]по будинку'!BK176+'[9]по будинку'!BK176+'[10]по будинку'!BK176+'[11]по будинку'!BK176+'[12]по будинку'!BK176</f>
        <v>5122.3713680000001</v>
      </c>
      <c r="BA176" s="10">
        <f>'[1]Прибирання та вивезення снігу'!R177+'[2]по будинку'!BM176+'[3]по будинку'!BL176+'[4]по будинку'!BL176+'[5]по будинку'!BL176+'[6]по будинку'!BL176+'[7]по будинку'!BL176+'[8]по будинку'!BL176+'[9]по будинку'!BL176+'[10]по будинку'!BL176+'[11]по будинку'!BL176+'[12]по будинку'!BL176</f>
        <v>1902.8372342831153</v>
      </c>
      <c r="BB176" s="10">
        <f t="shared" si="76"/>
        <v>3219.5341337168848</v>
      </c>
      <c r="BC176" s="23">
        <v>0</v>
      </c>
      <c r="BD176" s="17">
        <f>'[1]експлуатація номерних знаків'!H178+'[2]по будинку'!BP176+'[3]по будинку'!BO176+'[4]по будинку'!BO176+'[5]по будинку'!BO176+'[6]по будинку'!BO176+'[7]по будинку'!BO176+'[8]по будинку'!BO176+'[9]по будинку'!BO176+'[10]по будинку'!BO176+'[11]по будинку'!BO176+'[12]по будинку'!BO176</f>
        <v>9.6155439999999999</v>
      </c>
      <c r="BE176" s="10">
        <f>'[1]експлуатація номерних знаків'!P178+'[2]по будинку'!BQ176+'[3]по будинку'!BP176+'[4]по будинку'!BP176+'[5]по будинку'!BP176+'[6]по будинку'!BP176+'[7]по будинку'!BP176+'[8]по будинку'!BP176+'[9]по будинку'!BP176+'[10]по будинку'!BP176+'[11]по будинку'!BP176+'[12]по будинку'!BP176</f>
        <v>0</v>
      </c>
      <c r="BF176" s="12">
        <f t="shared" si="88"/>
        <v>9.6155439999999999</v>
      </c>
      <c r="BG176" s="29">
        <v>0</v>
      </c>
      <c r="BH176" s="17">
        <f>'[1]Освітлення місць загального кор'!H178+'[2]по будинку'!BT176+'[3]по будинку'!BS176+'[4]по будинку'!BS176+'[5]по будинку'!BS176+'[6]по будинку'!BS176+'[7]по будинку'!BS176+'[8]по будинку'!BS176+'[9]по будинку'!BS176+'[10]по будинку'!BS176+'[11]по будинку'!BS176+'[12]по будинку'!BS176</f>
        <v>11587.493915999999</v>
      </c>
      <c r="BI176" s="10">
        <f>'[1]Освітлення місць загального кор'!Q178+'[2]по будинку'!BU176+'[3]по будинку'!BT176+'[4]по будинку'!BT176+'[5]по будинку'!BT176+'[6]по будинку'!BT176+'[7]по будинку'!BT176+'[8]по будинку'!BT176+'[9]по будинку'!BT176+'[10]по будинку'!BT176+'[11]по будинку'!BT176+'[12]по будинку'!BT176</f>
        <v>10935.94133828858</v>
      </c>
      <c r="BJ176" s="10">
        <f t="shared" si="89"/>
        <v>651.55257771141987</v>
      </c>
      <c r="BK176" s="27">
        <v>0</v>
      </c>
      <c r="BL176" s="17">
        <v>0</v>
      </c>
      <c r="BM176" s="10">
        <f>'[1]Енергопостачання ліфтів'!P178+'[2]по будинку'!BY176+'[3]по будинку'!BX176+'[4]по будинку'!BX176+'[5]по будинку'!BX176+'[6]по будинку'!BX176+'[7]по будинку'!BX176+'[8]по будинку'!BX176+'[9]по будинку'!BX176+'[10]по будинку'!BX176+'[11]по будинку'!BX176+'[12]по будинку'!BX176</f>
        <v>0</v>
      </c>
      <c r="BN176" s="10">
        <f t="shared" si="90"/>
        <v>0</v>
      </c>
      <c r="BO176" s="23">
        <f t="shared" si="91"/>
        <v>0</v>
      </c>
      <c r="BP176" s="134">
        <f t="shared" si="92"/>
        <v>168719.95709800001</v>
      </c>
      <c r="BQ176" s="12">
        <f t="shared" si="92"/>
        <v>153313.07124259602</v>
      </c>
      <c r="BR176" s="10">
        <f t="shared" si="93"/>
        <v>15406.885855403991</v>
      </c>
      <c r="BS176" s="15">
        <v>0</v>
      </c>
      <c r="BT176" s="30">
        <f t="shared" si="94"/>
        <v>0.90868367844323839</v>
      </c>
    </row>
    <row r="177" spans="1:72" ht="17.100000000000001" customHeight="1" x14ac:dyDescent="0.2">
      <c r="A177" s="135">
        <v>172</v>
      </c>
      <c r="B177" s="39" t="s">
        <v>46</v>
      </c>
      <c r="C177" s="36" t="s">
        <v>88</v>
      </c>
      <c r="D177" s="22">
        <f>'[1]Прибирання сходових кліто'!H178+'[2]по будинку'!P177+'[3]по будинку'!O177+'[4]по будинку'!O177+'[5]по будинку'!O177+'[6]по будинку'!O177+'[7]по будинку'!O177+'[8]по будинку'!O177+'[9]по будинку'!O177+'[10]по будинку'!O177+'[11]по будинку'!O177+'[12]по будинку'!O177</f>
        <v>16348.850431999997</v>
      </c>
      <c r="E177" s="11">
        <f>'[1]Прибирання сходових кліто'!Y178+'[2]по будинку'!Q177+'[3]по будинку'!P177+'[4]по будинку'!P177+'[5]по будинку'!P177+'[6]по будинку'!P177+'[7]по будинку'!P177+'[8]по будинку'!P177+'[9]по будинку'!P177+'[10]по будинку'!P177+'[11]по будинку'!P177+'[12]по будинку'!P177</f>
        <v>17012.20871062611</v>
      </c>
      <c r="F177" s="10">
        <v>0</v>
      </c>
      <c r="G177" s="23">
        <f t="shared" si="106"/>
        <v>663.35827862611222</v>
      </c>
      <c r="H177" s="17">
        <f>'[1]Прибирання прибуд терит.'!H177+'[2]по будинку'!T177+'[3]по будинку'!S177+'[4]по будинку'!S177+'[5]по будинку'!S177+'[6]по будинку'!S177+'[7]по будинку'!S177+'[8]по будинку'!S177+'[9]по будинку'!S177+'[10]по будинку'!S177+'[11]по будинку'!S177+'[12]по будинку'!S177</f>
        <v>28490.795519999992</v>
      </c>
      <c r="I177" s="11">
        <f>'[1]Прибирання прибуд терит.'!AG177+'[2]по будинку'!U177+'[3]по будинку'!T177+'[4]по будинку'!T177+'[5]по будинку'!T177+'[6]по будинку'!T177+'[7]по будинку'!T177+'[8]по будинку'!T177+'[9]по будинку'!T177+'[10]по будинку'!T177+'[11]по будинку'!T177+'[12]по будинку'!T177</f>
        <v>37555.18341114869</v>
      </c>
      <c r="J177" s="10">
        <v>0</v>
      </c>
      <c r="K177" s="23">
        <f t="shared" si="77"/>
        <v>9064.3878911486972</v>
      </c>
      <c r="L177" s="22">
        <f>'[1]Вивезення та знешкодження ТПВ'!H179+'[2]по будинку'!X177+'[3]по будинку'!W177+'[4]по будинку'!W177+'[5]по будинку'!W177</f>
        <v>5562.3423999999995</v>
      </c>
      <c r="M177" s="10">
        <f>'[1]Вивезення та знешкодження ТПВ'!V179+'[2]по будинку'!Y177+'[3]по будинку'!X177+'[4]по будинку'!X177+'[5]по будинку'!X177</f>
        <v>6288.30215520202</v>
      </c>
      <c r="N177" s="10">
        <v>0</v>
      </c>
      <c r="O177" s="15">
        <f t="shared" si="78"/>
        <v>725.95975520202046</v>
      </c>
      <c r="P177" s="17">
        <f>'[1]Приб підвал, тех.поверхів,покр '!H179+'[2]по будинку'!AB177+'[3]по будинку'!AA177+'[4]по будинку'!AA177+'[5]по будинку'!AA177+'[6]по будинку'!AA177+'[7]по будинку'!AA177+'[8]по будинку'!AA177+'[9]по будинку'!AA177+'[10]по будинку'!AA177+'[11]по будинку'!AA177+'[12]по будинку'!AA177</f>
        <v>1605.5718399999996</v>
      </c>
      <c r="Q177" s="11">
        <f>'[1]Приб підвал, тех.поверхів,покр '!Q179+'[2]по будинку'!AC177+'[3]по будинку'!AB177+'[4]по будинку'!AB177+'[5]по будинку'!AB177+'[6]по будинку'!AB177+'[7]по будинку'!AB177+'[8]по будинку'!AB177+'[9]по будинку'!AB177+'[10]по будинку'!AB177+'[11]по будинку'!AB177+'[12]по будинку'!AB177</f>
        <v>827.62756382330645</v>
      </c>
      <c r="R177" s="10">
        <f t="shared" si="79"/>
        <v>777.94427617669317</v>
      </c>
      <c r="S177" s="23">
        <v>0</v>
      </c>
      <c r="T177" s="17">
        <v>0</v>
      </c>
      <c r="U177" s="10">
        <f>'[1]ТО ліфтів'!Q179+'[2]по будинку'!AG177+'[3]по будинку'!AF177+'[4]по будинку'!AF177+'[5]по будинку'!AF177+'[6]по будинку'!AF177+'[7]по будинку'!AF177+'[8]по будинку'!AF177+'[9]по будинку'!AF177+'[10]по будинку'!AF177+'[11]по будинку'!AF177+'[12]по будинку'!AF177</f>
        <v>0</v>
      </c>
      <c r="V177" s="10">
        <f t="shared" si="80"/>
        <v>0</v>
      </c>
      <c r="W177" s="23">
        <f t="shared" si="81"/>
        <v>0</v>
      </c>
      <c r="X177" s="17">
        <f>'[1]Обслуг. дисп.'!H179+'[2]по будинку'!AJ177+'[3]по будинку'!AI177+'[4]по будинку'!AI177+'[5]по будинку'!AI177+'[6]по будинку'!AI177+'[7]по будинку'!AI177+'[8]по будинку'!AI177+'[9]по будинку'!AI177+'[10]по будинку'!AI177+'[11]по будинку'!AI177+'[12]по будинку'!AI177</f>
        <v>0</v>
      </c>
      <c r="Y177" s="10">
        <f>'[1]Обслуг. дисп.'!O179+'[2]по будинку'!AK177+'[3]по будинку'!AJ177+'[4]по будинку'!AJ177+'[5]по будинку'!AJ177+'[6]по будинку'!AJ177+'[7]по будинку'!AJ177+'[8]по будинку'!AJ177+'[9]по будинку'!AJ177+'[10]по будинку'!AJ177+'[11]по будинку'!AJ177+'[12]по будинку'!AJ177</f>
        <v>0</v>
      </c>
      <c r="Z177" s="10">
        <f t="shared" si="82"/>
        <v>0</v>
      </c>
      <c r="AA177" s="27">
        <f t="shared" si="83"/>
        <v>0</v>
      </c>
      <c r="AB177" s="17">
        <f>'[1]ТО внутр. буд.сист'!H177+'[2]по будинку'!AN177+'[3]по будинку'!AM177+'[4]по будинку'!AM177+'[5]по будинку'!AM177+'[6]по будинку'!AM177+'[7]по будинку'!AM177+'[8]по будинку'!AM177+'[9]по будинку'!AM177+'[10]по будинку'!AM177+'[11]по будинку'!AM177+'[12]по будинку'!AM177</f>
        <v>27004.319232000005</v>
      </c>
      <c r="AC177" s="10">
        <f>'[1]ТО внутр. буд.сист'!W177+'[2]по будинку'!AO177+'[3]по будинку'!AN177+'[4]по будинку'!AN177+'[5]по будинку'!AN177+'[6]по будинку'!AN177+'[7]по будинку'!AN177+'[8]по будинку'!AN177+'[9]по будинку'!AN177+'[10]по будинку'!AN177+'[11]по будинку'!AN177+'[12]по будинку'!AN177</f>
        <v>13741.885629169154</v>
      </c>
      <c r="AD177" s="10">
        <f t="shared" si="96"/>
        <v>13262.433602830852</v>
      </c>
      <c r="AE177" s="23">
        <v>0</v>
      </c>
      <c r="AF177" s="17">
        <f>[1]Дератизація!H178+'[2]по будинку'!AR177+'[3]по будинку'!AQ177+'[4]по будинку'!AQ177+'[5]по будинку'!AQ177+'[6]по будинку'!AQ177+'[7]по будинку'!AQ177+'[8]по будинку'!AQ177+'[9]по будинку'!AQ177+'[10]по будинку'!AQ177+'[11]по будинку'!AQ177+'[12]по будинку'!AQ177</f>
        <v>2218.7944960000004</v>
      </c>
      <c r="AG177" s="10">
        <f>[1]Дератизація!O178+'[2]по будинку'!AS177+'[3]по будинку'!AR177+'[4]по будинку'!AR177+'[5]по будинку'!AR177+'[6]по будинку'!AR177+'[7]по будинку'!AR177+'[8]по будинку'!AR177+'[9]по будинку'!AR177+'[10]по будинку'!AR177+'[11]по будинку'!AR177+'[12]по будинку'!AR177</f>
        <v>1837.2747685343547</v>
      </c>
      <c r="AH177" s="10">
        <f t="shared" si="84"/>
        <v>381.5197274656457</v>
      </c>
      <c r="AI177" s="23">
        <v>0</v>
      </c>
      <c r="AJ177" s="17">
        <f>[1]Дезінсекція!H179+'[2]по будинку'!AV177+'[3]по будинку'!AU177+'[4]по будинку'!AU177+'[5]по будинку'!AU177+'[6]по будинку'!AU177+'[7]по будинку'!AU177+'[8]по будинку'!AU177+'[9]по будинку'!AU177+'[10]по будинку'!AU177+'[11]по будинку'!AU177+'[12]по будинку'!AU177</f>
        <v>64.837119999999999</v>
      </c>
      <c r="AK177" s="10">
        <f>[1]Дезінсекція!O179+'[2]по будинку'!AW177+'[3]по будинку'!AV177+'[4]по будинку'!AV177+'[5]по будинку'!AV177+'[6]по будинку'!AV177+'[7]по будинку'!AV177+'[8]по будинку'!AV177+'[9]по будинку'!AV177+'[10]по будинку'!AV177+'[11]по будинку'!AV177+'[12]по будинку'!AV177</f>
        <v>0</v>
      </c>
      <c r="AL177" s="10">
        <f t="shared" si="85"/>
        <v>64.837119999999999</v>
      </c>
      <c r="AM177" s="23">
        <v>0</v>
      </c>
      <c r="AN177" s="17">
        <f>'[1]Обслуг. ДВК'!H179+'[2]по будинку'!AZ177+'[3]по будинку'!AY177+'[4]по будинку'!AY177+'[5]по будинку'!AY177+'[6]по будинку'!AY177+'[7]по будинку'!AY177+'[8]по будинку'!AY177+'[9]по будинку'!AY177+'[10]по будинку'!AY177+'[11]по будинку'!AY177+'[12]по будинку'!AY177</f>
        <v>8047.3103359999986</v>
      </c>
      <c r="AO177" s="10">
        <f>'[1]Обслуг. ДВК'!Q179+'[2]по будинку'!BA177+'[3]по будинку'!AZ177+'[4]по будинку'!AZ177+'[5]по будинку'!AZ177+'[6]по будинку'!AZ177+'[7]по будинку'!AZ177+'[8]по будинку'!AZ177+'[9]по будинку'!AZ177+'[10]по будинку'!AZ177+'[11]по будинку'!AZ177+'[12]по будинку'!AZ177</f>
        <v>9826.6533861893677</v>
      </c>
      <c r="AP177" s="10">
        <v>0</v>
      </c>
      <c r="AQ177" s="23">
        <f t="shared" si="109"/>
        <v>1779.343050189369</v>
      </c>
      <c r="AR177" s="17">
        <f>'[1]ТО мереж електропост.'!H180+'[2]по будинку'!BD177+'[3]по будинку'!BC177+'[4]по будинку'!BC177+'[5]по будинку'!BC177+'[6]по будинку'!BC177+'[7]по будинку'!BC177+'[8]по будинку'!BC177+'[9]по будинку'!BC177+'[10]по будинку'!BC177+'[11]по будинку'!BC177+'[12]по будинку'!BC177</f>
        <v>13384.770303999998</v>
      </c>
      <c r="AS177" s="11">
        <f>'[1]ТО мереж електропост.'!P180+'[2]по будинку'!BE177+'[3]по будинку'!BD177+'[4]по будинку'!BD177+'[5]по будинку'!BD177+'[6]по будинку'!BD177+'[7]по будинку'!BD177+'[8]по будинку'!BD177+'[9]по будинку'!BD177+'[10]по будинку'!BD177+'[11]по будинку'!BD177+'[12]по будинку'!BD177</f>
        <v>975.04036769245079</v>
      </c>
      <c r="AT177" s="10">
        <f t="shared" si="97"/>
        <v>12409.729936307547</v>
      </c>
      <c r="AU177" s="23">
        <v>0</v>
      </c>
      <c r="AV177" s="17">
        <f>'[1]ПР констр.'!H179+'[2]по будинку'!BH177+'[3]по будинку'!BG177+'[4]по будинку'!BG177+'[5]по будинку'!BG177+'[6]по будинку'!BG177+'[7]по будинку'!BG177+'[8]по будинку'!BG177+'[9]по будинку'!BG177+'[10]по будинку'!BG177+'[11]по будинку'!BG177+'[12]по будинку'!BG177</f>
        <v>41400.889855999994</v>
      </c>
      <c r="AW177" s="10">
        <v>42504.85</v>
      </c>
      <c r="AX177" s="10">
        <v>0</v>
      </c>
      <c r="AY177" s="23">
        <f t="shared" si="110"/>
        <v>1103.9601440000042</v>
      </c>
      <c r="AZ177" s="17">
        <f>'[1]Прибирання та вивезення снігу'!H178+'[2]по будинку'!BL177+'[3]по будинку'!BK177+'[4]по будинку'!BK177+'[5]по будинку'!BK177+'[6]по будинку'!BK177+'[7]по будинку'!BK177+'[8]по будинку'!BK177+'[9]по будинку'!BK177+'[10]по будинку'!BK177+'[11]по будинку'!BK177+'[12]по будинку'!BK177</f>
        <v>6101.1729919999998</v>
      </c>
      <c r="BA177" s="10">
        <f>'[1]Прибирання та вивезення снігу'!R178+'[2]по будинку'!BM177+'[3]по будинку'!BL177+'[4]по будинку'!BL177+'[5]по будинку'!BL177+'[6]по будинку'!BL177+'[7]по будинку'!BL177+'[8]по будинку'!BL177+'[9]по будинку'!BL177+'[10]по будинку'!BL177+'[11]по будинку'!BL177+'[12]по будинку'!BL177</f>
        <v>1917.5871320224749</v>
      </c>
      <c r="BB177" s="10">
        <f t="shared" si="76"/>
        <v>4183.5858599775247</v>
      </c>
      <c r="BC177" s="23">
        <v>0</v>
      </c>
      <c r="BD177" s="17">
        <f>'[1]експлуатація номерних знаків'!H179+'[2]по будинку'!BP177+'[3]по будинку'!BO177+'[4]по будинку'!BO177+'[5]по будинку'!BO177+'[6]по будинку'!BO177+'[7]по будинку'!BO177+'[8]по будинку'!BO177+'[9]по будинку'!BO177+'[10]по будинку'!BO177+'[11]по будинку'!BO177+'[12]по будинку'!BO177</f>
        <v>9.554943999999999</v>
      </c>
      <c r="BE177" s="10">
        <f>'[1]експлуатація номерних знаків'!P179+'[2]по будинку'!BQ177+'[3]по будинку'!BP177+'[4]по будинку'!BP177+'[5]по будинку'!BP177+'[6]по будинку'!BP177+'[7]по будинку'!BP177+'[8]по будинку'!BP177+'[9]по будинку'!BP177+'[10]по будинку'!BP177+'[11]по будинку'!BP177+'[12]по будинку'!BP177</f>
        <v>0</v>
      </c>
      <c r="BF177" s="12">
        <f t="shared" si="88"/>
        <v>9.554943999999999</v>
      </c>
      <c r="BG177" s="29">
        <v>0</v>
      </c>
      <c r="BH177" s="17">
        <f>'[1]Освітлення місць загального кор'!H179+'[2]по будинку'!BT177+'[3]по будинку'!BS177+'[4]по будинку'!BS177+'[5]по будинку'!BS177+'[6]по будинку'!BS177+'[7]по будинку'!BS177+'[8]по будинку'!BS177+'[9]по будинку'!BS177+'[10]по будинку'!BS177+'[11]по будинку'!BS177+'[12]по будинку'!BS177</f>
        <v>9686.3244800000011</v>
      </c>
      <c r="BI177" s="10">
        <f>'[1]Освітлення місць загального кор'!Q179+'[2]по будинку'!BU177+'[3]по будинку'!BT177+'[4]по будинку'!BT177+'[5]по будинку'!BT177+'[6]по будинку'!BT177+'[7]по будинку'!BT177+'[8]по будинку'!BT177+'[9]по будинку'!BT177+'[10]по будинку'!BT177+'[11]по будинку'!BT177+'[12]по будинку'!BT177</f>
        <v>6518.9431849400034</v>
      </c>
      <c r="BJ177" s="10">
        <f t="shared" si="89"/>
        <v>3167.3812950599977</v>
      </c>
      <c r="BK177" s="27">
        <v>0</v>
      </c>
      <c r="BL177" s="17">
        <v>0</v>
      </c>
      <c r="BM177" s="10">
        <f>'[1]Енергопостачання ліфтів'!P179+'[2]по будинку'!BY177+'[3]по будинку'!BX177+'[4]по будинку'!BX177+'[5]по будинку'!BX177+'[6]по будинку'!BX177+'[7]по будинку'!BX177+'[8]по будинку'!BX177+'[9]по будинку'!BX177+'[10]по будинку'!BX177+'[11]по будинку'!BX177+'[12]по будинку'!BX177</f>
        <v>0</v>
      </c>
      <c r="BN177" s="10">
        <f t="shared" si="90"/>
        <v>0</v>
      </c>
      <c r="BO177" s="23">
        <f t="shared" si="91"/>
        <v>0</v>
      </c>
      <c r="BP177" s="134">
        <f t="shared" si="92"/>
        <v>159925.533952</v>
      </c>
      <c r="BQ177" s="12">
        <f t="shared" si="92"/>
        <v>139005.55630934791</v>
      </c>
      <c r="BR177" s="10">
        <f t="shared" si="93"/>
        <v>20919.977642652084</v>
      </c>
      <c r="BS177" s="15">
        <v>0</v>
      </c>
      <c r="BT177" s="30">
        <f t="shared" si="94"/>
        <v>0.86918925874006459</v>
      </c>
    </row>
    <row r="178" spans="1:72" ht="17.100000000000001" customHeight="1" x14ac:dyDescent="0.2">
      <c r="A178" s="136">
        <v>173</v>
      </c>
      <c r="B178" s="39" t="s">
        <v>46</v>
      </c>
      <c r="C178" s="36">
        <v>193</v>
      </c>
      <c r="D178" s="22">
        <f>'[1]Прибирання сходових кліто'!H179+'[2]по будинку'!P178+'[3]по будинку'!O178+'[4]по будинку'!O178+'[5]по будинку'!O178+'[6]по будинку'!O178+'[7]по будинку'!O178+'[8]по будинку'!O178+'[9]по будинку'!O178+'[10]по будинку'!O178+'[11]по будинку'!O178+'[12]по будинку'!O178</f>
        <v>8315.6340419999979</v>
      </c>
      <c r="E178" s="11">
        <f>'[1]Прибирання сходових кліто'!Y179+'[2]по будинку'!Q178+'[3]по будинку'!P178+'[4]по будинку'!P178+'[5]по будинку'!P178+'[6]по будинку'!P178+'[7]по будинку'!P178+'[8]по будинку'!P178+'[9]по будинку'!P178+'[10]по будинку'!P178+'[11]по будинку'!P178+'[12]по будинку'!P178</f>
        <v>7851.5972494590824</v>
      </c>
      <c r="F178" s="10">
        <f t="shared" si="108"/>
        <v>464.03679254091549</v>
      </c>
      <c r="G178" s="23">
        <v>0</v>
      </c>
      <c r="H178" s="17">
        <f>'[1]Прибирання прибуд терит.'!H178+'[2]по будинку'!T178+'[3]по будинку'!S178+'[4]по будинку'!S178+'[5]по будинку'!S178+'[6]по будинку'!S178+'[7]по будинку'!S178+'[8]по будинку'!S178+'[9]по будинку'!S178+'[10]по будинку'!S178+'[11]по будинку'!S178+'[12]по будинку'!S178</f>
        <v>28949.954399999991</v>
      </c>
      <c r="I178" s="11">
        <f>'[1]Прибирання прибуд терит.'!AG178+'[2]по будинку'!U178+'[3]по будинку'!T178+'[4]по будинку'!T178+'[5]по будинку'!T178+'[6]по будинку'!T178+'[7]по будинку'!T178+'[8]по будинку'!T178+'[9]по будинку'!T178+'[10]по будинку'!T178+'[11]по будинку'!T178+'[12]по будинку'!T178</f>
        <v>33629.478156988902</v>
      </c>
      <c r="J178" s="10">
        <v>0</v>
      </c>
      <c r="K178" s="23">
        <f t="shared" si="77"/>
        <v>4679.5237569889105</v>
      </c>
      <c r="L178" s="22">
        <f>'[1]Вивезення та знешкодження ТПВ'!H180+'[2]по будинку'!X178+'[3]по будинку'!W178+'[4]по будинку'!W178+'[5]по будинку'!W178</f>
        <v>6102.4580999999998</v>
      </c>
      <c r="M178" s="10">
        <f>'[1]Вивезення та знешкодження ТПВ'!V180+'[2]по будинку'!Y178+'[3]по будинку'!X178+'[4]по будинку'!X178+'[5]по будинку'!X178</f>
        <v>6456.6111425154158</v>
      </c>
      <c r="N178" s="10">
        <v>0</v>
      </c>
      <c r="O178" s="15">
        <f t="shared" si="78"/>
        <v>354.15304251541602</v>
      </c>
      <c r="P178" s="17">
        <f>'[1]Приб підвал, тех.поверхів,покр '!H180+'[2]по будинку'!AB178+'[3]по будинку'!AA178+'[4]по будинку'!AA178+'[5]по будинку'!AA178+'[6]по будинку'!AA178+'[7]по будинку'!AA178+'[8]по будинку'!AA178+'[9]по будинку'!AA178+'[10]по будинку'!AA178+'[11]по будинку'!AA178+'[12]по будинку'!AA178</f>
        <v>715.73687999999981</v>
      </c>
      <c r="Q178" s="11">
        <f>'[1]Приб підвал, тех.поверхів,покр '!Q180+'[2]по будинку'!AC178+'[3]по будинку'!AB178+'[4]по будинку'!AB178+'[5]по будинку'!AB178+'[6]по будинку'!AB178+'[7]по будинку'!AB178+'[8]по будинку'!AB178+'[9]по будинку'!AB178+'[10]по будинку'!AB178+'[11]по будинку'!AB178+'[12]по будинку'!AB178</f>
        <v>248.4424929330965</v>
      </c>
      <c r="R178" s="10">
        <f t="shared" si="79"/>
        <v>467.29438706690331</v>
      </c>
      <c r="S178" s="23">
        <v>0</v>
      </c>
      <c r="T178" s="17">
        <v>0</v>
      </c>
      <c r="U178" s="10">
        <f>'[1]ТО ліфтів'!Q180+'[2]по будинку'!AG178+'[3]по будинку'!AF178+'[4]по будинку'!AF178+'[5]по будинку'!AF178+'[6]по будинку'!AF178+'[7]по будинку'!AF178+'[8]по будинку'!AF178+'[9]по будинку'!AF178+'[10]по будинку'!AF178+'[11]по будинку'!AF178+'[12]по будинку'!AF178</f>
        <v>0</v>
      </c>
      <c r="V178" s="10">
        <f t="shared" si="80"/>
        <v>0</v>
      </c>
      <c r="W178" s="23">
        <f t="shared" si="81"/>
        <v>0</v>
      </c>
      <c r="X178" s="17">
        <f>'[1]Обслуг. дисп.'!H180+'[2]по будинку'!AJ178+'[3]по будинку'!AI178+'[4]по будинку'!AI178+'[5]по будинку'!AI178+'[6]по будинку'!AI178+'[7]по будинку'!AI178+'[8]по будинку'!AI178+'[9]по будинку'!AI178+'[10]по будинку'!AI178+'[11]по будинку'!AI178+'[12]по будинку'!AI178</f>
        <v>0</v>
      </c>
      <c r="Y178" s="10">
        <f>'[1]Обслуг. дисп.'!O180+'[2]по будинку'!AK178+'[3]по будинку'!AJ178+'[4]по будинку'!AJ178+'[5]по будинку'!AJ178+'[6]по будинку'!AJ178+'[7]по будинку'!AJ178+'[8]по будинку'!AJ178+'[9]по будинку'!AJ178+'[10]по будинку'!AJ178+'[11]по будинку'!AJ178+'[12]по будинку'!AJ178</f>
        <v>0</v>
      </c>
      <c r="Z178" s="10">
        <f t="shared" si="82"/>
        <v>0</v>
      </c>
      <c r="AA178" s="27">
        <f t="shared" si="83"/>
        <v>0</v>
      </c>
      <c r="AB178" s="17">
        <f>'[1]ТО внутр. буд.сист'!H178+'[2]по будинку'!AN178+'[3]по будинку'!AM178+'[4]по будинку'!AM178+'[5]по будинку'!AM178+'[6]по будинку'!AM178+'[7]по будинку'!AM178+'[8]по будинку'!AM178+'[9]по будинку'!AM178+'[10]по будинку'!AM178+'[11]по будинку'!AM178+'[12]по будинку'!AM178</f>
        <v>20800.435409999998</v>
      </c>
      <c r="AC178" s="10">
        <f>'[1]ТО внутр. буд.сист'!W178+'[2]по будинку'!AO178+'[3]по будинку'!AN178+'[4]по будинку'!AN178+'[5]по будинку'!AN178+'[6]по будинку'!AN178+'[7]по будинку'!AN178+'[8]по будинку'!AN178+'[9]по будинку'!AN178+'[10]по будинку'!AN178+'[11]по будинку'!AN178+'[12]по будинку'!AN178</f>
        <v>14504.299373999776</v>
      </c>
      <c r="AD178" s="10">
        <f t="shared" si="96"/>
        <v>6296.1360360002218</v>
      </c>
      <c r="AE178" s="23">
        <v>0</v>
      </c>
      <c r="AF178" s="17">
        <f>[1]Дератизація!H179+'[2]по будинку'!AR178+'[3]по будинку'!AQ178+'[4]по будинку'!AQ178+'[5]по будинку'!AQ178+'[6]по будинку'!AQ178+'[7]по будинку'!AQ178+'[8]по будинку'!AQ178+'[9]по будинку'!AQ178+'[10]по будинку'!AQ178+'[11]по будинку'!AQ178+'[12]по будинку'!AQ178</f>
        <v>1327.3180199999999</v>
      </c>
      <c r="AG178" s="10">
        <f>[1]Дератизація!O179+'[2]по будинку'!AS178+'[3]по будинку'!AR178+'[4]по будинку'!AR178+'[5]по будинку'!AR178+'[6]по будинку'!AR178+'[7]по будинку'!AR178+'[8]по будинку'!AR178+'[9]по будинку'!AR178+'[10]по будинку'!AR178+'[11]по будинку'!AR178+'[12]по будинку'!AR178</f>
        <v>1155.2159927907917</v>
      </c>
      <c r="AH178" s="10">
        <f t="shared" si="84"/>
        <v>172.10202720920825</v>
      </c>
      <c r="AI178" s="23">
        <v>0</v>
      </c>
      <c r="AJ178" s="17">
        <f>[1]Дезінсекція!H180+'[2]по будинку'!AV178+'[3]по будинку'!AU178+'[4]по будинку'!AU178+'[5]по будинку'!AU178+'[6]по будинку'!AU178+'[7]по будинку'!AU178+'[8]по будинку'!AU178+'[9]по будинку'!AU178+'[10]по будинку'!AU178+'[11]по будинку'!AU178+'[12]по будинку'!AU178</f>
        <v>43.264691999999997</v>
      </c>
      <c r="AK178" s="10">
        <f>[1]Дезінсекція!O180+'[2]по будинку'!AW178+'[3]по будинку'!AV178+'[4]по будинку'!AV178+'[5]по будинку'!AV178+'[6]по будинку'!AV178+'[7]по будинку'!AV178+'[8]по будинку'!AV178+'[9]по будинку'!AV178+'[10]по будинку'!AV178+'[11]по будинку'!AV178+'[12]по будинку'!AV178</f>
        <v>0</v>
      </c>
      <c r="AL178" s="10">
        <f t="shared" si="85"/>
        <v>43.264691999999997</v>
      </c>
      <c r="AM178" s="23">
        <v>0</v>
      </c>
      <c r="AN178" s="17">
        <f>'[1]Обслуг. ДВК'!H180+'[2]по будинку'!AZ178+'[3]по будинку'!AY178+'[4]по будинку'!AY178+'[5]по будинку'!AY178+'[6]по будинку'!AY178+'[7]по будинку'!AY178+'[8]по будинку'!AY178+'[9]по будинку'!AY178+'[10]по будинку'!AY178+'[11]по будинку'!AY178+'[12]по будинку'!AY178</f>
        <v>4088.7804600000009</v>
      </c>
      <c r="AO178" s="10">
        <f>'[1]Обслуг. ДВК'!Q180+'[2]по будинку'!BA178+'[3]по будинку'!AZ178+'[4]по будинку'!AZ178+'[5]по будинку'!AZ178+'[6]по будинку'!AZ178+'[7]по будинку'!AZ178+'[8]по будинку'!AZ178+'[9]по будинку'!AZ178+'[10]по будинку'!AZ178+'[11]по будинку'!AZ178+'[12]по будинку'!AZ178</f>
        <v>5177.6422448948397</v>
      </c>
      <c r="AP178" s="10">
        <v>0</v>
      </c>
      <c r="AQ178" s="23">
        <f t="shared" si="109"/>
        <v>1088.8617848948388</v>
      </c>
      <c r="AR178" s="17">
        <f>'[1]ТО мереж електропост.'!H181+'[2]по будинку'!BD178+'[3]по будинку'!BC178+'[4]по будинку'!BC178+'[5]по будинку'!BC178+'[6]по будинку'!BC178+'[7]по будинку'!BC178+'[8]по будинку'!BC178+'[9]по будинку'!BC178+'[10]по будинку'!BC178+'[11]по будинку'!BC178+'[12]по будинку'!BC178</f>
        <v>8991.0439559999977</v>
      </c>
      <c r="AS178" s="11">
        <f>'[1]ТО мереж електропост.'!P181+'[2]по будинку'!BE178+'[3]по будинку'!BD178+'[4]по будинку'!BD178+'[5]по будинку'!BD178+'[6]по будинку'!BD178+'[7]по будинку'!BD178+'[8]по будинку'!BD178+'[9]по будинку'!BD178+'[10]по будинку'!BD178+'[11]по будинку'!BD178+'[12]по будинку'!BD178</f>
        <v>2198.636519774107</v>
      </c>
      <c r="AT178" s="10">
        <f t="shared" si="97"/>
        <v>6792.4074362258907</v>
      </c>
      <c r="AU178" s="23">
        <v>0</v>
      </c>
      <c r="AV178" s="17">
        <f>'[1]ПР констр.'!H180+'[2]по будинку'!BH178+'[3]по будинку'!BG178+'[4]по будинку'!BG178+'[5]по будинку'!BG178+'[6]по будинку'!BG178+'[7]по будинку'!BG178+'[8]по будинку'!BG178+'[9]по будинку'!BG178+'[10]по будинку'!BG178+'[11]по будинку'!BG178+'[12]по будинку'!BG178</f>
        <v>31882.339079999991</v>
      </c>
      <c r="AW178" s="10">
        <v>34404.310000000005</v>
      </c>
      <c r="AX178" s="10">
        <v>0</v>
      </c>
      <c r="AY178" s="23">
        <f t="shared" si="110"/>
        <v>2521.9709200000143</v>
      </c>
      <c r="AZ178" s="17">
        <f>'[1]Прибирання та вивезення снігу'!H179+'[2]по будинку'!BL178+'[3]по будинку'!BK178+'[4]по будинку'!BK178+'[5]по будинку'!BK178+'[6]по будинку'!BK178+'[7]по будинку'!BK178+'[8]по будинку'!BK178+'[9]по будинку'!BK178+'[10]по будинку'!BK178+'[11]по будинку'!BK178+'[12]по будинку'!BK178</f>
        <v>6672.3769440000015</v>
      </c>
      <c r="BA178" s="10">
        <f>'[1]Прибирання та вивезення снігу'!R179+'[2]по будинку'!BM178+'[3]по будинку'!BL178+'[4]по будинку'!BL178+'[5]по будинку'!BL178+'[6]по будинку'!BL178+'[7]по будинку'!BL178+'[8]по будинку'!BL178+'[9]по будинку'!BL178+'[10]по будинку'!BL178+'[11]по будинку'!BL178+'[12]по будинку'!BL178</f>
        <v>1670.5173579851182</v>
      </c>
      <c r="BB178" s="10">
        <f t="shared" si="76"/>
        <v>5001.8595860148835</v>
      </c>
      <c r="BC178" s="23">
        <v>0</v>
      </c>
      <c r="BD178" s="17">
        <f>'[1]експлуатація номерних знаків'!H180+'[2]по будинку'!BP178+'[3]по будинку'!BO178+'[4]по будинку'!BO178+'[5]по будинку'!BO178+'[6]по будинку'!BO178+'[7]по будинку'!BO178+'[8]по будинку'!BO178+'[9]по будинку'!BO178+'[10]по будинку'!BO178+'[11]по будинку'!BO178+'[12]по будинку'!BO178</f>
        <v>7.4778480000000007</v>
      </c>
      <c r="BE178" s="10">
        <f>'[1]експлуатація номерних знаків'!P180+'[2]по будинку'!BQ178+'[3]по будинку'!BP178+'[4]по будинку'!BP178+'[5]по будинку'!BP178+'[6]по будинку'!BP178+'[7]по будинку'!BP178+'[8]по будинку'!BP178+'[9]по будинку'!BP178+'[10]по будинку'!BP178+'[11]по будинку'!BP178+'[12]по будинку'!BP178</f>
        <v>0</v>
      </c>
      <c r="BF178" s="12">
        <f t="shared" si="88"/>
        <v>7.4778480000000007</v>
      </c>
      <c r="BG178" s="29">
        <v>0</v>
      </c>
      <c r="BH178" s="17">
        <f>'[1]Освітлення місць загального кор'!H180+'[2]по будинку'!BT178+'[3]по будинку'!BS178+'[4]по будинку'!BS178+'[5]по будинку'!BS178+'[6]по будинку'!BS178+'[7]по будинку'!BS178+'[8]по будинку'!BS178+'[9]по будинку'!BS178+'[10]по будинку'!BS178+'[11]по будинку'!BS178+'[12]по будинку'!BS178</f>
        <v>10389.401532000002</v>
      </c>
      <c r="BI178" s="10">
        <f>'[1]Освітлення місць загального кор'!Q180+'[2]по будинку'!BU178+'[3]по будинку'!BT178+'[4]по будинку'!BT178+'[5]по будинку'!BT178+'[6]по будинку'!BT178+'[7]по будинку'!BT178+'[8]по будинку'!BT178+'[9]по будинку'!BT178+'[10]по будинку'!BT178+'[11]по будинку'!BT178+'[12]по будинку'!BT178</f>
        <v>10886.745366521203</v>
      </c>
      <c r="BJ178" s="10">
        <v>0</v>
      </c>
      <c r="BK178" s="27">
        <f t="shared" si="102"/>
        <v>497.34383452120164</v>
      </c>
      <c r="BL178" s="17">
        <v>0</v>
      </c>
      <c r="BM178" s="10">
        <f>'[1]Енергопостачання ліфтів'!P180+'[2]по будинку'!BY178+'[3]по будинку'!BX178+'[4]по будинку'!BX178+'[5]по будинку'!BX178+'[6]по будинку'!BX178+'[7]по будинку'!BX178+'[8]по будинку'!BX178+'[9]по будинку'!BX178+'[10]по будинку'!BX178+'[11]по будинку'!BX178+'[12]по будинку'!BX178</f>
        <v>0</v>
      </c>
      <c r="BN178" s="10">
        <f t="shared" si="90"/>
        <v>0</v>
      </c>
      <c r="BO178" s="23">
        <f t="shared" si="91"/>
        <v>0</v>
      </c>
      <c r="BP178" s="134">
        <f t="shared" si="92"/>
        <v>128286.22136399997</v>
      </c>
      <c r="BQ178" s="12">
        <f t="shared" si="92"/>
        <v>118183.49589786235</v>
      </c>
      <c r="BR178" s="10">
        <f t="shared" si="93"/>
        <v>10102.725466137621</v>
      </c>
      <c r="BS178" s="15">
        <v>0</v>
      </c>
      <c r="BT178" s="30">
        <f t="shared" si="94"/>
        <v>0.92124855375175407</v>
      </c>
    </row>
    <row r="179" spans="1:72" ht="17.100000000000001" customHeight="1" x14ac:dyDescent="0.2">
      <c r="A179" s="136">
        <v>174</v>
      </c>
      <c r="B179" s="39" t="s">
        <v>46</v>
      </c>
      <c r="C179" s="36" t="s">
        <v>89</v>
      </c>
      <c r="D179" s="22">
        <f>'[1]Прибирання сходових кліто'!H180+'[2]по будинку'!P179+'[3]по будинку'!O179+'[4]по будинку'!O179+'[5]по будинку'!O179+'[6]по будинку'!O179+'[7]по будинку'!O179+'[8]по будинку'!O179+'[9]по будинку'!O179+'[10]по будинку'!O179+'[11]по будинку'!O179+'[12]по будинку'!O179</f>
        <v>14833.621126000002</v>
      </c>
      <c r="E179" s="11">
        <f>'[1]Прибирання сходових кліто'!Y180+'[2]по будинку'!Q179+'[3]по будинку'!P179+'[4]по будинку'!P179+'[5]по будинку'!P179+'[6]по будинку'!P179+'[7]по будинку'!P179+'[8]по будинку'!P179+'[9]по будинку'!P179+'[10]по будинку'!P179+'[11]по будинку'!P179+'[12]по будинку'!P179</f>
        <v>15058.658943498618</v>
      </c>
      <c r="F179" s="10">
        <v>0</v>
      </c>
      <c r="G179" s="23">
        <f>E179-D179</f>
        <v>225.03781749861628</v>
      </c>
      <c r="H179" s="17">
        <f>'[1]Прибирання прибуд терит.'!H179+'[2]по будинку'!T179+'[3]по будинку'!S179+'[4]по будинку'!S179+'[5]по будинку'!S179+'[6]по будинку'!S179+'[7]по будинку'!S179+'[8]по будинку'!S179+'[9]по будинку'!S179+'[10]по будинку'!S179+'[11]по будинку'!S179+'[12]по будинку'!S179</f>
        <v>39307.133629999997</v>
      </c>
      <c r="I179" s="11">
        <f>'[1]Прибирання прибуд терит.'!AG179+'[2]по будинку'!U179+'[3]по будинку'!T179+'[4]по будинку'!T179+'[5]по будинку'!T179+'[6]по будинку'!T179+'[7]по будинку'!T179+'[8]по будинку'!T179+'[9]по будинку'!T179+'[10]по будинку'!T179+'[11]по будинку'!T179+'[12]по будинку'!T179</f>
        <v>47340.900468262909</v>
      </c>
      <c r="J179" s="10">
        <v>0</v>
      </c>
      <c r="K179" s="23">
        <f t="shared" si="77"/>
        <v>8033.7668382629126</v>
      </c>
      <c r="L179" s="22">
        <f>'[1]Вивезення та знешкодження ТПВ'!H181+'[2]по будинку'!X179+'[3]по будинку'!W179+'[4]по будинку'!W179+'[5]по будинку'!W179</f>
        <v>8821.3158000000003</v>
      </c>
      <c r="M179" s="10">
        <f>'[1]Вивезення та знешкодження ТПВ'!V181+'[2]по будинку'!Y179+'[3]по будинку'!X179+'[4]по будинку'!X179+'[5]по будинку'!X179</f>
        <v>9909.1416185810267</v>
      </c>
      <c r="N179" s="10">
        <v>0</v>
      </c>
      <c r="O179" s="15">
        <f t="shared" si="78"/>
        <v>1087.8258185810264</v>
      </c>
      <c r="P179" s="17">
        <f>'[1]Приб підвал, тех.поверхів,покр '!H181+'[2]по будинку'!AB179+'[3]по будинку'!AA179+'[4]по будинку'!AA179+'[5]по будинку'!AA179+'[6]по будинку'!AA179+'[7]по будинку'!AA179+'[8]по будинку'!AA179+'[9]по будинку'!AA179+'[10]по будинку'!AA179+'[11]по будинку'!AA179+'[12]по будинку'!AA179</f>
        <v>1737.9242559999996</v>
      </c>
      <c r="Q179" s="11">
        <f>'[1]Приб підвал, тех.поверхів,покр '!Q181+'[2]по будинку'!AC179+'[3]по будинку'!AB179+'[4]по будинку'!AB179+'[5]по будинку'!AB179+'[6]по будинку'!AB179+'[7]по будинку'!AB179+'[8]по будинку'!AB179+'[9]по будинку'!AB179+'[10]по будинку'!AB179+'[11]по будинку'!AB179+'[12]по будинку'!AB179</f>
        <v>0</v>
      </c>
      <c r="R179" s="10">
        <f t="shared" si="79"/>
        <v>1737.9242559999996</v>
      </c>
      <c r="S179" s="23">
        <v>0</v>
      </c>
      <c r="T179" s="17">
        <v>0</v>
      </c>
      <c r="U179" s="10">
        <f>'[1]ТО ліфтів'!Q181+'[2]по будинку'!AG179+'[3]по будинку'!AF179+'[4]по будинку'!AF179+'[5]по будинку'!AF179+'[6]по будинку'!AF179+'[7]по будинку'!AF179+'[8]по будинку'!AF179+'[9]по будинку'!AF179+'[10]по будинку'!AF179+'[11]по будинку'!AF179+'[12]по будинку'!AF179</f>
        <v>0</v>
      </c>
      <c r="V179" s="10">
        <f t="shared" si="80"/>
        <v>0</v>
      </c>
      <c r="W179" s="23">
        <f t="shared" si="81"/>
        <v>0</v>
      </c>
      <c r="X179" s="17">
        <f>'[1]Обслуг. дисп.'!H181+'[2]по будинку'!AJ179+'[3]по будинку'!AI179+'[4]по будинку'!AI179+'[5]по будинку'!AI179+'[6]по будинку'!AI179+'[7]по будинку'!AI179+'[8]по будинку'!AI179+'[9]по будинку'!AI179+'[10]по будинку'!AI179+'[11]по будинку'!AI179+'[12]по будинку'!AI179</f>
        <v>0</v>
      </c>
      <c r="Y179" s="10">
        <f>'[1]Обслуг. дисп.'!O181+'[2]по будинку'!AK179+'[3]по будинку'!AJ179+'[4]по будинку'!AJ179+'[5]по будинку'!AJ179+'[6]по будинку'!AJ179+'[7]по будинку'!AJ179+'[8]по будинку'!AJ179+'[9]по будинку'!AJ179+'[10]по будинку'!AJ179+'[11]по будинку'!AJ179+'[12]по будинку'!AJ179</f>
        <v>0</v>
      </c>
      <c r="Z179" s="10">
        <f t="shared" si="82"/>
        <v>0</v>
      </c>
      <c r="AA179" s="27">
        <f t="shared" si="83"/>
        <v>0</v>
      </c>
      <c r="AB179" s="17">
        <f>'[1]ТО внутр. буд.сист'!H179+'[2]по будинку'!AN179+'[3]по будинку'!AM179+'[4]по будинку'!AM179+'[5]по будинку'!AM179+'[6]по будинку'!AM179+'[7]по будинку'!AM179+'[8]по будинку'!AM179+'[9]по будинку'!AM179+'[10]по будинку'!AM179+'[11]по будинку'!AM179+'[12]по будинку'!AM179</f>
        <v>33115.447691999994</v>
      </c>
      <c r="AC179" s="10">
        <f>'[1]ТО внутр. буд.сист'!W179+'[2]по будинку'!AO179+'[3]по будинку'!AN179+'[4]по будинку'!AN179+'[5]по будинку'!AN179+'[6]по будинку'!AN179+'[7]по будинку'!AN179+'[8]по будинку'!AN179+'[9]по будинку'!AN179+'[10]по будинку'!AN179+'[11]по будинку'!AN179+'[12]по будинку'!AN179</f>
        <v>16378.629276299482</v>
      </c>
      <c r="AD179" s="10">
        <f t="shared" si="96"/>
        <v>16736.818415700513</v>
      </c>
      <c r="AE179" s="23">
        <v>0</v>
      </c>
      <c r="AF179" s="17">
        <f>[1]Дератизація!H180+'[2]по будинку'!AR179+'[3]по будинку'!AQ179+'[4]по будинку'!AQ179+'[5]по будинку'!AQ179+'[6]по будинку'!AQ179+'[7]по будинку'!AQ179+'[8]по будинку'!AQ179+'[9]по будинку'!AQ179+'[10]по будинку'!AQ179+'[11]по будинку'!AQ179+'[12]по будинку'!AQ179</f>
        <v>2449.8491439999993</v>
      </c>
      <c r="AG179" s="10">
        <f>[1]Дератизація!O180+'[2]по будинку'!AS179+'[3]по будинку'!AR179+'[4]по будинку'!AR179+'[5]по будинку'!AR179+'[6]по будинку'!AR179+'[7]по будинку'!AR179+'[8]по будинку'!AR179+'[9]по будинку'!AR179+'[10]по будинку'!AR179+'[11]по будинку'!AR179+'[12]по будинку'!AR179</f>
        <v>2041.8442672577246</v>
      </c>
      <c r="AH179" s="10">
        <f t="shared" si="84"/>
        <v>408.00487674227475</v>
      </c>
      <c r="AI179" s="23">
        <v>0</v>
      </c>
      <c r="AJ179" s="17">
        <f>[1]Дезінсекція!H181+'[2]по будинку'!AV179+'[3]по будинку'!AU179+'[4]по будинку'!AU179+'[5]по будинку'!AU179+'[6]по будинку'!AU179+'[7]по будинку'!AU179+'[8]по будинку'!AU179+'[9]по будинку'!AU179+'[10]по будинку'!AU179+'[11]по будинку'!AU179+'[12]по будинку'!AU179</f>
        <v>75.290413999999998</v>
      </c>
      <c r="AK179" s="10">
        <f>[1]Дезінсекція!O181+'[2]по будинку'!AW179+'[3]по будинку'!AV179+'[4]по будинку'!AV179+'[5]по будинку'!AV179+'[6]по будинку'!AV179+'[7]по будинку'!AV179+'[8]по будинку'!AV179+'[9]по будинку'!AV179+'[10]по будинку'!AV179+'[11]по будинку'!AV179+'[12]по будинку'!AV179</f>
        <v>3812.9026040259841</v>
      </c>
      <c r="AL179" s="10">
        <v>0</v>
      </c>
      <c r="AM179" s="23">
        <f>AK179-AJ179</f>
        <v>3737.6121900259841</v>
      </c>
      <c r="AN179" s="17">
        <f>'[1]Обслуг. ДВК'!H181+'[2]по будинку'!AZ179+'[3]по будинку'!AY179+'[4]по будинку'!AY179+'[5]по будинку'!AY179+'[6]по будинку'!AY179+'[7]по будинку'!AY179+'[8]по будинку'!AY179+'[9]по будинку'!AY179+'[10]по будинку'!AY179+'[11]по будинку'!AY179+'[12]по будинку'!AY179</f>
        <v>8404.0443340000002</v>
      </c>
      <c r="AO179" s="10">
        <f>'[1]Обслуг. ДВК'!Q181+'[2]по будинку'!BA179+'[3]по будинку'!AZ179+'[4]по будинку'!AZ179+'[5]по будинку'!AZ179+'[6]по будинку'!AZ179+'[7]по будинку'!AZ179+'[8]по будинку'!AZ179+'[9]по будинку'!AZ179+'[10]по будинку'!AZ179+'[11]по будинку'!AZ179+'[12]по будинку'!AZ179</f>
        <v>3622.564897696298</v>
      </c>
      <c r="AP179" s="10">
        <f t="shared" si="103"/>
        <v>4781.4794363037017</v>
      </c>
      <c r="AQ179" s="23">
        <v>0</v>
      </c>
      <c r="AR179" s="17">
        <f>'[1]ТО мереж електропост.'!H182+'[2]по будинку'!BD179+'[3]по будинку'!BC179+'[4]по будинку'!BC179+'[5]по будинку'!BC179+'[6]по будинку'!BC179+'[7]по будинку'!BC179+'[8]по будинку'!BC179+'[9]по будинку'!BC179+'[10]по будинку'!BC179+'[11]по будинку'!BC179+'[12]по будинку'!BC179</f>
        <v>17791.322359999998</v>
      </c>
      <c r="AS179" s="11">
        <f>'[1]ТО мереж електропост.'!P182+'[2]по будинку'!BE179+'[3]по будинку'!BD179+'[4]по будинку'!BD179+'[5]по будинку'!BD179+'[6]по будинку'!BD179+'[7]по будинку'!BD179+'[8]по будинку'!BD179+'[9]по будинку'!BD179+'[10]по будинку'!BD179+'[11]по будинку'!BD179+'[12]по будинку'!BD179</f>
        <v>12479.684305530427</v>
      </c>
      <c r="AT179" s="10">
        <f t="shared" si="97"/>
        <v>5311.6380544695712</v>
      </c>
      <c r="AU179" s="23">
        <v>0</v>
      </c>
      <c r="AV179" s="17">
        <f>'[1]ПР констр.'!H181+'[2]по будинку'!BH179+'[3]по будинку'!BG179+'[4]по будинку'!BG179+'[5]по будинку'!BG179+'[6]по будинку'!BG179+'[7]по будинку'!BG179+'[8]по будинку'!BG179+'[9]по будинку'!BG179+'[10]по будинку'!BG179+'[11]по будинку'!BG179+'[12]по будинку'!BG179</f>
        <v>49290.952339999996</v>
      </c>
      <c r="AW179" s="10">
        <v>69751.520000000004</v>
      </c>
      <c r="AX179" s="10">
        <v>0</v>
      </c>
      <c r="AY179" s="23">
        <f t="shared" si="110"/>
        <v>20460.567660000008</v>
      </c>
      <c r="AZ179" s="17">
        <f>'[1]Прибирання та вивезення снігу'!H180+'[2]по будинку'!BL179+'[3]по будинку'!BK179+'[4]по будинку'!BK179+'[5]по будинку'!BK179+'[6]по будинку'!BK179+'[7]по будинку'!BK179+'[8]по будинку'!BK179+'[9]по будинку'!BK179+'[10]по будинку'!BK179+'[11]по будинку'!BK179+'[12]по будинку'!BK179</f>
        <v>6157.8058819999987</v>
      </c>
      <c r="BA179" s="10">
        <f>'[1]Прибирання та вивезення снігу'!R180+'[2]по будинку'!BM179+'[3]по будинку'!BL179+'[4]по будинку'!BL179+'[5]по будинку'!BL179+'[6]по будинку'!BL179+'[7]по будинку'!BL179+'[8]по будинку'!BL179+'[9]по будинку'!BL179+'[10]по будинку'!BL179+'[11]по будинку'!BL179+'[12]по будинку'!BL179</f>
        <v>2432.2941094397283</v>
      </c>
      <c r="BB179" s="10">
        <f t="shared" si="76"/>
        <v>3725.5117725602704</v>
      </c>
      <c r="BC179" s="23">
        <v>0</v>
      </c>
      <c r="BD179" s="17">
        <f>'[1]експлуатація номерних знаків'!H181+'[2]по будинку'!BP179+'[3]по будинку'!BO179+'[4]по будинку'!BO179+'[5]по будинку'!BO179+'[6]по будинку'!BO179+'[7]по будинку'!BO179+'[8]по будинку'!BO179+'[9]по будинку'!BO179+'[10]по будинку'!BO179+'[11]по будинку'!BO179+'[12]по будинку'!BO179</f>
        <v>6.2369839999999996</v>
      </c>
      <c r="BE179" s="10">
        <f>'[1]експлуатація номерних знаків'!P181+'[2]по будинку'!BQ179+'[3]по будинку'!BP179+'[4]по будинку'!BP179+'[5]по будинку'!BP179+'[6]по будинку'!BP179+'[7]по будинку'!BP179+'[8]по будинку'!BP179+'[9]по будинку'!BP179+'[10]по будинку'!BP179+'[11]по будинку'!BP179+'[12]по будинку'!BP179</f>
        <v>0</v>
      </c>
      <c r="BF179" s="12">
        <f t="shared" si="88"/>
        <v>6.2369839999999996</v>
      </c>
      <c r="BG179" s="29">
        <v>0</v>
      </c>
      <c r="BH179" s="17">
        <f>'[1]Освітлення місць загального кор'!H181+'[2]по будинку'!BT179+'[3]по будинку'!BS179+'[4]по будинку'!BS179+'[5]по будинку'!BS179+'[6]по будинку'!BS179+'[7]по будинку'!BS179+'[8]по будинку'!BS179+'[9]по будинку'!BS179+'[10]по будинку'!BS179+'[11]по будинку'!BS179+'[12]по будинку'!BS179</f>
        <v>14260.773809999995</v>
      </c>
      <c r="BI179" s="10">
        <f>'[1]Освітлення місць загального кор'!Q181+'[2]по будинку'!BU179+'[3]по будинку'!BT179+'[4]по будинку'!BT179+'[5]по будинку'!BT179+'[6]по будинку'!BT179+'[7]по будинку'!BT179+'[8]по будинку'!BT179+'[9]по будинку'!BT179+'[10]по будинку'!BT179+'[11]по будинку'!BT179+'[12]по будинку'!BT179</f>
        <v>12623.717646020979</v>
      </c>
      <c r="BJ179" s="10">
        <f>BH179-BI179</f>
        <v>1637.0561639790158</v>
      </c>
      <c r="BK179" s="27">
        <v>0</v>
      </c>
      <c r="BL179" s="17">
        <v>0</v>
      </c>
      <c r="BM179" s="10">
        <f>'[1]Енергопостачання ліфтів'!P181+'[2]по будинку'!BY179+'[3]по будинку'!BX179+'[4]по будинку'!BX179+'[5]по будинку'!BX179+'[6]по будинку'!BX179+'[7]по будинку'!BX179+'[8]по будинку'!BX179+'[9]по будинку'!BX179+'[10]по будинку'!BX179+'[11]по будинку'!BX179+'[12]по будинку'!BX179</f>
        <v>0</v>
      </c>
      <c r="BN179" s="10">
        <f t="shared" si="90"/>
        <v>0</v>
      </c>
      <c r="BO179" s="23">
        <f t="shared" si="91"/>
        <v>0</v>
      </c>
      <c r="BP179" s="134">
        <f t="shared" si="92"/>
        <v>196251.71777199992</v>
      </c>
      <c r="BQ179" s="12">
        <f t="shared" si="92"/>
        <v>195451.85813661318</v>
      </c>
      <c r="BR179" s="10">
        <f t="shared" si="93"/>
        <v>799.85963538673241</v>
      </c>
      <c r="BS179" s="15">
        <v>0</v>
      </c>
      <c r="BT179" s="30">
        <f t="shared" si="94"/>
        <v>0.99592431778703716</v>
      </c>
    </row>
    <row r="180" spans="1:72" ht="17.100000000000001" customHeight="1" x14ac:dyDescent="0.2">
      <c r="A180" s="135">
        <v>175</v>
      </c>
      <c r="B180" s="39" t="s">
        <v>46</v>
      </c>
      <c r="C180" s="36" t="s">
        <v>90</v>
      </c>
      <c r="D180" s="22">
        <f>'[1]Прибирання сходових кліто'!H181+'[2]по будинку'!P180+'[3]по будинку'!O180+'[4]по будинку'!O180+'[5]по будинку'!O180+'[6]по будинку'!O180+'[7]по будинку'!O180+'[8]по будинку'!O180+'[9]по будинку'!O180+'[10]по будинку'!O180+'[11]по будинку'!O180+'[12]по будинку'!O180</f>
        <v>5380.6379999999999</v>
      </c>
      <c r="E180" s="11">
        <f>'[1]Прибирання сходових кліто'!Y181+'[2]по будинку'!Q180+'[3]по будинку'!P180+'[4]по будинку'!P180+'[5]по будинку'!P180+'[6]по будинку'!P180+'[7]по будинку'!P180+'[8]по будинку'!P180+'[9]по будинку'!P180+'[10]по будинку'!P180+'[11]по будинку'!P180+'[12]по будинку'!P180</f>
        <v>6096.4327144885119</v>
      </c>
      <c r="F180" s="10">
        <v>0</v>
      </c>
      <c r="G180" s="23">
        <f t="shared" ref="G180:G181" si="111">E180-D180</f>
        <v>715.794714488512</v>
      </c>
      <c r="H180" s="17">
        <f>'[1]Прибирання прибуд терит.'!H180+'[2]по будинку'!T180+'[3]по будинку'!S180+'[4]по будинку'!S180+'[5]по будинку'!S180+'[6]по будинку'!S180+'[7]по будинку'!S180+'[8]по будинку'!S180+'[9]по будинку'!S180+'[10]по будинку'!S180+'[11]по будинку'!S180+'[12]по будинку'!S180</f>
        <v>16384.315600000002</v>
      </c>
      <c r="I180" s="11">
        <f>'[1]Прибирання прибуд терит.'!AG180+'[2]по будинку'!U180+'[3]по будинку'!T180+'[4]по будинку'!T180+'[5]по будинку'!T180+'[6]по будинку'!T180+'[7]по будинку'!T180+'[8]по будинку'!T180+'[9]по будинку'!T180+'[10]по будинку'!T180+'[11]по будинку'!T180+'[12]по будинку'!T180</f>
        <v>20069.764099348125</v>
      </c>
      <c r="J180" s="10">
        <v>0</v>
      </c>
      <c r="K180" s="23">
        <f t="shared" si="77"/>
        <v>3685.4484993481237</v>
      </c>
      <c r="L180" s="22">
        <f>'[1]Вивезення та знешкодження ТПВ'!H182+'[2]по будинку'!X180+'[3]по будинку'!W180+'[4]по будинку'!W180+'[5]по будинку'!W180</f>
        <v>4281.55</v>
      </c>
      <c r="M180" s="10">
        <f>'[1]Вивезення та знешкодження ТПВ'!V182+'[2]по будинку'!Y180+'[3]по будинку'!X180+'[4]по будинку'!X180+'[5]по будинку'!X180</f>
        <v>4726.6748987527553</v>
      </c>
      <c r="N180" s="10">
        <v>0</v>
      </c>
      <c r="O180" s="15">
        <f t="shared" si="78"/>
        <v>445.12489875275514</v>
      </c>
      <c r="P180" s="17">
        <f>'[1]Приб підвал, тех.поверхів,покр '!H182+'[2]по будинку'!AB180+'[3]по будинку'!AA180+'[4]по будинку'!AA180+'[5]по будинку'!AA180+'[6]по будинку'!AA180+'[7]по будинку'!AA180+'[8]по будинку'!AA180+'[9]по будинку'!AA180+'[10]по будинку'!AA180+'[11]по будинку'!AA180+'[12]по будинку'!AA180</f>
        <v>548.22660000000008</v>
      </c>
      <c r="Q180" s="11">
        <f>'[1]Приб підвал, тех.поверхів,покр '!Q182+'[2]по будинку'!AC180+'[3]по будинку'!AB180+'[4]по будинку'!AB180+'[5]по будинку'!AB180+'[6]по будинку'!AB180+'[7]по будинку'!AB180+'[8]по будинку'!AB180+'[9]по будинку'!AB180+'[10]по будинку'!AB180+'[11]по будинку'!AB180+'[12]по будинку'!AB180</f>
        <v>0</v>
      </c>
      <c r="R180" s="10">
        <f t="shared" si="79"/>
        <v>548.22660000000008</v>
      </c>
      <c r="S180" s="23">
        <v>0</v>
      </c>
      <c r="T180" s="17">
        <v>0</v>
      </c>
      <c r="U180" s="10">
        <f>'[1]ТО ліфтів'!Q182+'[2]по будинку'!AG180+'[3]по будинку'!AF180+'[4]по будинку'!AF180+'[5]по будинку'!AF180+'[6]по будинку'!AF180+'[7]по будинку'!AF180+'[8]по будинку'!AF180+'[9]по будинку'!AF180+'[10]по будинку'!AF180+'[11]по будинку'!AF180+'[12]по будинку'!AF180</f>
        <v>0</v>
      </c>
      <c r="V180" s="10">
        <f t="shared" si="80"/>
        <v>0</v>
      </c>
      <c r="W180" s="23">
        <f t="shared" si="81"/>
        <v>0</v>
      </c>
      <c r="X180" s="17">
        <f>'[1]Обслуг. дисп.'!H182+'[2]по будинку'!AJ180+'[3]по будинку'!AI180+'[4]по будинку'!AI180+'[5]по будинку'!AI180+'[6]по будинку'!AI180+'[7]по будинку'!AI180+'[8]по будинку'!AI180+'[9]по будинку'!AI180+'[10]по будинку'!AI180+'[11]по будинку'!AI180+'[12]по будинку'!AI180</f>
        <v>0</v>
      </c>
      <c r="Y180" s="10">
        <f>'[1]Обслуг. дисп.'!O182+'[2]по будинку'!AK180+'[3]по будинку'!AJ180+'[4]по будинку'!AJ180+'[5]по будинку'!AJ180+'[6]по будинку'!AJ180+'[7]по будинку'!AJ180+'[8]по будинку'!AJ180+'[9]по будинку'!AJ180+'[10]по будинку'!AJ180+'[11]по будинку'!AJ180+'[12]по будинку'!AJ180</f>
        <v>0</v>
      </c>
      <c r="Z180" s="10">
        <f t="shared" si="82"/>
        <v>0</v>
      </c>
      <c r="AA180" s="27">
        <f t="shared" si="83"/>
        <v>0</v>
      </c>
      <c r="AB180" s="17">
        <f>'[1]ТО внутр. буд.сист'!H180+'[2]по будинку'!AN180+'[3]по будинку'!AM180+'[4]по будинку'!AM180+'[5]по будинку'!AM180+'[6]по будинку'!AM180+'[7]по будинку'!AM180+'[8]по будинку'!AM180+'[9]по будинку'!AM180+'[10]по будинку'!AM180+'[11]по будинку'!AM180+'[12]по будинку'!AM180</f>
        <v>13739.7292</v>
      </c>
      <c r="AC180" s="10">
        <f>'[1]ТО внутр. буд.сист'!W180+'[2]по будинку'!AO180+'[3]по будинку'!AN180+'[4]по будинку'!AN180+'[5]по будинку'!AN180+'[6]по будинку'!AN180+'[7]по будинку'!AN180+'[8]по будинку'!AN180+'[9]по будинку'!AN180+'[10]по будинку'!AN180+'[11]по будинку'!AN180+'[12]по будинку'!AN180</f>
        <v>8370.9078457782362</v>
      </c>
      <c r="AD180" s="10">
        <f t="shared" si="96"/>
        <v>5368.8213542217636</v>
      </c>
      <c r="AE180" s="23">
        <v>0</v>
      </c>
      <c r="AF180" s="17">
        <f>[1]Дератизація!H181+'[2]по будинку'!AR180+'[3]по будинку'!AQ180+'[4]по будинку'!AQ180+'[5]по будинку'!AQ180+'[6]по будинку'!AQ180+'[7]по будинку'!AQ180+'[8]по будинку'!AQ180+'[9]по будинку'!AQ180+'[10]по будинку'!AQ180+'[11]по будинку'!AQ180+'[12]по будинку'!AQ180</f>
        <v>878.14120000000025</v>
      </c>
      <c r="AG180" s="10">
        <f>[1]Дератизація!O181+'[2]по будинку'!AS180+'[3]по будинку'!AR180+'[4]по будинку'!AR180+'[5]по будинку'!AR180+'[6]по будинку'!AR180+'[7]по будинку'!AR180+'[8]по будинку'!AR180+'[9]по будинку'!AR180+'[10]по будинку'!AR180+'[11]по будинку'!AR180+'[12]по будинку'!AR180</f>
        <v>731.63679543416811</v>
      </c>
      <c r="AH180" s="10">
        <f t="shared" si="84"/>
        <v>146.50440456583215</v>
      </c>
      <c r="AI180" s="23">
        <v>0</v>
      </c>
      <c r="AJ180" s="17">
        <f>[1]Дезінсекція!H182+'[2]по будинку'!AV180+'[3]по будинку'!AU180+'[4]по будинку'!AU180+'[5]по будинку'!AU180+'[6]по будинку'!AU180+'[7]по будинку'!AU180+'[8]по будинку'!AU180+'[9]по будинку'!AU180+'[10]по будинку'!AU180+'[11]по будинку'!AU180+'[12]по будинку'!AU180</f>
        <v>27.853599999999993</v>
      </c>
      <c r="AK180" s="10">
        <f>[1]Дезінсекція!O182+'[2]по будинку'!AW180+'[3]по будинку'!AV180+'[4]по будинку'!AV180+'[5]по будинку'!AV180+'[6]по будинку'!AV180+'[7]по будинку'!AV180+'[8]по будинку'!AV180+'[9]по будинку'!AV180+'[10]по будинку'!AV180+'[11]по будинку'!AV180+'[12]по будинку'!AV180</f>
        <v>365.34151056480005</v>
      </c>
      <c r="AL180" s="10">
        <v>0</v>
      </c>
      <c r="AM180" s="23">
        <f t="shared" ref="AM180:AM181" si="112">AK180-AJ180</f>
        <v>337.48791056480007</v>
      </c>
      <c r="AN180" s="17">
        <f>'[1]Обслуг. ДВК'!H182+'[2]по будинку'!AZ180+'[3]по будинку'!AY180+'[4]по будинку'!AY180+'[5]по будинку'!AY180+'[6]по будинку'!AY180+'[7]по будинку'!AY180+'[8]по будинку'!AY180+'[9]по будинку'!AY180+'[10]по будинку'!AY180+'[11]по будинку'!AY180+'[12]по будинку'!AY180</f>
        <v>5455.9179999999988</v>
      </c>
      <c r="AO180" s="10">
        <f>'[1]Обслуг. ДВК'!Q182+'[2]по будинку'!BA180+'[3]по будинку'!AZ180+'[4]по будинку'!AZ180+'[5]по будинку'!AZ180+'[6]по будинку'!AZ180+'[7]по будинку'!AZ180+'[8]по будинку'!AZ180+'[9]по будинку'!AZ180+'[10]по будинку'!AZ180+'[11]по будинку'!AZ180+'[12]по будинку'!AZ180</f>
        <v>3727.3196803613582</v>
      </c>
      <c r="AP180" s="10">
        <f t="shared" si="103"/>
        <v>1728.5983196386405</v>
      </c>
      <c r="AQ180" s="23">
        <v>0</v>
      </c>
      <c r="AR180" s="17">
        <f>'[1]ТО мереж електропост.'!H183+'[2]по будинку'!BD180+'[3]по будинку'!BC180+'[4]по будинку'!BC180+'[5]по будинку'!BC180+'[6]по будинку'!BC180+'[7]по будинку'!BC180+'[8]по будинку'!BC180+'[9]по будинку'!BC180+'[10]по будинку'!BC180+'[11]по будинку'!BC180+'[12]по будинку'!BC180</f>
        <v>3242.3096000000014</v>
      </c>
      <c r="AS180" s="11">
        <f>'[1]ТО мереж електропост.'!P183+'[2]по будинку'!BE180+'[3]по будинку'!BD180+'[4]по будинку'!BD180+'[5]по будинку'!BD180+'[6]по будинку'!BD180+'[7]по будинку'!BD180+'[8]по будинку'!BD180+'[9]по будинку'!BD180+'[10]по будинку'!BD180+'[11]по будинку'!BD180+'[12]по будинку'!BD180</f>
        <v>776.25815616109992</v>
      </c>
      <c r="AT180" s="10">
        <f t="shared" si="97"/>
        <v>2466.0514438389014</v>
      </c>
      <c r="AU180" s="23">
        <v>0</v>
      </c>
      <c r="AV180" s="17">
        <f>'[1]ПР констр.'!H182+'[2]по будинку'!BH180+'[3]по будинку'!BG180+'[4]по будинку'!BG180+'[5]по будинку'!BG180+'[6]по будинку'!BG180+'[7]по будинку'!BG180+'[8]по будинку'!BG180+'[9]по будинку'!BG180+'[10]по будинку'!BG180+'[11]по будинку'!BG180+'[12]по будинку'!BG180</f>
        <v>20097.5016</v>
      </c>
      <c r="AW180" s="10">
        <v>2061.66</v>
      </c>
      <c r="AX180" s="10">
        <f t="shared" si="87"/>
        <v>18035.8416</v>
      </c>
      <c r="AY180" s="23">
        <v>0</v>
      </c>
      <c r="AZ180" s="17">
        <f>'[1]Прибирання та вивезення снігу'!H181+'[2]по будинку'!BL180+'[3]по будинку'!BK180+'[4]по будинку'!BK180+'[5]по будинку'!BK180+'[6]по будинку'!BK180+'[7]по будинку'!BK180+'[8]по будинку'!BK180+'[9]по будинку'!BK180+'[10]по будинку'!BK180+'[11]по будинку'!BK180+'[12]по будинку'!BK180</f>
        <v>2614.6626000000006</v>
      </c>
      <c r="BA180" s="10">
        <f>'[1]Прибирання та вивезення снігу'!R181+'[2]по будинку'!BM180+'[3]по будинку'!BL180+'[4]по будинку'!BL180+'[5]по будинку'!BL180+'[6]по будинку'!BL180+'[7]по будинку'!BL180+'[8]по будинку'!BL180+'[9]по будинку'!BL180+'[10]по будинку'!BL180+'[11]по будинку'!BL180+'[12]по будинку'!BL180</f>
        <v>2365.5847453369279</v>
      </c>
      <c r="BB180" s="10">
        <f t="shared" si="76"/>
        <v>249.07785466307269</v>
      </c>
      <c r="BC180" s="23">
        <v>0</v>
      </c>
      <c r="BD180" s="17">
        <f>'[1]експлуатація номерних знаків'!H182+'[2]по будинку'!BP180+'[3]по будинку'!BO180+'[4]по будинку'!BO180+'[5]по будинку'!BO180+'[6]по будинку'!BO180+'[7]по будинку'!BO180+'[8]по будинку'!BO180+'[9]по будинку'!BO180+'[10]по будинку'!BO180+'[11]по будинку'!BO180+'[12]по будинку'!BO180</f>
        <v>7.9043999999999999</v>
      </c>
      <c r="BE180" s="10">
        <f>'[1]експлуатація номерних знаків'!P182+'[2]по будинку'!BQ180+'[3]по будинку'!BP180+'[4]по будинку'!BP180+'[5]по будинку'!BP180+'[6]по будинку'!BP180+'[7]по будинку'!BP180+'[8]по будинку'!BP180+'[9]по будинку'!BP180+'[10]по будинку'!BP180+'[11]по будинку'!BP180+'[12]по будинку'!BP180</f>
        <v>0</v>
      </c>
      <c r="BF180" s="12">
        <f t="shared" si="88"/>
        <v>7.9043999999999999</v>
      </c>
      <c r="BG180" s="29">
        <v>0</v>
      </c>
      <c r="BH180" s="17">
        <f>'[1]Освітлення місць загального кор'!H182+'[2]по будинку'!BT180+'[3]по будинку'!BS180+'[4]по будинку'!BS180+'[5]по будинку'!BS180+'[6]по будинку'!BS180+'[7]по будинку'!BS180+'[8]по будинку'!BS180+'[9]по будинку'!BS180+'[10]по будинку'!BS180+'[11]по будинку'!BS180+'[12]по будинку'!BS180</f>
        <v>5792.4196000000011</v>
      </c>
      <c r="BI180" s="10">
        <f>'[1]Освітлення місць загального кор'!Q182+'[2]по будинку'!BU180+'[3]по будинку'!BT180+'[4]по будинку'!BT180+'[5]по будинку'!BT180+'[6]по будинку'!BT180+'[7]по будинку'!BT180+'[8]по будинку'!BT180+'[9]по будинку'!BT180+'[10]по будинку'!BT180+'[11]по будинку'!BT180+'[12]по будинку'!BT180</f>
        <v>5179.9664740792414</v>
      </c>
      <c r="BJ180" s="10">
        <f t="shared" si="89"/>
        <v>612.4531259207597</v>
      </c>
      <c r="BK180" s="27">
        <v>0</v>
      </c>
      <c r="BL180" s="17">
        <v>0</v>
      </c>
      <c r="BM180" s="10">
        <f>'[1]Енергопостачання ліфтів'!P182+'[2]по будинку'!BY180+'[3]по будинку'!BX180+'[4]по будинку'!BX180+'[5]по будинку'!BX180+'[6]по будинку'!BX180+'[7]по будинку'!BX180+'[8]по будинку'!BX180+'[9]по будинку'!BX180+'[10]по будинку'!BX180+'[11]по будинку'!BX180+'[12]по будинку'!BX180</f>
        <v>0</v>
      </c>
      <c r="BN180" s="10">
        <f t="shared" si="90"/>
        <v>0</v>
      </c>
      <c r="BO180" s="23">
        <f t="shared" si="91"/>
        <v>0</v>
      </c>
      <c r="BP180" s="134">
        <f t="shared" si="92"/>
        <v>78451.169999999984</v>
      </c>
      <c r="BQ180" s="12">
        <f t="shared" si="92"/>
        <v>54471.546920305234</v>
      </c>
      <c r="BR180" s="10">
        <f t="shared" si="93"/>
        <v>23979.623079694749</v>
      </c>
      <c r="BS180" s="15">
        <v>0</v>
      </c>
      <c r="BT180" s="30">
        <f t="shared" si="94"/>
        <v>0.69433696043418147</v>
      </c>
    </row>
    <row r="181" spans="1:72" ht="17.100000000000001" customHeight="1" x14ac:dyDescent="0.2">
      <c r="A181" s="136">
        <v>176</v>
      </c>
      <c r="B181" s="39" t="s">
        <v>46</v>
      </c>
      <c r="C181" s="36" t="s">
        <v>91</v>
      </c>
      <c r="D181" s="22">
        <f>'[1]Прибирання сходових кліто'!H182+'[2]по будинку'!P181+'[3]по будинку'!O181+'[4]по будинку'!O181+'[5]по будинку'!O181+'[6]по будинку'!O181+'[7]по будинку'!O181+'[8]по будинку'!O181+'[9]по будинку'!O181+'[10]по будинку'!O181+'[11]по будинку'!O181+'[12]по будинку'!O181</f>
        <v>9938.6086799999975</v>
      </c>
      <c r="E181" s="11">
        <f>'[1]Прибирання сходових кліто'!Y182+'[2]по будинку'!Q181+'[3]по будинку'!P181+'[4]по будинку'!P181+'[5]по будинку'!P181+'[6]по будинку'!P181+'[7]по будинку'!P181+'[8]по будинку'!P181+'[9]по будинку'!P181+'[10]по будинку'!P181+'[11]по будинку'!P181+'[12]по будинку'!P181</f>
        <v>10639.885524060335</v>
      </c>
      <c r="F181" s="10">
        <v>0</v>
      </c>
      <c r="G181" s="23">
        <f t="shared" si="111"/>
        <v>701.27684406033768</v>
      </c>
      <c r="H181" s="17">
        <f>'[1]Прибирання прибуд терит.'!H181+'[2]по будинку'!T181+'[3]по будинку'!S181+'[4]по будинку'!S181+'[5]по будинку'!S181+'[6]по будинку'!S181+'[7]по будинку'!S181+'[8]по будинку'!S181+'[9]по будинку'!S181+'[10]по будинку'!S181+'[11]по будинку'!S181+'[12]по будинку'!S181</f>
        <v>15568.2124</v>
      </c>
      <c r="I181" s="11">
        <f>'[1]Прибирання прибуд терит.'!AG181+'[2]по будинку'!U181+'[3]по будинку'!T181+'[4]по будинку'!T181+'[5]по будинку'!T181+'[6]по будинку'!T181+'[7]по будинку'!T181+'[8]по будинку'!T181+'[9]по будинку'!T181+'[10]по будинку'!T181+'[11]по будинку'!T181+'[12]по будинку'!T181</f>
        <v>25228.845351829812</v>
      </c>
      <c r="J181" s="10">
        <v>0</v>
      </c>
      <c r="K181" s="23">
        <f t="shared" si="77"/>
        <v>9660.6329518298116</v>
      </c>
      <c r="L181" s="22">
        <f>'[1]Вивезення та знешкодження ТПВ'!H183+'[2]по будинку'!X181+'[3]по будинку'!W181+'[4]по будинку'!W181+'[5]по будинку'!W181</f>
        <v>4781.9979999999996</v>
      </c>
      <c r="M181" s="10">
        <f>'[1]Вивезення та знешкодження ТПВ'!V183+'[2]по будинку'!Y181+'[3]по будинку'!X181+'[4]по будинку'!X181+'[5]по будинку'!X181</f>
        <v>5406.4504722592019</v>
      </c>
      <c r="N181" s="10">
        <v>0</v>
      </c>
      <c r="O181" s="15">
        <f t="shared" si="78"/>
        <v>624.4524722592023</v>
      </c>
      <c r="P181" s="17">
        <f>'[1]Приб підвал, тех.поверхів,покр '!H183+'[2]по будинку'!AB181+'[3]по будинку'!AA181+'[4]по будинку'!AA181+'[5]по будинку'!AA181+'[6]по будинку'!AA181+'[7]по будинку'!AA181+'[8]по будинку'!AA181+'[9]по будинку'!AA181+'[10]по будинку'!AA181+'[11]по будинку'!AA181+'[12]по будинку'!AA181</f>
        <v>765.39371999999992</v>
      </c>
      <c r="Q181" s="11">
        <f>'[1]Приб підвал, тех.поверхів,покр '!Q183+'[2]по будинку'!AC181+'[3]по будинку'!AB181+'[4]по будинку'!AB181+'[5]по будинку'!AB181+'[6]по будинку'!AB181+'[7]по будинку'!AB181+'[8]по будинку'!AB181+'[9]по будинку'!AB181+'[10]по будинку'!AB181+'[11]по будинку'!AB181+'[12]по будинку'!AB181</f>
        <v>139.50505725687916</v>
      </c>
      <c r="R181" s="10">
        <f t="shared" si="79"/>
        <v>625.88866274312079</v>
      </c>
      <c r="S181" s="23">
        <v>0</v>
      </c>
      <c r="T181" s="17">
        <v>0</v>
      </c>
      <c r="U181" s="10">
        <f>'[1]ТО ліфтів'!Q183+'[2]по будинку'!AG181+'[3]по будинку'!AF181+'[4]по будинку'!AF181+'[5]по будинку'!AF181+'[6]по будинку'!AF181+'[7]по будинку'!AF181+'[8]по будинку'!AF181+'[9]по будинку'!AF181+'[10]по будинку'!AF181+'[11]по будинку'!AF181+'[12]по будинку'!AF181</f>
        <v>0</v>
      </c>
      <c r="V181" s="10">
        <f t="shared" si="80"/>
        <v>0</v>
      </c>
      <c r="W181" s="23">
        <f t="shared" si="81"/>
        <v>0</v>
      </c>
      <c r="X181" s="17">
        <f>'[1]Обслуг. дисп.'!H183+'[2]по будинку'!AJ181+'[3]по будинку'!AI181+'[4]по будинку'!AI181+'[5]по будинку'!AI181+'[6]по будинку'!AI181+'[7]по будинку'!AI181+'[8]по будинку'!AI181+'[9]по будинку'!AI181+'[10]по будинку'!AI181+'[11]по будинку'!AI181+'[12]по будинку'!AI181</f>
        <v>0</v>
      </c>
      <c r="Y181" s="10">
        <f>'[1]Обслуг. дисп.'!O183+'[2]по будинку'!AK181+'[3]по будинку'!AJ181+'[4]по будинку'!AJ181+'[5]по будинку'!AJ181+'[6]по будинку'!AJ181+'[7]по будинку'!AJ181+'[8]по будинку'!AJ181+'[9]по будинку'!AJ181+'[10]по будинку'!AJ181+'[11]по будинку'!AJ181+'[12]по будинку'!AJ181</f>
        <v>0</v>
      </c>
      <c r="Z181" s="10">
        <f t="shared" si="82"/>
        <v>0</v>
      </c>
      <c r="AA181" s="27">
        <f t="shared" si="83"/>
        <v>0</v>
      </c>
      <c r="AB181" s="17">
        <f>'[1]ТО внутр. буд.сист'!H181+'[2]по будинку'!AN181+'[3]по будинку'!AM181+'[4]по будинку'!AM181+'[5]по будинку'!AM181+'[6]по будинку'!AM181+'[7]по будинку'!AM181+'[8]по будинку'!AM181+'[9]по будинку'!AM181+'[10]по будинку'!AM181+'[11]по будинку'!AM181+'[12]по будинку'!AM181</f>
        <v>21034.762320000002</v>
      </c>
      <c r="AC181" s="10">
        <f>'[1]ТО внутр. буд.сист'!W181+'[2]по будинку'!AO181+'[3]по будинку'!AN181+'[4]по будинку'!AN181+'[5]по будинку'!AN181+'[6]по будинку'!AN181+'[7]по будинку'!AN181+'[8]по будинку'!AN181+'[9]по будинку'!AN181+'[10]по будинку'!AN181+'[11]по будинку'!AN181+'[12]по будинку'!AN181</f>
        <v>15502.69724735061</v>
      </c>
      <c r="AD181" s="10">
        <f t="shared" si="96"/>
        <v>5532.0650726493914</v>
      </c>
      <c r="AE181" s="23">
        <v>0</v>
      </c>
      <c r="AF181" s="17">
        <f>[1]Дератизація!H182+'[2]по будинку'!AR181+'[3]по будинку'!AQ181+'[4]по будинку'!AQ181+'[5]по будинку'!AQ181+'[6]по будинку'!AQ181+'[7]по будинку'!AQ181+'[8]по будинку'!AQ181+'[9]по будинку'!AQ181+'[10]по будинку'!AQ181+'[11]по будинку'!AQ181+'[12]по будинку'!AQ181</f>
        <v>1528.3210799999997</v>
      </c>
      <c r="AG181" s="10">
        <f>[1]Дератизація!O182+'[2]по будинку'!AS181+'[3]по будинку'!AR181+'[4]по будинку'!AR181+'[5]по будинку'!AR181+'[6]по будинку'!AR181+'[7]по будинку'!AR181+'[8]по будинку'!AR181+'[9]по будинку'!AR181+'[10]по будинку'!AR181+'[11]по будинку'!AR181+'[12]по будинку'!AR181</f>
        <v>1267.1275420923996</v>
      </c>
      <c r="AH181" s="10">
        <f t="shared" si="84"/>
        <v>261.1935379076001</v>
      </c>
      <c r="AI181" s="23">
        <v>0</v>
      </c>
      <c r="AJ181" s="17">
        <f>[1]Дезінсекція!H183+'[2]по будинку'!AV181+'[3]по будинку'!AU181+'[4]по будинку'!AU181+'[5]по будинку'!AU181+'[6]по будинку'!AU181+'[7]по будинку'!AU181+'[8]по будинку'!AU181+'[9]по будинку'!AU181+'[10]по будинку'!AU181+'[11]по будинку'!AU181+'[12]по будинку'!AU181</f>
        <v>46.31275999999999</v>
      </c>
      <c r="AK181" s="10">
        <f>[1]Дезінсекція!O183+'[2]по будинку'!AW181+'[3]по будинку'!AV181+'[4]по будинку'!AV181+'[5]по будинку'!AV181+'[6]по будинку'!AV181+'[7]по будинку'!AV181+'[8]по будинку'!AV181+'[9]по будинку'!AV181+'[10]по будинку'!AV181+'[11]по будинку'!AV181+'[12]по будинку'!AV181</f>
        <v>2403.683544508764</v>
      </c>
      <c r="AL181" s="10">
        <v>0</v>
      </c>
      <c r="AM181" s="23">
        <f t="shared" si="112"/>
        <v>2357.3707845087642</v>
      </c>
      <c r="AN181" s="17">
        <f>'[1]Обслуг. ДВК'!H183+'[2]по будинку'!AZ181+'[3]по будинку'!AY181+'[4]по будинку'!AY181+'[5]по будинку'!AY181+'[6]по будинку'!AY181+'[7]по будинку'!AY181+'[8]по будинку'!AY181+'[9]по будинку'!AY181+'[10]по будинку'!AY181+'[11]по будинку'!AY181+'[12]по будинку'!AY181</f>
        <v>5606.3103199999996</v>
      </c>
      <c r="AO181" s="10">
        <f>'[1]Обслуг. ДВК'!Q183+'[2]по будинку'!BA181+'[3]по будинку'!AZ181+'[4]по будинку'!AZ181+'[5]по будинку'!AZ181+'[6]по будинку'!AZ181+'[7]по будинку'!AZ181+'[8]по будинку'!AZ181+'[9]по будинку'!AZ181+'[10]по будинку'!AZ181+'[11]по будинку'!AZ181+'[12]по будинку'!AZ181</f>
        <v>3045.6101232344486</v>
      </c>
      <c r="AP181" s="10">
        <f t="shared" si="103"/>
        <v>2560.700196765551</v>
      </c>
      <c r="AQ181" s="23">
        <v>0</v>
      </c>
      <c r="AR181" s="17">
        <f>'[1]ТО мереж електропост.'!H184+'[2]по будинку'!BD181+'[3]по будинку'!BC181+'[4]по будинку'!BC181+'[5]по будинку'!BC181+'[6]по будинку'!BC181+'[7]по будинку'!BC181+'[8]по будинку'!BC181+'[9]по будинку'!BC181+'[10]по будинку'!BC181+'[11]по будинку'!BC181+'[12]по будинку'!BC181</f>
        <v>8667.337120000002</v>
      </c>
      <c r="AS181" s="11">
        <f>'[1]ТО мереж електропост.'!P184+'[2]по будинку'!BE181+'[3]по будинку'!BD181+'[4]по будинку'!BD181+'[5]по будинку'!BD181+'[6]по будинку'!BD181+'[7]по будинку'!BD181+'[8]по будинку'!BD181+'[9]по будинку'!BD181+'[10]по будинку'!BD181+'[11]по будинку'!BD181+'[12]по будинку'!BD181</f>
        <v>2577.6821986812192</v>
      </c>
      <c r="AT181" s="10">
        <f t="shared" si="97"/>
        <v>6089.6549213187827</v>
      </c>
      <c r="AU181" s="23">
        <v>0</v>
      </c>
      <c r="AV181" s="17">
        <f>'[1]ПР констр.'!H183+'[2]по будинку'!BH181+'[3]по будинку'!BG181+'[4]по будинку'!BG181+'[5]по будинку'!BG181+'[6]по будинку'!BG181+'[7]по будинку'!BG181+'[8]по будинку'!BG181+'[9]по будинку'!BG181+'[10]по будинку'!BG181+'[11]по будинку'!BG181+'[12]по будинку'!BG181</f>
        <v>30754.687079999992</v>
      </c>
      <c r="AW181" s="10">
        <v>43761.89</v>
      </c>
      <c r="AX181" s="10">
        <v>0</v>
      </c>
      <c r="AY181" s="23">
        <f>AW181-AV181</f>
        <v>13007.202920000007</v>
      </c>
      <c r="AZ181" s="17">
        <f>'[1]Прибирання та вивезення снігу'!H182+'[2]по будинку'!BL181+'[3]по будинку'!BK181+'[4]по будинку'!BK181+'[5]по будинку'!BK181+'[6]по будинку'!BK181+'[7]по будинку'!BK181+'[8]по будинку'!BK181+'[9]по будинку'!BK181+'[10]по будинку'!BK181+'[11]по будинку'!BK181+'[12]по будинку'!BK181</f>
        <v>5321.0346800000007</v>
      </c>
      <c r="BA181" s="10">
        <f>'[1]Прибирання та вивезення снігу'!R182+'[2]по будинку'!BM181+'[3]по будинку'!BL181+'[4]по будинку'!BL181+'[5]по будинку'!BL181+'[6]по будинку'!BL181+'[7]по будинку'!BL181+'[8]по будинку'!BL181+'[9]по будинку'!BL181+'[10]по будинку'!BL181+'[11]по будинку'!BL181+'[12]по будинку'!BL181</f>
        <v>2324.0754338123816</v>
      </c>
      <c r="BB181" s="10">
        <f t="shared" si="76"/>
        <v>2996.9592461876191</v>
      </c>
      <c r="BC181" s="23">
        <v>0</v>
      </c>
      <c r="BD181" s="17">
        <f>'[1]експлуатація номерних знаків'!H183+'[2]по будинку'!BP181+'[3]по будинку'!BO181+'[4]по будинку'!BO181+'[5]по будинку'!BO181+'[6]по будинку'!BO181+'[7]по будинку'!BO181+'[8]по будинку'!BO181+'[9]по будинку'!BO181+'[10]по будинку'!BO181+'[11]по будинку'!BO181+'[12]по будинку'!BO181</f>
        <v>9.5914000000000019</v>
      </c>
      <c r="BE181" s="10">
        <f>'[1]експлуатація номерних знаків'!P183+'[2]по будинку'!BQ181+'[3]по будинку'!BP181+'[4]по будинку'!BP181+'[5]по будинку'!BP181+'[6]по будинку'!BP181+'[7]по будинку'!BP181+'[8]по будинку'!BP181+'[9]по будинку'!BP181+'[10]по будинку'!BP181+'[11]по будинку'!BP181+'[12]по будинку'!BP181</f>
        <v>0</v>
      </c>
      <c r="BF181" s="12">
        <f t="shared" si="88"/>
        <v>9.5914000000000019</v>
      </c>
      <c r="BG181" s="29">
        <v>0</v>
      </c>
      <c r="BH181" s="17">
        <f>'[1]Освітлення місць загального кор'!H183+'[2]по будинку'!BT181+'[3]по будинку'!BS181+'[4]по будинку'!BS181+'[5]по будинку'!BS181+'[6]по будинку'!BS181+'[7]по будинку'!BS181+'[8]по будинку'!BS181+'[9]по будинку'!BS181+'[10]по будинку'!BS181+'[11]по будинку'!BS181+'[12]по будинку'!BS181</f>
        <v>10111.253879999998</v>
      </c>
      <c r="BI181" s="10">
        <f>'[1]Освітлення місць загального кор'!Q183+'[2]по будинку'!BU181+'[3]по будинку'!BT181+'[4]по будинку'!BT181+'[5]по будинку'!BT181+'[6]по будинку'!BT181+'[7]по будинку'!BT181+'[8]по будинку'!BT181+'[9]по будинку'!BT181+'[10]по будинку'!BT181+'[11]по будинку'!BT181+'[12]по будинку'!BT181</f>
        <v>10046.149473769952</v>
      </c>
      <c r="BJ181" s="10">
        <f t="shared" si="89"/>
        <v>65.104406230046152</v>
      </c>
      <c r="BK181" s="27">
        <v>0</v>
      </c>
      <c r="BL181" s="17">
        <v>0</v>
      </c>
      <c r="BM181" s="10">
        <f>'[1]Енергопостачання ліфтів'!P183+'[2]по будинку'!BY181+'[3]по будинку'!BX181+'[4]по будинку'!BX181+'[5]по будинку'!BX181+'[6]по будинку'!BX181+'[7]по будинку'!BX181+'[8]по будинку'!BX181+'[9]по будинку'!BX181+'[10]по будинку'!BX181+'[11]по будинку'!BX181+'[12]по будинку'!BX181</f>
        <v>0</v>
      </c>
      <c r="BN181" s="10">
        <f t="shared" si="90"/>
        <v>0</v>
      </c>
      <c r="BO181" s="23">
        <f t="shared" si="91"/>
        <v>0</v>
      </c>
      <c r="BP181" s="134">
        <f t="shared" si="92"/>
        <v>114133.82343999999</v>
      </c>
      <c r="BQ181" s="12">
        <f t="shared" si="92"/>
        <v>122343.601968856</v>
      </c>
      <c r="BR181" s="10">
        <v>0</v>
      </c>
      <c r="BS181" s="15">
        <f t="shared" si="99"/>
        <v>8209.7785288560117</v>
      </c>
      <c r="BT181" s="30">
        <f t="shared" si="94"/>
        <v>1.0719311618713263</v>
      </c>
    </row>
    <row r="182" spans="1:72" ht="17.100000000000001" customHeight="1" x14ac:dyDescent="0.2">
      <c r="A182" s="136">
        <v>177</v>
      </c>
      <c r="B182" s="39" t="s">
        <v>46</v>
      </c>
      <c r="C182" s="36" t="s">
        <v>92</v>
      </c>
      <c r="D182" s="22">
        <f>'[1]Прибирання сходових кліто'!H183+'[2]по будинку'!P182+'[3]по будинку'!O182+'[4]по будинку'!O182+'[5]по будинку'!O182+'[6]по будинку'!O182+'[7]по будинку'!O182+'[8]по будинку'!O182+'[9]по будинку'!O182+'[10]по будинку'!O182+'[11]по будинку'!O182+'[12]по будинку'!O182</f>
        <v>20217.163040000003</v>
      </c>
      <c r="E182" s="11">
        <f>'[1]Прибирання сходових кліто'!Y183+'[2]по будинку'!Q182+'[3]по будинку'!P182+'[4]по будинку'!P182+'[5]по будинку'!P182+'[6]по будинку'!P182+'[7]по будинку'!P182+'[8]по будинку'!P182+'[9]по будинку'!P182+'[10]по будинку'!P182+'[11]по будинку'!P182+'[12]по будинку'!P182</f>
        <v>20153.789468683284</v>
      </c>
      <c r="F182" s="10">
        <f t="shared" si="108"/>
        <v>63.373571316718881</v>
      </c>
      <c r="G182" s="23">
        <v>0</v>
      </c>
      <c r="H182" s="17">
        <f>'[1]Прибирання прибуд терит.'!H182+'[2]по будинку'!T182+'[3]по будинку'!S182+'[4]по будинку'!S182+'[5]по будинку'!S182+'[6]по будинку'!S182+'[7]по будинку'!S182+'[8]по будинку'!S182+'[9]по будинку'!S182+'[10]по будинку'!S182+'[11]по будинку'!S182+'[12]по будинку'!S182</f>
        <v>38358.103069999997</v>
      </c>
      <c r="I182" s="11">
        <f>'[1]Прибирання прибуд терит.'!AG182+'[2]по будинку'!U182+'[3]по будинку'!T182+'[4]по будинку'!T182+'[5]по будинку'!T182+'[6]по будинку'!T182+'[7]по будинку'!T182+'[8]по будинку'!T182+'[9]по будинку'!T182+'[10]по будинку'!T182+'[11]по будинку'!T182+'[12]по будинку'!T182</f>
        <v>62173.474403595828</v>
      </c>
      <c r="J182" s="10">
        <v>0</v>
      </c>
      <c r="K182" s="23">
        <f t="shared" si="77"/>
        <v>23815.371333595831</v>
      </c>
      <c r="L182" s="22">
        <f>'[1]Вивезення та знешкодження ТПВ'!H184+'[2]по будинку'!X182+'[3]по будинку'!W182+'[4]по будинку'!W182+'[5]по будинку'!W182</f>
        <v>10256.238499999999</v>
      </c>
      <c r="M182" s="10">
        <f>'[1]Вивезення та знешкодження ТПВ'!V184+'[2]по будинку'!Y182+'[3]по будинку'!X182+'[4]по будинку'!X182+'[5]по будинку'!X182</f>
        <v>11772.941890946135</v>
      </c>
      <c r="N182" s="10">
        <v>0</v>
      </c>
      <c r="O182" s="15">
        <f t="shared" si="78"/>
        <v>1516.7033909461352</v>
      </c>
      <c r="P182" s="17">
        <f>'[1]Приб підвал, тех.поверхів,покр '!H184+'[2]по будинку'!AB182+'[3]по будинку'!AA182+'[4]по будинку'!AA182+'[5]по будинку'!AA182+'[6]по будинку'!AA182+'[7]по будинку'!AA182+'[8]по будинку'!AA182+'[9]по будинку'!AA182+'[10]по будинку'!AA182+'[11]по будинку'!AA182+'[12]по будинку'!AA182</f>
        <v>1545.1088300000004</v>
      </c>
      <c r="Q182" s="11">
        <f>'[1]Приб підвал, тех.поверхів,покр '!Q184+'[2]по будинку'!AC182+'[3]по будинку'!AB182+'[4]по будинку'!AB182+'[5]по будинку'!AB182+'[6]по будинку'!AB182+'[7]по будинку'!AB182+'[8]по будинку'!AB182+'[9]по будинку'!AB182+'[10]по будинку'!AB182+'[11]по будинку'!AB182+'[12]по будинку'!AB182</f>
        <v>265.7322746826004</v>
      </c>
      <c r="R182" s="10">
        <f t="shared" si="79"/>
        <v>1279.3765553173998</v>
      </c>
      <c r="S182" s="23">
        <v>0</v>
      </c>
      <c r="T182" s="17">
        <v>0</v>
      </c>
      <c r="U182" s="10">
        <f>'[1]ТО ліфтів'!Q184+'[2]по будинку'!AG182+'[3]по будинку'!AF182+'[4]по будинку'!AF182+'[5]по будинку'!AF182+'[6]по будинку'!AF182+'[7]по будинку'!AF182+'[8]по будинку'!AF182+'[9]по будинку'!AF182+'[10]по будинку'!AF182+'[11]по будинку'!AF182+'[12]по будинку'!AF182</f>
        <v>0</v>
      </c>
      <c r="V182" s="10">
        <f t="shared" si="80"/>
        <v>0</v>
      </c>
      <c r="W182" s="23">
        <f t="shared" si="81"/>
        <v>0</v>
      </c>
      <c r="X182" s="17">
        <f>'[1]Обслуг. дисп.'!H184+'[2]по будинку'!AJ182+'[3]по будинку'!AI182+'[4]по будинку'!AI182+'[5]по будинку'!AI182+'[6]по будинку'!AI182+'[7]по будинку'!AI182+'[8]по будинку'!AI182+'[9]по будинку'!AI182+'[10]по будинку'!AI182+'[11]по будинку'!AI182+'[12]по будинку'!AI182</f>
        <v>0</v>
      </c>
      <c r="Y182" s="10">
        <f>'[1]Обслуг. дисп.'!O184+'[2]по будинку'!AK182+'[3]по будинку'!AJ182+'[4]по будинку'!AJ182+'[5]по будинку'!AJ182+'[6]по будинку'!AJ182+'[7]по будинку'!AJ182+'[8]по будинку'!AJ182+'[9]по будинку'!AJ182+'[10]по будинку'!AJ182+'[11]по будинку'!AJ182+'[12]по будинку'!AJ182</f>
        <v>0</v>
      </c>
      <c r="Z182" s="10">
        <f t="shared" si="82"/>
        <v>0</v>
      </c>
      <c r="AA182" s="27">
        <f t="shared" si="83"/>
        <v>0</v>
      </c>
      <c r="AB182" s="17">
        <f>'[1]ТО внутр. буд.сист'!H182+'[2]по будинку'!AN182+'[3]по будинку'!AM182+'[4]по будинку'!AM182+'[5]по будинку'!AM182+'[6]по будинку'!AM182+'[7]по будинку'!AM182+'[8]по будинку'!AM182+'[9]по будинку'!AM182+'[10]по будинку'!AM182+'[11]по будинку'!AM182+'[12]по будинку'!AM182</f>
        <v>42898.126880000003</v>
      </c>
      <c r="AC182" s="10">
        <f>'[1]ТО внутр. буд.сист'!W182+'[2]по будинку'!AO182+'[3]по будинку'!AN182+'[4]по будинку'!AN182+'[5]по будинку'!AN182+'[6]по будинку'!AN182+'[7]по будинку'!AN182+'[8]по будинку'!AN182+'[9]по будинку'!AN182+'[10]по будинку'!AN182+'[11]по будинку'!AN182+'[12]по будинку'!AN182</f>
        <v>28054.909922840197</v>
      </c>
      <c r="AD182" s="10">
        <f t="shared" si="96"/>
        <v>14843.216957159806</v>
      </c>
      <c r="AE182" s="23">
        <v>0</v>
      </c>
      <c r="AF182" s="17">
        <f>[1]Дератизація!H183+'[2]по будинку'!AR182+'[3]по будинку'!AQ182+'[4]по будинку'!AQ182+'[5]по будинку'!AQ182+'[6]по будинку'!AQ182+'[7]по будинку'!AQ182+'[8]по будинку'!AQ182+'[9]по будинку'!AQ182+'[10]по будинку'!AQ182+'[11]по будинку'!AQ182+'[12]по будинку'!AQ182</f>
        <v>2842.6760400000003</v>
      </c>
      <c r="AG182" s="10">
        <f>[1]Дератизація!O183+'[2]по будинку'!AS182+'[3]по будинку'!AR182+'[4]по будинку'!AR182+'[5]по будинку'!AR182+'[6]по будинку'!AR182+'[7]по будинку'!AR182+'[8]по будинку'!AR182+'[9]по будинку'!AR182+'[10]по будинку'!AR182+'[11]по будинку'!AR182+'[12]по будинку'!AR182</f>
        <v>2364.1013952466556</v>
      </c>
      <c r="AH182" s="10">
        <f t="shared" si="84"/>
        <v>478.57464475334473</v>
      </c>
      <c r="AI182" s="23">
        <v>0</v>
      </c>
      <c r="AJ182" s="17">
        <f>[1]Дезінсекція!H184+'[2]по будинку'!AV182+'[3]по будинку'!AU182+'[4]по будинку'!AU182+'[5]по будинку'!AU182+'[6]по будинку'!AU182+'[7]по будинку'!AU182+'[8]по будинку'!AU182+'[9]по будинку'!AU182+'[10]по будинку'!AU182+'[11]по будинку'!AU182+'[12]по будинку'!AU182</f>
        <v>94.135940000000033</v>
      </c>
      <c r="AK182" s="10">
        <f>[1]Дезінсекція!O184+'[2]по будинку'!AW182+'[3]по будинку'!AV182+'[4]по будинку'!AV182+'[5]по будинку'!AV182+'[6]по будинку'!AV182+'[7]по будинку'!AV182+'[8]по будинку'!AV182+'[9]по будинку'!AV182+'[10]по будинку'!AV182+'[11]по будинку'!AV182+'[12]по будинку'!AV182</f>
        <v>0</v>
      </c>
      <c r="AL182" s="10">
        <f t="shared" si="85"/>
        <v>94.135940000000033</v>
      </c>
      <c r="AM182" s="23">
        <v>0</v>
      </c>
      <c r="AN182" s="17">
        <f>'[1]Обслуг. ДВК'!H184+'[2]по будинку'!AZ182+'[3]по будинку'!AY182+'[4]по будинку'!AY182+'[5]по будинку'!AY182+'[6]по будинку'!AY182+'[7]по будинку'!AY182+'[8]по будинку'!AY182+'[9]по будинку'!AY182+'[10]по будинку'!AY182+'[11]по будинку'!AY182+'[12]по будинку'!AY182</f>
        <v>11121.993799999998</v>
      </c>
      <c r="AO182" s="10">
        <f>'[1]Обслуг. ДВК'!Q184+'[2]по будинку'!BA182+'[3]по будинку'!AZ182+'[4]по будинку'!AZ182+'[5]по будинку'!AZ182+'[6]по будинку'!AZ182+'[7]по будинку'!AZ182+'[8]по будинку'!AZ182+'[9]по будинку'!AZ182+'[10]по будинку'!AZ182+'[11]по будинку'!AZ182+'[12]по будинку'!AZ182</f>
        <v>725.11050787212389</v>
      </c>
      <c r="AP182" s="10">
        <f t="shared" si="103"/>
        <v>10396.883292127874</v>
      </c>
      <c r="AQ182" s="23">
        <v>0</v>
      </c>
      <c r="AR182" s="17">
        <f>'[1]ТО мереж електропост.'!H185+'[2]по будинку'!BD182+'[3]по будинку'!BC182+'[4]по будинку'!BC182+'[5]по будинку'!BC182+'[6]по будинку'!BC182+'[7]по будинку'!BC182+'[8]по будинку'!BC182+'[9]по будинку'!BC182+'[10]по будинку'!BC182+'[11]по будинку'!BC182+'[12]по будинку'!BC182</f>
        <v>29393.674080000001</v>
      </c>
      <c r="AS182" s="11">
        <f>'[1]ТО мереж електропост.'!P185+'[2]по будинку'!BE182+'[3]по будинку'!BD182+'[4]по будинку'!BD182+'[5]по будинку'!BD182+'[6]по будинку'!BD182+'[7]по будинку'!BD182+'[8]по будинку'!BD182+'[9]по будинку'!BD182+'[10]по будинку'!BD182+'[11]по будинку'!BD182+'[12]по будинку'!BD182</f>
        <v>8452.2641764230557</v>
      </c>
      <c r="AT182" s="10">
        <f t="shared" si="97"/>
        <v>20941.409903576947</v>
      </c>
      <c r="AU182" s="23">
        <v>0</v>
      </c>
      <c r="AV182" s="17">
        <f>'[1]ПР констр.'!H184+'[2]по будинку'!BH182+'[3]по будинку'!BG182+'[4]по будинку'!BG182+'[5]по будинку'!BG182+'[6]по будинку'!BG182+'[7]по будинку'!BG182+'[8]по будинку'!BG182+'[9]по будинку'!BG182+'[10]по будинку'!BG182+'[11]по будинку'!BG182+'[12]по будинку'!BG182</f>
        <v>66706.408520000012</v>
      </c>
      <c r="AW182" s="10">
        <v>85599.15</v>
      </c>
      <c r="AX182" s="10">
        <v>0</v>
      </c>
      <c r="AY182" s="23">
        <f>AW182-AV182</f>
        <v>18892.741479999982</v>
      </c>
      <c r="AZ182" s="17">
        <f>'[1]Прибирання та вивезення снігу'!H183+'[2]по будинку'!BL182+'[3]по будинку'!BK182+'[4]по будинку'!BK182+'[5]по будинку'!BK182+'[6]по будинку'!BK182+'[7]по будинку'!BK182+'[8]по будинку'!BK182+'[9]по будинку'!BK182+'[10]по будинку'!BK182+'[11]по будинку'!BK182+'[12]по будинку'!BK182</f>
        <v>7728.4509999999991</v>
      </c>
      <c r="BA182" s="10">
        <f>'[1]Прибирання та вивезення снігу'!R183+'[2]по будинку'!BM182+'[3]по будинку'!BL182+'[4]по будинку'!BL182+'[5]по будинку'!BL182+'[6]по будинку'!BL182+'[7]по будинку'!BL182+'[8]по будинку'!BL182+'[9]по будинку'!BL182+'[10]по будинку'!BL182+'[11]по будинку'!BL182+'[12]по будинку'!BL182</f>
        <v>2380.1701347572211</v>
      </c>
      <c r="BB182" s="10">
        <f t="shared" si="76"/>
        <v>5348.2808652427775</v>
      </c>
      <c r="BC182" s="23">
        <v>0</v>
      </c>
      <c r="BD182" s="17">
        <f>'[1]експлуатація номерних знаків'!H184+'[2]по будинку'!BP182+'[3]по будинку'!BO182+'[4]по будинку'!BO182+'[5]по будинку'!BO182+'[6]по будинку'!BO182+'[7]по будинку'!BO182+'[8]по будинку'!BO182+'[9]по будинку'!BO182+'[10]по будинку'!BO182+'[11]по будинку'!BO182+'[12]по будинку'!BO182</f>
        <v>8.1351800000000019</v>
      </c>
      <c r="BE182" s="10">
        <f>'[1]експлуатація номерних знаків'!P184+'[2]по будинку'!BQ182+'[3]по будинку'!BP182+'[4]по будинку'!BP182+'[5]по будинку'!BP182+'[6]по будинку'!BP182+'[7]по будинку'!BP182+'[8]по будинку'!BP182+'[9]по будинку'!BP182+'[10]по будинку'!BP182+'[11]по будинку'!BP182+'[12]по будинку'!BP182</f>
        <v>0</v>
      </c>
      <c r="BF182" s="12">
        <f t="shared" si="88"/>
        <v>8.1351800000000019</v>
      </c>
      <c r="BG182" s="29">
        <v>0</v>
      </c>
      <c r="BH182" s="17">
        <f>'[1]Освітлення місць загального кор'!H184+'[2]по будинку'!BT182+'[3]по будинку'!BS182+'[4]по будинку'!BS182+'[5]по будинку'!BS182+'[6]по будинку'!BS182+'[7]по будинку'!BS182+'[8]по будинку'!BS182+'[9]по будинку'!BS182+'[10]по будинку'!BS182+'[11]по будинку'!BS182+'[12]по будинку'!BS182</f>
        <v>21156.788330000003</v>
      </c>
      <c r="BI182" s="10">
        <f>'[1]Освітлення місць загального кор'!Q184+'[2]по будинку'!BU182+'[3]по будинку'!BT182+'[4]по будинку'!BT182+'[5]по будинку'!BT182+'[6]по будинку'!BT182+'[7]по будинку'!BT182+'[8]по будинку'!BT182+'[9]по будинку'!BT182+'[10]по будинку'!BT182+'[11]по будинку'!BT182+'[12]по будинку'!BT182</f>
        <v>21619.595940560801</v>
      </c>
      <c r="BJ182" s="10">
        <v>0</v>
      </c>
      <c r="BK182" s="27">
        <f t="shared" si="102"/>
        <v>462.80761056079791</v>
      </c>
      <c r="BL182" s="17">
        <v>0</v>
      </c>
      <c r="BM182" s="10">
        <f>'[1]Енергопостачання ліфтів'!P184+'[2]по будинку'!BY182+'[3]по будинку'!BX182+'[4]по будинку'!BX182+'[5]по будинку'!BX182+'[6]по будинку'!BX182+'[7]по будинку'!BX182+'[8]по будинку'!BX182+'[9]по будинку'!BX182+'[10]по будинку'!BX182+'[11]по будинку'!BX182+'[12]по будинку'!BX182</f>
        <v>0</v>
      </c>
      <c r="BN182" s="10">
        <f t="shared" si="90"/>
        <v>0</v>
      </c>
      <c r="BO182" s="23">
        <f t="shared" si="91"/>
        <v>0</v>
      </c>
      <c r="BP182" s="134">
        <f t="shared" si="92"/>
        <v>252327.00321000002</v>
      </c>
      <c r="BQ182" s="12">
        <f t="shared" si="92"/>
        <v>243561.24011560788</v>
      </c>
      <c r="BR182" s="10">
        <f t="shared" si="93"/>
        <v>8765.7630943921395</v>
      </c>
      <c r="BS182" s="15">
        <v>0</v>
      </c>
      <c r="BT182" s="30">
        <f t="shared" si="94"/>
        <v>0.96526030514816996</v>
      </c>
    </row>
    <row r="183" spans="1:72" ht="17.100000000000001" customHeight="1" x14ac:dyDescent="0.2">
      <c r="A183" s="135">
        <v>178</v>
      </c>
      <c r="B183" s="39" t="s">
        <v>46</v>
      </c>
      <c r="C183" s="36">
        <v>206</v>
      </c>
      <c r="D183" s="22">
        <f>'[1]Прибирання сходових кліто'!H184+'[2]по будинку'!P183+'[3]по будинку'!O183+'[4]по будинку'!O183+'[5]по будинку'!O183+'[6]по будинку'!O183+'[7]по будинку'!O183+'[8]по будинку'!O183+'[9]по будинку'!O183+'[10]по будинку'!O183+'[11]по будинку'!O183+'[12]по будинку'!O183</f>
        <v>17033.297600000002</v>
      </c>
      <c r="E183" s="11">
        <f>'[1]Прибирання сходових кліто'!Y184+'[2]по будинку'!Q183+'[3]по будинку'!P183+'[4]по будинку'!P183+'[5]по будинку'!P183+'[6]по будинку'!P183+'[7]по будинку'!P183+'[8]по будинку'!P183+'[9]по будинку'!P183+'[10]по будинку'!P183+'[11]по будинку'!P183+'[12]по будинку'!P183</f>
        <v>16937.691057567477</v>
      </c>
      <c r="F183" s="10">
        <f t="shared" si="108"/>
        <v>95.606542432524293</v>
      </c>
      <c r="G183" s="23">
        <v>0</v>
      </c>
      <c r="H183" s="17">
        <f>'[1]Прибирання прибуд терит.'!H183+'[2]по будинку'!T183+'[3]по будинку'!S183+'[4]по будинку'!S183+'[5]по будинку'!S183+'[6]по будинку'!S183+'[7]по будинку'!S183+'[8]по будинку'!S183+'[9]по будинку'!S183+'[10]по будинку'!S183+'[11]по будинку'!S183+'[12]по будинку'!S183</f>
        <v>30190.889799999997</v>
      </c>
      <c r="I183" s="11">
        <f>'[1]Прибирання прибуд терит.'!AG183+'[2]по будинку'!U183+'[3]по будинку'!T183+'[4]по будинку'!T183+'[5]по будинку'!T183+'[6]по будинку'!T183+'[7]по будинку'!T183+'[8]по будинку'!T183+'[9]по будинку'!T183+'[10]по будинку'!T183+'[11]по будинку'!T183+'[12]по будинку'!T183</f>
        <v>35030.159671104397</v>
      </c>
      <c r="J183" s="10">
        <v>0</v>
      </c>
      <c r="K183" s="23">
        <f t="shared" si="77"/>
        <v>4839.2698711043995</v>
      </c>
      <c r="L183" s="22">
        <f>'[1]Вивезення та знешкодження ТПВ'!H185+'[2]по будинку'!X183+'[3]по будинку'!W183+'[4]по будинку'!W183+'[5]по будинку'!W183</f>
        <v>10758.346000000001</v>
      </c>
      <c r="M183" s="10">
        <f>'[1]Вивезення та знешкодження ТПВ'!V185+'[2]по будинку'!Y183+'[3]по будинку'!X183+'[4]по будинку'!X183+'[5]по будинку'!X183</f>
        <v>12271.783621638082</v>
      </c>
      <c r="N183" s="10">
        <v>0</v>
      </c>
      <c r="O183" s="15">
        <f t="shared" si="78"/>
        <v>1513.4376216380806</v>
      </c>
      <c r="P183" s="17">
        <f>'[1]Приб підвал, тех.поверхів,покр '!H185+'[2]по будинку'!AB183+'[3]по будинку'!AA183+'[4]по будинку'!AA183+'[5]по будинку'!AA183+'[6]по будинку'!AA183+'[7]по будинку'!AA183+'[8]по будинку'!AA183+'[9]по будинку'!AA183+'[10]по будинку'!AA183+'[11]по будинку'!AA183+'[12]по будинку'!AA183</f>
        <v>1838.37176</v>
      </c>
      <c r="Q183" s="11">
        <f>'[1]Приб підвал, тех.поверхів,покр '!Q185+'[2]по будинку'!AC183+'[3]по будинку'!AB183+'[4]по будинку'!AB183+'[5]по будинку'!AB183+'[6]по будинку'!AB183+'[7]по будинку'!AB183+'[8]по будинку'!AB183+'[9]по будинку'!AB183+'[10]по будинку'!AB183+'[11]по будинку'!AB183+'[12]по будинку'!AB183</f>
        <v>1000.3088365576606</v>
      </c>
      <c r="R183" s="10">
        <f t="shared" si="79"/>
        <v>838.06292344233941</v>
      </c>
      <c r="S183" s="23">
        <v>0</v>
      </c>
      <c r="T183" s="17">
        <v>0</v>
      </c>
      <c r="U183" s="10">
        <f>'[1]ТО ліфтів'!Q185+'[2]по будинку'!AG183+'[3]по будинку'!AF183+'[4]по будинку'!AF183+'[5]по будинку'!AF183+'[6]по будинку'!AF183+'[7]по будинку'!AF183+'[8]по будинку'!AF183+'[9]по будинку'!AF183+'[10]по будинку'!AF183+'[11]по будинку'!AF183+'[12]по будинку'!AF183</f>
        <v>0</v>
      </c>
      <c r="V183" s="10">
        <f t="shared" si="80"/>
        <v>0</v>
      </c>
      <c r="W183" s="23">
        <f t="shared" si="81"/>
        <v>0</v>
      </c>
      <c r="X183" s="17">
        <f>'[1]Обслуг. дисп.'!H185+'[2]по будинку'!AJ183+'[3]по будинку'!AI183+'[4]по будинку'!AI183+'[5]по будинку'!AI183+'[6]по будинку'!AI183+'[7]по будинку'!AI183+'[8]по будинку'!AI183+'[9]по будинку'!AI183+'[10]по будинку'!AI183+'[11]по будинку'!AI183+'[12]по будинку'!AI183</f>
        <v>0</v>
      </c>
      <c r="Y183" s="10">
        <f>'[1]Обслуг. дисп.'!O185+'[2]по будинку'!AK183+'[3]по будинку'!AJ183+'[4]по будинку'!AJ183+'[5]по будинку'!AJ183+'[6]по будинку'!AJ183+'[7]по будинку'!AJ183+'[8]по будинку'!AJ183+'[9]по будинку'!AJ183+'[10]по будинку'!AJ183+'[11]по будинку'!AJ183+'[12]по будинку'!AJ183</f>
        <v>0</v>
      </c>
      <c r="Z183" s="10">
        <f t="shared" si="82"/>
        <v>0</v>
      </c>
      <c r="AA183" s="27">
        <f t="shared" si="83"/>
        <v>0</v>
      </c>
      <c r="AB183" s="17">
        <f>'[1]ТО внутр. буд.сист'!H183+'[2]по будинку'!AN183+'[3]по будинку'!AM183+'[4]по будинку'!AM183+'[5]по будинку'!AM183+'[6]по будинку'!AM183+'[7]по будинку'!AM183+'[8]по будинку'!AM183+'[9]по будинку'!AM183+'[10]по будинку'!AM183+'[11]по будинку'!AM183+'[12]по будинку'!AM183</f>
        <v>33701.081520000007</v>
      </c>
      <c r="AC183" s="10">
        <f>'[1]ТО внутр. буд.сист'!W183+'[2]по будинку'!AO183+'[3]по будинку'!AN183+'[4]по будинку'!AN183+'[5]по будинку'!AN183+'[6]по будинку'!AN183+'[7]по будинку'!AN183+'[8]по будинку'!AN183+'[9]по будинку'!AN183+'[10]по будинку'!AN183+'[11]по будинку'!AN183+'[12]по будинку'!AN183</f>
        <v>19189.28306300316</v>
      </c>
      <c r="AD183" s="10">
        <f t="shared" si="96"/>
        <v>14511.798456996847</v>
      </c>
      <c r="AE183" s="23">
        <v>0</v>
      </c>
      <c r="AF183" s="17">
        <f>[1]Дератизація!H184+'[2]по будинку'!AR183+'[3]по будинку'!AQ183+'[4]по будинку'!AQ183+'[5]по будинку'!AQ183+'[6]по будинку'!AQ183+'[7]по будинку'!AQ183+'[8]по будинку'!AQ183+'[9]по будинку'!AQ183+'[10]по будинку'!AQ183+'[11]по будинку'!AQ183+'[12]по будинку'!AQ183</f>
        <v>2094.0512800000006</v>
      </c>
      <c r="AG183" s="10">
        <f>[1]Дератизація!O184+'[2]по будинку'!AS183+'[3]по будинку'!AR183+'[4]по будинку'!AR183+'[5]по будинку'!AR183+'[6]по будинку'!AR183+'[7]по будинку'!AR183+'[8]по будинку'!AR183+'[9]по будинку'!AR183+'[10]по будинку'!AR183+'[11]по будинку'!AR183+'[12]по будинку'!AR183</f>
        <v>1743.4134691201032</v>
      </c>
      <c r="AH183" s="10">
        <f t="shared" si="84"/>
        <v>350.63781087989742</v>
      </c>
      <c r="AI183" s="23">
        <v>0</v>
      </c>
      <c r="AJ183" s="17">
        <f>[1]Дезінсекція!H185+'[2]по будинку'!AV183+'[3]по будинку'!AU183+'[4]по будинку'!AU183+'[5]по будинку'!AU183+'[6]по будинку'!AU183+'[7]по будинку'!AU183+'[8]по будинку'!AU183+'[9]по будинку'!AU183+'[10]по будинку'!AU183+'[11]по будинку'!AU183+'[12]по будинку'!AU183</f>
        <v>66.620720000000006</v>
      </c>
      <c r="AK183" s="10">
        <f>[1]Дезінсекція!O185+'[2]по будинку'!AW183+'[3]по будинку'!AV183+'[4]по будинку'!AV183+'[5]по будинку'!AV183+'[6]по будинку'!AV183+'[7]по будинку'!AV183+'[8]по будинку'!AV183+'[9]по будинку'!AV183+'[10]по будинку'!AV183+'[11]по будинку'!AV183+'[12]по будинку'!AV183</f>
        <v>0</v>
      </c>
      <c r="AL183" s="10">
        <f t="shared" si="85"/>
        <v>66.620720000000006</v>
      </c>
      <c r="AM183" s="23">
        <v>0</v>
      </c>
      <c r="AN183" s="17">
        <f>'[1]Обслуг. ДВК'!H185+'[2]по будинку'!AZ183+'[3]по будинку'!AY183+'[4]по будинку'!AY183+'[5]по будинку'!AY183+'[6]по будинку'!AY183+'[7]по будинку'!AY183+'[8]по будинку'!AY183+'[9]по будинку'!AY183+'[10]по будинку'!AY183+'[11]по будинку'!AY183+'[12]по будинку'!AY183</f>
        <v>3529.9978799999999</v>
      </c>
      <c r="AO183" s="10">
        <f>'[1]Обслуг. ДВК'!Q185+'[2]по будинку'!BA183+'[3]по будинку'!AZ183+'[4]по будинку'!AZ183+'[5]по будинку'!AZ183+'[6]по будинку'!AZ183+'[7]по будинку'!AZ183+'[8]по будинку'!AZ183+'[9]по будинку'!AZ183+'[10]по будинку'!AZ183+'[11]по будинку'!AZ183+'[12]по будинку'!AZ183</f>
        <v>4232.8792608242757</v>
      </c>
      <c r="AP183" s="10">
        <v>0</v>
      </c>
      <c r="AQ183" s="23">
        <f>AO183-AN183</f>
        <v>702.88138082427577</v>
      </c>
      <c r="AR183" s="17">
        <f>'[1]ТО мереж електропост.'!H186+'[2]по будинку'!BD183+'[3]по будинку'!BC183+'[4]по будинку'!BC183+'[5]по будинку'!BC183+'[6]по будинку'!BC183+'[7]по будинку'!BC183+'[8]по будинку'!BC183+'[9]по будинку'!BC183+'[10]по будинку'!BC183+'[11]по будинку'!BC183+'[12]по будинку'!BC183</f>
        <v>8291.5787999999993</v>
      </c>
      <c r="AS183" s="11">
        <f>'[1]ТО мереж електропост.'!P186+'[2]по будинку'!BE183+'[3]по будинку'!BD183+'[4]по будинку'!BD183+'[5]по будинку'!BD183+'[6]по будинку'!BD183+'[7]по будинку'!BD183+'[8]по будинку'!BD183+'[9]по будинку'!BD183+'[10]по будинку'!BD183+'[11]по будинку'!BD183+'[12]по будинку'!BD183</f>
        <v>8520.9459586102003</v>
      </c>
      <c r="AT183" s="10">
        <f t="shared" si="97"/>
        <v>-229.36715861020093</v>
      </c>
      <c r="AU183" s="23">
        <v>0</v>
      </c>
      <c r="AV183" s="17">
        <f>'[1]ПР констр.'!H185+'[2]по будинку'!BH183+'[3]по будинку'!BG183+'[4]по будинку'!BG183+'[5]по будинку'!BG183+'[6]по будинку'!BG183+'[7]по будинку'!BG183+'[8]по будинку'!BG183+'[9]по будинку'!BG183+'[10]по будинку'!BG183+'[11]по будинку'!BG183+'[12]по будинку'!BG183</f>
        <v>49653.142840000015</v>
      </c>
      <c r="AW183" s="10">
        <v>19300.559999999998</v>
      </c>
      <c r="AX183" s="10">
        <f t="shared" si="87"/>
        <v>30352.582840000017</v>
      </c>
      <c r="AY183" s="23">
        <v>0</v>
      </c>
      <c r="AZ183" s="17">
        <f>'[1]Прибирання та вивезення снігу'!H184+'[2]по будинку'!BL183+'[3]по будинку'!BK183+'[4]по будинку'!BK183+'[5]по будинку'!BK183+'[6]по будинку'!BK183+'[7]по будинку'!BK183+'[8]по будинку'!BK183+'[9]по будинку'!BK183+'[10]по будинку'!BK183+'[11]по будинку'!BK183+'[12]по будинку'!BK183</f>
        <v>7250.855120000002</v>
      </c>
      <c r="BA183" s="10">
        <f>'[1]Прибирання та вивезення снігу'!R184+'[2]по будинку'!BM183+'[3]по будинку'!BL183+'[4]по будинку'!BL183+'[5]по будинку'!BL183+'[6]по будинку'!BL183+'[7]по будинку'!BL183+'[8]по будинку'!BL183+'[9]по будинку'!BL183+'[10]по будинку'!BL183+'[11]по будинку'!BL183+'[12]по будинку'!BL183</f>
        <v>1896.1257672177267</v>
      </c>
      <c r="BB183" s="10">
        <f t="shared" si="76"/>
        <v>5354.7293527822749</v>
      </c>
      <c r="BC183" s="23">
        <v>0</v>
      </c>
      <c r="BD183" s="17">
        <f>'[1]експлуатація номерних знаків'!H185+'[2]по будинку'!BP183+'[3]по будинку'!BO183+'[4]по будинку'!BO183+'[5]по будинку'!BO183+'[6]по будинку'!BO183+'[7]по будинку'!BO183+'[8]по будинку'!BO183+'[9]по будинку'!BO183+'[10]по будинку'!BO183+'[11]по будинку'!BO183+'[12]по будинку'!BO183</f>
        <v>6.301960000000002</v>
      </c>
      <c r="BE183" s="10">
        <f>'[1]експлуатація номерних знаків'!P185+'[2]по будинку'!BQ183+'[3]по будинку'!BP183+'[4]по будинку'!BP183+'[5]по будинку'!BP183+'[6]по будинку'!BP183+'[7]по будинку'!BP183+'[8]по будинку'!BP183+'[9]по будинку'!BP183+'[10]по будинку'!BP183+'[11]по будинку'!BP183+'[12]по будинку'!BP183</f>
        <v>0</v>
      </c>
      <c r="BF183" s="12">
        <f t="shared" si="88"/>
        <v>6.301960000000002</v>
      </c>
      <c r="BG183" s="29">
        <v>0</v>
      </c>
      <c r="BH183" s="17">
        <f>'[1]Освітлення місць загального кор'!H185+'[2]по будинку'!BT183+'[3]по будинку'!BS183+'[4]по будинку'!BS183+'[5]по будинку'!BS183+'[6]по будинку'!BS183+'[7]по будинку'!BS183+'[8]по будинку'!BS183+'[9]по будинку'!BS183+'[10]по будинку'!BS183+'[11]по будинку'!BS183+'[12]по будинку'!BS183</f>
        <v>22352.151840000006</v>
      </c>
      <c r="BI183" s="10">
        <f>'[1]Освітлення місць загального кор'!Q185+'[2]по будинку'!BU183+'[3]по будинку'!BT183+'[4]по будинку'!BT183+'[5]по будинку'!BT183+'[6]по будинку'!BT183+'[7]по будинку'!BT183+'[8]по будинку'!BT183+'[9]по будинку'!BT183+'[10]по будинку'!BT183+'[11]по будинку'!BT183+'[12]по будинку'!BT183</f>
        <v>25792.112163328544</v>
      </c>
      <c r="BJ183" s="10">
        <v>0</v>
      </c>
      <c r="BK183" s="27">
        <f t="shared" si="102"/>
        <v>3439.9603233285379</v>
      </c>
      <c r="BL183" s="17">
        <v>0</v>
      </c>
      <c r="BM183" s="10">
        <f>'[1]Енергопостачання ліфтів'!P185+'[2]по будинку'!BY183+'[3]по будинку'!BX183+'[4]по будинку'!BX183+'[5]по будинку'!BX183+'[6]по будинку'!BX183+'[7]по будинку'!BX183+'[8]по будинку'!BX183+'[9]по будинку'!BX183+'[10]по будинку'!BX183+'[11]по будинку'!BX183+'[12]по будинку'!BX183</f>
        <v>0</v>
      </c>
      <c r="BN183" s="10">
        <f t="shared" si="90"/>
        <v>0</v>
      </c>
      <c r="BO183" s="23">
        <f t="shared" si="91"/>
        <v>0</v>
      </c>
      <c r="BP183" s="134">
        <f t="shared" si="92"/>
        <v>186766.68712000005</v>
      </c>
      <c r="BQ183" s="12">
        <f t="shared" si="92"/>
        <v>145915.26286897165</v>
      </c>
      <c r="BR183" s="10">
        <f t="shared" si="93"/>
        <v>40851.424251028395</v>
      </c>
      <c r="BS183" s="15">
        <v>0</v>
      </c>
      <c r="BT183" s="30">
        <f t="shared" si="94"/>
        <v>0.78127028496907047</v>
      </c>
    </row>
    <row r="184" spans="1:72" ht="17.100000000000001" customHeight="1" x14ac:dyDescent="0.2">
      <c r="A184" s="136">
        <v>179</v>
      </c>
      <c r="B184" s="39" t="s">
        <v>46</v>
      </c>
      <c r="C184" s="36">
        <v>207</v>
      </c>
      <c r="D184" s="22">
        <f>'[1]Прибирання сходових кліто'!H185+'[2]по будинку'!P184+'[3]по будинку'!O184+'[4]по будинку'!O184+'[5]по будинку'!O184+'[6]по будинку'!O184+'[7]по будинку'!O184+'[8]по будинку'!O184+'[9]по будинку'!O184+'[10]по будинку'!O184+'[11]по будинку'!O184+'[12]по будинку'!O184</f>
        <v>14784.835461999999</v>
      </c>
      <c r="E184" s="11">
        <f>'[1]Прибирання сходових кліто'!Y185+'[2]по будинку'!Q184+'[3]по будинку'!P184+'[4]по будинку'!P184+'[5]по будинку'!P184+'[6]по будинку'!P184+'[7]по будинку'!P184+'[8]по будинку'!P184+'[9]по будинку'!P184+'[10]по будинку'!P184+'[11]по будинку'!P184+'[12]по будинку'!P184</f>
        <v>16321.479361898617</v>
      </c>
      <c r="F184" s="10">
        <v>0</v>
      </c>
      <c r="G184" s="23">
        <f>E184-D184</f>
        <v>1536.6438998986177</v>
      </c>
      <c r="H184" s="17">
        <f>'[1]Прибирання прибуд терит.'!H184+'[2]по будинку'!T184+'[3]по будинку'!S184+'[4]по будинку'!S184+'[5]по будинку'!S184+'[6]по будинку'!S184+'[7]по будинку'!S184+'[8]по будинку'!S184+'[9]по будинку'!S184+'[10]по будинку'!S184+'[11]по будинку'!S184+'[12]по будинку'!S184</f>
        <v>38091.534220000001</v>
      </c>
      <c r="I184" s="11">
        <f>'[1]Прибирання прибуд терит.'!AG184+'[2]по будинку'!U184+'[3]по будинку'!T184+'[4]по будинку'!T184+'[5]по будинку'!T184+'[6]по будинку'!T184+'[7]по будинку'!T184+'[8]по будинку'!T184+'[9]по будинку'!T184+'[10]по будинку'!T184+'[11]по будинку'!T184+'[12]по будинку'!T184</f>
        <v>52269.966953344308</v>
      </c>
      <c r="J184" s="10">
        <v>0</v>
      </c>
      <c r="K184" s="23">
        <f t="shared" si="77"/>
        <v>14178.432733344307</v>
      </c>
      <c r="L184" s="22">
        <f>'[1]Вивезення та знешкодження ТПВ'!H186+'[2]по будинку'!X184+'[3]по будинку'!W184+'[4]по будинку'!W184+'[5]по будинку'!W184</f>
        <v>9027.1311000000005</v>
      </c>
      <c r="M184" s="10">
        <f>'[1]Вивезення та знешкодження ТПВ'!V186+'[2]по будинку'!Y184+'[3]по будинку'!X184+'[4]по будинку'!X184+'[5]по будинку'!X184</f>
        <v>9814.2262203149221</v>
      </c>
      <c r="N184" s="10">
        <v>0</v>
      </c>
      <c r="O184" s="15">
        <f t="shared" si="78"/>
        <v>787.09512031492159</v>
      </c>
      <c r="P184" s="17">
        <f>'[1]Приб підвал, тех.поверхів,покр '!H186+'[2]по будинку'!AB184+'[3]по будинку'!AA184+'[4]по будинку'!AA184+'[5]по будинку'!AA184+'[6]по будинку'!AA184+'[7]по будинку'!AA184+'[8]по будинку'!AA184+'[9]по будинку'!AA184+'[10]по будинку'!AA184+'[11]по будинку'!AA184+'[12]по будинку'!AA184</f>
        <v>1187.832795</v>
      </c>
      <c r="Q184" s="11">
        <f>'[1]Приб підвал, тех.поверхів,покр '!Q186+'[2]по будинку'!AC184+'[3]по будинку'!AB184+'[4]по будинку'!AB184+'[5]по будинку'!AB184+'[6]по будинку'!AB184+'[7]по будинку'!AB184+'[8]по будинку'!AB184+'[9]по будинку'!AB184+'[10]по будинку'!AB184+'[11]по будинку'!AB184+'[12]по будинку'!AB184</f>
        <v>0</v>
      </c>
      <c r="R184" s="10">
        <f t="shared" si="79"/>
        <v>1187.832795</v>
      </c>
      <c r="S184" s="23">
        <v>0</v>
      </c>
      <c r="T184" s="17">
        <v>0</v>
      </c>
      <c r="U184" s="10">
        <f>'[1]ТО ліфтів'!Q186+'[2]по будинку'!AG184+'[3]по будинку'!AF184+'[4]по будинку'!AF184+'[5]по будинку'!AF184+'[6]по будинку'!AF184+'[7]по будинку'!AF184+'[8]по будинку'!AF184+'[9]по будинку'!AF184+'[10]по будинку'!AF184+'[11]по будинку'!AF184+'[12]по будинку'!AF184</f>
        <v>0</v>
      </c>
      <c r="V184" s="10">
        <f t="shared" si="80"/>
        <v>0</v>
      </c>
      <c r="W184" s="23">
        <f t="shared" si="81"/>
        <v>0</v>
      </c>
      <c r="X184" s="17">
        <f>'[1]Обслуг. дисп.'!H186+'[2]по будинку'!AJ184+'[3]по будинку'!AI184+'[4]по будинку'!AI184+'[5]по будинку'!AI184+'[6]по будинку'!AI184+'[7]по будинку'!AI184+'[8]по будинку'!AI184+'[9]по будинку'!AI184+'[10]по будинку'!AI184+'[11]по будинку'!AI184+'[12]по будинку'!AI184</f>
        <v>0</v>
      </c>
      <c r="Y184" s="10">
        <f>'[1]Обслуг. дисп.'!O186+'[2]по будинку'!AK184+'[3]по будинку'!AJ184+'[4]по будинку'!AJ184+'[5]по будинку'!AJ184+'[6]по будинку'!AJ184+'[7]по будинку'!AJ184+'[8]по будинку'!AJ184+'[9]по будинку'!AJ184+'[10]по будинку'!AJ184+'[11]по будинку'!AJ184+'[12]по будинку'!AJ184</f>
        <v>0</v>
      </c>
      <c r="Z184" s="10">
        <f t="shared" si="82"/>
        <v>0</v>
      </c>
      <c r="AA184" s="27">
        <f t="shared" si="83"/>
        <v>0</v>
      </c>
      <c r="AB184" s="17">
        <f>'[1]ТО внутр. буд.сист'!H184+'[2]по будинку'!AN184+'[3]по будинку'!AM184+'[4]по будинку'!AM184+'[5]по будинку'!AM184+'[6]по будинку'!AM184+'[7]по будинку'!AM184+'[8]по будинку'!AM184+'[9]по будинку'!AM184+'[10]по будинку'!AM184+'[11]по будинку'!AM184+'[12]по будинку'!AM184</f>
        <v>32367.890325</v>
      </c>
      <c r="AC184" s="10">
        <f>'[1]ТО внутр. буд.сист'!W184+'[2]по будинку'!AO184+'[3]по будинку'!AN184+'[4]по будинку'!AN184+'[5]по будинку'!AN184+'[6]по будинку'!AN184+'[7]по будинку'!AN184+'[8]по будинку'!AN184+'[9]по будинку'!AN184+'[10]по будинку'!AN184+'[11]по будинку'!AN184+'[12]по будинку'!AN184</f>
        <v>45886.756959165061</v>
      </c>
      <c r="AD184" s="10">
        <v>0</v>
      </c>
      <c r="AE184" s="23">
        <f>AC184-AB184</f>
        <v>13518.866634165061</v>
      </c>
      <c r="AF184" s="17">
        <f>[1]Дератизація!H185+'[2]по будинку'!AR184+'[3]по будинку'!AQ184+'[4]по будинку'!AQ184+'[5]по будинку'!AQ184+'[6]по будинку'!AQ184+'[7]по будинку'!AQ184+'[8]по будинку'!AQ184+'[9]по будинку'!AQ184+'[10]по будинку'!AQ184+'[11]по будинку'!AQ184+'[12]по будинку'!AQ184</f>
        <v>2200.080829</v>
      </c>
      <c r="AG184" s="10">
        <f>[1]Дератизація!O185+'[2]по будинку'!AS184+'[3]по будинку'!AR184+'[4]по будинку'!AR184+'[5]по будинку'!AR184+'[6]по будинку'!AR184+'[7]по будинку'!AR184+'[8]по будинку'!AR184+'[9]по будинку'!AR184+'[10]по будинку'!AR184+'[11]по будинку'!AR184+'[12]по будинку'!AR184</f>
        <v>1830.7766785749068</v>
      </c>
      <c r="AH184" s="10">
        <f t="shared" si="84"/>
        <v>369.30415042509321</v>
      </c>
      <c r="AI184" s="23">
        <v>0</v>
      </c>
      <c r="AJ184" s="17">
        <f>[1]Дезінсекція!H186+'[2]по будинку'!AV184+'[3]по будинку'!AU184+'[4]по будинку'!AU184+'[5]по будинку'!AU184+'[6]по будинку'!AU184+'[7]по будинку'!AU184+'[8]по будинку'!AU184+'[9]по будинку'!AU184+'[10]по будинку'!AU184+'[11]по будинку'!AU184+'[12]по будинку'!AU184</f>
        <v>72.751502000000002</v>
      </c>
      <c r="AK184" s="10">
        <f>[1]Дезінсекція!O186+'[2]по будинку'!AW184+'[3]по будинку'!AV184+'[4]по будинку'!AV184+'[5]по будинку'!AV184+'[6]по будинку'!AV184+'[7]по будинку'!AV184+'[8]по будинку'!AV184+'[9]по будинку'!AV184+'[10]по будинку'!AV184+'[11]по будинку'!AV184+'[12]по будинку'!AV184</f>
        <v>0</v>
      </c>
      <c r="AL184" s="10">
        <f t="shared" si="85"/>
        <v>72.751502000000002</v>
      </c>
      <c r="AM184" s="23">
        <v>0</v>
      </c>
      <c r="AN184" s="17">
        <f>'[1]Обслуг. ДВК'!H186+'[2]по будинку'!AZ184+'[3]по будинку'!AY184+'[4]по будинку'!AY184+'[5]по будинку'!AY184+'[6]по будинку'!AY184+'[7]по будинку'!AY184+'[8]по будинку'!AY184+'[9]по будинку'!AY184+'[10]по будинку'!AY184+'[11]по будинку'!AY184+'[12]по будинку'!AY184</f>
        <v>8379.9408600000006</v>
      </c>
      <c r="AO184" s="10">
        <f>'[1]Обслуг. ДВК'!Q186+'[2]по будинку'!BA184+'[3]по будинку'!AZ184+'[4]по будинку'!AZ184+'[5]по будинку'!AZ184+'[6]по будинку'!AZ184+'[7]по будинку'!AZ184+'[8]по будинку'!AZ184+'[9]по будинку'!AZ184+'[10]по будинку'!AZ184+'[11]по будинку'!AZ184+'[12]по будинку'!AZ184</f>
        <v>6638.5342458936284</v>
      </c>
      <c r="AP184" s="10">
        <f t="shared" si="103"/>
        <v>1741.4066141063722</v>
      </c>
      <c r="AQ184" s="23">
        <v>0</v>
      </c>
      <c r="AR184" s="17">
        <f>'[1]ТО мереж електропост.'!H187+'[2]по будинку'!BD184+'[3]по будинку'!BC184+'[4]по будинку'!BC184+'[5]по будинку'!BC184+'[6]по будинку'!BC184+'[7]по будинку'!BC184+'[8]по будинку'!BC184+'[9]по будинку'!BC184+'[10]по будинку'!BC184+'[11]по будинку'!BC184+'[12]по будинку'!BC184</f>
        <v>17725.414369999999</v>
      </c>
      <c r="AS184" s="11">
        <f>'[1]ТО мереж електропост.'!P187+'[2]по будинку'!BE184+'[3]по будинку'!BD184+'[4]по будинку'!BD184+'[5]по будинку'!BD184+'[6]по будинку'!BD184+'[7]по будинку'!BD184+'[8]по будинку'!BD184+'[9]по будинку'!BD184+'[10]по будинку'!BD184+'[11]по будинку'!BD184+'[12]по будинку'!BD184</f>
        <v>5271.5635566685314</v>
      </c>
      <c r="AT184" s="10">
        <f t="shared" si="97"/>
        <v>12453.850813331468</v>
      </c>
      <c r="AU184" s="23">
        <v>0</v>
      </c>
      <c r="AV184" s="17">
        <f>'[1]ПР констр.'!H186+'[2]по будинку'!BH184+'[3]по будинку'!BG184+'[4]по будинку'!BG184+'[5]по будинку'!BG184+'[6]по будинку'!BG184+'[7]по будинку'!BG184+'[8]по будинку'!BG184+'[9]по будинку'!BG184+'[10]по будинку'!BG184+'[11]по будинку'!BG184+'[12]по будинку'!BG184</f>
        <v>47896.888434</v>
      </c>
      <c r="AW184" s="10">
        <v>45366.969999999994</v>
      </c>
      <c r="AX184" s="10">
        <f t="shared" si="87"/>
        <v>2529.9184340000065</v>
      </c>
      <c r="AY184" s="23">
        <v>0</v>
      </c>
      <c r="AZ184" s="17">
        <f>'[1]Прибирання та вивезення снігу'!H185+'[2]по будинку'!BL184+'[3]по будинку'!BK184+'[4]по будинку'!BK184+'[5]по будинку'!BK184+'[6]по будинку'!BK184+'[7]по будинку'!BK184+'[8]по будинку'!BK184+'[9]по будинку'!BK184+'[10]по будинку'!BK184+'[11]по будинку'!BK184+'[12]по будинку'!BK184</f>
        <v>8551.9590529999969</v>
      </c>
      <c r="BA184" s="10">
        <f>'[1]Прибирання та вивезення снігу'!R185+'[2]по будинку'!BM184+'[3]по будинку'!BL184+'[4]по будинку'!BL184+'[5]по будинку'!BL184+'[6]по будинку'!BL184+'[7]по будинку'!BL184+'[8]по будинку'!BL184+'[9]по будинку'!BL184+'[10]по будинку'!BL184+'[11]по будинку'!BL184+'[12]по будинку'!BL184</f>
        <v>4026.8005056933484</v>
      </c>
      <c r="BB184" s="10">
        <f t="shared" si="76"/>
        <v>4525.158547306648</v>
      </c>
      <c r="BC184" s="23">
        <v>0</v>
      </c>
      <c r="BD184" s="17">
        <f>'[1]експлуатація номерних знаків'!H186+'[2]по будинку'!BP184+'[3]по будинку'!BO184+'[4]по будинку'!BO184+'[5]по будинку'!BO184+'[6]по будинку'!BO184+'[7]по будинку'!BO184+'[8]по будинку'!BO184+'[9]по будинку'!BO184+'[10]по будинку'!BO184+'[11]по будинку'!BO184+'[12]по будинку'!BO184</f>
        <v>6.2869940000000009</v>
      </c>
      <c r="BE184" s="10">
        <f>'[1]експлуатація номерних знаків'!P186+'[2]по будинку'!BQ184+'[3]по будинку'!BP184+'[4]по будинку'!BP184+'[5]по будинку'!BP184+'[6]по будинку'!BP184+'[7]по будинку'!BP184+'[8]по будинку'!BP184+'[9]по будинку'!BP184+'[10]по будинку'!BP184+'[11]по будинку'!BP184+'[12]по будинку'!BP184</f>
        <v>0</v>
      </c>
      <c r="BF184" s="12">
        <f t="shared" si="88"/>
        <v>6.2869940000000009</v>
      </c>
      <c r="BG184" s="29">
        <v>0</v>
      </c>
      <c r="BH184" s="17">
        <f>'[1]Освітлення місць загального кор'!H186+'[2]по будинку'!BT184+'[3]по будинку'!BS184+'[4]по будинку'!BS184+'[5]по будинку'!BS184+'[6]по будинку'!BS184+'[7]по будинку'!BS184+'[8]по будинку'!BS184+'[9]по будинку'!BS184+'[10]по будинку'!BS184+'[11]по будинку'!BS184+'[12]по будинку'!BS184</f>
        <v>13976.617662000002</v>
      </c>
      <c r="BI184" s="10">
        <f>'[1]Освітлення місць загального кор'!Q186+'[2]по будинку'!BU184+'[3]по будинку'!BT184+'[4]по будинку'!BT184+'[5]по будинку'!BT184+'[6]по будинку'!BT184+'[7]по будинку'!BT184+'[8]по будинку'!BT184+'[9]по будинку'!BT184+'[10]по будинку'!BT184+'[11]по будинку'!BT184+'[12]по будинку'!BT184</f>
        <v>9874.3943390435779</v>
      </c>
      <c r="BJ184" s="10">
        <f t="shared" si="89"/>
        <v>4102.2233229564245</v>
      </c>
      <c r="BK184" s="27">
        <v>0</v>
      </c>
      <c r="BL184" s="17">
        <v>0</v>
      </c>
      <c r="BM184" s="10">
        <f>'[1]Енергопостачання ліфтів'!P186+'[2]по будинку'!BY184+'[3]по будинку'!BX184+'[4]по будинку'!BX184+'[5]по будинку'!BX184+'[6]по будинку'!BX184+'[7]по будинку'!BX184+'[8]по будинку'!BX184+'[9]по будинку'!BX184+'[10]по будинку'!BX184+'[11]по будинку'!BX184+'[12]по будинку'!BX184</f>
        <v>0</v>
      </c>
      <c r="BN184" s="10">
        <f t="shared" si="90"/>
        <v>0</v>
      </c>
      <c r="BO184" s="23">
        <f t="shared" si="91"/>
        <v>0</v>
      </c>
      <c r="BP184" s="134">
        <f t="shared" si="92"/>
        <v>194269.16360599999</v>
      </c>
      <c r="BQ184" s="12">
        <f t="shared" si="92"/>
        <v>197301.46882059693</v>
      </c>
      <c r="BR184" s="10">
        <v>0</v>
      </c>
      <c r="BS184" s="15">
        <f t="shared" si="99"/>
        <v>3032.3052145969414</v>
      </c>
      <c r="BT184" s="30">
        <f t="shared" si="94"/>
        <v>1.0156087829808482</v>
      </c>
    </row>
    <row r="185" spans="1:72" ht="17.100000000000001" customHeight="1" x14ac:dyDescent="0.2">
      <c r="A185" s="136">
        <v>180</v>
      </c>
      <c r="B185" s="39" t="s">
        <v>46</v>
      </c>
      <c r="C185" s="36">
        <v>209</v>
      </c>
      <c r="D185" s="22">
        <f>'[1]Прибирання сходових кліто'!H186+'[2]по будинку'!P185+'[3]по будинку'!O185+'[4]по будинку'!O185+'[5]по будинку'!O185+'[6]по будинку'!O185+'[7]по будинку'!O185+'[8]по будинку'!O185+'[9]по будинку'!O185+'[10]по будинку'!O185+'[11]по будинку'!O185+'[12]по будинку'!O185</f>
        <v>12176.543860000002</v>
      </c>
      <c r="E185" s="11">
        <f>'[1]Прибирання сходових кліто'!Y186+'[2]по будинку'!Q185+'[3]по будинку'!P185+'[4]по будинку'!P185+'[5]по будинку'!P185+'[6]по будинку'!P185+'[7]по будинку'!P185+'[8]по будинку'!P185+'[9]по будинку'!P185+'[10]по будинку'!P185+'[11]по будинку'!P185+'[12]по будинку'!P185</f>
        <v>12808.123846765584</v>
      </c>
      <c r="F185" s="10">
        <v>0</v>
      </c>
      <c r="G185" s="23">
        <f t="shared" ref="G185:G199" si="113">E185-D185</f>
        <v>631.57998676558236</v>
      </c>
      <c r="H185" s="17">
        <f>'[1]Прибирання прибуд терит.'!H185+'[2]по будинку'!T185+'[3]по будинку'!S185+'[4]по будинку'!S185+'[5]по будинку'!S185+'[6]по будинку'!S185+'[7]по будинку'!S185+'[8]по будинку'!S185+'[9]по будинку'!S185+'[10]по будинку'!S185+'[11]по будинку'!S185+'[12]по будинку'!S185</f>
        <v>27368.404390000007</v>
      </c>
      <c r="I185" s="11">
        <f>'[1]Прибирання прибуд терит.'!AG185+'[2]по будинку'!U185+'[3]по будинку'!T185+'[4]по будинку'!T185+'[5]по будинку'!T185+'[6]по будинку'!T185+'[7]по будинку'!T185+'[8]по будинку'!T185+'[9]по будинку'!T185+'[10]по будинку'!T185+'[11]по будинку'!T185+'[12]по будинку'!T185</f>
        <v>35418.66156842019</v>
      </c>
      <c r="J185" s="10">
        <v>0</v>
      </c>
      <c r="K185" s="23">
        <f t="shared" si="77"/>
        <v>8050.2571784201828</v>
      </c>
      <c r="L185" s="22">
        <f>'[1]Вивезення та знешкодження ТПВ'!H187+'[2]по будинку'!X185+'[3]по будинку'!W185+'[4]по будинку'!W185+'[5]по будинку'!W185</f>
        <v>6364.2346000000007</v>
      </c>
      <c r="M185" s="10">
        <f>'[1]Вивезення та знешкодження ТПВ'!V187+'[2]по будинку'!Y185+'[3]по будинку'!X185+'[4]по будинку'!X185+'[5]по будинку'!X185</f>
        <v>7115.9760231766122</v>
      </c>
      <c r="N185" s="10">
        <v>0</v>
      </c>
      <c r="O185" s="15">
        <f t="shared" si="78"/>
        <v>751.74142317661153</v>
      </c>
      <c r="P185" s="17">
        <f>'[1]Приб підвал, тех.поверхів,покр '!H187+'[2]по будинку'!AB185+'[3]по будинку'!AA185+'[4]по будинку'!AA185+'[5]по будинку'!AA185+'[6]по будинку'!AA185+'[7]по будинку'!AA185+'[8]по будинку'!AA185+'[9]по будинку'!AA185+'[10]по будинку'!AA185+'[11]по будинку'!AA185+'[12]по будинку'!AA185</f>
        <v>930.68619000000024</v>
      </c>
      <c r="Q185" s="11">
        <f>'[1]Приб підвал, тех.поверхів,покр '!Q187+'[2]по будинку'!AC185+'[3]по будинку'!AB185+'[4]по будинку'!AB185+'[5]по будинку'!AB185+'[6]по будинку'!AB185+'[7]по будинку'!AB185+'[8]по будинку'!AB185+'[9]по будинку'!AB185+'[10]по будинку'!AB185+'[11]по будинку'!AB185+'[12]по будинку'!AB185</f>
        <v>177.24941807632189</v>
      </c>
      <c r="R185" s="10">
        <f t="shared" si="79"/>
        <v>753.43677192367841</v>
      </c>
      <c r="S185" s="23">
        <v>0</v>
      </c>
      <c r="T185" s="17">
        <v>0</v>
      </c>
      <c r="U185" s="10">
        <f>'[1]ТО ліфтів'!Q187+'[2]по будинку'!AG185+'[3]по будинку'!AF185+'[4]по будинку'!AF185+'[5]по будинку'!AF185+'[6]по будинку'!AF185+'[7]по будинку'!AF185+'[8]по будинку'!AF185+'[9]по будинку'!AF185+'[10]по будинку'!AF185+'[11]по будинку'!AF185+'[12]по будинку'!AF185</f>
        <v>0</v>
      </c>
      <c r="V185" s="10">
        <f t="shared" si="80"/>
        <v>0</v>
      </c>
      <c r="W185" s="23">
        <f t="shared" si="81"/>
        <v>0</v>
      </c>
      <c r="X185" s="17">
        <f>'[1]Обслуг. дисп.'!H187+'[2]по будинку'!AJ185+'[3]по будинку'!AI185+'[4]по будинку'!AI185+'[5]по будинку'!AI185+'[6]по будинку'!AI185+'[7]по будинку'!AI185+'[8]по будинку'!AI185+'[9]по будинку'!AI185+'[10]по будинку'!AI185+'[11]по будинку'!AI185+'[12]по будинку'!AI185</f>
        <v>0</v>
      </c>
      <c r="Y185" s="10">
        <f>'[1]Обслуг. дисп.'!O187+'[2]по будинку'!AK185+'[3]по будинку'!AJ185+'[4]по будинку'!AJ185+'[5]по будинку'!AJ185+'[6]по будинку'!AJ185+'[7]по будинку'!AJ185+'[8]по будинку'!AJ185+'[9]по будинку'!AJ185+'[10]по будинку'!AJ185+'[11]по будинку'!AJ185+'[12]по будинку'!AJ185</f>
        <v>0</v>
      </c>
      <c r="Z185" s="10">
        <f t="shared" si="82"/>
        <v>0</v>
      </c>
      <c r="AA185" s="27">
        <f t="shared" si="83"/>
        <v>0</v>
      </c>
      <c r="AB185" s="17">
        <f>'[1]ТО внутр. буд.сист'!H185+'[2]по будинку'!AN185+'[3]по будинку'!AM185+'[4]по будинку'!AM185+'[5]по будинку'!AM185+'[6]по будинку'!AM185+'[7]по будинку'!AM185+'[8]по будинку'!AM185+'[9]по будинку'!AM185+'[10]по будинку'!AM185+'[11]по будинку'!AM185+'[12]по будинку'!AM185</f>
        <v>24914.591069999999</v>
      </c>
      <c r="AC185" s="10">
        <f>'[1]ТО внутр. буд.сист'!W185+'[2]по будинку'!AO185+'[3]по будинку'!AN185+'[4]по будинку'!AN185+'[5]по будинку'!AN185+'[6]по будинку'!AN185+'[7]по будинку'!AN185+'[8]по будинку'!AN185+'[9]по будинку'!AN185+'[10]по будинку'!AN185+'[11]по будинку'!AN185+'[12]по будинку'!AN185</f>
        <v>15423.600720607286</v>
      </c>
      <c r="AD185" s="10">
        <f t="shared" si="96"/>
        <v>9490.9903493927122</v>
      </c>
      <c r="AE185" s="23">
        <v>0</v>
      </c>
      <c r="AF185" s="17">
        <f>[1]Дератизація!H186+'[2]по будинку'!AR185+'[3]по будинку'!AQ185+'[4]по будинку'!AQ185+'[5]по будинку'!AQ185+'[6]по будинку'!AQ185+'[7]по будинку'!AQ185+'[8]по будинку'!AQ185+'[9]по будинку'!AQ185+'[10]по будинку'!AQ185+'[11]по будинку'!AQ185+'[12]по будинку'!AQ185</f>
        <v>1434.8451800000003</v>
      </c>
      <c r="AG185" s="10">
        <f>[1]Дератизація!O186+'[2]по будинку'!AS185+'[3]по будинку'!AR185+'[4]по будинку'!AR185+'[5]по будинку'!AR185+'[6]по будинку'!AR185+'[7]по будинку'!AR185+'[8]по будинку'!AR185+'[9]по будинку'!AR185+'[10]по будинку'!AR185+'[11]по будинку'!AR185+'[12]по будинку'!AR185</f>
        <v>1193.4825225519864</v>
      </c>
      <c r="AH185" s="10">
        <f t="shared" si="84"/>
        <v>241.36265744801381</v>
      </c>
      <c r="AI185" s="23">
        <v>0</v>
      </c>
      <c r="AJ185" s="17">
        <f>[1]Дезінсекція!H187+'[2]по будинку'!AV185+'[3]по будинку'!AU185+'[4]по будинку'!AU185+'[5]по будинку'!AU185+'[6]по будинку'!AU185+'[7]по будинку'!AU185+'[8]по будинку'!AU185+'[9]по будинку'!AU185+'[10]по будинку'!AU185+'[11]по будинку'!AU185+'[12]по будинку'!AU185</f>
        <v>46.984229999999997</v>
      </c>
      <c r="AK185" s="10">
        <f>[1]Дезінсекція!O187+'[2]по будинку'!AW185+'[3]по будинку'!AV185+'[4]по будинку'!AV185+'[5]по будинку'!AV185+'[6]по будинку'!AV185+'[7]по будинку'!AV185+'[8]по будинку'!AV185+'[9]по будинку'!AV185+'[10]по будинку'!AV185+'[11]по будинку'!AV185+'[12]по будинку'!AV185</f>
        <v>2312.9217638534701</v>
      </c>
      <c r="AL185" s="10">
        <v>0</v>
      </c>
      <c r="AM185" s="23">
        <f>AK185-AJ185</f>
        <v>2265.9375338534701</v>
      </c>
      <c r="AN185" s="17">
        <f>'[1]Обслуг. ДВК'!H187+'[2]по будинку'!AZ185+'[3]по будинку'!AY185+'[4]по будинку'!AY185+'[5]по будинку'!AY185+'[6]по будинку'!AY185+'[7]по будинку'!AY185+'[8]по будинку'!AY185+'[9]по будинку'!AY185+'[10]по будинку'!AY185+'[11]по будинку'!AY185+'[12]по будинку'!AY185</f>
        <v>2077.3006199999995</v>
      </c>
      <c r="AO185" s="10">
        <f>'[1]Обслуг. ДВК'!Q187+'[2]по будинку'!BA185+'[3]по будинку'!AZ185+'[4]по будинку'!AZ185+'[5]по будинку'!AZ185+'[6]по будинку'!AZ185+'[7]по будинку'!AZ185+'[8]по будинку'!AZ185+'[9]по будинку'!AZ185+'[10]по будинку'!AZ185+'[11]по будинку'!AZ185+'[12]по будинку'!AZ185</f>
        <v>3610.1214235755533</v>
      </c>
      <c r="AP185" s="10">
        <v>0</v>
      </c>
      <c r="AQ185" s="23">
        <f>AO185-AN185</f>
        <v>1532.8208035755538</v>
      </c>
      <c r="AR185" s="17">
        <f>'[1]ТО мереж електропост.'!H188+'[2]по будинку'!BD185+'[3]по будинку'!BC185+'[4]по будинку'!BC185+'[5]по будинку'!BC185+'[6]по будинку'!BC185+'[7]по будинку'!BC185+'[8]по будинку'!BC185+'[9]по будинку'!BC185+'[10]по будинку'!BC185+'[11]по будинку'!BC185+'[12]по будинку'!BC185</f>
        <v>4478.8256299999994</v>
      </c>
      <c r="AS185" s="11">
        <f>'[1]ТО мереж електропост.'!P188+'[2]по будинку'!BE185+'[3]по будинку'!BD185+'[4]по будинку'!BD185+'[5]по будинку'!BD185+'[6]по будинку'!BD185+'[7]по будинку'!BD185+'[8]по будинку'!BD185+'[9]по будинку'!BD185+'[10]по будинку'!BD185+'[11]по будинку'!BD185+'[12]по будинку'!BD185</f>
        <v>1147.4298184600584</v>
      </c>
      <c r="AT185" s="10">
        <f t="shared" si="97"/>
        <v>3331.395811539941</v>
      </c>
      <c r="AU185" s="23">
        <v>0</v>
      </c>
      <c r="AV185" s="17">
        <f>'[1]ПР констр.'!H187+'[2]по будинку'!BH185+'[3]по будинку'!BG185+'[4]по будинку'!BG185+'[5]по будинку'!BG185+'[6]по будинку'!BG185+'[7]по будинку'!BG185+'[8]по будинку'!BG185+'[9]по будинку'!BG185+'[10]по будинку'!BG185+'[11]по будинку'!BG185+'[12]по будинку'!BG185</f>
        <v>32644.625410000004</v>
      </c>
      <c r="AW185" s="10">
        <v>8612.67</v>
      </c>
      <c r="AX185" s="10">
        <f t="shared" si="87"/>
        <v>24031.955410000002</v>
      </c>
      <c r="AY185" s="23">
        <v>0</v>
      </c>
      <c r="AZ185" s="17">
        <f>'[1]Прибирання та вивезення снігу'!H186+'[2]по будинку'!BL185+'[3]по будинку'!BK185+'[4]по будинку'!BK185+'[5]по будинку'!BK185+'[6]по будинку'!BK185+'[7]по будинку'!BK185+'[8]по будинку'!BK185+'[9]по будинку'!BK185+'[10]по будинку'!BK185+'[11]по будинку'!BK185+'[12]по будинку'!BK185</f>
        <v>5033.6295800000007</v>
      </c>
      <c r="BA185" s="10">
        <f>'[1]Прибирання та вивезення снігу'!R186+'[2]по будинку'!BM185+'[3]по будинку'!BL185+'[4]по будинку'!BL185+'[5]по будинку'!BL185+'[6]по будинку'!BL185+'[7]по будинку'!BL185+'[8]по будинку'!BL185+'[9]по будинку'!BL185+'[10]по будинку'!BL185+'[11]по будинку'!BL185+'[12]по будинку'!BL185</f>
        <v>2634.8932538420054</v>
      </c>
      <c r="BB185" s="10">
        <f t="shared" si="76"/>
        <v>2398.7363261579953</v>
      </c>
      <c r="BC185" s="23">
        <v>0</v>
      </c>
      <c r="BD185" s="17">
        <f>'[1]експлуатація номерних знаків'!H187+'[2]по будинку'!BP185+'[3]по будинку'!BO185+'[4]по будинку'!BO185+'[5]по будинку'!BO185+'[6]по будинку'!BO185+'[7]по будинку'!BO185+'[8]по будинку'!BO185+'[9]по будинку'!BO185+'[10]по будинку'!BO185+'[11]по будинку'!BO185+'[12]по будинку'!BO185</f>
        <v>9.3304399999999994</v>
      </c>
      <c r="BE185" s="10">
        <f>'[1]експлуатація номерних знаків'!P187+'[2]по будинку'!BQ185+'[3]по будинку'!BP185+'[4]по будинку'!BP185+'[5]по будинку'!BP185+'[6]по будинку'!BP185+'[7]по будинку'!BP185+'[8]по будинку'!BP185+'[9]по будинку'!BP185+'[10]по будинку'!BP185+'[11]по будинку'!BP185+'[12]по будинку'!BP185</f>
        <v>0</v>
      </c>
      <c r="BF185" s="12">
        <f t="shared" si="88"/>
        <v>9.3304399999999994</v>
      </c>
      <c r="BG185" s="29">
        <v>0</v>
      </c>
      <c r="BH185" s="17">
        <f>'[1]Освітлення місць загального кор'!H187+'[2]по будинку'!BT185+'[3]по будинку'!BS185+'[4]по будинку'!BS185+'[5]по будинку'!BS185+'[6]по будинку'!BS185+'[7]по будинку'!BS185+'[8]по будинку'!BS185+'[9]по будинку'!BS185+'[10]по будинку'!BS185+'[11]по будинку'!BS185+'[12]по будинку'!BS185</f>
        <v>14119.956820000003</v>
      </c>
      <c r="BI185" s="10">
        <f>'[1]Освітлення місць загального кор'!Q187+'[2]по будинку'!BU185+'[3]по будинку'!BT185+'[4]по будинку'!BT185+'[5]по будинку'!BT185+'[6]по будинку'!BT185+'[7]по будинку'!BT185+'[8]по будинку'!BT185+'[9]по будинку'!BT185+'[10]по будинку'!BT185+'[11]по будинку'!BT185+'[12]по будинку'!BT185</f>
        <v>15345.507638983905</v>
      </c>
      <c r="BJ185" s="10">
        <v>0</v>
      </c>
      <c r="BK185" s="27">
        <f t="shared" si="102"/>
        <v>1225.550818983902</v>
      </c>
      <c r="BL185" s="17">
        <v>0</v>
      </c>
      <c r="BM185" s="10">
        <f>'[1]Енергопостачання ліфтів'!P187+'[2]по будинку'!BY185+'[3]по будинку'!BX185+'[4]по будинку'!BX185+'[5]по будинку'!BX185+'[6]по будинку'!BX185+'[7]по будинку'!BX185+'[8]по будинку'!BX185+'[9]по будинку'!BX185+'[10]по будинку'!BX185+'[11]по будинку'!BX185+'[12]по будинку'!BX185</f>
        <v>0</v>
      </c>
      <c r="BN185" s="10">
        <f t="shared" si="90"/>
        <v>0</v>
      </c>
      <c r="BO185" s="23">
        <f t="shared" si="91"/>
        <v>0</v>
      </c>
      <c r="BP185" s="134">
        <f t="shared" si="92"/>
        <v>131599.95802000005</v>
      </c>
      <c r="BQ185" s="12">
        <f t="shared" si="92"/>
        <v>105800.63799831299</v>
      </c>
      <c r="BR185" s="10">
        <f t="shared" si="93"/>
        <v>25799.320021687061</v>
      </c>
      <c r="BS185" s="15">
        <v>0</v>
      </c>
      <c r="BT185" s="30">
        <f t="shared" si="94"/>
        <v>0.80395647225232258</v>
      </c>
    </row>
    <row r="186" spans="1:72" ht="17.100000000000001" customHeight="1" x14ac:dyDescent="0.2">
      <c r="A186" s="135">
        <v>181</v>
      </c>
      <c r="B186" s="39" t="s">
        <v>46</v>
      </c>
      <c r="C186" s="36">
        <v>211</v>
      </c>
      <c r="D186" s="22">
        <f>'[1]Прибирання сходових кліто'!H187+'[2]по будинку'!P186+'[3]по будинку'!O186+'[4]по будинку'!O186+'[5]по будинку'!O186+'[6]по будинку'!O186+'[7]по будинку'!O186+'[8]по будинку'!O186+'[9]по будинку'!O186+'[10]по будинку'!O186+'[11]по будинку'!O186+'[12]по будинку'!O186</f>
        <v>14711.330330000004</v>
      </c>
      <c r="E186" s="11">
        <f>'[1]Прибирання сходових кліто'!Y187+'[2]по будинку'!Q186+'[3]по будинку'!P186+'[4]по будинку'!P186+'[5]по будинку'!P186+'[6]по будинку'!P186+'[7]по будинку'!P186+'[8]по будинку'!P186+'[9]по будинку'!P186+'[10]по будинку'!P186+'[11]по будинку'!P186+'[12]по будинку'!P186</f>
        <v>14925.136077212237</v>
      </c>
      <c r="F186" s="10">
        <v>0</v>
      </c>
      <c r="G186" s="23">
        <f t="shared" si="113"/>
        <v>213.80574721223275</v>
      </c>
      <c r="H186" s="17">
        <f>'[1]Прибирання прибуд терит.'!H186+'[2]по будинку'!T186+'[3]по будинку'!S186+'[4]по будинку'!S186+'[5]по будинку'!S186+'[6]по будинку'!S186+'[7]по будинку'!S186+'[8]по будинку'!S186+'[9]по будинку'!S186+'[10]по будинку'!S186+'[11]по будинку'!S186+'[12]по будинку'!S186</f>
        <v>31159.569100000004</v>
      </c>
      <c r="I186" s="11">
        <f>'[1]Прибирання прибуд терит.'!AG186+'[2]по будинку'!U186+'[3]по будинку'!T186+'[4]по будинку'!T186+'[5]по будинку'!T186+'[6]по будинку'!T186+'[7]по будинку'!T186+'[8]по будинку'!T186+'[9]по будинку'!T186+'[10]по будинку'!T186+'[11]по будинку'!T186+'[12]по будинку'!T186</f>
        <v>40682.146482278884</v>
      </c>
      <c r="J186" s="10">
        <v>0</v>
      </c>
      <c r="K186" s="23">
        <f t="shared" si="77"/>
        <v>9522.5773822788797</v>
      </c>
      <c r="L186" s="22">
        <f>'[1]Вивезення та знешкодження ТПВ'!H188+'[2]по будинку'!X186+'[3]по будинку'!W186+'[4]по будинку'!W186+'[5]по будинку'!W186</f>
        <v>9412.6939999999995</v>
      </c>
      <c r="M186" s="10">
        <f>'[1]Вивезення та знешкодження ТПВ'!V188+'[2]по будинку'!Y186+'[3]по будинку'!X186+'[4]по будинку'!X186+'[5]по будинку'!X186</f>
        <v>9994.6372504025421</v>
      </c>
      <c r="N186" s="10">
        <v>0</v>
      </c>
      <c r="O186" s="15">
        <f t="shared" si="78"/>
        <v>581.94325040254262</v>
      </c>
      <c r="P186" s="17">
        <f>'[1]Приб підвал, тех.поверхів,покр '!H188+'[2]по будинку'!AB186+'[3]по будинку'!AA186+'[4]по будинку'!AA186+'[5]по будинку'!AA186+'[6]по будинку'!AA186+'[7]по будинку'!AA186+'[8]по будинку'!AA186+'[9]по будинку'!AA186+'[10]по будинку'!AA186+'[11]по будинку'!AA186+'[12]по будинку'!AA186</f>
        <v>1130.4112699999998</v>
      </c>
      <c r="Q186" s="11">
        <f>'[1]Приб підвал, тех.поверхів,покр '!Q188+'[2]по будинку'!AC186+'[3]по будинку'!AB186+'[4]по будинку'!AB186+'[5]по будинку'!AB186+'[6]по будинку'!AB186+'[7]по будинку'!AB186+'[8]по будинку'!AB186+'[9]по будинку'!AB186+'[10]по будинку'!AB186+'[11]по будинку'!AB186+'[12]по будинку'!AB186</f>
        <v>246.63591500704132</v>
      </c>
      <c r="R186" s="10">
        <f t="shared" si="79"/>
        <v>883.77535499295846</v>
      </c>
      <c r="S186" s="23">
        <v>0</v>
      </c>
      <c r="T186" s="17">
        <v>0</v>
      </c>
      <c r="U186" s="10">
        <f>'[1]ТО ліфтів'!Q188+'[2]по будинку'!AG186+'[3]по будинку'!AF186+'[4]по будинку'!AF186+'[5]по будинку'!AF186+'[6]по будинку'!AF186+'[7]по будинку'!AF186+'[8]по будинку'!AF186+'[9]по будинку'!AF186+'[10]по будинку'!AF186+'[11]по будинку'!AF186+'[12]по будинку'!AF186</f>
        <v>0</v>
      </c>
      <c r="V186" s="10">
        <f t="shared" si="80"/>
        <v>0</v>
      </c>
      <c r="W186" s="23">
        <f t="shared" si="81"/>
        <v>0</v>
      </c>
      <c r="X186" s="17">
        <f>'[1]Обслуг. дисп.'!H188+'[2]по будинку'!AJ186+'[3]по будинку'!AI186+'[4]по будинку'!AI186+'[5]по будинку'!AI186+'[6]по будинку'!AI186+'[7]по будинку'!AI186+'[8]по будинку'!AI186+'[9]по будинку'!AI186+'[10]по будинку'!AI186+'[11]по будинку'!AI186+'[12]по будинку'!AI186</f>
        <v>0</v>
      </c>
      <c r="Y186" s="10">
        <f>'[1]Обслуг. дисп.'!O188+'[2]по будинку'!AK186+'[3]по будинку'!AJ186+'[4]по будинку'!AJ186+'[5]по будинку'!AJ186+'[6]по будинку'!AJ186+'[7]по будинку'!AJ186+'[8]по будинку'!AJ186+'[9]по будинку'!AJ186+'[10]по будинку'!AJ186+'[11]по будинку'!AJ186+'[12]по будинку'!AJ186</f>
        <v>0</v>
      </c>
      <c r="Z186" s="10">
        <f t="shared" si="82"/>
        <v>0</v>
      </c>
      <c r="AA186" s="27">
        <f t="shared" si="83"/>
        <v>0</v>
      </c>
      <c r="AB186" s="17">
        <f>'[1]ТО внутр. буд.сист'!H186+'[2]по будинку'!AN186+'[3]по будинку'!AM186+'[4]по будинку'!AM186+'[5]по будинку'!AM186+'[6]по будинку'!AM186+'[7]по будинку'!AM186+'[8]по будинку'!AM186+'[9]по будинку'!AM186+'[10]по будинку'!AM186+'[11]по будинку'!AM186+'[12]по будинку'!AM186</f>
        <v>34815.867924999999</v>
      </c>
      <c r="AC186" s="10">
        <f>'[1]ТО внутр. буд.сист'!W186+'[2]по будинку'!AO186+'[3]по будинку'!AN186+'[4]по будинку'!AN186+'[5]по будинку'!AN186+'[6]по будинку'!AN186+'[7]по будинку'!AN186+'[8]по будинку'!AN186+'[9]по будинку'!AN186+'[10]по будинку'!AN186+'[11]по будинку'!AN186+'[12]по будинку'!AN186</f>
        <v>30590.064352227706</v>
      </c>
      <c r="AD186" s="10">
        <f t="shared" si="96"/>
        <v>4225.8035727722927</v>
      </c>
      <c r="AE186" s="23">
        <v>0</v>
      </c>
      <c r="AF186" s="17">
        <f>[1]Дератизація!H187+'[2]по будинку'!AR186+'[3]по будинку'!AQ186+'[4]по будинку'!AQ186+'[5]по будинку'!AQ186+'[6]по будинку'!AQ186+'[7]по будинку'!AQ186+'[8]по будинку'!AQ186+'[9]по будинку'!AQ186+'[10]по будинку'!AQ186+'[11]по будинку'!AQ186+'[12]по будинку'!AQ186</f>
        <v>2266.1504800000002</v>
      </c>
      <c r="AG186" s="10">
        <f>[1]Дератизація!O187+'[2]по будинку'!AS186+'[3]по будинку'!AR186+'[4]по будинку'!AR186+'[5]по будинку'!AR186+'[6]по будинку'!AR186+'[7]по будинку'!AR186+'[8]по будинку'!AR186+'[9]по будинку'!AR186+'[10]по будинку'!AR186+'[11]по будинку'!AR186+'[12]по будинку'!AR186</f>
        <v>1878.9106782745237</v>
      </c>
      <c r="AH186" s="10">
        <f t="shared" si="84"/>
        <v>387.23980172547658</v>
      </c>
      <c r="AI186" s="23">
        <v>0</v>
      </c>
      <c r="AJ186" s="17">
        <f>[1]Дезінсекція!H188+'[2]по будинку'!AV186+'[3]по будинку'!AU186+'[4]по будинку'!AU186+'[5]по будинку'!AU186+'[6]по будинку'!AU186+'[7]по будинку'!AU186+'[8]по будинку'!AU186+'[9]по будинку'!AU186+'[10]по будинку'!AU186+'[11]по будинку'!AU186+'[12]по будинку'!AU186</f>
        <v>71.92719000000001</v>
      </c>
      <c r="AK186" s="10">
        <f>[1]Дезінсекція!O188+'[2]по будинку'!AW186+'[3]по будинку'!AV186+'[4]по будинку'!AV186+'[5]по будинку'!AV186+'[6]по будинку'!AV186+'[7]по будинку'!AV186+'[8]по будинку'!AV186+'[9]по будинку'!AV186+'[10]по будинку'!AV186+'[11]по будинку'!AV186+'[12]по будинку'!AV186</f>
        <v>0</v>
      </c>
      <c r="AL186" s="10">
        <f t="shared" si="85"/>
        <v>71.92719000000001</v>
      </c>
      <c r="AM186" s="23">
        <v>0</v>
      </c>
      <c r="AN186" s="17">
        <f>'[1]Обслуг. ДВК'!H188+'[2]по будинку'!AZ186+'[3]по будинку'!AY186+'[4]по будинку'!AY186+'[5]по будинку'!AY186+'[6]по будинку'!AY186+'[7]по будинку'!AY186+'[8]по будинку'!AY186+'[9]по будинку'!AY186+'[10]по будинку'!AY186+'[11]по будинку'!AY186+'[12]по будинку'!AY186</f>
        <v>3428.5293900000001</v>
      </c>
      <c r="AO186" s="10">
        <f>'[1]Обслуг. ДВК'!Q188+'[2]по будинку'!BA186+'[3]по будинку'!AZ186+'[4]по будинку'!AZ186+'[5]по будинку'!AZ186+'[6]по будинку'!AZ186+'[7]по будинку'!AZ186+'[8]по будинку'!AZ186+'[9]по будинку'!AZ186+'[10]по будинку'!AZ186+'[11]по будинку'!AZ186+'[12]по будинку'!AZ186</f>
        <v>7434.0660516917842</v>
      </c>
      <c r="AP186" s="10">
        <v>0</v>
      </c>
      <c r="AQ186" s="23">
        <f>AO186-AN186</f>
        <v>4005.536661691784</v>
      </c>
      <c r="AR186" s="17">
        <f>'[1]ТО мереж електропост.'!H189+'[2]по будинку'!BD186+'[3]по будинку'!BC186+'[4]по будинку'!BC186+'[5]по будинку'!BC186+'[6]по будинку'!BC186+'[7]по будинку'!BC186+'[8]по будинку'!BC186+'[9]по будинку'!BC186+'[10]по будинку'!BC186+'[11]по будинку'!BC186+'[12]по будинку'!BC186</f>
        <v>17718.508464999995</v>
      </c>
      <c r="AS186" s="11">
        <f>'[1]ТО мереж електропост.'!P189+'[2]по будинку'!BE186+'[3]по будинку'!BD186+'[4]по будинку'!BD186+'[5]по будинку'!BD186+'[6]по будинку'!BD186+'[7]по будинку'!BD186+'[8]по будинку'!BD186+'[9]по будинку'!BD186+'[10]по будинку'!BD186+'[11]по будинку'!BD186+'[12]по будинку'!BD186</f>
        <v>5320.5466673809187</v>
      </c>
      <c r="AT186" s="10">
        <f t="shared" si="97"/>
        <v>12397.961797619077</v>
      </c>
      <c r="AU186" s="23">
        <v>0</v>
      </c>
      <c r="AV186" s="17">
        <f>'[1]ПР констр.'!H188+'[2]по будинку'!BH186+'[3]по будинку'!BG186+'[4]по будинку'!BG186+'[5]по будинку'!BG186+'[6]по будинку'!BG186+'[7]по будинку'!BG186+'[8]по будинку'!BG186+'[9]по будинку'!BG186+'[10]по будинку'!BG186+'[11]по будинку'!BG186+'[12]по будинку'!BG186</f>
        <v>56592.934684999986</v>
      </c>
      <c r="AW186" s="10">
        <v>31215.579999999998</v>
      </c>
      <c r="AX186" s="10">
        <f t="shared" si="87"/>
        <v>25377.354684999988</v>
      </c>
      <c r="AY186" s="23">
        <v>0</v>
      </c>
      <c r="AZ186" s="17">
        <f>'[1]Прибирання та вивезення снігу'!H187+'[2]по будинку'!BL186+'[3]по будинку'!BK186+'[4]по будинку'!BK186+'[5]по будинку'!BK186+'[6]по будинку'!BK186+'[7]по будинку'!BK186+'[8]по будинку'!BK186+'[9]по будинку'!BK186+'[10]по будинку'!BK186+'[11]по будинку'!BK186+'[12]по будинку'!BK186</f>
        <v>7311.7096600000004</v>
      </c>
      <c r="BA186" s="10">
        <f>'[1]Прибирання та вивезення снігу'!R187+'[2]по будинку'!BM186+'[3]по будинку'!BL186+'[4]по будинку'!BL186+'[5]по будинку'!BL186+'[6]по будинку'!BL186+'[7]по будинку'!BL186+'[8]по будинку'!BL186+'[9]по будинку'!BL186+'[10]по будинку'!BL186+'[11]по будинку'!BL186+'[12]по будинку'!BL186</f>
        <v>2703.1887429841322</v>
      </c>
      <c r="BB186" s="10">
        <f t="shared" si="76"/>
        <v>4608.5209170158687</v>
      </c>
      <c r="BC186" s="23">
        <v>0</v>
      </c>
      <c r="BD186" s="17">
        <f>'[1]експлуатація номерних знаків'!H188+'[2]по будинку'!BP186+'[3]по будинку'!BO186+'[4]по будинку'!BO186+'[5]по будинку'!BO186+'[6]по будинку'!BO186+'[7]по будинку'!BO186+'[8]по будинку'!BO186+'[9]по будинку'!BO186+'[10]по будинку'!BO186+'[11]по будинку'!BO186+'[12]по будинку'!BO186</f>
        <v>6.2159300000000011</v>
      </c>
      <c r="BE186" s="10">
        <f>'[1]експлуатація номерних знаків'!P188+'[2]по будинку'!BQ186+'[3]по будинку'!BP186+'[4]по будинку'!BP186+'[5]по будинку'!BP186+'[6]по будинку'!BP186+'[7]по будинку'!BP186+'[8]по будинку'!BP186+'[9]по будинку'!BP186+'[10]по будинку'!BP186+'[11]по будинку'!BP186+'[12]по будинку'!BP186</f>
        <v>0</v>
      </c>
      <c r="BF186" s="12">
        <f t="shared" si="88"/>
        <v>6.2159300000000011</v>
      </c>
      <c r="BG186" s="29">
        <v>0</v>
      </c>
      <c r="BH186" s="17">
        <f>'[1]Освітлення місць загального кор'!H188+'[2]по будинку'!BT186+'[3]по будинку'!BS186+'[4]по будинку'!BS186+'[5]по будинку'!BS186+'[6]по будинку'!BS186+'[7]по будинку'!BS186+'[8]по будинку'!BS186+'[9]по будинку'!BS186+'[10]по будинку'!BS186+'[11]по будинку'!BS186+'[12]по будинку'!BS186</f>
        <v>12454.059749999995</v>
      </c>
      <c r="BI186" s="10">
        <f>'[1]Освітлення місць загального кор'!Q188+'[2]по будинку'!BU186+'[3]по будинку'!BT186+'[4]по будинку'!BT186+'[5]по будинку'!BT186+'[6]по будинку'!BT186+'[7]по будинку'!BT186+'[8]по будинку'!BT186+'[9]по будинку'!BT186+'[10]по будинку'!BT186+'[11]по будинку'!BT186+'[12]по будинку'!BT186</f>
        <v>10987.229441580788</v>
      </c>
      <c r="BJ186" s="10">
        <f t="shared" si="89"/>
        <v>1466.8303084192066</v>
      </c>
      <c r="BK186" s="27">
        <v>0</v>
      </c>
      <c r="BL186" s="17">
        <v>0</v>
      </c>
      <c r="BM186" s="10">
        <f>'[1]Енергопостачання ліфтів'!P188+'[2]по будинку'!BY186+'[3]по будинку'!BX186+'[4]по будинку'!BX186+'[5]по будинку'!BX186+'[6]по будинку'!BX186+'[7]по будинку'!BX186+'[8]по будинку'!BX186+'[9]по будинку'!BX186+'[10]по будинку'!BX186+'[11]по будинку'!BX186+'[12]по будинку'!BX186</f>
        <v>0</v>
      </c>
      <c r="BN186" s="10">
        <f t="shared" si="90"/>
        <v>0</v>
      </c>
      <c r="BO186" s="23">
        <f t="shared" si="91"/>
        <v>0</v>
      </c>
      <c r="BP186" s="134">
        <f t="shared" si="92"/>
        <v>191079.90817499996</v>
      </c>
      <c r="BQ186" s="12">
        <f t="shared" si="92"/>
        <v>155978.14165904056</v>
      </c>
      <c r="BR186" s="10">
        <f t="shared" si="93"/>
        <v>35101.766515959403</v>
      </c>
      <c r="BS186" s="15">
        <v>0</v>
      </c>
      <c r="BT186" s="30">
        <f t="shared" si="94"/>
        <v>0.81629797265858239</v>
      </c>
    </row>
    <row r="187" spans="1:72" ht="17.100000000000001" customHeight="1" x14ac:dyDescent="0.2">
      <c r="A187" s="136">
        <v>182</v>
      </c>
      <c r="B187" s="39" t="s">
        <v>46</v>
      </c>
      <c r="C187" s="36" t="s">
        <v>93</v>
      </c>
      <c r="D187" s="22">
        <f>'[1]Прибирання сходових кліто'!H188+'[2]по будинку'!P187+'[3]по будинку'!O187+'[4]по будинку'!O187+'[5]по будинку'!O187+'[6]по будинку'!O187+'[7]по будинку'!O187+'[8]по будинку'!O187+'[9]по будинку'!O187+'[10]по будинку'!O187+'[11]по будинку'!O187+'[12]по будинку'!O187</f>
        <v>12031.730759999997</v>
      </c>
      <c r="E187" s="11">
        <f>'[1]Прибирання сходових кліто'!Y188+'[2]по будинку'!Q187+'[3]по будинку'!P187+'[4]по будинку'!P187+'[5]по будинку'!P187+'[6]по будинку'!P187+'[7]по будинку'!P187+'[8]по будинку'!P187+'[9]по будинку'!P187+'[10]по будинку'!P187+'[11]по будинку'!P187+'[12]по будинку'!P187</f>
        <v>12358.176362629016</v>
      </c>
      <c r="F187" s="10">
        <v>0</v>
      </c>
      <c r="G187" s="23">
        <f t="shared" si="113"/>
        <v>326.44560262901905</v>
      </c>
      <c r="H187" s="17">
        <f>'[1]Прибирання прибуд терит.'!H187+'[2]по будинку'!T187+'[3]по будинку'!S187+'[4]по будинку'!S187+'[5]по будинку'!S187+'[6]по будинку'!S187+'[7]по будинку'!S187+'[8]по будинку'!S187+'[9]по будинку'!S187+'[10]по будинку'!S187+'[11]по будинку'!S187+'[12]по будинку'!S187</f>
        <v>25585.140719999992</v>
      </c>
      <c r="I187" s="11">
        <f>'[1]Прибирання прибуд терит.'!AG187+'[2]по будинку'!U187+'[3]по будинку'!T187+'[4]по будинку'!T187+'[5]по будинку'!T187+'[6]по будинку'!T187+'[7]по будинку'!T187+'[8]по будинку'!T187+'[9]по будинку'!T187+'[10]по будинку'!T187+'[11]по будинку'!T187+'[12]по будинку'!T187</f>
        <v>37457.291251176415</v>
      </c>
      <c r="J187" s="10">
        <v>0</v>
      </c>
      <c r="K187" s="23">
        <f t="shared" si="77"/>
        <v>11872.150531176423</v>
      </c>
      <c r="L187" s="22">
        <f>'[1]Вивезення та знешкодження ТПВ'!H189+'[2]по будинку'!X187+'[3]по будинку'!W187+'[4]по будинку'!W187+'[5]по будинку'!W187</f>
        <v>5670.942</v>
      </c>
      <c r="M187" s="10">
        <f>'[1]Вивезення та знешкодження ТПВ'!V189+'[2]по будинку'!Y187+'[3]по будинку'!X187+'[4]по будинку'!X187+'[5]по будинку'!X187</f>
        <v>6098.2333425042225</v>
      </c>
      <c r="N187" s="10">
        <v>0</v>
      </c>
      <c r="O187" s="15">
        <f t="shared" si="78"/>
        <v>427.29134250422248</v>
      </c>
      <c r="P187" s="17">
        <f>'[1]Приб підвал, тех.поверхів,покр '!H189+'[2]по будинку'!AB187+'[3]по будинку'!AA187+'[4]по будинку'!AA187+'[5]по будинку'!AA187+'[6]по будинку'!AA187+'[7]по будинку'!AA187+'[8]по будинку'!AA187+'[9]по будинку'!AA187+'[10]по будинку'!AA187+'[11]по будинку'!AA187+'[12]по будинку'!AA187</f>
        <v>815.99339999999972</v>
      </c>
      <c r="Q187" s="11">
        <f>'[1]Приб підвал, тех.поверхів,покр '!Q189+'[2]по будинку'!AC187+'[3]по будинку'!AB187+'[4]по будинку'!AB187+'[5]по будинку'!AB187+'[6]по будинку'!AB187+'[7]по будинку'!AB187+'[8]по будинку'!AB187+'[9]по будинку'!AB187+'[10]по будинку'!AB187+'[11]по будинку'!AB187+'[12]по будинку'!AB187</f>
        <v>177.24941807632189</v>
      </c>
      <c r="R187" s="10">
        <f t="shared" si="79"/>
        <v>638.74398192367789</v>
      </c>
      <c r="S187" s="23">
        <v>0</v>
      </c>
      <c r="T187" s="17">
        <v>0</v>
      </c>
      <c r="U187" s="10">
        <f>'[1]ТО ліфтів'!Q189+'[2]по будинку'!AG187+'[3]по будинку'!AF187+'[4]по будинку'!AF187+'[5]по будинку'!AF187+'[6]по будинку'!AF187+'[7]по будинку'!AF187+'[8]по будинку'!AF187+'[9]по будинку'!AF187+'[10]по будинку'!AF187+'[11]по будинку'!AF187+'[12]по будинку'!AF187</f>
        <v>0</v>
      </c>
      <c r="V187" s="10">
        <f t="shared" si="80"/>
        <v>0</v>
      </c>
      <c r="W187" s="23">
        <f t="shared" si="81"/>
        <v>0</v>
      </c>
      <c r="X187" s="17">
        <f>'[1]Обслуг. дисп.'!H189+'[2]по будинку'!AJ187+'[3]по будинку'!AI187+'[4]по будинку'!AI187+'[5]по будинку'!AI187+'[6]по будинку'!AI187+'[7]по будинку'!AI187+'[8]по будинку'!AI187+'[9]по будинку'!AI187+'[10]по будинку'!AI187+'[11]по будинку'!AI187+'[12]по будинку'!AI187</f>
        <v>0</v>
      </c>
      <c r="Y187" s="10">
        <f>'[1]Обслуг. дисп.'!O189+'[2]по будинку'!AK187+'[3]по будинку'!AJ187+'[4]по будинку'!AJ187+'[5]по будинку'!AJ187+'[6]по будинку'!AJ187+'[7]по будинку'!AJ187+'[8]по будинку'!AJ187+'[9]по будинку'!AJ187+'[10]по будинку'!AJ187+'[11]по будинку'!AJ187+'[12]по будинку'!AJ187</f>
        <v>0</v>
      </c>
      <c r="Z187" s="10">
        <f t="shared" si="82"/>
        <v>0</v>
      </c>
      <c r="AA187" s="27">
        <f t="shared" si="83"/>
        <v>0</v>
      </c>
      <c r="AB187" s="17">
        <f>'[1]ТО внутр. буд.сист'!H187+'[2]по будинку'!AN187+'[3]по будинку'!AM187+'[4]по будинку'!AM187+'[5]по будинку'!AM187+'[6]по будинку'!AM187+'[7]по будинку'!AM187+'[8]по будинку'!AM187+'[9]по будинку'!AM187+'[10]по будинку'!AM187+'[11]по будинку'!AM187+'[12]по будинку'!AM187</f>
        <v>21983.456160000002</v>
      </c>
      <c r="AC187" s="10">
        <f>'[1]ТО внутр. буд.сист'!W187+'[2]по будинку'!AO187+'[3]по будинку'!AN187+'[4]по будинку'!AN187+'[5]по будинку'!AN187+'[6]по будинку'!AN187+'[7]по будинку'!AN187+'[8]по будинку'!AN187+'[9]по будинку'!AN187+'[10]по будинку'!AN187+'[11]по будинку'!AN187+'[12]по будинку'!AN187</f>
        <v>13752.587575502841</v>
      </c>
      <c r="AD187" s="10">
        <f t="shared" si="96"/>
        <v>8230.8685844971606</v>
      </c>
      <c r="AE187" s="23">
        <v>0</v>
      </c>
      <c r="AF187" s="17">
        <f>[1]Дератизація!H188+'[2]по будинку'!AR187+'[3]по будинку'!AQ187+'[4]по будинку'!AQ187+'[5]по будинку'!AQ187+'[6]по будинку'!AQ187+'[7]по будинку'!AQ187+'[8]по будинку'!AQ187+'[9]по будинку'!AQ187+'[10]по будинку'!AQ187+'[11]по будинку'!AQ187+'[12]по будинку'!AQ187</f>
        <v>1653.1998000000001</v>
      </c>
      <c r="AG187" s="10">
        <f>[1]Дератизація!O188+'[2]по будинку'!AS187+'[3]по будинку'!AR187+'[4]по будинку'!AR187+'[5]по будинку'!AR187+'[6]по будинку'!AR187+'[7]по будинку'!AR187+'[8]по будинку'!AR187+'[9]по будинку'!AR187+'[10]по будинку'!AR187+'[11]по будинку'!AR187+'[12]по будинку'!AR187</f>
        <v>1373.5036814285518</v>
      </c>
      <c r="AH187" s="10">
        <f t="shared" si="84"/>
        <v>279.69611857144832</v>
      </c>
      <c r="AI187" s="23">
        <v>0</v>
      </c>
      <c r="AJ187" s="17">
        <f>[1]Дезінсекція!H189+'[2]по будинку'!AV187+'[3]по будинку'!AU187+'[4]по будинку'!AU187+'[5]по будинку'!AU187+'[6]по будинку'!AU187+'[7]по будинку'!AU187+'[8]по будинку'!AU187+'[9]по будинку'!AU187+'[10]по будинку'!AU187+'[11]по будинку'!AU187+'[12]по будинку'!AU187</f>
        <v>49.779839999999986</v>
      </c>
      <c r="AK187" s="10">
        <f>[1]Дезінсекція!O189+'[2]по будинку'!AW187+'[3]по будинку'!AV187+'[4]по будинку'!AV187+'[5]по будинку'!AV187+'[6]по будинку'!AV187+'[7]по будинку'!AV187+'[8]по будинку'!AV187+'[9]по будинку'!AV187+'[10]по будинку'!AV187+'[11]по будинку'!AV187+'[12]по будинку'!AV187</f>
        <v>0</v>
      </c>
      <c r="AL187" s="10">
        <f t="shared" si="85"/>
        <v>49.779839999999986</v>
      </c>
      <c r="AM187" s="23">
        <v>0</v>
      </c>
      <c r="AN187" s="17">
        <f>'[1]Обслуг. ДВК'!H189+'[2]по будинку'!AZ187+'[3]по будинку'!AY187+'[4]по будинку'!AY187+'[5]по будинку'!AY187+'[6]по будинку'!AY187+'[7]по будинку'!AY187+'[8]по будинку'!AY187+'[9]по будинку'!AY187+'[10]по будинку'!AY187+'[11]по будинку'!AY187+'[12]по будинку'!AY187</f>
        <v>2195.9697599999995</v>
      </c>
      <c r="AO187" s="10">
        <f>'[1]Обслуг. ДВК'!Q189+'[2]по будинку'!BA187+'[3]по будинку'!AZ187+'[4]по будинку'!AZ187+'[5]по будинку'!AZ187+'[6]по будинку'!AZ187+'[7]по будинку'!AZ187+'[8]по будинку'!AZ187+'[9]по будинку'!AZ187+'[10]по будинку'!AZ187+'[11]по будинку'!AZ187+'[12]по будинку'!AZ187</f>
        <v>1786.4518384703767</v>
      </c>
      <c r="AP187" s="10">
        <f t="shared" si="103"/>
        <v>409.51792152962275</v>
      </c>
      <c r="AQ187" s="23">
        <v>0</v>
      </c>
      <c r="AR187" s="17">
        <f>'[1]ТО мереж електропост.'!H190+'[2]по будинку'!BD187+'[3]по будинку'!BC187+'[4]по будинку'!BC187+'[5]по будинку'!BC187+'[6]по будинку'!BC187+'[7]по будинку'!BC187+'[8]по будинку'!BC187+'[9]по будинку'!BC187+'[10]по будинку'!BC187+'[11]по будинку'!BC187+'[12]по будинку'!BC187</f>
        <v>9492.1103999999978</v>
      </c>
      <c r="AS187" s="11">
        <f>'[1]ТО мереж електропост.'!P190+'[2]по будинку'!BE187+'[3]по будинку'!BD187+'[4]по будинку'!BD187+'[5]по будинку'!BD187+'[6]по будинку'!BD187+'[7]по будинку'!BD187+'[8]по будинку'!BD187+'[9]по будинку'!BD187+'[10]по будинку'!BD187+'[11]по будинку'!BD187+'[12]по будинку'!BD187</f>
        <v>5150.576347284521</v>
      </c>
      <c r="AT187" s="10">
        <f t="shared" si="97"/>
        <v>4341.5340527154767</v>
      </c>
      <c r="AU187" s="23">
        <v>0</v>
      </c>
      <c r="AV187" s="17">
        <f>'[1]ПР констр.'!H189+'[2]по будинку'!BH187+'[3]по будинку'!BG187+'[4]по будинку'!BG187+'[5]по будинку'!BG187+'[6]по будинку'!BG187+'[7]по будинку'!BG187+'[8]по будинку'!BG187+'[9]по будинку'!BG187+'[10]по будинку'!BG187+'[11]по будинку'!BG187+'[12]по будинку'!BG187</f>
        <v>36109.334279999995</v>
      </c>
      <c r="AW187" s="10">
        <v>28910.739999999998</v>
      </c>
      <c r="AX187" s="10">
        <f t="shared" si="87"/>
        <v>7198.5942799999975</v>
      </c>
      <c r="AY187" s="23">
        <v>0</v>
      </c>
      <c r="AZ187" s="17">
        <f>'[1]Прибирання та вивезення снігу'!H188+'[2]по будинку'!BL187+'[3]по будинку'!BK187+'[4]по будинку'!BK187+'[5]по будинку'!BK187+'[6]по будинку'!BK187+'[7]по будинку'!BK187+'[8]по будинку'!BK187+'[9]по будинку'!BK187+'[10]по будинку'!BK187+'[11]по будинку'!BK187+'[12]по будинку'!BK187</f>
        <v>7308.0199199999988</v>
      </c>
      <c r="BA187" s="10">
        <f>'[1]Прибирання та вивезення снігу'!R188+'[2]по будинку'!BM187+'[3]по будинку'!BL187+'[4]по будинку'!BL187+'[5]по будинку'!BL187+'[6]по будинку'!BL187+'[7]по будинку'!BL187+'[8]по будинку'!BL187+'[9]по будинку'!BL187+'[10]по будинку'!BL187+'[11]по будинку'!BL187+'[12]по будинку'!BL187</f>
        <v>2693.4491453254072</v>
      </c>
      <c r="BB187" s="10">
        <f t="shared" si="76"/>
        <v>4614.570774674592</v>
      </c>
      <c r="BC187" s="23">
        <v>0</v>
      </c>
      <c r="BD187" s="17">
        <f>'[1]експлуатація номерних знаків'!H189+'[2]по будинку'!BP187+'[3]по будинку'!BO187+'[4]по будинку'!BO187+'[5]по будинку'!BO187+'[6]по будинку'!BO187+'[7]по будинку'!BO187+'[8]по будинку'!BO187+'[9]по будинку'!BO187+'[10]по будинку'!BO187+'[11]по будинку'!BO187+'[12]по будинку'!BO187</f>
        <v>7.9195199999999994</v>
      </c>
      <c r="BE187" s="10">
        <f>'[1]експлуатація номерних знаків'!P189+'[2]по будинку'!BQ187+'[3]по будинку'!BP187+'[4]по будинку'!BP187+'[5]по будинку'!BP187+'[6]по будинку'!BP187+'[7]по будинку'!BP187+'[8]по будинку'!BP187+'[9]по будинку'!BP187+'[10]по будинку'!BP187+'[11]по будинку'!BP187+'[12]по будинку'!BP187</f>
        <v>0</v>
      </c>
      <c r="BF187" s="12">
        <f t="shared" si="88"/>
        <v>7.9195199999999994</v>
      </c>
      <c r="BG187" s="29">
        <v>0</v>
      </c>
      <c r="BH187" s="17">
        <f>'[1]Освітлення місць загального кор'!H189+'[2]по будинку'!BT187+'[3]по будинку'!BS187+'[4]по будинку'!BS187+'[5]по будинку'!BS187+'[6]по будинку'!BS187+'[7]по будинку'!BS187+'[8]по будинку'!BS187+'[9]по будинку'!BS187+'[10]по будинку'!BS187+'[11]по будинку'!BS187+'[12]по будинку'!BS187</f>
        <v>7779.7970400000004</v>
      </c>
      <c r="BI187" s="10">
        <f>'[1]Освітлення місць загального кор'!Q189+'[2]по будинку'!BU187+'[3]по будинку'!BT187+'[4]по будинку'!BT187+'[5]по будинку'!BT187+'[6]по будинку'!BT187+'[7]по будинку'!BT187+'[8]по будинку'!BT187+'[9]по будинку'!BT187+'[10]по будинку'!BT187+'[11]по будинку'!BT187+'[12]по будинку'!BT187</f>
        <v>6258.2173657900166</v>
      </c>
      <c r="BJ187" s="10">
        <f t="shared" si="89"/>
        <v>1521.5796742099838</v>
      </c>
      <c r="BK187" s="27">
        <v>0</v>
      </c>
      <c r="BL187" s="17">
        <v>0</v>
      </c>
      <c r="BM187" s="10">
        <f>'[1]Енергопостачання ліфтів'!P189+'[2]по будинку'!BY187+'[3]по будинку'!BX187+'[4]по будинку'!BX187+'[5]по будинку'!BX187+'[6]по будинку'!BX187+'[7]по будинку'!BX187+'[8]по будинку'!BX187+'[9]по будинку'!BX187+'[10]по будинку'!BX187+'[11]по будинку'!BX187+'[12]по будинку'!BX187</f>
        <v>0</v>
      </c>
      <c r="BN187" s="10">
        <f t="shared" si="90"/>
        <v>0</v>
      </c>
      <c r="BO187" s="23">
        <f t="shared" si="91"/>
        <v>0</v>
      </c>
      <c r="BP187" s="134">
        <f t="shared" si="92"/>
        <v>130683.39359999998</v>
      </c>
      <c r="BQ187" s="12">
        <f t="shared" si="92"/>
        <v>116016.47632818768</v>
      </c>
      <c r="BR187" s="10">
        <f t="shared" si="93"/>
        <v>14666.917271812301</v>
      </c>
      <c r="BS187" s="15">
        <v>0</v>
      </c>
      <c r="BT187" s="30">
        <f t="shared" si="94"/>
        <v>0.88776755127200568</v>
      </c>
    </row>
    <row r="188" spans="1:72" ht="17.100000000000001" customHeight="1" x14ac:dyDescent="0.2">
      <c r="A188" s="136">
        <v>183</v>
      </c>
      <c r="B188" s="39" t="s">
        <v>46</v>
      </c>
      <c r="C188" s="36">
        <v>212</v>
      </c>
      <c r="D188" s="22">
        <f>'[1]Прибирання сходових кліто'!H189+'[2]по будинку'!P188+'[3]по будинку'!O188+'[4]по будинку'!O188+'[5]по будинку'!O188+'[6]по будинку'!O188+'[7]по будинку'!O188+'[8]по будинку'!O188+'[9]по будинку'!O188+'[10]по будинку'!O188+'[11]по будинку'!O188+'[12]по будинку'!O188</f>
        <v>9765.0355440000021</v>
      </c>
      <c r="E188" s="11">
        <f>'[1]Прибирання сходових кліто'!Y189+'[2]по будинку'!Q188+'[3]по будинку'!P188+'[4]по будинку'!P188+'[5]по будинку'!P188+'[6]по будинку'!P188+'[7]по будинку'!P188+'[8]по будинку'!P188+'[9]по будинку'!P188+'[10]по будинку'!P188+'[11]по будинку'!P188+'[12]по будинку'!P188</f>
        <v>10357.278066692199</v>
      </c>
      <c r="F188" s="10">
        <v>0</v>
      </c>
      <c r="G188" s="23">
        <f t="shared" si="113"/>
        <v>592.24252269219687</v>
      </c>
      <c r="H188" s="17">
        <f>'[1]Прибирання прибуд терит.'!H188+'[2]по будинку'!T188+'[3]по будинку'!S188+'[4]по будинку'!S188+'[5]по будинку'!S188+'[6]по будинку'!S188+'[7]по будинку'!S188+'[8]по будинку'!S188+'[9]по будинку'!S188+'[10]по будинку'!S188+'[11]по будинку'!S188+'[12]по будинку'!S188</f>
        <v>24415.088015999998</v>
      </c>
      <c r="I188" s="11">
        <f>'[1]Прибирання прибуд терит.'!AG188+'[2]по будинку'!U188+'[3]по будинку'!T188+'[4]по будинку'!T188+'[5]по будинку'!T188+'[6]по будинку'!T188+'[7]по будинку'!T188+'[8]по будинку'!T188+'[9]по будинку'!T188+'[10]по будинку'!T188+'[11]по будинку'!T188+'[12]по будинку'!T188</f>
        <v>31793.824305614206</v>
      </c>
      <c r="J188" s="10">
        <v>0</v>
      </c>
      <c r="K188" s="23">
        <f t="shared" si="77"/>
        <v>7378.7362896142076</v>
      </c>
      <c r="L188" s="22">
        <f>'[1]Вивезення та знешкодження ТПВ'!H190+'[2]по будинку'!X188+'[3]по будинку'!W188+'[4]по будинку'!W188+'[5]по будинку'!W188</f>
        <v>5345.4169999999995</v>
      </c>
      <c r="M188" s="10">
        <f>'[1]Вивезення та знешкодження ТПВ'!V190+'[2]по будинку'!Y188+'[3]по будинку'!X188+'[4]по будинку'!X188+'[5]по будинку'!X188</f>
        <v>5739.6779264104798</v>
      </c>
      <c r="N188" s="10">
        <v>0</v>
      </c>
      <c r="O188" s="15">
        <f t="shared" si="78"/>
        <v>394.26092641048035</v>
      </c>
      <c r="P188" s="17">
        <f>'[1]Приб підвал, тех.поверхів,покр '!H190+'[2]по будинку'!AB188+'[3]по будинку'!AA188+'[4]по будинку'!AA188+'[5]по будинку'!AA188+'[6]по будинку'!AA188+'[7]по будинку'!AA188+'[8]по будинку'!AA188+'[9]по будинку'!AA188+'[10]по будинку'!AA188+'[11]по будинку'!AA188+'[12]по будинку'!AA188</f>
        <v>726.69902799999988</v>
      </c>
      <c r="Q188" s="11">
        <f>'[1]Приб підвал, тех.поверхів,покр '!Q190+'[2]по будинку'!AC188+'[3]по будинку'!AB188+'[4]по будинку'!AB188+'[5]по будинку'!AB188+'[6]по будинку'!AB188+'[7]по будинку'!AB188+'[8]по будинку'!AB188+'[9]по будинку'!AB188+'[10]по будинку'!AB188+'[11]по будинку'!AB188+'[12]по будинку'!AB188</f>
        <v>240.08009532675158</v>
      </c>
      <c r="R188" s="10">
        <f t="shared" si="79"/>
        <v>486.61893267324831</v>
      </c>
      <c r="S188" s="23">
        <v>0</v>
      </c>
      <c r="T188" s="17">
        <v>0</v>
      </c>
      <c r="U188" s="10">
        <f>'[1]ТО ліфтів'!Q190+'[2]по будинку'!AG188+'[3]по будинку'!AF188+'[4]по будинку'!AF188+'[5]по будинку'!AF188+'[6]по будинку'!AF188+'[7]по будинку'!AF188+'[8]по будинку'!AF188+'[9]по будинку'!AF188+'[10]по будинку'!AF188+'[11]по будинку'!AF188+'[12]по будинку'!AF188</f>
        <v>0</v>
      </c>
      <c r="V188" s="10">
        <f t="shared" si="80"/>
        <v>0</v>
      </c>
      <c r="W188" s="23">
        <f t="shared" si="81"/>
        <v>0</v>
      </c>
      <c r="X188" s="17">
        <f>'[1]Обслуг. дисп.'!H190+'[2]по будинку'!AJ188+'[3]по будинку'!AI188+'[4]по будинку'!AI188+'[5]по будинку'!AI188+'[6]по будинку'!AI188+'[7]по будинку'!AI188+'[8]по будинку'!AI188+'[9]по будинку'!AI188+'[10]по будинку'!AI188+'[11]по будинку'!AI188+'[12]по будинку'!AI188</f>
        <v>0</v>
      </c>
      <c r="Y188" s="10">
        <f>'[1]Обслуг. дисп.'!O190+'[2]по будинку'!AK188+'[3]по будинку'!AJ188+'[4]по будинку'!AJ188+'[5]по будинку'!AJ188+'[6]по будинку'!AJ188+'[7]по будинку'!AJ188+'[8]по будинку'!AJ188+'[9]по будинку'!AJ188+'[10]по будинку'!AJ188+'[11]по будинку'!AJ188+'[12]по будинку'!AJ188</f>
        <v>0</v>
      </c>
      <c r="Z188" s="10">
        <f t="shared" si="82"/>
        <v>0</v>
      </c>
      <c r="AA188" s="27">
        <f t="shared" si="83"/>
        <v>0</v>
      </c>
      <c r="AB188" s="17">
        <f>'[1]ТО внутр. буд.сист'!H188+'[2]по будинку'!AN188+'[3]по будинку'!AM188+'[4]по будинку'!AM188+'[5]по будинку'!AM188+'[6]по будинку'!AM188+'[7]по будинку'!AM188+'[8]по будинку'!AM188+'[9]по будинку'!AM188+'[10]по будинку'!AM188+'[11]по будинку'!AM188+'[12]по будинку'!AM188</f>
        <v>22268.035328000002</v>
      </c>
      <c r="AC188" s="10">
        <f>'[1]ТО внутр. буд.сист'!W188+'[2]по будинку'!AO188+'[3]по будинку'!AN188+'[4]по будинку'!AN188+'[5]по будинку'!AN188+'[6]по будинку'!AN188+'[7]по будинку'!AN188+'[8]по будинку'!AN188+'[9]по будинку'!AN188+'[10]по будинку'!AN188+'[11]по будинку'!AN188+'[12]по будинку'!AN188</f>
        <v>18073.452780913958</v>
      </c>
      <c r="AD188" s="10">
        <f t="shared" si="96"/>
        <v>4194.5825470860436</v>
      </c>
      <c r="AE188" s="23">
        <v>0</v>
      </c>
      <c r="AF188" s="17">
        <f>[1]Дератизація!H189+'[2]по будинку'!AR188+'[3]по будинку'!AQ188+'[4]по будинку'!AQ188+'[5]по будинку'!AQ188+'[6]по будинку'!AQ188+'[7]по будинку'!AQ188+'[8]по будинку'!AQ188+'[9]по будинку'!AQ188+'[10]по будинку'!AQ188+'[11]по будинку'!AQ188+'[12]по будинку'!AQ188</f>
        <v>1317.3328960000001</v>
      </c>
      <c r="AG188" s="10">
        <f>[1]Дератизація!O189+'[2]по будинку'!AS188+'[3]по будинку'!AR188+'[4]по будинку'!AR188+'[5]по будинку'!AR188+'[6]по будинку'!AR188+'[7]по будинку'!AR188+'[8]по будинку'!AR188+'[9]по будинку'!AR188+'[10]по будинку'!AR188+'[11]по будинку'!AR188+'[12]по будинку'!AR188</f>
        <v>1092.6417931812905</v>
      </c>
      <c r="AH188" s="10">
        <f t="shared" si="84"/>
        <v>224.69110281870962</v>
      </c>
      <c r="AI188" s="23">
        <v>0</v>
      </c>
      <c r="AJ188" s="17">
        <f>[1]Дезінсекція!H190+'[2]по будинку'!AV188+'[3]по будинку'!AU188+'[4]по будинку'!AU188+'[5]по будинку'!AU188+'[6]по будинку'!AU188+'[7]по будинку'!AU188+'[8]по будинку'!AU188+'[9]по будинку'!AU188+'[10]по будинку'!AU188+'[11]по будинку'!AU188+'[12]по будинку'!AU188</f>
        <v>41.097232000000005</v>
      </c>
      <c r="AK188" s="10">
        <f>[1]Дезінсекція!O190+'[2]по будинку'!AW188+'[3]по будинку'!AV188+'[4]по будинку'!AV188+'[5]по будинку'!AV188+'[6]по будинку'!AV188+'[7]по будинку'!AV188+'[8]по будинку'!AV188+'[9]по будинку'!AV188+'[10]по будинку'!AV188+'[11]по будинку'!AV188+'[12]по будинку'!AV188</f>
        <v>2064.1665614051999</v>
      </c>
      <c r="AL188" s="10">
        <v>0</v>
      </c>
      <c r="AM188" s="23">
        <f>AK188-AJ188</f>
        <v>2023.0693294051998</v>
      </c>
      <c r="AN188" s="17">
        <f>'[1]Обслуг. ДВК'!H190+'[2]по будинку'!AZ188+'[3]по будинку'!AY188+'[4]по будинку'!AY188+'[5]по будинку'!AY188+'[6]по будинку'!AY188+'[7]по будинку'!AY188+'[8]по будинку'!AY188+'[9]по будинку'!AY188+'[10]по будинку'!AY188+'[11]по будинку'!AY188+'[12]по будинку'!AY188</f>
        <v>2343.9306440000005</v>
      </c>
      <c r="AO188" s="10">
        <f>'[1]Обслуг. ДВК'!Q190+'[2]по будинку'!BA188+'[3]по будинку'!AZ188+'[4]по будинку'!AZ188+'[5]по будинку'!AZ188+'[6]по будинку'!AZ188+'[7]по будинку'!AZ188+'[8]по будинку'!AZ188+'[9]по будинку'!AZ188+'[10]по будинку'!AZ188+'[11]по будинку'!AZ188+'[12]по будинку'!AZ188</f>
        <v>4078.6132006179973</v>
      </c>
      <c r="AP188" s="10">
        <v>0</v>
      </c>
      <c r="AQ188" s="23">
        <f>AO188-AN188</f>
        <v>1734.6825566179969</v>
      </c>
      <c r="AR188" s="17">
        <f>'[1]ТО мереж електропост.'!H191+'[2]по будинку'!BD188+'[3]по будинку'!BC188+'[4]по будинку'!BC188+'[5]по будинку'!BC188+'[6]по будинку'!BC188+'[7]по будинку'!BC188+'[8]по будинку'!BC188+'[9]по будинку'!BC188+'[10]по будинку'!BC188+'[11]по будинку'!BC188+'[12]по будинку'!BC188</f>
        <v>8547.668888000002</v>
      </c>
      <c r="AS188" s="11">
        <f>'[1]ТО мереж електропост.'!P191+'[2]по будинку'!BE188+'[3]по будинку'!BD188+'[4]по будинку'!BD188+'[5]по будинку'!BD188+'[6]по будинку'!BD188+'[7]по будинку'!BD188+'[8]по будинку'!BD188+'[9]по будинку'!BD188+'[10]по будинку'!BD188+'[11]по будинку'!BD188+'[12]по будинку'!BD188</f>
        <v>2305.5855539707045</v>
      </c>
      <c r="AT188" s="10">
        <f t="shared" si="97"/>
        <v>6242.0833340292975</v>
      </c>
      <c r="AU188" s="23">
        <v>0</v>
      </c>
      <c r="AV188" s="17">
        <f>'[1]ПР констр.'!H190+'[2]по будинку'!BH188+'[3]по будинку'!BG188+'[4]по будинку'!BG188+'[5]по будинку'!BG188+'[6]по будинку'!BG188+'[7]по будинку'!BG188+'[8]по будинку'!BG188+'[9]по будинку'!BG188+'[10]по будинку'!BG188+'[11]по будинку'!BG188+'[12]по будинку'!BG188</f>
        <v>35725.435020000004</v>
      </c>
      <c r="AW188" s="10">
        <v>78044.41</v>
      </c>
      <c r="AX188" s="10">
        <v>0</v>
      </c>
      <c r="AY188" s="23">
        <f t="shared" si="101"/>
        <v>42318.974979999999</v>
      </c>
      <c r="AZ188" s="17">
        <f>'[1]Прибирання та вивезення снігу'!H189+'[2]по будинку'!BL188+'[3]по будинку'!BK188+'[4]по будинку'!BK188+'[5]по будинку'!BK188+'[6]по будинку'!BK188+'[7]по будинку'!BK188+'[8]по будинку'!BK188+'[9]по будинку'!BK188+'[10]по будинку'!BK188+'[11]по будинку'!BK188+'[12]по будинку'!BK188</f>
        <v>5376.2399240000004</v>
      </c>
      <c r="BA188" s="10">
        <f>'[1]Прибирання та вивезення снігу'!R189+'[2]по будинку'!BM188+'[3]по будинку'!BL188+'[4]по будинку'!BL188+'[5]по будинку'!BL188+'[6]по будинку'!BL188+'[7]по будинку'!BL188+'[8]по будинку'!BL188+'[9]по будинку'!BL188+'[10]по будинку'!BL188+'[11]по будинку'!BL188+'[12]по будинку'!BL188</f>
        <v>1845.2645845556453</v>
      </c>
      <c r="BB188" s="10">
        <f t="shared" si="76"/>
        <v>3530.9753394443551</v>
      </c>
      <c r="BC188" s="23">
        <v>0</v>
      </c>
      <c r="BD188" s="17">
        <f>'[1]експлуатація номерних знаків'!H190+'[2]по будинку'!BP188+'[3]по будинку'!BO188+'[4]по будинку'!BO188+'[5]по будинку'!BO188+'[6]по будинку'!BO188+'[7]по будинку'!BO188+'[8]по будинку'!BO188+'[9]по будинку'!BO188+'[10]по будинку'!BO188+'[11]по будинку'!BO188+'[12]по будинку'!BO188</f>
        <v>7.7751520000000012</v>
      </c>
      <c r="BE188" s="10">
        <f>'[1]експлуатація номерних знаків'!P190+'[2]по будинку'!BQ188+'[3]по будинку'!BP188+'[4]по будинку'!BP188+'[5]по будинку'!BP188+'[6]по будинку'!BP188+'[7]по будинку'!BP188+'[8]по будинку'!BP188+'[9]по будинку'!BP188+'[10]по будинку'!BP188+'[11]по будинку'!BP188+'[12]по будинку'!BP188</f>
        <v>0</v>
      </c>
      <c r="BF188" s="12">
        <f t="shared" si="88"/>
        <v>7.7751520000000012</v>
      </c>
      <c r="BG188" s="29">
        <v>0</v>
      </c>
      <c r="BH188" s="17">
        <f>'[1]Освітлення місць загального кор'!H190+'[2]по будинку'!BT188+'[3]по будинку'!BS188+'[4]по будинку'!BS188+'[5]по будинку'!BS188+'[6]по будинку'!BS188+'[7]по будинку'!BS188+'[8]по будинку'!BS188+'[9]по будинку'!BS188+'[10]по будинку'!BS188+'[11]по будинку'!BS188+'[12]по будинку'!BS188</f>
        <v>8139.4734079999989</v>
      </c>
      <c r="BI188" s="10">
        <f>'[1]Освітлення місць загального кор'!Q190+'[2]по будинку'!BU188+'[3]по будинку'!BT188+'[4]по будинку'!BT188+'[5]по будинку'!BT188+'[6]по будинку'!BT188+'[7]по будинку'!BT188+'[8]по будинку'!BT188+'[9]по будинку'!BT188+'[10]по будинку'!BT188+'[11]по будинку'!BT188+'[12]по будинку'!BT188</f>
        <v>6826.1063620310742</v>
      </c>
      <c r="BJ188" s="10">
        <f t="shared" si="89"/>
        <v>1313.3670459689247</v>
      </c>
      <c r="BK188" s="27">
        <v>0</v>
      </c>
      <c r="BL188" s="17">
        <v>0</v>
      </c>
      <c r="BM188" s="10">
        <f>'[1]Енергопостачання ліфтів'!P190+'[2]по будинку'!BY188+'[3]по будинку'!BX188+'[4]по будинку'!BX188+'[5]по будинку'!BX188+'[6]по будинку'!BX188+'[7]по будинку'!BX188+'[8]по будинку'!BX188+'[9]по будинку'!BX188+'[10]по будинку'!BX188+'[11]по будинку'!BX188+'[12]по будинку'!BX188</f>
        <v>0</v>
      </c>
      <c r="BN188" s="10">
        <f t="shared" si="90"/>
        <v>0</v>
      </c>
      <c r="BO188" s="23">
        <f t="shared" si="91"/>
        <v>0</v>
      </c>
      <c r="BP188" s="134">
        <f t="shared" si="92"/>
        <v>124019.22808000002</v>
      </c>
      <c r="BQ188" s="12">
        <f t="shared" si="92"/>
        <v>162461.10123071951</v>
      </c>
      <c r="BR188" s="10">
        <v>0</v>
      </c>
      <c r="BS188" s="15">
        <f t="shared" si="99"/>
        <v>38441.87315071949</v>
      </c>
      <c r="BT188" s="30">
        <f t="shared" si="94"/>
        <v>1.3099670409649875</v>
      </c>
    </row>
    <row r="189" spans="1:72" ht="17.100000000000001" customHeight="1" x14ac:dyDescent="0.2">
      <c r="A189" s="135">
        <v>184</v>
      </c>
      <c r="B189" s="39" t="s">
        <v>46</v>
      </c>
      <c r="C189" s="36">
        <v>214</v>
      </c>
      <c r="D189" s="22">
        <f>'[1]Прибирання сходових кліто'!H190+'[2]по будинку'!P189+'[3]по будинку'!O189+'[4]по будинку'!O189+'[5]по будинку'!O189+'[6]по будинку'!O189+'[7]по будинку'!O189+'[8]по будинку'!O189+'[9]по будинку'!O189+'[10]по будинку'!O189+'[11]по будинку'!O189+'[12]по будинку'!O189</f>
        <v>5850.096375000001</v>
      </c>
      <c r="E189" s="11">
        <f>'[1]Прибирання сходових кліто'!Y190+'[2]по будинку'!Q189+'[3]по будинку'!P189+'[4]по будинку'!P189+'[5]по будинку'!P189+'[6]по будинку'!P189+'[7]по будинку'!P189+'[8]по будинку'!P189+'[9]по будинку'!P189+'[10]по будинку'!P189+'[11]по будинку'!P189+'[12]по будинку'!P189</f>
        <v>6489.7619513813379</v>
      </c>
      <c r="F189" s="10">
        <v>0</v>
      </c>
      <c r="G189" s="23">
        <f t="shared" si="113"/>
        <v>639.6655763813369</v>
      </c>
      <c r="H189" s="17">
        <f>'[1]Прибирання прибуд терит.'!H189+'[2]по будинку'!T189+'[3]по будинку'!S189+'[4]по будинку'!S189+'[5]по будинку'!S189+'[6]по будинку'!S189+'[7]по будинку'!S189+'[8]по будинку'!S189+'[9]по будинку'!S189+'[10]по будинку'!S189+'[11]по будинку'!S189+'[12]по будинку'!S189</f>
        <v>10535.8169</v>
      </c>
      <c r="I189" s="11">
        <f>'[1]Прибирання прибуд терит.'!AG189+'[2]по будинку'!U189+'[3]по будинку'!T189+'[4]по будинку'!T189+'[5]по будинку'!T189+'[6]по будинку'!T189+'[7]по будинку'!T189+'[8]по будинку'!T189+'[9]по будинку'!T189+'[10]по будинку'!T189+'[11]по будинку'!T189+'[12]по будинку'!T189</f>
        <v>18095.173926907719</v>
      </c>
      <c r="J189" s="10">
        <v>0</v>
      </c>
      <c r="K189" s="23">
        <f t="shared" si="77"/>
        <v>7559.357026907719</v>
      </c>
      <c r="L189" s="22">
        <f>'[1]Вивезення та знешкодження ТПВ'!H191+'[2]по будинку'!X189+'[3]по будинку'!W189+'[4]по будинку'!W189+'[5]по будинку'!W189</f>
        <v>3218.2774999999997</v>
      </c>
      <c r="M189" s="10">
        <f>'[1]Вивезення та знешкодження ТПВ'!V191+'[2]по будинку'!Y189+'[3]по будинку'!X189+'[4]по будинку'!X189+'[5]по будинку'!X189</f>
        <v>3189.7618300846261</v>
      </c>
      <c r="N189" s="10">
        <f t="shared" si="105"/>
        <v>28.515669915373564</v>
      </c>
      <c r="O189" s="15">
        <v>0</v>
      </c>
      <c r="P189" s="17">
        <f>'[1]Приб підвал, тех.поверхів,покр '!H191+'[2]по будинку'!AB189+'[3]по будинку'!AA189+'[4]по будинку'!AA189+'[5]по будинку'!AA189+'[6]по будинку'!AA189+'[7]по будинку'!AA189+'[8]по будинку'!AA189+'[9]по будинку'!AA189+'[10]по будинку'!AA189+'[11]по будинку'!AA189+'[12]по будинку'!AA189</f>
        <v>370.02565000000004</v>
      </c>
      <c r="Q189" s="11">
        <f>'[1]Приб підвал, тех.поверхів,покр '!Q191+'[2]по будинку'!AC189+'[3]по будинку'!AB189+'[4]по будинку'!AB189+'[5]по будинку'!AB189+'[6]по будинку'!AB189+'[7]по будинку'!AB189+'[8]по будинку'!AB189+'[9]по будинку'!AB189+'[10]по будинку'!AB189+'[11]по будинку'!AB189+'[12]по будинку'!AB189</f>
        <v>106.68848188626217</v>
      </c>
      <c r="R189" s="10">
        <f t="shared" si="79"/>
        <v>263.3371681137379</v>
      </c>
      <c r="S189" s="23">
        <v>0</v>
      </c>
      <c r="T189" s="17">
        <v>0</v>
      </c>
      <c r="U189" s="10">
        <f>'[1]ТО ліфтів'!Q191+'[2]по будинку'!AG189+'[3]по будинку'!AF189+'[4]по будинку'!AF189+'[5]по будинку'!AF189+'[6]по будинку'!AF189+'[7]по будинку'!AF189+'[8]по будинку'!AF189+'[9]по будинку'!AF189+'[10]по будинку'!AF189+'[11]по будинку'!AF189+'[12]по будинку'!AF189</f>
        <v>0</v>
      </c>
      <c r="V189" s="10">
        <f t="shared" si="80"/>
        <v>0</v>
      </c>
      <c r="W189" s="23">
        <f t="shared" si="81"/>
        <v>0</v>
      </c>
      <c r="X189" s="17">
        <f>'[1]Обслуг. дисп.'!H191+'[2]по будинку'!AJ189+'[3]по будинку'!AI189+'[4]по будинку'!AI189+'[5]по будинку'!AI189+'[6]по будинку'!AI189+'[7]по будинку'!AI189+'[8]по будинку'!AI189+'[9]по будинку'!AI189+'[10]по будинку'!AI189+'[11]по будинку'!AI189+'[12]по будинку'!AI189</f>
        <v>0</v>
      </c>
      <c r="Y189" s="10">
        <f>'[1]Обслуг. дисп.'!O191+'[2]по будинку'!AK189+'[3]по будинку'!AJ189+'[4]по будинку'!AJ189+'[5]по будинку'!AJ189+'[6]по будинку'!AJ189+'[7]по будинку'!AJ189+'[8]по будинку'!AJ189+'[9]по будинку'!AJ189+'[10]по будинку'!AJ189+'[11]по будинку'!AJ189+'[12]по будинку'!AJ189</f>
        <v>0</v>
      </c>
      <c r="Z189" s="10">
        <f t="shared" si="82"/>
        <v>0</v>
      </c>
      <c r="AA189" s="27">
        <f t="shared" si="83"/>
        <v>0</v>
      </c>
      <c r="AB189" s="17">
        <f>'[1]ТО внутр. буд.сист'!H189+'[2]по будинку'!AN189+'[3]по будинку'!AM189+'[4]по будинку'!AM189+'[5]по будинку'!AM189+'[6]по будинку'!AM189+'[7]по будинку'!AM189+'[8]по будинку'!AM189+'[9]по будинку'!AM189+'[10]по будинку'!AM189+'[11]по будинку'!AM189+'[12]по будинку'!AM189</f>
        <v>11506.333474999999</v>
      </c>
      <c r="AC189" s="10">
        <f>'[1]ТО внутр. буд.сист'!W189+'[2]по будинку'!AO189+'[3]по будинку'!AN189+'[4]по будинку'!AN189+'[5]по будинку'!AN189+'[6]по будинку'!AN189+'[7]по будинку'!AN189+'[8]по будинку'!AN189+'[9]по будинку'!AN189+'[10]по будинку'!AN189+'[11]по будинку'!AN189+'[12]по будинку'!AN189</f>
        <v>5107.7662917466751</v>
      </c>
      <c r="AD189" s="10">
        <f t="shared" si="96"/>
        <v>6398.5671832533244</v>
      </c>
      <c r="AE189" s="23">
        <v>0</v>
      </c>
      <c r="AF189" s="17">
        <f>[1]Дератизація!H190+'[2]по будинку'!AR189+'[3]по будинку'!AQ189+'[4]по будинку'!AQ189+'[5]по будинку'!AQ189+'[6]по будинку'!AQ189+'[7]по будинку'!AQ189+'[8]по будинку'!AQ189+'[9]по будинку'!AQ189+'[10]по будинку'!AQ189+'[11]по будинку'!AQ189+'[12]по будинку'!AQ189</f>
        <v>579.28994999999998</v>
      </c>
      <c r="AG189" s="10">
        <f>[1]Дератизація!O190+'[2]по будинку'!AS189+'[3]по будинку'!AR189+'[4]по будинку'!AR189+'[5]по будинку'!AR189+'[6]по будинку'!AR189+'[7]по будинку'!AR189+'[8]по будинку'!AR189+'[9]по будинку'!AR189+'[10]по будинку'!AR189+'[11]по будинку'!AR189+'[12]по будинку'!AR189</f>
        <v>481.33999699616311</v>
      </c>
      <c r="AH189" s="10">
        <f t="shared" si="84"/>
        <v>97.949953003836868</v>
      </c>
      <c r="AI189" s="23">
        <v>0</v>
      </c>
      <c r="AJ189" s="17">
        <f>[1]Дезінсекція!H191+'[2]по будинку'!AV189+'[3]по будинку'!AU189+'[4]по будинку'!AU189+'[5]по будинку'!AU189+'[6]по будинку'!AU189+'[7]по будинку'!AU189+'[8]по будинку'!AU189+'[9]по будинку'!AU189+'[10]по будинку'!AU189+'[11]по будинку'!AU189+'[12]по будинку'!AU189</f>
        <v>20.43835</v>
      </c>
      <c r="AK189" s="10">
        <f>[1]Дезінсекція!O191+'[2]по будинку'!AW189+'[3]по будинку'!AV189+'[4]по будинку'!AV189+'[5]по будинку'!AV189+'[6]по будинку'!AV189+'[7]по будинку'!AV189+'[8]по будинку'!AV189+'[9]по будинку'!AV189+'[10]по будинку'!AV189+'[11]по будинку'!AV189+'[12]по будинку'!AV189</f>
        <v>0</v>
      </c>
      <c r="AL189" s="10">
        <f t="shared" si="85"/>
        <v>20.43835</v>
      </c>
      <c r="AM189" s="23">
        <v>0</v>
      </c>
      <c r="AN189" s="17">
        <f>'[1]Обслуг. ДВК'!H191+'[2]по будинку'!AZ189+'[3]по будинку'!AY189+'[4]по будинку'!AY189+'[5]по будинку'!AY189+'[6]по будинку'!AY189+'[7]по будинку'!AY189+'[8]по будинку'!AY189+'[9]по будинку'!AY189+'[10]по будинку'!AY189+'[11]по будинку'!AY189+'[12]по будинку'!AY189</f>
        <v>1291.8867500000001</v>
      </c>
      <c r="AO189" s="10">
        <f>'[1]Обслуг. ДВК'!Q191+'[2]по будинку'!BA189+'[3]по будинку'!AZ189+'[4]по будинку'!AZ189+'[5]по будинку'!AZ189+'[6]по будинку'!AZ189+'[7]по будинку'!AZ189+'[8]по будинку'!AZ189+'[9]по будинку'!AZ189+'[10]по будинку'!AZ189+'[11]по будинку'!AZ189+'[12]по будинку'!AZ189</f>
        <v>2158.7868605090671</v>
      </c>
      <c r="AP189" s="10">
        <v>0</v>
      </c>
      <c r="AQ189" s="23">
        <f t="shared" ref="AQ189:AQ192" si="114">AO189-AN189</f>
        <v>866.90011050906696</v>
      </c>
      <c r="AR189" s="17">
        <f>'[1]ТО мереж електропост.'!H192+'[2]по будинку'!BD189+'[3]по будинку'!BC189+'[4]по будинку'!BC189+'[5]по будинку'!BC189+'[6]по будинку'!BC189+'[7]по будинку'!BC189+'[8]по будинку'!BC189+'[9]по будинку'!BC189+'[10]по будинку'!BC189+'[11]по будинку'!BC189+'[12]по будинку'!BC189</f>
        <v>2879.3669499999996</v>
      </c>
      <c r="AS189" s="11">
        <f>'[1]ТО мереж електропост.'!P192+'[2]по будинку'!BE189+'[3]по будинку'!BD189+'[4]по будинку'!BD189+'[5]по будинку'!BD189+'[6]по будинку'!BD189+'[7]по будинку'!BD189+'[8]по будинку'!BD189+'[9]по будинку'!BD189+'[10]по будинку'!BD189+'[11]по будинку'!BD189+'[12]по будинку'!BD189</f>
        <v>740.93228661512524</v>
      </c>
      <c r="AT189" s="10">
        <f t="shared" si="97"/>
        <v>2138.4346633848745</v>
      </c>
      <c r="AU189" s="23">
        <v>0</v>
      </c>
      <c r="AV189" s="17">
        <f>'[1]ПР констр.'!H191+'[2]по будинку'!BH189+'[3]по будинку'!BG189+'[4]по будинку'!BG189+'[5]по будинку'!BG189+'[6]по будинку'!BG189+'[7]по будинку'!BG189+'[8]по будинку'!BG189+'[9]по будинку'!BG189+'[10]по будинку'!BG189+'[11]по будинку'!BG189+'[12]по будинку'!BG189</f>
        <v>18775.064874999996</v>
      </c>
      <c r="AW189" s="10">
        <v>18537.959999999995</v>
      </c>
      <c r="AX189" s="10">
        <f t="shared" si="87"/>
        <v>237.1048750000009</v>
      </c>
      <c r="AY189" s="23">
        <v>0</v>
      </c>
      <c r="AZ189" s="17">
        <f>'[1]Прибирання та вивезення снігу'!H190+'[2]по будинку'!BL189+'[3]по будинку'!BK189+'[4]по будинку'!BK189+'[5]по будинку'!BK189+'[6]по будинку'!BK189+'[7]по будинку'!BK189+'[8]по будинку'!BK189+'[9]по будинку'!BK189+'[10]по будинку'!BK189+'[11]по будинку'!BK189+'[12]по будинку'!BK189</f>
        <v>3635.2808500000006</v>
      </c>
      <c r="BA189" s="10">
        <f>'[1]Прибирання та вивезення снігу'!R190+'[2]по будинку'!BM189+'[3]по будинку'!BL189+'[4]по будинку'!BL189+'[5]по будинку'!BL189+'[6]по будинку'!BL189+'[7]по будинку'!BL189+'[8]по будинку'!BL189+'[9]по будинку'!BL189+'[10]по будинку'!BL189+'[11]по будинку'!BL189+'[12]по будинку'!BL189</f>
        <v>1814.521755660629</v>
      </c>
      <c r="BB189" s="10">
        <f t="shared" si="76"/>
        <v>1820.7590943393716</v>
      </c>
      <c r="BC189" s="23">
        <v>0</v>
      </c>
      <c r="BD189" s="17">
        <f>'[1]експлуатація номерних знаків'!H191+'[2]по будинку'!BP189+'[3]по будинку'!BO189+'[4]по будинку'!BO189+'[5]по будинку'!BO189+'[6]по будинку'!BO189+'[7]по будинку'!BO189+'[8]по будинку'!BO189+'[9]по будинку'!BO189+'[10]по будинку'!BO189+'[11]по будинку'!BO189+'[12]по будинку'!BO189</f>
        <v>15.099974999999997</v>
      </c>
      <c r="BE189" s="10">
        <f>'[1]експлуатація номерних знаків'!P191+'[2]по будинку'!BQ189+'[3]по будинку'!BP189+'[4]по будинку'!BP189+'[5]по будинку'!BP189+'[6]по будинку'!BP189+'[7]по будинку'!BP189+'[8]по будинку'!BP189+'[9]по будинку'!BP189+'[10]по будинку'!BP189+'[11]по будинку'!BP189+'[12]по будинку'!BP189</f>
        <v>0</v>
      </c>
      <c r="BF189" s="12">
        <f t="shared" si="88"/>
        <v>15.099974999999997</v>
      </c>
      <c r="BG189" s="29">
        <v>0</v>
      </c>
      <c r="BH189" s="17">
        <f>'[1]Освітлення місць загального кор'!H191+'[2]по будинку'!BT189+'[3]по будинку'!BS189+'[4]по будинку'!BS189+'[5]по будинку'!BS189+'[6]по будинку'!BS189+'[7]по будинку'!BS189+'[8]по будинку'!BS189+'[9]по будинку'!BS189+'[10]по будинку'!BS189+'[11]по будинку'!BS189+'[12]по будинку'!BS189</f>
        <v>2637.0047250000011</v>
      </c>
      <c r="BI189" s="10">
        <f>'[1]Освітлення місць загального кор'!Q191+'[2]по будинку'!BU189+'[3]по будинку'!BT189+'[4]по будинку'!BT189+'[5]по будинку'!BT189+'[6]по будинку'!BT189+'[7]по будинку'!BT189+'[8]по будинку'!BT189+'[9]по будинку'!BT189+'[10]по будинку'!BT189+'[11]по будинку'!BT189+'[12]по будинку'!BT189</f>
        <v>1026.9177798054839</v>
      </c>
      <c r="BJ189" s="10">
        <f t="shared" si="89"/>
        <v>1610.0869451945173</v>
      </c>
      <c r="BK189" s="27">
        <v>0</v>
      </c>
      <c r="BL189" s="17">
        <v>0</v>
      </c>
      <c r="BM189" s="10">
        <f>'[1]Енергопостачання ліфтів'!P191+'[2]по будинку'!BY189+'[3]по будинку'!BX189+'[4]по будинку'!BX189+'[5]по будинку'!BX189+'[6]по будинку'!BX189+'[7]по будинку'!BX189+'[8]по будинку'!BX189+'[9]по будинку'!BX189+'[10]по будинку'!BX189+'[11]по будинку'!BX189+'[12]по будинку'!BX189</f>
        <v>0</v>
      </c>
      <c r="BN189" s="10">
        <f t="shared" si="90"/>
        <v>0</v>
      </c>
      <c r="BO189" s="23">
        <f t="shared" si="91"/>
        <v>0</v>
      </c>
      <c r="BP189" s="134">
        <f t="shared" si="92"/>
        <v>61313.982324999997</v>
      </c>
      <c r="BQ189" s="12">
        <f t="shared" si="92"/>
        <v>57749.611161593086</v>
      </c>
      <c r="BR189" s="10">
        <f t="shared" si="93"/>
        <v>3564.3711634069114</v>
      </c>
      <c r="BS189" s="15">
        <v>0</v>
      </c>
      <c r="BT189" s="30">
        <f t="shared" si="94"/>
        <v>0.94186691145726509</v>
      </c>
    </row>
    <row r="190" spans="1:72" ht="17.100000000000001" customHeight="1" x14ac:dyDescent="0.2">
      <c r="A190" s="136">
        <v>185</v>
      </c>
      <c r="B190" s="39" t="s">
        <v>50</v>
      </c>
      <c r="C190" s="36">
        <v>130</v>
      </c>
      <c r="D190" s="22">
        <f>'[1]Прибирання сходових кліто'!H191+'[2]по будинку'!P190+'[3]по будинку'!O190+'[4]по будинку'!O190+'[5]по будинку'!O190+'[6]по будинку'!O190+'[7]по будинку'!O190+'[8]по будинку'!O190+'[9]по будинку'!O190+'[10]по будинку'!O190+'[11]по будинку'!O190+'[12]по будинку'!O190</f>
        <v>5501.0939399999997</v>
      </c>
      <c r="E190" s="11">
        <f>'[1]Прибирання сходових кліто'!Y191+'[2]по будинку'!Q190+'[3]по будинку'!P190+'[4]по будинку'!P190+'[5]по будинку'!P190+'[6]по будинку'!P190+'[7]по будинку'!P190+'[8]по будинку'!P190+'[9]по будинку'!P190+'[10]по будинку'!P190+'[11]по будинку'!P190+'[12]по будинку'!P190</f>
        <v>6259.6769306354245</v>
      </c>
      <c r="F190" s="10">
        <v>0</v>
      </c>
      <c r="G190" s="23">
        <f t="shared" si="113"/>
        <v>758.58299063542472</v>
      </c>
      <c r="H190" s="17">
        <f>'[1]Прибирання прибуд терит.'!H190+'[2]по будинку'!T190+'[3]по будинку'!S190+'[4]по будинку'!S190+'[5]по будинку'!S190+'[6]по будинку'!S190+'[7]по будинку'!S190+'[8]по будинку'!S190+'[9]по будинку'!S190+'[10]по будинку'!S190+'[11]по будинку'!S190+'[12]по будинку'!S190</f>
        <v>20686.639500000001</v>
      </c>
      <c r="I190" s="11">
        <f>'[1]Прибирання прибуд терит.'!AG190+'[2]по будинку'!U190+'[3]по будинку'!T190+'[4]по будинку'!T190+'[5]по будинку'!T190+'[6]по будинку'!T190+'[7]по будинку'!T190+'[8]по будинку'!T190+'[9]по будинку'!T190+'[10]по будинку'!T190+'[11]по будинку'!T190+'[12]по будинку'!T190</f>
        <v>24133.188372371082</v>
      </c>
      <c r="J190" s="10">
        <v>0</v>
      </c>
      <c r="K190" s="23">
        <f t="shared" si="77"/>
        <v>3446.5488723710805</v>
      </c>
      <c r="L190" s="22">
        <f>'[1]Вивезення та знешкодження ТПВ'!H192+'[2]по будинку'!X190+'[3]по будинку'!W190+'[4]по будинку'!W190+'[5]по будинку'!W190</f>
        <v>4906.2750000000005</v>
      </c>
      <c r="M190" s="10">
        <f>'[1]Вивезення та знешкодження ТПВ'!V192+'[2]по будинку'!Y190+'[3]по будинку'!X190+'[4]по будинку'!X190+'[5]по будинку'!X190</f>
        <v>5560.8736227797726</v>
      </c>
      <c r="N190" s="10">
        <v>0</v>
      </c>
      <c r="O190" s="15">
        <f t="shared" si="78"/>
        <v>654.59862277977209</v>
      </c>
      <c r="P190" s="17">
        <f>'[1]Приб підвал, тех.поверхів,покр '!H192+'[2]по будинку'!AB190+'[3]по будинку'!AA190+'[4]по будинку'!AA190+'[5]по будинку'!AA190+'[6]по будинку'!AA190+'[7]по будинку'!AA190+'[8]по будинку'!AA190+'[9]по будинку'!AA190+'[10]по будинку'!AA190+'[11]по будинку'!AA190+'[12]по будинку'!AA190</f>
        <v>309.54134999999997</v>
      </c>
      <c r="Q190" s="11">
        <f>'[1]Приб підвал, тех.поверхів,покр '!Q192+'[2]по будинку'!AC190+'[3]по будинку'!AB190+'[4]по будинку'!AB190+'[5]по будинку'!AB190+'[6]по будинку'!AB190+'[7]по будинку'!AB190+'[8]по будинку'!AB190+'[9]по будинку'!AB190+'[10]по будинку'!AB190+'[11]по будинку'!AB190+'[12]по будинку'!AB190</f>
        <v>107.9542934837592</v>
      </c>
      <c r="R190" s="10">
        <f t="shared" si="79"/>
        <v>201.58705651624075</v>
      </c>
      <c r="S190" s="23">
        <v>0</v>
      </c>
      <c r="T190" s="17">
        <v>0</v>
      </c>
      <c r="U190" s="10">
        <f>'[1]ТО ліфтів'!Q192+'[2]по будинку'!AG190+'[3]по будинку'!AF190+'[4]по будинку'!AF190+'[5]по будинку'!AF190+'[6]по будинку'!AF190+'[7]по будинку'!AF190+'[8]по будинку'!AF190+'[9]по будинку'!AF190+'[10]по будинку'!AF190+'[11]по будинку'!AF190+'[12]по будинку'!AF190</f>
        <v>0</v>
      </c>
      <c r="V190" s="10">
        <f t="shared" si="80"/>
        <v>0</v>
      </c>
      <c r="W190" s="23">
        <f t="shared" si="81"/>
        <v>0</v>
      </c>
      <c r="X190" s="17">
        <f>'[1]Обслуг. дисп.'!H192+'[2]по будинку'!AJ190+'[3]по будинку'!AI190+'[4]по будинку'!AI190+'[5]по будинку'!AI190+'[6]по будинку'!AI190+'[7]по будинку'!AI190+'[8]по будинку'!AI190+'[9]по будинку'!AI190+'[10]по будинку'!AI190+'[11]по будинку'!AI190+'[12]по будинку'!AI190</f>
        <v>0</v>
      </c>
      <c r="Y190" s="10">
        <f>'[1]Обслуг. дисп.'!O192+'[2]по будинку'!AK190+'[3]по будинку'!AJ190+'[4]по будинку'!AJ190+'[5]по будинку'!AJ190+'[6]по будинку'!AJ190+'[7]по будинку'!AJ190+'[8]по будинку'!AJ190+'[9]по будинку'!AJ190+'[10]по будинку'!AJ190+'[11]по будинку'!AJ190+'[12]по будинку'!AJ190</f>
        <v>0</v>
      </c>
      <c r="Z190" s="10">
        <f t="shared" si="82"/>
        <v>0</v>
      </c>
      <c r="AA190" s="27">
        <f t="shared" si="83"/>
        <v>0</v>
      </c>
      <c r="AB190" s="17">
        <f>'[1]ТО внутр. буд.сист'!H190+'[2]по будинку'!AN190+'[3]по будинку'!AM190+'[4]по будинку'!AM190+'[5]по будинку'!AM190+'[6]по будинку'!AM190+'[7]по будинку'!AM190+'[8]по будинку'!AM190+'[9]по будинку'!AM190+'[10]по будинку'!AM190+'[11]по будинку'!AM190+'[12]по будинку'!AM190</f>
        <v>15332.376990000002</v>
      </c>
      <c r="AC190" s="10">
        <f>'[1]ТО внутр. буд.сист'!W190+'[2]по будинку'!AO190+'[3]по будинку'!AN190+'[4]по будинку'!AN190+'[5]по будинку'!AN190+'[6]по будинку'!AN190+'[7]по будинку'!AN190+'[8]по будинку'!AN190+'[9]по будинку'!AN190+'[10]по будинку'!AN190+'[11]по будинку'!AN190+'[12]по будинку'!AN190</f>
        <v>11924.341633094122</v>
      </c>
      <c r="AD190" s="10">
        <f t="shared" si="96"/>
        <v>3408.0353569058807</v>
      </c>
      <c r="AE190" s="23">
        <v>0</v>
      </c>
      <c r="AF190" s="17">
        <f>[1]Дератизація!H191+'[2]по будинку'!AR190+'[3]по будинку'!AQ190+'[4]по будинку'!AQ190+'[5]по будинку'!AQ190+'[6]по будинку'!AQ190+'[7]по будинку'!AQ190+'[8]по будинку'!AQ190+'[9]по будинку'!AQ190+'[10]по будинку'!AQ190+'[11]по будинку'!AQ190+'[12]по будинку'!AQ190</f>
        <v>619.61793</v>
      </c>
      <c r="AG190" s="10">
        <f>[1]Дератизація!O191+'[2]по будинку'!AS190+'[3]по будинку'!AR190+'[4]по будинку'!AR190+'[5]по будинку'!AR190+'[6]по будинку'!AR190+'[7]по будинку'!AR190+'[8]по будинку'!AR190+'[9]по будинку'!AR190+'[10]по будинку'!AR190+'[11]по будинку'!AR190+'[12]по будинку'!AR190</f>
        <v>516.71848677538105</v>
      </c>
      <c r="AH190" s="10">
        <f t="shared" si="84"/>
        <v>102.89944322461895</v>
      </c>
      <c r="AI190" s="23">
        <v>0</v>
      </c>
      <c r="AJ190" s="17">
        <f>[1]Дезінсекція!H192+'[2]по будинку'!AV190+'[3]по будинку'!AU190+'[4]по будинку'!AU190+'[5]по будинку'!AU190+'[6]по будинку'!AU190+'[7]по будинку'!AU190+'[8]по будинку'!AU190+'[9]по будинку'!AU190+'[10]по будинку'!AU190+'[11]по будинку'!AU190+'[12]по будинку'!AU190</f>
        <v>22.658070000000006</v>
      </c>
      <c r="AK190" s="10">
        <f>[1]Дезінсекція!O192+'[2]по будинку'!AW190+'[3]по будинку'!AV190+'[4]по будинку'!AV190+'[5]по будинку'!AV190+'[6]по будинку'!AV190+'[7]по будинку'!AV190+'[8]по будинку'!AV190+'[9]по будинку'!AV190+'[10]по будинку'!AV190+'[11]по будинку'!AV190+'[12]по будинку'!AV190</f>
        <v>0</v>
      </c>
      <c r="AL190" s="10">
        <f t="shared" si="85"/>
        <v>22.658070000000006</v>
      </c>
      <c r="AM190" s="23">
        <v>0</v>
      </c>
      <c r="AN190" s="17">
        <f>'[1]Обслуг. ДВК'!H192+'[2]по будинку'!AZ190+'[3]по будинку'!AY190+'[4]по будинку'!AY190+'[5]по будинку'!AY190+'[6]по будинку'!AY190+'[7]по будинку'!AY190+'[8]по будинку'!AY190+'[9]по будинку'!AY190+'[10]по будинку'!AY190+'[11]по будинку'!AY190+'[12]по будинку'!AY190</f>
        <v>2437.0806000000007</v>
      </c>
      <c r="AO190" s="10">
        <f>'[1]Обслуг. ДВК'!Q192+'[2]по будинку'!BA190+'[3]по будинку'!AZ190+'[4]по будинку'!AZ190+'[5]по будинку'!AZ190+'[6]по будинку'!AZ190+'[7]по будинку'!AZ190+'[8]по будинку'!AZ190+'[9]по будинку'!AZ190+'[10]по будинку'!AZ190+'[11]по будинку'!AZ190+'[12]по будинку'!AZ190</f>
        <v>3050.2406276167912</v>
      </c>
      <c r="AP190" s="10">
        <v>0</v>
      </c>
      <c r="AQ190" s="23">
        <f t="shared" si="114"/>
        <v>613.16002761679056</v>
      </c>
      <c r="AR190" s="17">
        <f>'[1]ТО мереж електропост.'!H193+'[2]по будинку'!BD190+'[3]по будинку'!BC190+'[4]по будинку'!BC190+'[5]по будинку'!BC190+'[6]по будинку'!BC190+'[7]по будинку'!BC190+'[8]по будинку'!BC190+'[9]по будинку'!BC190+'[10]по будинку'!BC190+'[11]по будинку'!BC190+'[12]по будинку'!BC190</f>
        <v>2465.9830200000006</v>
      </c>
      <c r="AS190" s="11">
        <f>'[1]ТО мереж електропост.'!P193+'[2]по будинку'!BE190+'[3]по будинку'!BD190+'[4]по будинку'!BD190+'[5]по будинку'!BD190+'[6]по будинку'!BD190+'[7]по будинку'!BD190+'[8]по будинку'!BD190+'[9]по будинку'!BD190+'[10]по будинку'!BD190+'[11]по будинку'!BD190+'[12]по будинку'!BD190</f>
        <v>3925.3356939953005</v>
      </c>
      <c r="AT190" s="10">
        <f t="shared" si="97"/>
        <v>-1459.3526739952999</v>
      </c>
      <c r="AU190" s="23">
        <v>0</v>
      </c>
      <c r="AV190" s="17">
        <f>'[1]ПР констр.'!H192+'[2]по будинку'!BH190+'[3]по будинку'!BG190+'[4]по будинку'!BG190+'[5]по будинку'!BG190+'[6]по будинку'!BG190+'[7]по будинку'!BG190+'[8]по будинку'!BG190+'[9]по будинку'!BG190+'[10]по будинку'!BG190+'[11]по будинку'!BG190+'[12]по будинку'!BG190</f>
        <v>19993.516649999998</v>
      </c>
      <c r="AW190" s="10">
        <v>25637.140000000003</v>
      </c>
      <c r="AX190" s="10">
        <v>0</v>
      </c>
      <c r="AY190" s="23">
        <f>AW190-AV190</f>
        <v>5643.6233500000053</v>
      </c>
      <c r="AZ190" s="17">
        <f>'[1]Прибирання та вивезення снігу'!H191+'[2]по будинку'!BL190+'[3]по будинку'!BK190+'[4]по будинку'!BK190+'[5]по будинку'!BK190+'[6]по будинку'!BK190+'[7]по будинку'!BK190+'[8]по будинку'!BK190+'[9]по будинку'!BK190+'[10]по будинку'!BK190+'[11]по будинку'!BK190+'[12]по будинку'!BK190</f>
        <v>3304.3316100000006</v>
      </c>
      <c r="BA190" s="10">
        <f>'[1]Прибирання та вивезення снігу'!R191+'[2]по будинку'!BM190+'[3]по будинку'!BL190+'[4]по будинку'!BL190+'[5]по будинку'!BL190+'[6]по будинку'!BL190+'[7]по будинку'!BL190+'[8]по будинку'!BL190+'[9]по будинку'!BL190+'[10]по будинку'!BL190+'[11]по будинку'!BL190+'[12]по будинку'!BL190</f>
        <v>1706.4908280500176</v>
      </c>
      <c r="BB190" s="10">
        <f t="shared" si="76"/>
        <v>1597.840781949983</v>
      </c>
      <c r="BC190" s="23">
        <v>0</v>
      </c>
      <c r="BD190" s="17">
        <f>'[1]експлуатація номерних знаків'!H192+'[2]по будинку'!BP190+'[3]по будинку'!BO190+'[4]по будинку'!BO190+'[5]по будинку'!BO190+'[6]по будинку'!BO190+'[7]по будинку'!BO190+'[8]по будинку'!BO190+'[9]по будинку'!BO190+'[10]по будинку'!BO190+'[11]по будинку'!BO190+'[12]по будинку'!BO190</f>
        <v>16.413720000000005</v>
      </c>
      <c r="BE190" s="10">
        <f>'[1]експлуатація номерних знаків'!P192+'[2]по будинку'!BQ190+'[3]по будинку'!BP190+'[4]по будинку'!BP190+'[5]по будинку'!BP190+'[6]по будинку'!BP190+'[7]по будинку'!BP190+'[8]по будинку'!BP190+'[9]по будинку'!BP190+'[10]по будинку'!BP190+'[11]по будинку'!BP190+'[12]по будинку'!BP190</f>
        <v>0</v>
      </c>
      <c r="BF190" s="12">
        <f t="shared" si="88"/>
        <v>16.413720000000005</v>
      </c>
      <c r="BG190" s="29">
        <v>0</v>
      </c>
      <c r="BH190" s="17">
        <f>'[1]Освітлення місць загального кор'!H192+'[2]по будинку'!BT190+'[3]по будинку'!BS190+'[4]по будинку'!BS190+'[5]по будинку'!BS190+'[6]по будинку'!BS190+'[7]по будинку'!BS190+'[8]по будинку'!BS190+'[9]по будинку'!BS190+'[10]по будинку'!BS190+'[11]по будинку'!BS190+'[12]по будинку'!BS190</f>
        <v>10400.232540000001</v>
      </c>
      <c r="BI190" s="10">
        <f>'[1]Освітлення місць загального кор'!Q192+'[2]по будинку'!BU190+'[3]по будинку'!BT190+'[4]по будинку'!BT190+'[5]по будинку'!BT190+'[6]по будинку'!BT190+'[7]по будинку'!BT190+'[8]по будинку'!BT190+'[9]по будинку'!BT190+'[10]по будинку'!BT190+'[11]по будинку'!BT190+'[12]по будинку'!BT190</f>
        <v>13371.522627514063</v>
      </c>
      <c r="BJ190" s="10">
        <v>0</v>
      </c>
      <c r="BK190" s="27">
        <f t="shared" si="102"/>
        <v>2971.2900875140622</v>
      </c>
      <c r="BL190" s="17">
        <v>0</v>
      </c>
      <c r="BM190" s="10">
        <f>'[1]Енергопостачання ліфтів'!P192+'[2]по будинку'!BY190+'[3]по будинку'!BX190+'[4]по будинку'!BX190+'[5]по будинку'!BX190+'[6]по будинку'!BX190+'[7]по будинку'!BX190+'[8]по будинку'!BX190+'[9]по будинку'!BX190+'[10]по будинку'!BX190+'[11]по будинку'!BX190+'[12]по будинку'!BX190</f>
        <v>0</v>
      </c>
      <c r="BN190" s="10">
        <f t="shared" si="90"/>
        <v>0</v>
      </c>
      <c r="BO190" s="23">
        <f t="shared" si="91"/>
        <v>0</v>
      </c>
      <c r="BP190" s="134">
        <f t="shared" si="92"/>
        <v>85995.760919999986</v>
      </c>
      <c r="BQ190" s="12">
        <f t="shared" si="92"/>
        <v>96193.483116315721</v>
      </c>
      <c r="BR190" s="10">
        <v>0</v>
      </c>
      <c r="BS190" s="15">
        <f t="shared" si="99"/>
        <v>10197.722196315735</v>
      </c>
      <c r="BT190" s="30">
        <f t="shared" si="94"/>
        <v>1.1185840102723488</v>
      </c>
    </row>
    <row r="191" spans="1:72" ht="17.100000000000001" customHeight="1" x14ac:dyDescent="0.2">
      <c r="A191" s="136">
        <v>186</v>
      </c>
      <c r="B191" s="39" t="s">
        <v>50</v>
      </c>
      <c r="C191" s="36" t="s">
        <v>94</v>
      </c>
      <c r="D191" s="22">
        <f>'[1]Прибирання сходових кліто'!H192+'[2]по будинку'!P191+'[3]по будинку'!O191+'[4]по будинку'!O191+'[5]по будинку'!O191+'[6]по будинку'!O191+'[7]по будинку'!O191+'[8]по будинку'!O191+'[9]по будинку'!O191+'[10]по будинку'!O191+'[11]по будинку'!O191+'[12]по будинку'!O191</f>
        <v>5615.6549400000013</v>
      </c>
      <c r="E191" s="11">
        <f>'[1]Прибирання сходових кліто'!Y192+'[2]по будинку'!Q191+'[3]по будинку'!P191+'[4]по будинку'!P191+'[5]по будинку'!P191+'[6]по будинку'!P191+'[7]по будинку'!P191+'[8]по будинку'!P191+'[9]по будинку'!P191+'[10]по будинку'!P191+'[11]по будинку'!P191+'[12]по будинку'!P191</f>
        <v>6879.3973624567689</v>
      </c>
      <c r="F191" s="10">
        <v>0</v>
      </c>
      <c r="G191" s="23">
        <f t="shared" si="113"/>
        <v>1263.7424224567676</v>
      </c>
      <c r="H191" s="17">
        <f>'[1]Прибирання прибуд терит.'!H191+'[2]по будинку'!T191+'[3]по будинку'!S191+'[4]по будинку'!S191+'[5]по будинку'!S191+'[6]по будинку'!S191+'[7]по будинку'!S191+'[8]по будинку'!S191+'[9]по будинку'!S191+'[10]по будинку'!S191+'[11]по будинку'!S191+'[12]по будинку'!S191</f>
        <v>10181.613960000001</v>
      </c>
      <c r="I191" s="11">
        <f>'[1]Прибирання прибуд терит.'!AG191+'[2]по будинку'!U191+'[3]по будинку'!T191+'[4]по будинку'!T191+'[5]по будинку'!T191+'[6]по будинку'!T191+'[7]по будинку'!T191+'[8]по будинку'!T191+'[9]по будинку'!T191+'[10]по будинку'!T191+'[11]по будинку'!T191+'[12]по будинку'!T191</f>
        <v>17225.720006821477</v>
      </c>
      <c r="J191" s="10">
        <v>0</v>
      </c>
      <c r="K191" s="23">
        <f t="shared" si="77"/>
        <v>7044.1060468214764</v>
      </c>
      <c r="L191" s="22">
        <f>'[1]Вивезення та знешкодження ТПВ'!H193+'[2]по будинку'!X191+'[3]по будинку'!W191+'[4]по будинку'!W191+'[5]по будинку'!W191</f>
        <v>2706.0768000000003</v>
      </c>
      <c r="M191" s="10">
        <f>'[1]Вивезення та знешкодження ТПВ'!V193+'[2]по будинку'!Y191+'[3]по будинку'!X191+'[4]по будинку'!X191+'[5]по будинку'!X191</f>
        <v>2799.7651688913584</v>
      </c>
      <c r="N191" s="10">
        <v>0</v>
      </c>
      <c r="O191" s="15">
        <f t="shared" si="78"/>
        <v>93.688368891358095</v>
      </c>
      <c r="P191" s="17">
        <f>'[1]Приб підвал, тех.поверхів,покр '!H193+'[2]по будинку'!AB191+'[3]по будинку'!AA191+'[4]по будинку'!AA191+'[5]по будинку'!AA191+'[6]по будинку'!AA191+'[7]по будинку'!AA191+'[8]по будинку'!AA191+'[9]по будинку'!AA191+'[10]по будинку'!AA191+'[11]по будинку'!AA191+'[12]по будинку'!AA191</f>
        <v>217.03172400000005</v>
      </c>
      <c r="Q191" s="11">
        <f>'[1]Приб підвал, тех.поверхів,покр '!Q193+'[2]по будинку'!AC191+'[3]по будинку'!AB191+'[4]по будинку'!AB191+'[5]по будинку'!AB191+'[6]по будинку'!AB191+'[7]по будинку'!AB191+'[8]по будинку'!AB191+'[9]по будинку'!AB191+'[10]по будинку'!AB191+'[11]по будинку'!AB191+'[12]по будинку'!AB191</f>
        <v>119.93502465859562</v>
      </c>
      <c r="R191" s="10">
        <f t="shared" si="79"/>
        <v>97.096699341404431</v>
      </c>
      <c r="S191" s="23">
        <v>0</v>
      </c>
      <c r="T191" s="17">
        <v>0</v>
      </c>
      <c r="U191" s="10">
        <f>'[1]ТО ліфтів'!Q193+'[2]по будинку'!AG191+'[3]по будинку'!AF191+'[4]по будинку'!AF191+'[5]по будинку'!AF191+'[6]по будинку'!AF191+'[7]по будинку'!AF191+'[8]по будинку'!AF191+'[9]по будинку'!AF191+'[10]по будинку'!AF191+'[11]по будинку'!AF191+'[12]по будинку'!AF191</f>
        <v>0</v>
      </c>
      <c r="V191" s="10">
        <f t="shared" si="80"/>
        <v>0</v>
      </c>
      <c r="W191" s="23">
        <f t="shared" si="81"/>
        <v>0</v>
      </c>
      <c r="X191" s="17">
        <f>'[1]Обслуг. дисп.'!H193+'[2]по будинку'!AJ191+'[3]по будинку'!AI191+'[4]по будинку'!AI191+'[5]по будинку'!AI191+'[6]по будинку'!AI191+'[7]по будинку'!AI191+'[8]по будинку'!AI191+'[9]по будинку'!AI191+'[10]по будинку'!AI191+'[11]по будинку'!AI191+'[12]по будинку'!AI191</f>
        <v>0</v>
      </c>
      <c r="Y191" s="10">
        <f>'[1]Обслуг. дисп.'!O193+'[2]по будинку'!AK191+'[3]по будинку'!AJ191+'[4]по будинку'!AJ191+'[5]по будинку'!AJ191+'[6]по будинку'!AJ191+'[7]по будинку'!AJ191+'[8]по будинку'!AJ191+'[9]по будинку'!AJ191+'[10]по будинку'!AJ191+'[11]по будинку'!AJ191+'[12]по будинку'!AJ191</f>
        <v>0</v>
      </c>
      <c r="Z191" s="10">
        <f t="shared" si="82"/>
        <v>0</v>
      </c>
      <c r="AA191" s="27">
        <f t="shared" si="83"/>
        <v>0</v>
      </c>
      <c r="AB191" s="17">
        <f>'[1]ТО внутр. буд.сист'!H191+'[2]по будинку'!AN191+'[3]по будинку'!AM191+'[4]по будинку'!AM191+'[5]по будинку'!AM191+'[6]по будинку'!AM191+'[7]по будинку'!AM191+'[8]по будинку'!AM191+'[9]по будинку'!AM191+'[10]по будинку'!AM191+'[11]по будинку'!AM191+'[12]по будинку'!AM191</f>
        <v>8762.5603800000008</v>
      </c>
      <c r="AC191" s="10">
        <f>'[1]ТО внутр. буд.сист'!W191+'[2]по будинку'!AO191+'[3]по будинку'!AN191+'[4]по будинку'!AN191+'[5]по будинку'!AN191+'[6]по будинку'!AN191+'[7]по будинку'!AN191+'[8]по будинку'!AN191+'[9]по будинку'!AN191+'[10]по будинку'!AN191+'[11]по будинку'!AN191+'[12]по будинку'!AN191</f>
        <v>4632.0608351739411</v>
      </c>
      <c r="AD191" s="10">
        <f t="shared" si="96"/>
        <v>4130.4995448260597</v>
      </c>
      <c r="AE191" s="23">
        <v>0</v>
      </c>
      <c r="AF191" s="17">
        <f>[1]Дератизація!H192+'[2]по будинку'!AR191+'[3]по будинку'!AQ191+'[4]по будинку'!AQ191+'[5]по будинку'!AQ191+'[6]по будинку'!AQ191+'[7]по будинку'!AQ191+'[8]по будинку'!AQ191+'[9]по будинку'!AQ191+'[10]по будинку'!AQ191+'[11]по будинку'!AQ191+'[12]по будинку'!AQ191</f>
        <v>712.52747999999997</v>
      </c>
      <c r="AG191" s="10">
        <f>[1]Дератизація!O192+'[2]по будинку'!AS191+'[3]по будинку'!AR191+'[4]по будинку'!AR191+'[5]по будинку'!AR191+'[6]по будинку'!AR191+'[7]по будинку'!AR191+'[8]по будинку'!AR191+'[9]по будинку'!AR191+'[10]по будинку'!AR191+'[11]по будинку'!AR191+'[12]по будинку'!AR191</f>
        <v>590.84484631279031</v>
      </c>
      <c r="AH191" s="10">
        <f t="shared" si="84"/>
        <v>121.68263368720966</v>
      </c>
      <c r="AI191" s="23">
        <v>0</v>
      </c>
      <c r="AJ191" s="17">
        <f>[1]Дезінсекція!H193+'[2]по будинку'!AV191+'[3]по будинку'!AU191+'[4]по будинку'!AU191+'[5]по будинку'!AU191+'[6]по будинку'!AU191+'[7]по будинку'!AU191+'[8]по будинку'!AU191+'[9]по будинку'!AU191+'[10]по будинку'!AU191+'[11]по будинку'!AU191+'[12]по будинку'!AU191</f>
        <v>20.732040000000005</v>
      </c>
      <c r="AK191" s="10">
        <f>[1]Дезінсекція!O193+'[2]по будинку'!AW191+'[3]по будинку'!AV191+'[4]по будинку'!AV191+'[5]по будинку'!AV191+'[6]по будинку'!AV191+'[7]по будинку'!AV191+'[8]по будинку'!AV191+'[9]по будинку'!AV191+'[10]по будинку'!AV191+'[11]по будинку'!AV191+'[12]по будинку'!AV191</f>
        <v>0</v>
      </c>
      <c r="AL191" s="10">
        <f t="shared" si="85"/>
        <v>20.732040000000005</v>
      </c>
      <c r="AM191" s="23">
        <v>0</v>
      </c>
      <c r="AN191" s="17">
        <f>'[1]Обслуг. ДВК'!H193+'[2]по будинку'!AZ191+'[3]по будинку'!AY191+'[4]по будинку'!AY191+'[5]по будинку'!AY191+'[6]по будинку'!AY191+'[7]по будинку'!AY191+'[8]по будинку'!AY191+'[9]по будинку'!AY191+'[10]по будинку'!AY191+'[11]по будинку'!AY191+'[12]по будинку'!AY191</f>
        <v>1004.9583600000001</v>
      </c>
      <c r="AO191" s="10">
        <f>'[1]Обслуг. ДВК'!Q193+'[2]по будинку'!BA191+'[3]по будинку'!AZ191+'[4]по будинку'!AZ191+'[5]по будинку'!AZ191+'[6]по будинку'!AZ191+'[7]по будинку'!AZ191+'[8]по будинку'!AZ191+'[9]по будинку'!AZ191+'[10]по будинку'!AZ191+'[11]по будинку'!AZ191+'[12]по будинку'!AZ191</f>
        <v>1089.3716527202828</v>
      </c>
      <c r="AP191" s="10">
        <v>0</v>
      </c>
      <c r="AQ191" s="23">
        <f t="shared" si="114"/>
        <v>84.413292720282698</v>
      </c>
      <c r="AR191" s="17">
        <f>'[1]ТО мереж електропост.'!H194+'[2]по будинку'!BD191+'[3]по будинку'!BC191+'[4]по будинку'!BC191+'[5]по будинку'!BC191+'[6]по будинку'!BC191+'[7]по будинку'!BC191+'[8]по будинку'!BC191+'[9]по будинку'!BC191+'[10]по будинку'!BC191+'[11]по будинку'!BC191+'[12]по будинку'!BC191</f>
        <v>2630.8958760000005</v>
      </c>
      <c r="AS191" s="11">
        <f>'[1]ТО мереж електропост.'!P194+'[2]по будинку'!BE191+'[3]по будинку'!BD191+'[4]по будинку'!BD191+'[5]по будинку'!BD191+'[6]по будинку'!BD191+'[7]по будинку'!BD191+'[8]по будинку'!BD191+'[9]по будинку'!BD191+'[10]по будинку'!BD191+'[11]по будинку'!BD191+'[12]по будинку'!BD191</f>
        <v>5545.2378703792765</v>
      </c>
      <c r="AT191" s="10">
        <f t="shared" si="97"/>
        <v>-2914.341994379276</v>
      </c>
      <c r="AU191" s="23">
        <v>0</v>
      </c>
      <c r="AV191" s="17">
        <f>'[1]ПР констр.'!H193+'[2]по будинку'!BH191+'[3]по будинку'!BG191+'[4]по будинку'!BG191+'[5]по будинку'!BG191+'[6]по будинку'!BG191+'[7]по будинку'!BG191+'[8]по будинку'!BG191+'[9]по будинку'!BG191+'[10]по будинку'!BG191+'[11]по будинку'!BG191+'[12]по будинку'!BG191</f>
        <v>12899.802636000004</v>
      </c>
      <c r="AW191" s="10">
        <v>6401.43</v>
      </c>
      <c r="AX191" s="10">
        <f t="shared" si="87"/>
        <v>6498.3726360000037</v>
      </c>
      <c r="AY191" s="23">
        <v>0</v>
      </c>
      <c r="AZ191" s="17">
        <f>'[1]Прибирання та вивезення снігу'!H192+'[2]по будинку'!BL191+'[3]по будинку'!BK191+'[4]по будинку'!BK191+'[5]по будинку'!BK191+'[6]по будинку'!BK191+'[7]по будинку'!BK191+'[8]по будинку'!BK191+'[9]по будинку'!BK191+'[10]по будинку'!BK191+'[11]по будинку'!BK191+'[12]по будинку'!BK191</f>
        <v>2843.999424000001</v>
      </c>
      <c r="BA191" s="10">
        <f>'[1]Прибирання та вивезення снігу'!R192+'[2]по будинку'!BM191+'[3]по будинку'!BL191+'[4]по будинку'!BL191+'[5]по будинку'!BL191+'[6]по будинку'!BL191+'[7]по будинку'!BL191+'[8]по будинку'!BL191+'[9]по будинку'!BL191+'[10]по будинку'!BL191+'[11]по будинку'!BL191+'[12]по будинку'!BL191</f>
        <v>1965.6320906430174</v>
      </c>
      <c r="BB191" s="10">
        <f t="shared" si="76"/>
        <v>878.36733335698364</v>
      </c>
      <c r="BC191" s="23">
        <v>0</v>
      </c>
      <c r="BD191" s="17">
        <f>'[1]експлуатація номерних знаків'!H193+'[2]по будинку'!BP191+'[3]по будинку'!BO191+'[4]по будинку'!BO191+'[5]по будинку'!BO191+'[6]по будинку'!BO191+'[7]по будинку'!BO191+'[8]по будинку'!BO191+'[9]по будинку'!BO191+'[10]по будинку'!BO191+'[11]по будинку'!BO191+'[12]по будинку'!BO191</f>
        <v>13.857732000000004</v>
      </c>
      <c r="BE191" s="10">
        <f>'[1]експлуатація номерних знаків'!P193+'[2]по будинку'!BQ191+'[3]по будинку'!BP191+'[4]по будинку'!BP191+'[5]по будинку'!BP191+'[6]по будинку'!BP191+'[7]по будинку'!BP191+'[8]по будинку'!BP191+'[9]по будинку'!BP191+'[10]по будинку'!BP191+'[11]по будинку'!BP191+'[12]по будинку'!BP191</f>
        <v>0</v>
      </c>
      <c r="BF191" s="12">
        <f t="shared" si="88"/>
        <v>13.857732000000004</v>
      </c>
      <c r="BG191" s="29">
        <v>0</v>
      </c>
      <c r="BH191" s="17">
        <f>'[1]Освітлення місць загального кор'!H193+'[2]по будинку'!BT191+'[3]по будинку'!BS191+'[4]по будинку'!BS191+'[5]по будинку'!BS191+'[6]по будинку'!BS191+'[7]по будинку'!BS191+'[8]по будинку'!BS191+'[9]по будинку'!BS191+'[10]по будинку'!BS191+'[11]по будинку'!BS191+'[12]по будинку'!BS191</f>
        <v>4508.6731200000004</v>
      </c>
      <c r="BI191" s="10">
        <f>'[1]Освітлення місць загального кор'!Q193+'[2]по будинку'!BU191+'[3]по будинку'!BT191+'[4]по будинку'!BT191+'[5]по будинку'!BT191+'[6]по будинку'!BT191+'[7]по будинку'!BT191+'[8]по будинку'!BT191+'[9]по будинку'!BT191+'[10]по будинку'!BT191+'[11]по будинку'!BT191+'[12]по будинку'!BT191</f>
        <v>5399.3476588229796</v>
      </c>
      <c r="BJ191" s="10">
        <v>0</v>
      </c>
      <c r="BK191" s="27">
        <f t="shared" si="102"/>
        <v>890.67453882297923</v>
      </c>
      <c r="BL191" s="17">
        <v>0</v>
      </c>
      <c r="BM191" s="10">
        <f>'[1]Енергопостачання ліфтів'!P193+'[2]по будинку'!BY191+'[3]по будинку'!BX191+'[4]по будинку'!BX191+'[5]по будинку'!BX191+'[6]по будинку'!BX191+'[7]по будинку'!BX191+'[8]по будинку'!BX191+'[9]по будинку'!BX191+'[10]по будинку'!BX191+'[11]по будинку'!BX191+'[12]по будинку'!BX191</f>
        <v>0</v>
      </c>
      <c r="BN191" s="10">
        <f t="shared" si="90"/>
        <v>0</v>
      </c>
      <c r="BO191" s="23">
        <f t="shared" si="91"/>
        <v>0</v>
      </c>
      <c r="BP191" s="134">
        <f t="shared" si="92"/>
        <v>52118.384471999998</v>
      </c>
      <c r="BQ191" s="12">
        <f t="shared" si="92"/>
        <v>52648.742516880491</v>
      </c>
      <c r="BR191" s="10">
        <v>0</v>
      </c>
      <c r="BS191" s="15">
        <f t="shared" si="99"/>
        <v>530.35804488049325</v>
      </c>
      <c r="BT191" s="30">
        <f t="shared" si="94"/>
        <v>1.0101760261806545</v>
      </c>
    </row>
    <row r="192" spans="1:72" ht="17.100000000000001" customHeight="1" x14ac:dyDescent="0.2">
      <c r="A192" s="135">
        <v>187</v>
      </c>
      <c r="B192" s="39" t="s">
        <v>50</v>
      </c>
      <c r="C192" s="36">
        <v>132</v>
      </c>
      <c r="D192" s="22">
        <f>'[1]Прибирання сходових кліто'!H193+'[2]по будинку'!P192+'[3]по будинку'!O192+'[4]по будинку'!O192+'[5]по будинку'!O192+'[6]по будинку'!O192+'[7]по будинку'!O192+'[8]по будинку'!O192+'[9]по будинку'!O192+'[10]по будинку'!O192+'[11]по будинку'!O192+'[12]по будинку'!O192</f>
        <v>9685.573620000001</v>
      </c>
      <c r="E192" s="11">
        <f>'[1]Прибирання сходових кліто'!Y193+'[2]по будинку'!Q192+'[3]по будинку'!P192+'[4]по будинку'!P192+'[5]по будинку'!P192+'[6]по будинку'!P192+'[7]по будинку'!P192+'[8]по будинку'!P192+'[9]по будинку'!P192+'[10]по будинку'!P192+'[11]по будинку'!P192+'[12]по будинку'!P192</f>
        <v>11162.569396730081</v>
      </c>
      <c r="F192" s="10">
        <v>0</v>
      </c>
      <c r="G192" s="23">
        <f t="shared" si="113"/>
        <v>1476.9957767300803</v>
      </c>
      <c r="H192" s="17">
        <f>'[1]Прибирання прибуд терит.'!H192+'[2]по будинку'!T192+'[3]по будинку'!S192+'[4]по будинку'!S192+'[5]по будинку'!S192+'[6]по будинку'!S192+'[7]по будинку'!S192+'[8]по будинку'!S192+'[9]по будинку'!S192+'[10]по будинку'!S192+'[11]по будинку'!S192+'[12]по будинку'!S192</f>
        <v>18183.675599999999</v>
      </c>
      <c r="I192" s="11">
        <f>'[1]Прибирання прибуд терит.'!AG192+'[2]по будинку'!U192+'[3]по будинку'!T192+'[4]по будинку'!T192+'[5]по будинку'!T192+'[6]по будинку'!T192+'[7]по будинку'!T192+'[8]по будинку'!T192+'[9]по будинку'!T192+'[10]по будинку'!T192+'[11]по будинку'!T192+'[12]по будинку'!T192</f>
        <v>39602.871536768638</v>
      </c>
      <c r="J192" s="10">
        <v>0</v>
      </c>
      <c r="K192" s="23">
        <f t="shared" si="77"/>
        <v>21419.19593676864</v>
      </c>
      <c r="L192" s="22">
        <f>'[1]Вивезення та знешкодження ТПВ'!H194+'[2]по будинку'!X192+'[3]по будинку'!W192+'[4]по будинку'!W192+'[5]по будинку'!W192</f>
        <v>5945.616</v>
      </c>
      <c r="M192" s="10">
        <f>'[1]Вивезення та знешкодження ТПВ'!V194+'[2]по будинку'!Y192+'[3]по будинку'!X192+'[4]по будинку'!X192+'[5]по будинку'!X192</f>
        <v>8054.2509922623658</v>
      </c>
      <c r="N192" s="10">
        <v>0</v>
      </c>
      <c r="O192" s="15">
        <f t="shared" si="78"/>
        <v>2108.6349922623658</v>
      </c>
      <c r="P192" s="17">
        <f>'[1]Приб підвал, тех.поверхів,покр '!H194+'[2]по будинку'!AB192+'[3]по будинку'!AA192+'[4]по будинку'!AA192+'[5]по будинку'!AA192+'[6]по будинку'!AA192+'[7]по будинку'!AA192+'[8]по будинку'!AA192+'[9]по будинку'!AA192+'[10]по будинку'!AA192+'[11]по будинку'!AA192+'[12]по будинку'!AA192</f>
        <v>757.24026000000003</v>
      </c>
      <c r="Q192" s="11">
        <f>'[1]Приб підвал, тех.поверхів,покр '!Q194+'[2]по будинку'!AC192+'[3]по будинку'!AB192+'[4]по будинку'!AB192+'[5]по будинку'!AB192+'[6]по будинку'!AB192+'[7]по будинку'!AB192+'[8]по будинку'!AB192+'[9]по будинку'!AB192+'[10]по будинку'!AB192+'[11]по будинку'!AB192+'[12]по будинку'!AB192</f>
        <v>248.73391719685375</v>
      </c>
      <c r="R192" s="10">
        <f t="shared" si="79"/>
        <v>508.50634280314625</v>
      </c>
      <c r="S192" s="23">
        <v>0</v>
      </c>
      <c r="T192" s="17">
        <v>0</v>
      </c>
      <c r="U192" s="10">
        <f>'[1]ТО ліфтів'!Q194+'[2]по будинку'!AG192+'[3]по будинку'!AF192+'[4]по будинку'!AF192+'[5]по будинку'!AF192+'[6]по будинку'!AF192+'[7]по будинку'!AF192+'[8]по будинку'!AF192+'[9]по будинку'!AF192+'[10]по будинку'!AF192+'[11]по будинку'!AF192+'[12]по будинку'!AF192</f>
        <v>0</v>
      </c>
      <c r="V192" s="10">
        <f t="shared" si="80"/>
        <v>0</v>
      </c>
      <c r="W192" s="23">
        <f t="shared" si="81"/>
        <v>0</v>
      </c>
      <c r="X192" s="17">
        <f>'[1]Обслуг. дисп.'!H194+'[2]по будинку'!AJ192+'[3]по будинку'!AI192+'[4]по будинку'!AI192+'[5]по будинку'!AI192+'[6]по будинку'!AI192+'[7]по будинку'!AI192+'[8]по будинку'!AI192+'[9]по будинку'!AI192+'[10]по будинку'!AI192+'[11]по будинку'!AI192+'[12]по будинку'!AI192</f>
        <v>0</v>
      </c>
      <c r="Y192" s="10">
        <f>'[1]Обслуг. дисп.'!O194+'[2]по будинку'!AK192+'[3]по будинку'!AJ192+'[4]по будинку'!AJ192+'[5]по будинку'!AJ192+'[6]по будинку'!AJ192+'[7]по будинку'!AJ192+'[8]по будинку'!AJ192+'[9]по будинку'!AJ192+'[10]по будинку'!AJ192+'[11]по будинку'!AJ192+'[12]по будинку'!AJ192</f>
        <v>0</v>
      </c>
      <c r="Z192" s="10">
        <f t="shared" si="82"/>
        <v>0</v>
      </c>
      <c r="AA192" s="27">
        <f t="shared" si="83"/>
        <v>0</v>
      </c>
      <c r="AB192" s="17">
        <f>'[1]ТО внутр. буд.сист'!H192+'[2]по будинку'!AN192+'[3]по будинку'!AM192+'[4]по будинку'!AM192+'[5]по будинку'!AM192+'[6]по будинку'!AM192+'[7]по будинку'!AM192+'[8]по будинку'!AM192+'[9]по будинку'!AM192+'[10]по будинку'!AM192+'[11]по будинку'!AM192+'[12]по будинку'!AM192</f>
        <v>22260.000940000005</v>
      </c>
      <c r="AC192" s="10">
        <f>'[1]ТО внутр. буд.сист'!W192+'[2]по будинку'!AO192+'[3]по будинку'!AN192+'[4]по будинку'!AN192+'[5]по будинку'!AN192+'[6]по будинку'!AN192+'[7]по будинку'!AN192+'[8]по будинку'!AN192+'[9]по будинку'!AN192+'[10]по будинку'!AN192+'[11]по будинку'!AN192+'[12]по будинку'!AN192</f>
        <v>15903.519388450894</v>
      </c>
      <c r="AD192" s="10">
        <f t="shared" si="96"/>
        <v>6356.4815515491118</v>
      </c>
      <c r="AE192" s="23">
        <v>0</v>
      </c>
      <c r="AF192" s="17">
        <f>[1]Дератизація!H193+'[2]по будинку'!AR192+'[3]по будинку'!AQ192+'[4]по будинку'!AQ192+'[5]по будинку'!AQ192+'[6]по будинку'!AQ192+'[7]по будинку'!AQ192+'[8]по будинку'!AQ192+'[9]по будинку'!AQ192+'[10]по будинку'!AQ192+'[11]по будинку'!AQ192+'[12]по будинку'!AQ192</f>
        <v>1439.8850600000001</v>
      </c>
      <c r="AG192" s="10">
        <f>[1]Дератизація!O193+'[2]по будинку'!AS192+'[3]по будинку'!AR192+'[4]по будинку'!AR192+'[5]по будинку'!AR192+'[6]по будинку'!AR192+'[7]по будинку'!AR192+'[8]по будинку'!AR192+'[9]по будинку'!AR192+'[10]по будинку'!AR192+'[11]по будинку'!AR192+'[12]по будинку'!AR192</f>
        <v>1195.6485525384696</v>
      </c>
      <c r="AH192" s="10">
        <f t="shared" si="84"/>
        <v>244.23650746153044</v>
      </c>
      <c r="AI192" s="23">
        <v>0</v>
      </c>
      <c r="AJ192" s="17">
        <f>[1]Дезінсекція!H194+'[2]по будинку'!AV192+'[3]по будинку'!AU192+'[4]по будинку'!AU192+'[5]по будинку'!AU192+'[6]по будинку'!AU192+'[7]по будинку'!AU192+'[8]по будинку'!AU192+'[9]по будинку'!AU192+'[10]по будинку'!AU192+'[11]по будинку'!AU192+'[12]по будинку'!AU192</f>
        <v>44.592120000000001</v>
      </c>
      <c r="AK192" s="10">
        <f>[1]Дезінсекція!O194+'[2]по будинку'!AW192+'[3]по будинку'!AV192+'[4]по будинку'!AV192+'[5]по будинку'!AV192+'[6]по будинку'!AV192+'[7]по будинку'!AV192+'[8]по будинку'!AV192+'[9]по будинку'!AV192+'[10]по будинку'!AV192+'[11]по будинку'!AV192+'[12]по будинку'!AV192</f>
        <v>0</v>
      </c>
      <c r="AL192" s="10">
        <f t="shared" si="85"/>
        <v>44.592120000000001</v>
      </c>
      <c r="AM192" s="23">
        <v>0</v>
      </c>
      <c r="AN192" s="17">
        <f>'[1]Обслуг. ДВК'!H194+'[2]по будинку'!AZ192+'[3]по будинку'!AY192+'[4]по будинку'!AY192+'[5]по будинку'!AY192+'[6]по будинку'!AY192+'[7]по будинку'!AY192+'[8]по будинку'!AY192+'[9]по будинку'!AY192+'[10]по будинку'!AY192+'[11]по будинку'!AY192+'[12]по будинку'!AY192</f>
        <v>1570.3583000000003</v>
      </c>
      <c r="AO192" s="10">
        <f>'[1]Обслуг. ДВК'!Q194+'[2]по будинку'!BA192+'[3]по будинку'!AZ192+'[4]по будинку'!AZ192+'[5]по будинку'!AZ192+'[6]по будинку'!AZ192+'[7]по будинку'!AZ192+'[8]по будинку'!AZ192+'[9]по будинку'!AZ192+'[10]по будинку'!AZ192+'[11]по будинку'!AZ192+'[12]по будинку'!AZ192</f>
        <v>4078.6132006179973</v>
      </c>
      <c r="AP192" s="10">
        <v>0</v>
      </c>
      <c r="AQ192" s="23">
        <f t="shared" si="114"/>
        <v>2508.254900617997</v>
      </c>
      <c r="AR192" s="17">
        <f>'[1]ТО мереж електропост.'!H195+'[2]по будинку'!BD192+'[3]по будинку'!BC192+'[4]по будинку'!BC192+'[5]по будинку'!BC192+'[6]по будинку'!BC192+'[7]по будинку'!BC192+'[8]по будинку'!BC192+'[9]по будинку'!BC192+'[10]по будинку'!BC192+'[11]по будинку'!BC192+'[12]по будинку'!BC192</f>
        <v>6786.260040000001</v>
      </c>
      <c r="AS192" s="11">
        <f>'[1]ТО мереж електропост.'!P195+'[2]по будинку'!BE192+'[3]по будинку'!BD192+'[4]по будинку'!BD192+'[5]по будинку'!BD192+'[6]по будинку'!BD192+'[7]по будинку'!BD192+'[8]по будинку'!BD192+'[9]по будинку'!BD192+'[10]по будинку'!BD192+'[11]по будинку'!BD192+'[12]по будинку'!BD192</f>
        <v>3225.3256378073152</v>
      </c>
      <c r="AT192" s="10">
        <f t="shared" si="97"/>
        <v>3560.9344021926859</v>
      </c>
      <c r="AU192" s="23">
        <v>0</v>
      </c>
      <c r="AV192" s="17">
        <f>'[1]ПР констр.'!H194+'[2]по будинку'!BH192+'[3]по будинку'!BG192+'[4]по будинку'!BG192+'[5]по будинку'!BG192+'[6]по будинку'!BG192+'[7]по будинку'!BG192+'[8]по будинку'!BG192+'[9]по будинку'!BG192+'[10]по будинку'!BG192+'[11]по будинку'!BG192+'[12]по будинку'!BG192</f>
        <v>35827.291079999995</v>
      </c>
      <c r="AW192" s="10">
        <v>17167.8</v>
      </c>
      <c r="AX192" s="10">
        <f t="shared" si="87"/>
        <v>18659.491079999996</v>
      </c>
      <c r="AY192" s="23">
        <v>0</v>
      </c>
      <c r="AZ192" s="17">
        <f>'[1]Прибирання та вивезення снігу'!H193+'[2]по будинку'!BL192+'[3]по будинку'!BK192+'[4]по будинку'!BK192+'[5]по будинку'!BK192+'[6]по будинку'!BK192+'[7]по будинку'!BK192+'[8]по будинку'!BK192+'[9]по будинку'!BK192+'[10]по будинку'!BK192+'[11]по будинку'!BK192+'[12]по будинку'!BK192</f>
        <v>4266.8052599999992</v>
      </c>
      <c r="BA192" s="10">
        <f>'[1]Прибирання та вивезення снігу'!R193+'[2]по будинку'!BM192+'[3]по будинку'!BL192+'[4]по будинку'!BL192+'[5]по будинку'!BL192+'[6]по будинку'!BL192+'[7]по будинку'!BL192+'[8]по будинку'!BL192+'[9]по будинку'!BL192+'[10]по будинку'!BL192+'[11]по будинку'!BL192+'[12]по будинку'!BL192</f>
        <v>4236.982993094085</v>
      </c>
      <c r="BB192" s="10">
        <f t="shared" si="76"/>
        <v>29.822266905914148</v>
      </c>
      <c r="BC192" s="23">
        <v>0</v>
      </c>
      <c r="BD192" s="17">
        <f>'[1]експлуатація номерних знаків'!H194+'[2]по будинку'!BP192+'[3]по будинку'!BO192+'[4]по будинку'!BO192+'[5]по будинку'!BO192+'[6]по будинку'!BO192+'[7]по будинку'!BO192+'[8]по будинку'!BO192+'[9]по будинку'!BO192+'[10]по будинку'!BO192+'[11]по будинку'!BO192+'[12]по будинку'!BO192</f>
        <v>9.6341000000000019</v>
      </c>
      <c r="BE192" s="10">
        <f>'[1]експлуатація номерних знаків'!P194+'[2]по будинку'!BQ192+'[3]по будинку'!BP192+'[4]по будинку'!BP192+'[5]по будинку'!BP192+'[6]по будинку'!BP192+'[7]по будинку'!BP192+'[8]по будинку'!BP192+'[9]по будинку'!BP192+'[10]по будинку'!BP192+'[11]по будинку'!BP192+'[12]по будинку'!BP192</f>
        <v>0</v>
      </c>
      <c r="BF192" s="12">
        <f t="shared" si="88"/>
        <v>9.6341000000000019</v>
      </c>
      <c r="BG192" s="29">
        <v>0</v>
      </c>
      <c r="BH192" s="17">
        <f>'[1]Освітлення місць загального кор'!H194+'[2]по будинку'!BT192+'[3]по будинку'!BS192+'[4]по будинку'!BS192+'[5]по будинку'!BS192+'[6]по будинку'!BS192+'[7]по будинку'!BS192+'[8]по будинку'!BS192+'[9]по будинку'!BS192+'[10]по будинку'!BS192+'[11]по будинку'!BS192+'[12]по будинку'!BS192</f>
        <v>10212.145999999999</v>
      </c>
      <c r="BI192" s="10">
        <f>'[1]Освітлення місць загального кор'!Q194+'[2]по будинку'!BU192+'[3]по будинку'!BT192+'[4]по будинку'!BT192+'[5]по будинку'!BT192+'[6]по будинку'!BT192+'[7]по будинку'!BT192+'[8]по будинку'!BT192+'[9]по будинку'!BT192+'[10]по будинку'!BT192+'[11]по будинку'!BT192+'[12]по будинку'!BT192</f>
        <v>10090.75035847783</v>
      </c>
      <c r="BJ192" s="10">
        <f>BH192-BI192</f>
        <v>121.39564152216917</v>
      </c>
      <c r="BK192" s="27">
        <v>0</v>
      </c>
      <c r="BL192" s="17">
        <v>0</v>
      </c>
      <c r="BM192" s="10">
        <f>'[1]Енергопостачання ліфтів'!P194+'[2]по будинку'!BY192+'[3]по будинку'!BX192+'[4]по будинку'!BX192+'[5]по будинку'!BX192+'[6]по будинку'!BX192+'[7]по будинку'!BX192+'[8]по будинку'!BX192+'[9]по будинку'!BX192+'[10]по будинку'!BX192+'[11]по будинку'!BX192+'[12]по будинку'!BX192</f>
        <v>0</v>
      </c>
      <c r="BN192" s="10">
        <f t="shared" si="90"/>
        <v>0</v>
      </c>
      <c r="BO192" s="23">
        <f t="shared" si="91"/>
        <v>0</v>
      </c>
      <c r="BP192" s="134">
        <f t="shared" si="92"/>
        <v>116989.07837999998</v>
      </c>
      <c r="BQ192" s="12">
        <f t="shared" si="92"/>
        <v>114967.06597394454</v>
      </c>
      <c r="BR192" s="10">
        <f t="shared" si="93"/>
        <v>2022.0124060554372</v>
      </c>
      <c r="BS192" s="15">
        <v>0</v>
      </c>
      <c r="BT192" s="30">
        <f t="shared" si="94"/>
        <v>0.98271622929204039</v>
      </c>
    </row>
    <row r="193" spans="1:72" ht="17.100000000000001" customHeight="1" x14ac:dyDescent="0.2">
      <c r="A193" s="136">
        <v>188</v>
      </c>
      <c r="B193" s="39" t="s">
        <v>50</v>
      </c>
      <c r="C193" s="36">
        <v>134</v>
      </c>
      <c r="D193" s="22">
        <f>'[1]Прибирання сходових кліто'!H194+'[2]по будинку'!P193+'[3]по будинку'!O193+'[4]по будинку'!O193+'[5]по будинку'!O193+'[6]по будинку'!O193+'[7]по будинку'!O193+'[8]по будинку'!O193+'[9]по будинку'!O193+'[10]по будинку'!O193+'[11]по будинку'!O193+'[12]по будинку'!O193</f>
        <v>14099.615200000004</v>
      </c>
      <c r="E193" s="11">
        <f>'[1]Прибирання сходових кліто'!Y194+'[2]по будинку'!Q193+'[3]по будинку'!P193+'[4]по будинку'!P193+'[5]по будинку'!P193+'[6]по будинку'!P193+'[7]по будинку'!P193+'[8]по будинку'!P193+'[9]по будинку'!P193+'[10]по будинку'!P193+'[11]по будинку'!P193+'[12]по будинку'!P193</f>
        <v>15797.270490876244</v>
      </c>
      <c r="F193" s="10">
        <v>0</v>
      </c>
      <c r="G193" s="23">
        <f t="shared" si="113"/>
        <v>1697.6552908762405</v>
      </c>
      <c r="H193" s="17">
        <f>'[1]Прибирання прибуд терит.'!H193+'[2]по будинку'!T193+'[3]по будинку'!S193+'[4]по будинку'!S193+'[5]по будинку'!S193+'[6]по будинку'!S193+'[7]по будинку'!S193+'[8]по будинку'!S193+'[9]по будинку'!S193+'[10]по будинку'!S193+'[11]по будинку'!S193+'[12]по будинку'!S193</f>
        <v>30218.576000000001</v>
      </c>
      <c r="I193" s="11">
        <f>'[1]Прибирання прибуд терит.'!AG193+'[2]по будинку'!U193+'[3]по будинку'!T193+'[4]по будинку'!T193+'[5]по будинку'!T193+'[6]по будинку'!T193+'[7]по будинку'!T193+'[8]по будинку'!T193+'[9]по будинку'!T193+'[10]по будинку'!T193+'[11]по будинку'!T193+'[12]по будинку'!T193</f>
        <v>39464.042014892955</v>
      </c>
      <c r="J193" s="10">
        <v>0</v>
      </c>
      <c r="K193" s="23">
        <f t="shared" si="77"/>
        <v>9245.4660148929543</v>
      </c>
      <c r="L193" s="22">
        <f>'[1]Вивезення та знешкодження ТПВ'!H195+'[2]по будинку'!X193+'[3]по будинку'!W193+'[4]по будинку'!W193+'[5]по будинку'!W193</f>
        <v>8436.317500000001</v>
      </c>
      <c r="M193" s="10">
        <f>'[1]Вивезення та знешкодження ТПВ'!V195+'[2]по будинку'!Y193+'[3]по будинку'!X193+'[4]по будинку'!X193+'[5]по будинку'!X193</f>
        <v>9731.4010963468754</v>
      </c>
      <c r="N193" s="10">
        <v>0</v>
      </c>
      <c r="O193" s="15">
        <f t="shared" si="78"/>
        <v>1295.0835963468744</v>
      </c>
      <c r="P193" s="17">
        <f>'[1]Приб підвал, тех.поверхів,покр '!H195+'[2]по будинку'!AB193+'[3]по будинку'!AA193+'[4]по будинку'!AA193+'[5]по будинку'!AA193+'[6]по будинку'!AA193+'[7]по будинку'!AA193+'[8]по будинку'!AA193+'[9]по будинку'!AA193+'[10]по будинку'!AA193+'[11]по будинку'!AA193+'[12]по будинку'!AA193</f>
        <v>1224.94435</v>
      </c>
      <c r="Q193" s="11">
        <f>'[1]Приб підвал, тех.поверхів,покр '!Q195+'[2]по будинку'!AC193+'[3]по будинку'!AB193+'[4]по будинку'!AB193+'[5]по будинку'!AB193+'[6]по будинку'!AB193+'[7]по будинку'!AB193+'[8]по будинку'!AB193+'[9]по будинку'!AB193+'[10]по будинку'!AB193+'[11]по будинку'!AB193+'[12]по будинку'!AB193</f>
        <v>427.51500832777947</v>
      </c>
      <c r="R193" s="10">
        <f t="shared" si="79"/>
        <v>797.42934167222052</v>
      </c>
      <c r="S193" s="23">
        <v>0</v>
      </c>
      <c r="T193" s="17">
        <v>0</v>
      </c>
      <c r="U193" s="10">
        <f>'[1]ТО ліфтів'!Q195+'[2]по будинку'!AG193+'[3]по будинку'!AF193+'[4]по будинку'!AF193+'[5]по будинку'!AF193+'[6]по будинку'!AF193+'[7]по будинку'!AF193+'[8]по будинку'!AF193+'[9]по будинку'!AF193+'[10]по будинку'!AF193+'[11]по будинку'!AF193+'[12]по будинку'!AF193</f>
        <v>0</v>
      </c>
      <c r="V193" s="10">
        <f t="shared" si="80"/>
        <v>0</v>
      </c>
      <c r="W193" s="23">
        <f t="shared" si="81"/>
        <v>0</v>
      </c>
      <c r="X193" s="17">
        <f>'[1]Обслуг. дисп.'!H195+'[2]по будинку'!AJ193+'[3]по будинку'!AI193+'[4]по будинку'!AI193+'[5]по будинку'!AI193+'[6]по будинку'!AI193+'[7]по будинку'!AI193+'[8]по будинку'!AI193+'[9]по будинку'!AI193+'[10]по будинку'!AI193+'[11]по будинку'!AI193+'[12]по будинку'!AI193</f>
        <v>0</v>
      </c>
      <c r="Y193" s="10">
        <f>'[1]Обслуг. дисп.'!O195+'[2]по будинку'!AK193+'[3]по будинку'!AJ193+'[4]по будинку'!AJ193+'[5]по будинку'!AJ193+'[6]по будинку'!AJ193+'[7]по будинку'!AJ193+'[8]по будинку'!AJ193+'[9]по будинку'!AJ193+'[10]по будинку'!AJ193+'[11]по будинку'!AJ193+'[12]по будинку'!AJ193</f>
        <v>0</v>
      </c>
      <c r="Z193" s="10">
        <f t="shared" si="82"/>
        <v>0</v>
      </c>
      <c r="AA193" s="27">
        <f t="shared" si="83"/>
        <v>0</v>
      </c>
      <c r="AB193" s="17">
        <f>'[1]ТО внутр. буд.сист'!H193+'[2]по будинку'!AN193+'[3]по будинку'!AM193+'[4]по будинку'!AM193+'[5]по будинку'!AM193+'[6]по будинку'!AM193+'[7]по будинку'!AM193+'[8]по будинку'!AM193+'[9]по будинку'!AM193+'[10]по будинку'!AM193+'[11]по будинку'!AM193+'[12]по будинку'!AM193</f>
        <v>34665.432800000002</v>
      </c>
      <c r="AC193" s="10">
        <f>'[1]ТО внутр. буд.сист'!W193+'[2]по будинку'!AO193+'[3]по будинку'!AN193+'[4]по будинку'!AN193+'[5]по будинку'!AN193+'[6]по будинку'!AN193+'[7]по будинку'!AN193+'[8]по будинку'!AN193+'[9]по будинку'!AN193+'[10]по будинку'!AN193+'[11]по будинку'!AN193+'[12]по будинку'!AN193</f>
        <v>24839.43965167585</v>
      </c>
      <c r="AD193" s="10">
        <f t="shared" si="96"/>
        <v>9825.9931483241526</v>
      </c>
      <c r="AE193" s="23">
        <v>0</v>
      </c>
      <c r="AF193" s="17">
        <f>[1]Дератизація!H194+'[2]по будинку'!AR193+'[3]по будинку'!AQ193+'[4]по будинку'!AQ193+'[5]по будинку'!AQ193+'[6]по будинку'!AQ193+'[7]по будинку'!AQ193+'[8]по будинку'!AQ193+'[9]по будинку'!AQ193+'[10]по будинку'!AQ193+'[11]по будинку'!AQ193+'[12]по будинку'!AQ193</f>
        <v>2537.16095</v>
      </c>
      <c r="AG193" s="10">
        <f>[1]Дератизація!O194+'[2]по будинку'!AS193+'[3]по будинку'!AR193+'[4]по будинку'!AR193+'[5]по будинку'!AR193+'[6]по будинку'!AR193+'[7]по будинку'!AR193+'[8]по будинку'!AR193+'[9]по будинку'!AR193+'[10]по будинку'!AR193+'[11]по будинку'!AR193+'[12]по будинку'!AR193</f>
        <v>2095.2730069242984</v>
      </c>
      <c r="AH193" s="10">
        <f t="shared" si="84"/>
        <v>441.88794307570151</v>
      </c>
      <c r="AI193" s="23">
        <v>0</v>
      </c>
      <c r="AJ193" s="17">
        <f>[1]Дезінсекція!H195+'[2]по будинку'!AV193+'[3]по будинку'!AU193+'[4]по будинку'!AU193+'[5]по будинку'!AU193+'[6]по будинку'!AU193+'[7]по будинку'!AU193+'[8]по будинку'!AU193+'[9]по будинку'!AU193+'[10]по будинку'!AU193+'[11]по будинку'!AU193+'[12]по будинку'!AU193</f>
        <v>78.768799999999999</v>
      </c>
      <c r="AK193" s="10">
        <f>[1]Дезінсекція!O195+'[2]по будинку'!AW193+'[3]по будинку'!AV193+'[4]по будинку'!AV193+'[5]по будинку'!AV193+'[6]по будинку'!AV193+'[7]по будинку'!AV193+'[8]по будинку'!AV193+'[9]по будинку'!AV193+'[10]по будинку'!AV193+'[11]по будинку'!AV193+'[12]по будинку'!AV193</f>
        <v>0</v>
      </c>
      <c r="AL193" s="10">
        <f t="shared" si="85"/>
        <v>78.768799999999999</v>
      </c>
      <c r="AM193" s="23">
        <v>0</v>
      </c>
      <c r="AN193" s="17">
        <f>'[1]Обслуг. ДВК'!H195+'[2]по будинку'!AZ193+'[3]по будинку'!AY193+'[4]по будинку'!AY193+'[5]по будинку'!AY193+'[6]по будинку'!AY193+'[7]по будинку'!AY193+'[8]по будинку'!AY193+'[9]по будинку'!AY193+'[10]по будинку'!AY193+'[11]по будинку'!AY193+'[12]по будинку'!AY193</f>
        <v>2357.6934000000001</v>
      </c>
      <c r="AO193" s="10">
        <f>'[1]Обслуг. ДВК'!Q195+'[2]по будинку'!BA193+'[3]по будинку'!AZ193+'[4]по будинку'!AZ193+'[5]по будинку'!AZ193+'[6]по будинку'!AZ193+'[7]по будинку'!AZ193+'[8]по будинку'!AZ193+'[9]по будинку'!AZ193+'[10]по будинку'!AZ193+'[11]по будинку'!AZ193+'[12]по будинку'!AZ193</f>
        <v>0</v>
      </c>
      <c r="AP193" s="10">
        <f t="shared" si="103"/>
        <v>2357.6934000000001</v>
      </c>
      <c r="AQ193" s="23">
        <v>0</v>
      </c>
      <c r="AR193" s="17">
        <f>'[1]ТО мереж електропост.'!H196+'[2]по будинку'!BD193+'[3]по будинку'!BC193+'[4]по будинку'!BC193+'[5]по будинку'!BC193+'[6]по будинку'!BC193+'[7]по будинку'!BC193+'[8]по будинку'!BC193+'[9]по будинку'!BC193+'[10]по будинку'!BC193+'[11]по будинку'!BC193+'[12]по будинку'!BC193</f>
        <v>13236.738799999996</v>
      </c>
      <c r="AS193" s="11">
        <f>'[1]ТО мереж електропост.'!P196+'[2]по будинку'!BE193+'[3]по будинку'!BD193+'[4]по будинку'!BD193+'[5]по будинку'!BD193+'[6]по будинку'!BD193+'[7]по будинку'!BD193+'[8]по будинку'!BD193+'[9]по будинку'!BD193+'[10]по будинку'!BD193+'[11]по будинку'!BD193+'[12]по будинку'!BD193</f>
        <v>1518.6850181325683</v>
      </c>
      <c r="AT193" s="10">
        <f t="shared" si="97"/>
        <v>11718.053781867427</v>
      </c>
      <c r="AU193" s="23">
        <v>0</v>
      </c>
      <c r="AV193" s="17">
        <f>'[1]ПР констр.'!H195+'[2]по будинку'!BH193+'[3]по будинку'!BG193+'[4]по будинку'!BG193+'[5]по будинку'!BG193+'[6]по будинку'!BG193+'[7]по будинку'!BG193+'[8]по будинку'!BG193+'[9]по будинку'!BG193+'[10]по будинку'!BG193+'[11]по будинку'!BG193+'[12]по будинку'!BG193</f>
        <v>56727.410049999991</v>
      </c>
      <c r="AW193" s="10">
        <v>25408.27</v>
      </c>
      <c r="AX193" s="10">
        <f t="shared" si="87"/>
        <v>31319.140049999991</v>
      </c>
      <c r="AY193" s="23">
        <v>0</v>
      </c>
      <c r="AZ193" s="17">
        <f>'[1]Прибирання та вивезення снігу'!H194+'[2]по будинку'!BL193+'[3]по будинку'!BK193+'[4]по будинку'!BK193+'[5]по будинку'!BK193+'[6]по будинку'!BK193+'[7]по будинку'!BK193+'[8]по будинку'!BK193+'[9]по будинку'!BK193+'[10]по будинку'!BK193+'[11]по будинку'!BK193+'[12]по будинку'!BK193</f>
        <v>6861.8365999999978</v>
      </c>
      <c r="BA193" s="10">
        <f>'[1]Прибирання та вивезення снігу'!R194+'[2]по будинку'!BM193+'[3]по будинку'!BL193+'[4]по будинку'!BL193+'[5]по будинку'!BL193+'[6]по будинку'!BL193+'[7]по будинку'!BL193+'[8]по будинку'!BL193+'[9]по будинку'!BL193+'[10]по будинку'!BL193+'[11]по будинку'!BL193+'[12]по будинку'!BL193</f>
        <v>4008.8750211363335</v>
      </c>
      <c r="BB193" s="10">
        <f t="shared" si="76"/>
        <v>2852.9615788636643</v>
      </c>
      <c r="BC193" s="23">
        <v>0</v>
      </c>
      <c r="BD193" s="17">
        <f>'[1]експлуатація номерних знаків'!H195+'[2]по будинку'!BP193+'[3]по будинку'!BO193+'[4]по будинку'!BO193+'[5]по будинку'!BO193+'[6]по будинку'!BO193+'[7]по будинку'!BO193+'[8]по будинку'!BO193+'[9]по будинку'!BO193+'[10]по будинку'!BO193+'[11]по будинку'!BO193+'[12]по будинку'!BO193</f>
        <v>6.2657000000000007</v>
      </c>
      <c r="BE193" s="10">
        <f>'[1]експлуатація номерних знаків'!P195+'[2]по будинку'!BQ193+'[3]по будинку'!BP193+'[4]по будинку'!BP193+'[5]по будинку'!BP193+'[6]по будинку'!BP193+'[7]по будинку'!BP193+'[8]по будинку'!BP193+'[9]по будинку'!BP193+'[10]по будинку'!BP193+'[11]по будинку'!BP193+'[12]по будинку'!BP193</f>
        <v>0</v>
      </c>
      <c r="BF193" s="12">
        <f t="shared" si="88"/>
        <v>6.2657000000000007</v>
      </c>
      <c r="BG193" s="29">
        <v>0</v>
      </c>
      <c r="BH193" s="17">
        <f>'[1]Освітлення місць загального кор'!H195+'[2]по будинку'!BT193+'[3]по будинку'!BS193+'[4]по будинку'!BS193+'[5]по будинку'!BS193+'[6]по будинку'!BS193+'[7]по будинку'!BS193+'[8]по будинку'!BS193+'[9]по будинку'!BS193+'[10]по будинку'!BS193+'[11]по будинку'!BS193+'[12]по будинку'!BS193</f>
        <v>13163.788149999997</v>
      </c>
      <c r="BI193" s="10">
        <f>'[1]Освітлення місць загального кор'!Q195+'[2]по будинку'!BU193+'[3]по будинку'!BT193+'[4]по будинку'!BT193+'[5]по будинку'!BT193+'[6]по будинку'!BT193+'[7]по будинку'!BT193+'[8]по будинку'!BT193+'[9]по будинку'!BT193+'[10]по будинку'!BT193+'[11]по будинку'!BT193+'[12]по будинку'!BT193</f>
        <v>30304.337380088014</v>
      </c>
      <c r="BJ193" s="10">
        <v>0</v>
      </c>
      <c r="BK193" s="27">
        <f t="shared" si="102"/>
        <v>17140.549230088018</v>
      </c>
      <c r="BL193" s="17">
        <v>0</v>
      </c>
      <c r="BM193" s="10">
        <f>'[1]Енергопостачання ліфтів'!P195+'[2]по будинку'!BY193+'[3]по будинку'!BX193+'[4]по будинку'!BX193+'[5]по будинку'!BX193+'[6]по будинку'!BX193+'[7]по будинку'!BX193+'[8]по будинку'!BX193+'[9]по будинку'!BX193+'[10]по будинку'!BX193+'[11]по будинку'!BX193+'[12]по будинку'!BX193</f>
        <v>0</v>
      </c>
      <c r="BN193" s="10">
        <f t="shared" si="90"/>
        <v>0</v>
      </c>
      <c r="BO193" s="23">
        <f t="shared" si="91"/>
        <v>0</v>
      </c>
      <c r="BP193" s="134">
        <f t="shared" si="92"/>
        <v>183614.54830000002</v>
      </c>
      <c r="BQ193" s="12">
        <f t="shared" si="92"/>
        <v>153595.10868840091</v>
      </c>
      <c r="BR193" s="10">
        <f t="shared" si="93"/>
        <v>30019.439611599111</v>
      </c>
      <c r="BS193" s="15">
        <v>0</v>
      </c>
      <c r="BT193" s="30">
        <f t="shared" si="94"/>
        <v>0.83650838188185594</v>
      </c>
    </row>
    <row r="194" spans="1:72" ht="17.100000000000001" customHeight="1" x14ac:dyDescent="0.2">
      <c r="A194" s="136">
        <v>189</v>
      </c>
      <c r="B194" s="39" t="s">
        <v>50</v>
      </c>
      <c r="C194" s="36">
        <v>138</v>
      </c>
      <c r="D194" s="22">
        <f>'[1]Прибирання сходових кліто'!H195+'[2]по будинку'!P194+'[3]по будинку'!O194+'[4]по будинку'!O194+'[5]по будинку'!O194+'[6]по будинку'!O194+'[7]по будинку'!O194+'[8]по будинку'!O194+'[9]по будинку'!O194+'[10]по будинку'!O194+'[11]по будинку'!O194+'[12]по будинку'!O194</f>
        <v>13621.010727000003</v>
      </c>
      <c r="E194" s="11">
        <f>'[1]Прибирання сходових кліто'!Y195+'[2]по будинку'!Q194+'[3]по будинку'!P194+'[4]по будинку'!P194+'[5]по будинку'!P194+'[6]по будинку'!P194+'[7]по будинку'!P194+'[8]по будинку'!P194+'[9]по будинку'!P194+'[10]по будинку'!P194+'[11]по будинку'!P194+'[12]по будинку'!P194</f>
        <v>15172.614469276259</v>
      </c>
      <c r="F194" s="10">
        <v>0</v>
      </c>
      <c r="G194" s="23">
        <f t="shared" si="113"/>
        <v>1551.6037422762565</v>
      </c>
      <c r="H194" s="17">
        <f>'[1]Прибирання прибуд терит.'!H194+'[2]по будинку'!T194+'[3]по будинку'!S194+'[4]по будинку'!S194+'[5]по будинку'!S194+'[6]по будинку'!S194+'[7]по будинку'!S194+'[8]по будинку'!S194+'[9]по будинку'!S194+'[10]по будинку'!S194+'[11]по будинку'!S194+'[12]по будинку'!S194</f>
        <v>30458.251101000002</v>
      </c>
      <c r="I194" s="11">
        <f>'[1]Прибирання прибуд терит.'!AG194+'[2]по будинку'!U194+'[3]по будинку'!T194+'[4]по будинку'!T194+'[5]по будинку'!T194+'[6]по будинку'!T194+'[7]по будинку'!T194+'[8]по будинку'!T194+'[9]по будинку'!T194+'[10]по будинку'!T194+'[11]по будинку'!T194+'[12]по будинку'!T194</f>
        <v>37527.706438259855</v>
      </c>
      <c r="J194" s="10">
        <v>0</v>
      </c>
      <c r="K194" s="23">
        <f t="shared" si="77"/>
        <v>7069.455337259853</v>
      </c>
      <c r="L194" s="22">
        <f>'[1]Вивезення та знешкодження ТПВ'!H196+'[2]по будинку'!X194+'[3]по будинку'!W194+'[4]по будинку'!W194+'[5]по будинку'!W194</f>
        <v>9254.5293999999994</v>
      </c>
      <c r="M194" s="10">
        <f>'[1]Вивезення та знешкодження ТПВ'!V196+'[2]по будинку'!Y194+'[3]по будинку'!X194+'[4]по будинку'!X194+'[5]по будинку'!X194</f>
        <v>9843.4667654671266</v>
      </c>
      <c r="N194" s="10">
        <v>0</v>
      </c>
      <c r="O194" s="15">
        <f t="shared" si="78"/>
        <v>588.93736546712717</v>
      </c>
      <c r="P194" s="17">
        <f>'[1]Приб підвал, тех.поверхів,покр '!H196+'[2]по будинку'!AB194+'[3]по будинку'!AA194+'[4]по будинку'!AA194+'[5]по будинку'!AA194+'[6]по будинку'!AA194+'[7]по будинку'!AA194+'[8]по будинку'!AA194+'[9]по будинку'!AA194+'[10]по будинку'!AA194+'[11]по будинку'!AA194+'[12]по будинку'!AA194</f>
        <v>1264.2088619999997</v>
      </c>
      <c r="Q194" s="11">
        <f>'[1]Приб підвал, тех.поверхів,покр '!Q196+'[2]по будинку'!AC194+'[3]по будинку'!AB194+'[4]по будинку'!AB194+'[5]по будинку'!AB194+'[6]по будинку'!AB194+'[7]по будинку'!AB194+'[8]по будинку'!AB194+'[9]по будинку'!AB194+'[10]по будинку'!AB194+'[11]по будинку'!AB194+'[12]по будинку'!AB194</f>
        <v>383.8496456536883</v>
      </c>
      <c r="R194" s="10">
        <f t="shared" si="79"/>
        <v>880.35921634631143</v>
      </c>
      <c r="S194" s="23">
        <v>0</v>
      </c>
      <c r="T194" s="17">
        <v>0</v>
      </c>
      <c r="U194" s="10">
        <f>'[1]ТО ліфтів'!Q196+'[2]по будинку'!AG194+'[3]по будинку'!AF194+'[4]по будинку'!AF194+'[5]по будинку'!AF194+'[6]по будинку'!AF194+'[7]по будинку'!AF194+'[8]по будинку'!AF194+'[9]по будинку'!AF194+'[10]по будинку'!AF194+'[11]по будинку'!AF194+'[12]по будинку'!AF194</f>
        <v>0</v>
      </c>
      <c r="V194" s="10">
        <f t="shared" si="80"/>
        <v>0</v>
      </c>
      <c r="W194" s="23">
        <f t="shared" si="81"/>
        <v>0</v>
      </c>
      <c r="X194" s="17">
        <f>'[1]Обслуг. дисп.'!H196+'[2]по будинку'!AJ194+'[3]по будинку'!AI194+'[4]по будинку'!AI194+'[5]по будинку'!AI194+'[6]по будинку'!AI194+'[7]по будинку'!AI194+'[8]по будинку'!AI194+'[9]по будинку'!AI194+'[10]по будинку'!AI194+'[11]по будинку'!AI194+'[12]по будинку'!AI194</f>
        <v>0</v>
      </c>
      <c r="Y194" s="10">
        <f>'[1]Обслуг. дисп.'!O196+'[2]по будинку'!AK194+'[3]по будинку'!AJ194+'[4]по будинку'!AJ194+'[5]по будинку'!AJ194+'[6]по будинку'!AJ194+'[7]по будинку'!AJ194+'[8]по будинку'!AJ194+'[9]по будинку'!AJ194+'[10]по будинку'!AJ194+'[11]по будинку'!AJ194+'[12]по будинку'!AJ194</f>
        <v>0</v>
      </c>
      <c r="Z194" s="10">
        <f t="shared" si="82"/>
        <v>0</v>
      </c>
      <c r="AA194" s="27">
        <f t="shared" si="83"/>
        <v>0</v>
      </c>
      <c r="AB194" s="17">
        <f>'[1]ТО внутр. буд.сист'!H194+'[2]по будинку'!AN194+'[3]по будинку'!AM194+'[4]по будинку'!AM194+'[5]по будинку'!AM194+'[6]по будинку'!AM194+'[7]по будинку'!AM194+'[8]по будинку'!AM194+'[9]по будинку'!AM194+'[10]по будинку'!AM194+'[11]по будинку'!AM194+'[12]по будинку'!AM194</f>
        <v>34011.883730999987</v>
      </c>
      <c r="AC194" s="10">
        <f>'[1]ТО внутр. буд.сист'!W194+'[2]по будинку'!AO194+'[3]по будинку'!AN194+'[4]по будинку'!AN194+'[5]по будинку'!AN194+'[6]по будинку'!AN194+'[7]по будинку'!AN194+'[8]по будинку'!AN194+'[9]по будинку'!AN194+'[10]по будинку'!AN194+'[11]по будинку'!AN194+'[12]по будинку'!AN194</f>
        <v>40063.491642865432</v>
      </c>
      <c r="AD194" s="10">
        <v>0</v>
      </c>
      <c r="AE194" s="23">
        <f t="shared" si="98"/>
        <v>6051.6079118654452</v>
      </c>
      <c r="AF194" s="17">
        <f>[1]Дератизація!H195+'[2]по будинку'!AR194+'[3]по будинку'!AQ194+'[4]по будинку'!AQ194+'[5]по будинку'!AQ194+'[6]по будинку'!AQ194+'[7]по будинку'!AQ194+'[8]по будинку'!AQ194+'[9]по будинку'!AQ194+'[10]по будинку'!AQ194+'[11]по будинку'!AQ194+'[12]по будинку'!AQ194</f>
        <v>2157.7172910963964</v>
      </c>
      <c r="AG194" s="10">
        <f>[1]Дератизація!O195+'[2]по будинку'!AS194+'[3]по будинку'!AR194+'[4]по будинку'!AR194+'[5]по будинку'!AR194+'[6]по будинку'!AR194+'[7]по будинку'!AR194+'[8]по будинку'!AR194+'[9]по будинку'!AR194+'[10]по будинку'!AR194+'[11]по будинку'!AR194+'[12]по будинку'!AR194</f>
        <v>1877.2259882850365</v>
      </c>
      <c r="AH194" s="10">
        <f t="shared" si="84"/>
        <v>280.4913028113599</v>
      </c>
      <c r="AI194" s="23">
        <v>0</v>
      </c>
      <c r="AJ194" s="17">
        <f>[1]Дезінсекція!H196+'[2]по будинку'!AV194+'[3]по будинку'!AU194+'[4]по будинку'!AU194+'[5]по будинку'!AU194+'[6]по будинку'!AU194+'[7]по будинку'!AU194+'[8]по будинку'!AU194+'[9]по будинку'!AU194+'[10]по будинку'!AU194+'[11]по будинку'!AU194+'[12]по будинку'!AU194</f>
        <v>72.779746000000003</v>
      </c>
      <c r="AK194" s="10">
        <f>[1]Дезінсекція!O196+'[2]по будинку'!AW194+'[3]по будинку'!AV194+'[4]по будинку'!AV194+'[5]по будинку'!AV194+'[6]по будинку'!AV194+'[7]по будинку'!AV194+'[8]по будинку'!AV194+'[9]по будинку'!AV194+'[10]по будинку'!AV194+'[11]по будинку'!AV194+'[12]по будинку'!AV194</f>
        <v>0</v>
      </c>
      <c r="AL194" s="10">
        <f t="shared" si="85"/>
        <v>72.779746000000003</v>
      </c>
      <c r="AM194" s="23">
        <v>0</v>
      </c>
      <c r="AN194" s="17">
        <f>'[1]Обслуг. ДВК'!H196+'[2]по будинку'!AZ194+'[3]по будинку'!AY194+'[4]по будинку'!AY194+'[5]по будинку'!AY194+'[6]по будинку'!AY194+'[7]по будинку'!AY194+'[8]по будинку'!AY194+'[9]по будинку'!AY194+'[10]по будинку'!AY194+'[11]по будинку'!AY194+'[12]по будинку'!AY194</f>
        <v>10822.599369999998</v>
      </c>
      <c r="AO194" s="10">
        <f>'[1]Обслуг. ДВК'!Q196+'[2]по будинку'!BA194+'[3]по будинку'!AZ194+'[4]по будинку'!AZ194+'[5]по будинку'!AZ194+'[6]по будинку'!AZ194+'[7]по будинку'!AZ194+'[8]по будинку'!AZ194+'[9]по будинку'!AZ194+'[10]по будинку'!AZ194+'[11]по будинку'!AZ194+'[12]по будинку'!AZ194</f>
        <v>59725.381493508001</v>
      </c>
      <c r="AP194" s="10">
        <v>0</v>
      </c>
      <c r="AQ194" s="23">
        <f>AO194-AN194</f>
        <v>48902.782123508005</v>
      </c>
      <c r="AR194" s="17">
        <f>'[1]ТО мереж електропост.'!H197+'[2]по будинку'!BD194+'[3]по будинку'!BC194+'[4]по будинку'!BC194+'[5]по будинку'!BC194+'[6]по будинку'!BC194+'[7]по будинку'!BC194+'[8]по будинку'!BC194+'[9]по будинку'!BC194+'[10]по будинку'!BC194+'[11]по будинку'!BC194+'[12]по будинку'!BC194</f>
        <v>13699.191668999998</v>
      </c>
      <c r="AS194" s="11">
        <f>'[1]ТО мереж електропост.'!P197+'[2]по будинку'!BE194+'[3]по будинку'!BD194+'[4]по будинку'!BD194+'[5]по будинку'!BD194+'[6]по будинку'!BD194+'[7]по будинку'!BD194+'[8]по будинку'!BD194+'[9]по будинку'!BD194+'[10]по будинку'!BD194+'[11]по будинку'!BD194+'[12]по будинку'!BD194</f>
        <v>6061.8366039032026</v>
      </c>
      <c r="AT194" s="10">
        <f t="shared" si="97"/>
        <v>7637.3550650967954</v>
      </c>
      <c r="AU194" s="23">
        <v>0</v>
      </c>
      <c r="AV194" s="17">
        <f>'[1]ПР констр.'!H196+'[2]по будинку'!BH194+'[3]по будинку'!BG194+'[4]по будинку'!BG194+'[5]по будинку'!BG194+'[6]по будинку'!BG194+'[7]по будинку'!BG194+'[8]по будинку'!BG194+'[9]по будинку'!BG194+'[10]по будинку'!BG194+'[11]по будинку'!BG194+'[12]по будинку'!BG194</f>
        <v>52358.616585000011</v>
      </c>
      <c r="AW194" s="10">
        <v>135680.60999999999</v>
      </c>
      <c r="AX194" s="10">
        <v>0</v>
      </c>
      <c r="AY194" s="23">
        <f>AW194-AV194</f>
        <v>83321.993414999975</v>
      </c>
      <c r="AZ194" s="17">
        <f>'[1]Прибирання та вивезення снігу'!H195+'[2]по будинку'!BL194+'[3]по будинку'!BK194+'[4]по будинку'!BK194+'[5]по будинку'!BK194+'[6]по будинку'!BK194+'[7]по будинку'!BK194+'[8]по будинку'!BK194+'[9]по будинку'!BK194+'[10]по будинку'!BK194+'[11]по будинку'!BK194+'[12]по будинку'!BK194</f>
        <v>5163.7553019999987</v>
      </c>
      <c r="BA194" s="10">
        <f>'[1]Прибирання та вивезення снігу'!R195+'[2]по будинку'!BM194+'[3]по будинку'!BL194+'[4]по будинку'!BL194+'[5]по будинку'!BL194+'[6]по будинку'!BL194+'[7]по будинку'!BL194+'[8]по будинку'!BL194+'[9]по будинку'!BL194+'[10]по будинку'!BL194+'[11]по будинку'!BL194+'[12]по будинку'!BL194</f>
        <v>3065.6643863571189</v>
      </c>
      <c r="BB194" s="10">
        <f t="shared" si="76"/>
        <v>2098.0909156428797</v>
      </c>
      <c r="BC194" s="23">
        <v>0</v>
      </c>
      <c r="BD194" s="17">
        <f>'[1]експлуатація номерних знаків'!H196+'[2]по будинку'!BP194+'[3]по будинку'!BO194+'[4]по будинку'!BO194+'[5]по будинку'!BO194+'[6]по будинку'!BO194+'[7]по будинку'!BO194+'[8]по будинку'!BO194+'[9]по будинку'!BO194+'[10]по будинку'!BO194+'[11]по будинку'!BO194+'[12]по будинку'!BO194</f>
        <v>6.2896619999999999</v>
      </c>
      <c r="BE194" s="10">
        <f>'[1]експлуатація номерних знаків'!P196+'[2]по будинку'!BQ194+'[3]по будинку'!BP194+'[4]по будинку'!BP194+'[5]по будинку'!BP194+'[6]по будинку'!BP194+'[7]по будинку'!BP194+'[8]по будинку'!BP194+'[9]по будинку'!BP194+'[10]по будинку'!BP194+'[11]по будинку'!BP194+'[12]по будинку'!BP194</f>
        <v>0</v>
      </c>
      <c r="BF194" s="12">
        <f t="shared" si="88"/>
        <v>6.2896619999999999</v>
      </c>
      <c r="BG194" s="29">
        <v>0</v>
      </c>
      <c r="BH194" s="17">
        <f>'[1]Освітлення місць загального кор'!H196+'[2]по будинку'!BT194+'[3]по будинку'!BS194+'[4]по будинку'!BS194+'[5]по будинку'!BS194+'[6]по будинку'!BS194+'[7]по будинку'!BS194+'[8]по будинку'!BS194+'[9]по будинку'!BS194+'[10]по будинку'!BS194+'[11]по будинку'!BS194+'[12]по будинку'!BS194</f>
        <v>12596.657887000001</v>
      </c>
      <c r="BI194" s="10">
        <f>'[1]Освітлення місць загального кор'!Q196+'[2]по будинку'!BU194+'[3]по будинку'!BT194+'[4]по будинку'!BT194+'[5]по будинку'!BT194+'[6]по будинку'!BT194+'[7]по будинку'!BT194+'[8]по будинку'!BT194+'[9]по будинку'!BT194+'[10]по будинку'!BT194+'[11]по будинку'!BT194+'[12]по будинку'!BT194</f>
        <v>10106.866826421454</v>
      </c>
      <c r="BJ194" s="10">
        <f t="shared" si="89"/>
        <v>2489.7910605785473</v>
      </c>
      <c r="BK194" s="27">
        <v>0</v>
      </c>
      <c r="BL194" s="17">
        <v>0</v>
      </c>
      <c r="BM194" s="10">
        <f>'[1]Енергопостачання ліфтів'!P196+'[2]по будинку'!BY194+'[3]по будинку'!BX194+'[4]по будинку'!BX194+'[5]по будинку'!BX194+'[6]по будинку'!BX194+'[7]по будинку'!BX194+'[8]по будинку'!BX194+'[9]по будинку'!BX194+'[10]по будинку'!BX194+'[11]по будинку'!BX194+'[12]по будинку'!BX194</f>
        <v>0</v>
      </c>
      <c r="BN194" s="10">
        <f t="shared" si="90"/>
        <v>0</v>
      </c>
      <c r="BO194" s="23">
        <f t="shared" si="91"/>
        <v>0</v>
      </c>
      <c r="BP194" s="134">
        <f t="shared" si="92"/>
        <v>185487.4913330964</v>
      </c>
      <c r="BQ194" s="12">
        <f t="shared" si="92"/>
        <v>319508.71425999718</v>
      </c>
      <c r="BR194" s="10">
        <v>0</v>
      </c>
      <c r="BS194" s="15">
        <f t="shared" si="99"/>
        <v>134021.22292690078</v>
      </c>
      <c r="BT194" s="30">
        <f t="shared" si="94"/>
        <v>1.7225350990715969</v>
      </c>
    </row>
    <row r="195" spans="1:72" ht="17.100000000000001" customHeight="1" x14ac:dyDescent="0.2">
      <c r="A195" s="135">
        <v>190</v>
      </c>
      <c r="B195" s="39" t="s">
        <v>50</v>
      </c>
      <c r="C195" s="36">
        <v>140</v>
      </c>
      <c r="D195" s="22">
        <f>'[1]Прибирання сходових кліто'!H196+'[2]по будинку'!P195+'[3]по будинку'!O195+'[4]по будинку'!O195+'[5]по будинку'!O195+'[6]по будинку'!O195+'[7]по будинку'!O195+'[8]по будинку'!O195+'[9]по будинку'!O195+'[10]по будинку'!O195+'[11]по будинку'!O195+'[12]по будинку'!O195</f>
        <v>9601.6322040000014</v>
      </c>
      <c r="E195" s="11">
        <f>'[1]Прибирання сходових кліто'!Y196+'[2]по будинку'!Q195+'[3]по будинку'!P195+'[4]по будинку'!P195+'[5]по будинку'!P195+'[6]по будинку'!P195+'[7]по будинку'!P195+'[8]по будинку'!P195+'[9]по будинку'!P195+'[10]по будинку'!P195+'[11]по будинку'!P195+'[12]по будинку'!P195</f>
        <v>10036.774659111488</v>
      </c>
      <c r="F195" s="10">
        <v>0</v>
      </c>
      <c r="G195" s="23">
        <f t="shared" si="113"/>
        <v>435.14245511148692</v>
      </c>
      <c r="H195" s="17">
        <f>'[1]Прибирання прибуд терит.'!H195+'[2]по будинку'!T195+'[3]по будинку'!S195+'[4]по будинку'!S195+'[5]по будинку'!S195+'[6]по будинку'!S195+'[7]по будинку'!S195+'[8]по будинку'!S195+'[9]по будинку'!S195+'[10]по будинку'!S195+'[11]по будинку'!S195+'[12]по будинку'!S195</f>
        <v>21290.695017999999</v>
      </c>
      <c r="I195" s="11">
        <f>'[1]Прибирання прибуд терит.'!AG195+'[2]по будинку'!U195+'[3]по будинку'!T195+'[4]по будинку'!T195+'[5]по будинку'!T195+'[6]по будинку'!T195+'[7]по будинку'!T195+'[8]по будинку'!T195+'[9]по будинку'!T195+'[10]по будинку'!T195+'[11]по будинку'!T195+'[12]по будинку'!T195</f>
        <v>28135.060239463637</v>
      </c>
      <c r="J195" s="10">
        <v>0</v>
      </c>
      <c r="K195" s="23">
        <f t="shared" si="77"/>
        <v>6844.3652214636386</v>
      </c>
      <c r="L195" s="22">
        <f>'[1]Вивезення та знешкодження ТПВ'!H197+'[2]по будинку'!X195+'[3]по будинку'!W195+'[4]по будинку'!W195+'[5]по будинку'!W195</f>
        <v>4539.6815500000012</v>
      </c>
      <c r="M195" s="10">
        <f>'[1]Вивезення та знешкодження ТПВ'!V197+'[2]по будинку'!Y195+'[3]по будинку'!X195+'[4]по будинку'!X195+'[5]по будинку'!X195</f>
        <v>5674.009532110038</v>
      </c>
      <c r="N195" s="10">
        <v>0</v>
      </c>
      <c r="O195" s="15">
        <f t="shared" si="78"/>
        <v>1134.3279821100368</v>
      </c>
      <c r="P195" s="17">
        <f>'[1]Приб підвал, тех.поверхів,покр '!H197+'[2]по будинку'!AB195+'[3]по будинку'!AA195+'[4]по будинку'!AA195+'[5]по будинку'!AA195+'[6]по будинку'!AA195+'[7]по будинку'!AA195+'[8]по будинку'!AA195+'[9]по будинку'!AA195+'[10]по будинку'!AA195+'[11]по будинку'!AA195+'[12]по будинку'!AA195</f>
        <v>756.52215799999999</v>
      </c>
      <c r="Q195" s="11">
        <f>'[1]Приб підвал, тех.поверхів,покр '!Q197+'[2]по будинку'!AC195+'[3]по будинку'!AB195+'[4]по будинку'!AB195+'[5]по будинку'!AB195+'[6]по будинку'!AB195+'[7]по будинку'!AB195+'[8]по будинку'!AB195+'[9]по будинку'!AB195+'[10]по будинку'!AB195+'[11]по будинку'!AB195+'[12]по будинку'!AB195</f>
        <v>239.89929566043168</v>
      </c>
      <c r="R195" s="10">
        <f t="shared" si="79"/>
        <v>516.62286233956831</v>
      </c>
      <c r="S195" s="23">
        <v>0</v>
      </c>
      <c r="T195" s="17">
        <v>0</v>
      </c>
      <c r="U195" s="10">
        <f>'[1]ТО ліфтів'!Q197+'[2]по будинку'!AG195+'[3]по будинку'!AF195+'[4]по будинку'!AF195+'[5]по будинку'!AF195+'[6]по будинку'!AF195+'[7]по будинку'!AF195+'[8]по будинку'!AF195+'[9]по будинку'!AF195+'[10]по будинку'!AF195+'[11]по будинку'!AF195+'[12]по будинку'!AF195</f>
        <v>0</v>
      </c>
      <c r="V195" s="10">
        <f t="shared" si="80"/>
        <v>0</v>
      </c>
      <c r="W195" s="23">
        <f t="shared" si="81"/>
        <v>0</v>
      </c>
      <c r="X195" s="17">
        <f>'[1]Обслуг. дисп.'!H197+'[2]по будинку'!AJ195+'[3]по будинку'!AI195+'[4]по будинку'!AI195+'[5]по будинку'!AI195+'[6]по будинку'!AI195+'[7]по будинку'!AI195+'[8]по будинку'!AI195+'[9]по будинку'!AI195+'[10]по будинку'!AI195+'[11]по будинку'!AI195+'[12]по будинку'!AI195</f>
        <v>0</v>
      </c>
      <c r="Y195" s="10">
        <f>'[1]Обслуг. дисп.'!O197+'[2]по будинку'!AK195+'[3]по будинку'!AJ195+'[4]по будинку'!AJ195+'[5]по будинку'!AJ195+'[6]по будинку'!AJ195+'[7]по будинку'!AJ195+'[8]по будинку'!AJ195+'[9]по будинку'!AJ195+'[10]по будинку'!AJ195+'[11]по будинку'!AJ195+'[12]по будинку'!AJ195</f>
        <v>0</v>
      </c>
      <c r="Z195" s="10">
        <f t="shared" si="82"/>
        <v>0</v>
      </c>
      <c r="AA195" s="27">
        <f t="shared" si="83"/>
        <v>0</v>
      </c>
      <c r="AB195" s="17">
        <f>'[1]ТО внутр. буд.сист'!H195+'[2]по будинку'!AN195+'[3]по будинку'!AM195+'[4]по будинку'!AM195+'[5]по будинку'!AM195+'[6]по будинку'!AM195+'[7]по будинку'!AM195+'[8]по будинку'!AM195+'[9]по будинку'!AM195+'[10]по будинку'!AM195+'[11]по будинку'!AM195+'[12]по будинку'!AM195</f>
        <v>20944.527156</v>
      </c>
      <c r="AC195" s="10">
        <f>'[1]ТО внутр. буд.сист'!W195+'[2]по будинку'!AO195+'[3]по будинку'!AN195+'[4]по будинку'!AN195+'[5]по будинку'!AN195+'[6]по будинку'!AN195+'[7]по будинку'!AN195+'[8]по будинку'!AN195+'[9]по будинку'!AN195+'[10]по будинку'!AN195+'[11]по будинку'!AN195+'[12]по будинку'!AN195</f>
        <v>11274.395718281425</v>
      </c>
      <c r="AD195" s="10">
        <f t="shared" si="96"/>
        <v>9670.1314377185754</v>
      </c>
      <c r="AE195" s="23">
        <v>0</v>
      </c>
      <c r="AF195" s="17">
        <f>[1]Дератизація!H196+'[2]по будинку'!AR195+'[3]по будинку'!AQ195+'[4]по будинку'!AQ195+'[5]по будинку'!AQ195+'[6]по будинку'!AQ195+'[7]по будинку'!AQ195+'[8]по будинку'!AQ195+'[9]по будинку'!AQ195+'[10]по будинку'!AQ195+'[11]по будинку'!AQ195+'[12]по будинку'!AQ195</f>
        <v>1436.7886380000002</v>
      </c>
      <c r="AG195" s="10">
        <f>[1]Дератизація!O196+'[2]по будинку'!AS195+'[3]по будинку'!AR195+'[4]по будинку'!AR195+'[5]по будинку'!AR195+'[6]по будинку'!AR195+'[7]по будинку'!AR195+'[8]по будинку'!AR195+'[9]по будинку'!AR195+'[10]по будинку'!AR195+'[11]по будинку'!AR195+'[12]по будинку'!AR195</f>
        <v>1193.2418525534883</v>
      </c>
      <c r="AH195" s="10">
        <f t="shared" si="84"/>
        <v>243.54678544651188</v>
      </c>
      <c r="AI195" s="23">
        <v>0</v>
      </c>
      <c r="AJ195" s="17">
        <f>[1]Дезінсекція!H197+'[2]по будинку'!AV195+'[3]по будинку'!AU195+'[4]по будинку'!AU195+'[5]по будинку'!AU195+'[6]по будинку'!AU195+'[7]по будинку'!AU195+'[8]по будинку'!AU195+'[9]по будинку'!AU195+'[10]по будинку'!AU195+'[11]по будинку'!AU195+'[12]по будинку'!AU195</f>
        <v>44.436761999999995</v>
      </c>
      <c r="AK195" s="10">
        <f>[1]Дезінсекція!O197+'[2]по будинку'!AW195+'[3]по будинку'!AV195+'[4]по будинку'!AV195+'[5]по будинку'!AV195+'[6]по будинку'!AV195+'[7]по будинку'!AV195+'[8]по будинку'!AV195+'[9]по будинку'!AV195+'[10]по будинку'!AV195+'[11]по будинку'!AV195+'[12]по будинку'!AV195</f>
        <v>0</v>
      </c>
      <c r="AL195" s="10">
        <f t="shared" si="85"/>
        <v>44.436761999999995</v>
      </c>
      <c r="AM195" s="23">
        <v>0</v>
      </c>
      <c r="AN195" s="17">
        <f>'[1]Обслуг. ДВК'!H197+'[2]по будинку'!AZ195+'[3]по будинку'!AY195+'[4]по будинку'!AY195+'[5]по будинку'!AY195+'[6]по будинку'!AY195+'[7]по будинку'!AY195+'[8]по будинку'!AY195+'[9]по будинку'!AY195+'[10]по будинку'!AY195+'[11]по будинку'!AY195+'[12]по будинку'!AY195</f>
        <v>5594.0945940000011</v>
      </c>
      <c r="AO195" s="10">
        <f>'[1]Обслуг. ДВК'!Q197+'[2]по будинку'!BA195+'[3]по будинку'!AZ195+'[4]по будинку'!AZ195+'[5]по будинку'!AZ195+'[6]по будинку'!AZ195+'[7]по будинку'!AZ195+'[8]по будинку'!AZ195+'[9]по будинку'!AZ195+'[10]по будинку'!AZ195+'[11]по будинку'!AZ195+'[12]по будинку'!AZ195</f>
        <v>5400.56441208051</v>
      </c>
      <c r="AP195" s="10">
        <f t="shared" si="103"/>
        <v>193.53018191949104</v>
      </c>
      <c r="AQ195" s="23">
        <v>0</v>
      </c>
      <c r="AR195" s="17">
        <f>'[1]ТО мереж електропост.'!H198+'[2]по будинку'!BD195+'[3]по будинку'!BC195+'[4]по будинку'!BC195+'[5]по будинку'!BC195+'[6]по будинку'!BC195+'[7]по будинку'!BC195+'[8]по будинку'!BC195+'[9]по будинку'!BC195+'[10]по будинку'!BC195+'[11]по будинку'!BC195+'[12]по будинку'!BC195</f>
        <v>8381.5413559999997</v>
      </c>
      <c r="AS195" s="11">
        <f>'[1]ТО мереж електропост.'!P198+'[2]по будинку'!BE195+'[3]по будинку'!BD195+'[4]по будинку'!BD195+'[5]по будинку'!BD195+'[6]по будинку'!BD195+'[7]по будинку'!BD195+'[8]по будинку'!BD195+'[9]по будинку'!BD195+'[10]по будинку'!BD195+'[11]по будинку'!BD195+'[12]по будинку'!BD195</f>
        <v>4494.4784393648715</v>
      </c>
      <c r="AT195" s="10">
        <f t="shared" si="97"/>
        <v>3887.0629166351282</v>
      </c>
      <c r="AU195" s="23">
        <v>0</v>
      </c>
      <c r="AV195" s="17">
        <f>'[1]ПР констр.'!H197+'[2]по будинку'!BH195+'[3]по будинку'!BG195+'[4]по будинку'!BG195+'[5]по будинку'!BG195+'[6]по будинку'!BG195+'[7]по будинку'!BG195+'[8]по будинку'!BG195+'[9]по будинку'!BG195+'[10]по будинку'!BG195+'[11]по будинку'!BG195+'[12]по будинку'!BG195</f>
        <v>30648.473633000005</v>
      </c>
      <c r="AW195" s="10">
        <v>33122.619999999995</v>
      </c>
      <c r="AX195" s="10">
        <v>0</v>
      </c>
      <c r="AY195" s="23">
        <f>AW195-AV195</f>
        <v>2474.1463669999903</v>
      </c>
      <c r="AZ195" s="17">
        <f>'[1]Прибирання та вивезення снігу'!H196+'[2]по будинку'!BL195+'[3]по будинку'!BK195+'[4]по будинку'!BK195+'[5]по будинку'!BK195+'[6]по будинку'!BK195+'[7]по будинку'!BK195+'[8]по будинку'!BK195+'[9]по будинку'!BK195+'[10]по будинку'!BK195+'[11]по будинку'!BK195+'[12]по будинку'!BK195</f>
        <v>3897.8172100000002</v>
      </c>
      <c r="BA195" s="10">
        <f>'[1]Прибирання та вивезення снігу'!R196+'[2]по будинку'!BM195+'[3]по будинку'!BL195+'[4]по будинку'!BL195+'[5]по будинку'!BL195+'[6]по будинку'!BL195+'[7]по будинку'!BL195+'[8]по будинку'!BL195+'[9]по будинку'!BL195+'[10]по будинку'!BL195+'[11]по будинку'!BL195+'[12]по будинку'!BL195</f>
        <v>1736.2800362347298</v>
      </c>
      <c r="BB195" s="10">
        <f t="shared" si="76"/>
        <v>2161.5371737652704</v>
      </c>
      <c r="BC195" s="23">
        <v>0</v>
      </c>
      <c r="BD195" s="17">
        <f>'[1]експлуатація номерних знаків'!H197+'[2]по будинку'!BP195+'[3]по будинку'!BO195+'[4]по будинку'!BO195+'[5]по будинку'!BO195+'[6]по будинку'!BO195+'[7]по будинку'!BO195+'[8]по будинку'!BO195+'[9]по будинку'!BO195+'[10]по будинку'!BO195+'[11]по будинку'!BO195+'[12]по будинку'!BO195</f>
        <v>9.6005350000000025</v>
      </c>
      <c r="BE195" s="10">
        <f>'[1]експлуатація номерних знаків'!P197+'[2]по будинку'!BQ195+'[3]по будинку'!BP195+'[4]по будинку'!BP195+'[5]по будинку'!BP195+'[6]по будинку'!BP195+'[7]по будинку'!BP195+'[8]по будинку'!BP195+'[9]по будинку'!BP195+'[10]по будинку'!BP195+'[11]по будинку'!BP195+'[12]по будинку'!BP195</f>
        <v>0</v>
      </c>
      <c r="BF195" s="12">
        <f t="shared" si="88"/>
        <v>9.6005350000000025</v>
      </c>
      <c r="BG195" s="29">
        <v>0</v>
      </c>
      <c r="BH195" s="17">
        <f>'[1]Освітлення місць загального кор'!H197+'[2]по будинку'!BT195+'[3]по будинку'!BS195+'[4]по будинку'!BS195+'[5]по будинку'!BS195+'[6]по будинку'!BS195+'[7]по будинку'!BS195+'[8]по будинку'!BS195+'[9]по будинку'!BS195+'[10]по будинку'!BS195+'[11]по будинку'!BS195+'[12]по будинку'!BS195</f>
        <v>7840.3454830000028</v>
      </c>
      <c r="BI195" s="10">
        <f>'[1]Освітлення місць загального кор'!Q197+'[2]по будинку'!BU195+'[3]по будинку'!BT195+'[4]по будинку'!BT195+'[5]по будинку'!BT195+'[6]по будинку'!BT195+'[7]по будинку'!BT195+'[8]по будинку'!BT195+'[9]по будинку'!BT195+'[10]по будинку'!BT195+'[11]по будинку'!BT195+'[12]по будинку'!BT195</f>
        <v>6410.3687820959794</v>
      </c>
      <c r="BJ195" s="10">
        <f t="shared" si="89"/>
        <v>1429.9767009040233</v>
      </c>
      <c r="BK195" s="27">
        <v>0</v>
      </c>
      <c r="BL195" s="17">
        <v>0</v>
      </c>
      <c r="BM195" s="10">
        <f>'[1]Енергопостачання ліфтів'!P197+'[2]по будинку'!BY195+'[3]по будинку'!BX195+'[4]по будинку'!BX195+'[5]по будинку'!BX195+'[6]по будинку'!BX195+'[7]по будинку'!BX195+'[8]по будинку'!BX195+'[9]по будинку'!BX195+'[10]по будинку'!BX195+'[11]по будинку'!BX195+'[12]по будинку'!BX195</f>
        <v>0</v>
      </c>
      <c r="BN195" s="10">
        <f t="shared" si="90"/>
        <v>0</v>
      </c>
      <c r="BO195" s="23">
        <f t="shared" si="91"/>
        <v>0</v>
      </c>
      <c r="BP195" s="134">
        <f t="shared" si="92"/>
        <v>114986.15629699999</v>
      </c>
      <c r="BQ195" s="12">
        <f t="shared" si="92"/>
        <v>107717.69296695659</v>
      </c>
      <c r="BR195" s="10">
        <f t="shared" si="93"/>
        <v>7268.463330043407</v>
      </c>
      <c r="BS195" s="15">
        <v>0</v>
      </c>
      <c r="BT195" s="30">
        <f t="shared" si="94"/>
        <v>0.93678836162442414</v>
      </c>
    </row>
    <row r="196" spans="1:72" ht="17.100000000000001" customHeight="1" x14ac:dyDescent="0.2">
      <c r="A196" s="136">
        <v>191</v>
      </c>
      <c r="B196" s="39" t="s">
        <v>50</v>
      </c>
      <c r="C196" s="36">
        <v>169</v>
      </c>
      <c r="D196" s="22">
        <f>'[1]Прибирання сходових кліто'!H197+'[2]по будинку'!P196+'[3]по будинку'!O196+'[4]по будинку'!O196+'[5]по будинку'!O196+'[6]по будинку'!O196+'[7]по будинку'!O196+'[8]по будинку'!O196+'[9]по будинку'!O196+'[10]по будинку'!O196+'[11]по будинку'!O196+'[12]по будинку'!O196</f>
        <v>14652.615935999997</v>
      </c>
      <c r="E196" s="11">
        <f>'[1]Прибирання сходових кліто'!Y197+'[2]по будинку'!Q196+'[3]по будинку'!P196+'[4]по будинку'!P196+'[5]по будинку'!P196+'[6]по будинку'!P196+'[7]по будинку'!P196+'[8]по будинку'!P196+'[9]по будинку'!P196+'[10]по будинку'!P196+'[11]по будинку'!P196+'[12]по будинку'!P196</f>
        <v>15749.166541732662</v>
      </c>
      <c r="F196" s="10">
        <v>0</v>
      </c>
      <c r="G196" s="23">
        <f t="shared" si="113"/>
        <v>1096.5506057326656</v>
      </c>
      <c r="H196" s="17">
        <f>'[1]Прибирання прибуд терит.'!H196+'[2]по будинку'!T196+'[3]по будинку'!S196+'[4]по будинку'!S196+'[5]по будинку'!S196+'[6]по будинку'!S196+'[7]по будинку'!S196+'[8]по будинку'!S196+'[9]по будинку'!S196+'[10]по будинку'!S196+'[11]по будинку'!S196+'[12]по будинку'!S196</f>
        <v>21259.382550000002</v>
      </c>
      <c r="I196" s="11">
        <f>'[1]Прибирання прибуд терит.'!AG196+'[2]по будинку'!U196+'[3]по будинку'!T196+'[4]по будинку'!T196+'[5]по будинку'!T196+'[6]по будинку'!T196+'[7]по будинку'!T196+'[8]по будинку'!T196+'[9]по будинку'!T196+'[10]по будинку'!T196+'[11]по будинку'!T196+'[12]по будинку'!T196</f>
        <v>28724.549964141013</v>
      </c>
      <c r="J196" s="10">
        <v>0</v>
      </c>
      <c r="K196" s="23">
        <f t="shared" si="77"/>
        <v>7465.1674141410112</v>
      </c>
      <c r="L196" s="22">
        <f>'[1]Вивезення та знешкодження ТПВ'!H198+'[2]по будинку'!X196+'[3]по будинку'!W196+'[4]по будинку'!W196+'[5]по будинку'!W196</f>
        <v>8424.3505499999974</v>
      </c>
      <c r="M196" s="10">
        <f>'[1]Вивезення та знешкодження ТПВ'!V198+'[2]по будинку'!Y196+'[3]по будинку'!X196+'[4]по будинку'!X196+'[5]по будинку'!X196</f>
        <v>9266.1170654997386</v>
      </c>
      <c r="N196" s="10">
        <v>0</v>
      </c>
      <c r="O196" s="15">
        <f t="shared" si="78"/>
        <v>841.76651549974122</v>
      </c>
      <c r="P196" s="17">
        <f>'[1]Приб підвал, тех.поверхів,покр '!H198+'[2]по будинку'!AB196+'[3]по будинку'!AA196+'[4]по будинку'!AA196+'[5]по будинку'!AA196+'[6]по будинку'!AA196+'[7]по будинку'!AA196+'[8]по будинку'!AA196+'[9]по будинку'!AA196+'[10]по будинку'!AA196+'[11]по будинку'!AA196+'[12]по будинку'!AA196</f>
        <v>1036.681632</v>
      </c>
      <c r="Q196" s="11">
        <f>'[1]Приб підвал, тех.поверхів,покр '!Q198+'[2]по будинку'!AC196+'[3]по будинку'!AB196+'[4]по будинку'!AB196+'[5]по будинку'!AB196+'[6]по будинку'!AB196+'[7]по будинку'!AB196+'[8]по будинку'!AB196+'[9]по будинку'!AB196+'[10]по будинку'!AB196+'[11]по будинку'!AB196+'[12]по будинку'!AB196</f>
        <v>227.89394784384749</v>
      </c>
      <c r="R196" s="10">
        <f t="shared" si="79"/>
        <v>808.78768415615252</v>
      </c>
      <c r="S196" s="23">
        <v>0</v>
      </c>
      <c r="T196" s="17">
        <v>0</v>
      </c>
      <c r="U196" s="10">
        <f>'[1]ТО ліфтів'!Q198+'[2]по будинку'!AG196+'[3]по будинку'!AF196+'[4]по будинку'!AF196+'[5]по будинку'!AF196+'[6]по будинку'!AF196+'[7]по будинку'!AF196+'[8]по будинку'!AF196+'[9]по будинку'!AF196+'[10]по будинку'!AF196+'[11]по будинку'!AF196+'[12]по будинку'!AF196</f>
        <v>0</v>
      </c>
      <c r="V196" s="10">
        <f t="shared" si="80"/>
        <v>0</v>
      </c>
      <c r="W196" s="23">
        <f t="shared" si="81"/>
        <v>0</v>
      </c>
      <c r="X196" s="17">
        <f>'[1]Обслуг. дисп.'!H198+'[2]по будинку'!AJ196+'[3]по будинку'!AI196+'[4]по будинку'!AI196+'[5]по будинку'!AI196+'[6]по будинку'!AI196+'[7]по будинку'!AI196+'[8]по будинку'!AI196+'[9]по будинку'!AI196+'[10]по будинку'!AI196+'[11]по будинку'!AI196+'[12]по будинку'!AI196</f>
        <v>0</v>
      </c>
      <c r="Y196" s="10">
        <f>'[1]Обслуг. дисп.'!O198+'[2]по будинку'!AK196+'[3]по будинку'!AJ196+'[4]по будинку'!AJ196+'[5]по будинку'!AJ196+'[6]по будинку'!AJ196+'[7]по будинку'!AJ196+'[8]по будинку'!AJ196+'[9]по будинку'!AJ196+'[10]по будинку'!AJ196+'[11]по будинку'!AJ196+'[12]по будинку'!AJ196</f>
        <v>0</v>
      </c>
      <c r="Z196" s="10">
        <f t="shared" si="82"/>
        <v>0</v>
      </c>
      <c r="AA196" s="27">
        <f t="shared" si="83"/>
        <v>0</v>
      </c>
      <c r="AB196" s="17">
        <f>'[1]ТО внутр. буд.сист'!H196+'[2]по будинку'!AN196+'[3]по будинку'!AM196+'[4]по будинку'!AM196+'[5]по будинку'!AM196+'[6]по будинку'!AM196+'[7]по будинку'!AM196+'[8]по будинку'!AM196+'[9]по будинку'!AM196+'[10]по будинку'!AM196+'[11]по будинку'!AM196+'[12]по будинку'!AM196</f>
        <v>29670.450978000004</v>
      </c>
      <c r="AC196" s="10">
        <f>'[1]ТО внутр. буд.сист'!W196+'[2]по будинку'!AO196+'[3]по будинку'!AN196+'[4]по будинку'!AN196+'[5]по будинку'!AN196+'[6]по будинку'!AN196+'[7]по будинку'!AN196+'[8]по будинку'!AN196+'[9]по будинку'!AN196+'[10]по будинку'!AN196+'[11]по будинку'!AN196+'[12]по будинку'!AN196</f>
        <v>20500.806030843683</v>
      </c>
      <c r="AD196" s="10">
        <f t="shared" si="96"/>
        <v>9169.644947156321</v>
      </c>
      <c r="AE196" s="23">
        <v>0</v>
      </c>
      <c r="AF196" s="17">
        <f>[1]Дератизація!H197+'[2]по будинку'!AR196+'[3]по будинку'!AQ196+'[4]по будинку'!AQ196+'[5]по будинку'!AQ196+'[6]по будинку'!AQ196+'[7]по будинку'!AQ196+'[8]по будинку'!AQ196+'[9]по будинку'!AQ196+'[10]по будинку'!AQ196+'[11]по будинку'!AQ196+'[12]по будинку'!AQ196</f>
        <v>1329.7929959999999</v>
      </c>
      <c r="AG196" s="10">
        <f>[1]Дератизація!O197+'[2]по будинку'!AS196+'[3]по будинку'!AR196+'[4]по будинку'!AR196+'[5]по будинку'!AR196+'[6]по будинку'!AR196+'[7]по будинку'!AR196+'[8]по будинку'!AR196+'[9]по будинку'!AR196+'[10]по будинку'!AR196+'[11]по будинку'!AR196+'[12]по будинку'!AR196</f>
        <v>1107.0819930911755</v>
      </c>
      <c r="AH196" s="10">
        <f t="shared" si="84"/>
        <v>222.71100290882441</v>
      </c>
      <c r="AI196" s="23">
        <v>0</v>
      </c>
      <c r="AJ196" s="17">
        <f>[1]Дезінсекція!H198+'[2]по будинку'!AV196+'[3]по будинку'!AU196+'[4]по будинку'!AU196+'[5]по будинку'!AU196+'[6]по будинку'!AU196+'[7]по будинку'!AU196+'[8]по будинку'!AU196+'[9]по будинку'!AU196+'[10]по будинку'!AU196+'[11]по будинку'!AU196+'[12]по будинку'!AU196</f>
        <v>49.680959999999992</v>
      </c>
      <c r="AK196" s="10">
        <f>[1]Дезінсекція!O198+'[2]по будинку'!AW196+'[3]по будинку'!AV196+'[4]по будинку'!AV196+'[5]по будинку'!AV196+'[6]по будинку'!AV196+'[7]по будинку'!AV196+'[8]по будинку'!AV196+'[9]по будинку'!AV196+'[10]по будинку'!AV196+'[11]по будинку'!AV196+'[12]по будинку'!AV196</f>
        <v>0</v>
      </c>
      <c r="AL196" s="10">
        <f t="shared" si="85"/>
        <v>49.680959999999992</v>
      </c>
      <c r="AM196" s="23">
        <v>0</v>
      </c>
      <c r="AN196" s="17">
        <f>'[1]Обслуг. ДВК'!H198+'[2]по будинку'!AZ196+'[3]по будинку'!AY196+'[4]по будинку'!AY196+'[5]по будинку'!AY196+'[6]по будинку'!AY196+'[7]по будинку'!AY196+'[8]по будинку'!AY196+'[9]по будинку'!AY196+'[10]по будинку'!AY196+'[11]по будинку'!AY196+'[12]по будинку'!AY196</f>
        <v>2902.21533</v>
      </c>
      <c r="AO196" s="10">
        <f>'[1]Обслуг. ДВК'!Q198+'[2]по будинку'!BA196+'[3]по будинку'!AZ196+'[4]по будинку'!AZ196+'[5]по будинку'!AZ196+'[6]по будинку'!AZ196+'[7]по будинку'!AZ196+'[8]по будинку'!AZ196+'[9]по будинку'!AZ196+'[10]по будинку'!AZ196+'[11]по будинку'!AZ196+'[12]по будинку'!AZ196</f>
        <v>39615.97126666634</v>
      </c>
      <c r="AP196" s="10">
        <v>0</v>
      </c>
      <c r="AQ196" s="23">
        <f>AO196-AN196</f>
        <v>36713.755936666341</v>
      </c>
      <c r="AR196" s="17">
        <f>'[1]ТО мереж електропост.'!H199+'[2]по будинку'!BD196+'[3]по будинку'!BC196+'[4]по будинку'!BC196+'[5]по будинку'!BC196+'[6]по будинку'!BC196+'[7]по будинку'!BC196+'[8]по будинку'!BC196+'[9]по будинку'!BC196+'[10]по будинку'!BC196+'[11]по будинку'!BC196+'[12]по будинку'!BC196</f>
        <v>7593.7882860000009</v>
      </c>
      <c r="AS196" s="11">
        <f>'[1]ТО мереж електропост.'!P199+'[2]по будинку'!BE196+'[3]по будинку'!BD196+'[4]по будинку'!BD196+'[5]по будинку'!BD196+'[6]по будинку'!BD196+'[7]по будинку'!BD196+'[8]по будинку'!BD196+'[9]по будинку'!BD196+'[10]по будинку'!BD196+'[11]по будинку'!BD196+'[12]по будинку'!BD196</f>
        <v>2941.9445858986173</v>
      </c>
      <c r="AT196" s="10">
        <f t="shared" si="97"/>
        <v>4651.8437001013835</v>
      </c>
      <c r="AU196" s="23">
        <v>0</v>
      </c>
      <c r="AV196" s="17">
        <f>'[1]ПР констр.'!H198+'[2]по будинку'!BH196+'[3]по будинку'!BG196+'[4]по будинку'!BG196+'[5]по будинку'!BG196+'[6]по будинку'!BG196+'[7]по будинку'!BG196+'[8]по будинку'!BG196+'[9]по будинку'!BG196+'[10]по будинку'!BG196+'[11]по будинку'!BG196+'[12]по будинку'!BG196</f>
        <v>47963.836116000006</v>
      </c>
      <c r="AW196" s="10">
        <v>7569.1100000000006</v>
      </c>
      <c r="AX196" s="10">
        <f t="shared" si="87"/>
        <v>40394.726116000005</v>
      </c>
      <c r="AY196" s="23">
        <v>0</v>
      </c>
      <c r="AZ196" s="17">
        <f>'[1]Прибирання та вивезення снігу'!H197+'[2]по будинку'!BL196+'[3]по будинку'!BK196+'[4]по будинку'!BK196+'[5]по будинку'!BK196+'[6]по будинку'!BK196+'[7]по будинку'!BK196+'[8]по будинку'!BK196+'[9]по будинку'!BK196+'[10]по будинку'!BK196+'[11]по будинку'!BK196+'[12]по будинку'!BK196</f>
        <v>5786.6092410000001</v>
      </c>
      <c r="BA196" s="10">
        <f>'[1]Прибирання та вивезення снігу'!R197+'[2]по будинку'!BM196+'[3]по будинку'!BL196+'[4]по будинку'!BL196+'[5]по будинку'!BL196+'[6]по будинку'!BL196+'[7]по будинку'!BL196+'[8]по будинку'!BL196+'[9]по будинку'!BL196+'[10]по будинку'!BL196+'[11]по будинку'!BL196+'[12]по будинку'!BL196</f>
        <v>2787.9378726994032</v>
      </c>
      <c r="BB196" s="10">
        <f t="shared" si="76"/>
        <v>2998.6713683005969</v>
      </c>
      <c r="BC196" s="23">
        <v>0</v>
      </c>
      <c r="BD196" s="17">
        <f>'[1]експлуатація номерних знаків'!H198+'[2]по будинку'!BP196+'[3]по будинку'!BO196+'[4]по будинку'!BO196+'[5]по будинку'!BO196+'[6]по будинку'!BO196+'[7]по будинку'!BO196+'[8]по будинку'!BO196+'[9]по будинку'!BO196+'[10]по будинку'!BO196+'[11]по будинку'!BO196+'[12]по будинку'!BO196</f>
        <v>5.796462</v>
      </c>
      <c r="BE196" s="10">
        <f>'[1]експлуатація номерних знаків'!P198+'[2]по будинку'!BQ196+'[3]по будинку'!BP196+'[4]по будинку'!BP196+'[5]по будинку'!BP196+'[6]по будинку'!BP196+'[7]по будинку'!BP196+'[8]по будинку'!BP196+'[9]по будинку'!BP196+'[10]по будинку'!BP196+'[11]по будинку'!BP196+'[12]по будинку'!BP196</f>
        <v>0</v>
      </c>
      <c r="BF196" s="12">
        <f t="shared" si="88"/>
        <v>5.796462</v>
      </c>
      <c r="BG196" s="29">
        <v>0</v>
      </c>
      <c r="BH196" s="17">
        <f>'[1]Освітлення місць загального кор'!H198+'[2]по будинку'!BT196+'[3]по будинку'!BS196+'[4]по будинку'!BS196+'[5]по будинку'!BS196+'[6]по будинку'!BS196+'[7]по будинку'!BS196+'[8]по будинку'!BS196+'[9]по будинку'!BS196+'[10]по будинку'!BS196+'[11]по будинку'!BS196+'[12]по будинку'!BS196</f>
        <v>15254.646918000002</v>
      </c>
      <c r="BI196" s="10">
        <f>'[1]Освітлення місць загального кор'!Q198+'[2]по будинку'!BU196+'[3]по будинку'!BT196+'[4]по будинку'!BT196+'[5]по будинку'!BT196+'[6]по будинку'!BT196+'[7]по будинку'!BT196+'[8]по будинку'!BT196+'[9]по будинку'!BT196+'[10]по будинку'!BT196+'[11]по будинку'!BT196+'[12]по будинку'!BT196</f>
        <v>15949.575451393112</v>
      </c>
      <c r="BJ196" s="10">
        <v>0</v>
      </c>
      <c r="BK196" s="27">
        <f t="shared" si="102"/>
        <v>694.92853339310932</v>
      </c>
      <c r="BL196" s="17">
        <v>0</v>
      </c>
      <c r="BM196" s="10">
        <f>'[1]Енергопостачання ліфтів'!P198+'[2]по будинку'!BY196+'[3]по будинку'!BX196+'[4]по будинку'!BX196+'[5]по будинку'!BX196+'[6]по будинку'!BX196+'[7]по будинку'!BX196+'[8]по будинку'!BX196+'[9]по будинку'!BX196+'[10]по будинку'!BX196+'[11]по будинку'!BX196+'[12]по будинку'!BX196</f>
        <v>0</v>
      </c>
      <c r="BN196" s="10">
        <f t="shared" si="90"/>
        <v>0</v>
      </c>
      <c r="BO196" s="23">
        <f t="shared" si="91"/>
        <v>0</v>
      </c>
      <c r="BP196" s="134">
        <f t="shared" si="92"/>
        <v>155929.84795500003</v>
      </c>
      <c r="BQ196" s="12">
        <f t="shared" si="92"/>
        <v>144440.15471980959</v>
      </c>
      <c r="BR196" s="10">
        <f t="shared" si="93"/>
        <v>11489.69323519044</v>
      </c>
      <c r="BS196" s="15">
        <v>0</v>
      </c>
      <c r="BT196" s="30">
        <f t="shared" si="94"/>
        <v>0.9263149846814045</v>
      </c>
    </row>
    <row r="197" spans="1:72" ht="17.100000000000001" customHeight="1" x14ac:dyDescent="0.2">
      <c r="A197" s="136">
        <v>192</v>
      </c>
      <c r="B197" s="39" t="s">
        <v>50</v>
      </c>
      <c r="C197" s="36">
        <v>171</v>
      </c>
      <c r="D197" s="22">
        <f>'[1]Прибирання сходових кліто'!H198+'[2]по будинку'!P197+'[3]по будинку'!O197+'[4]по будинку'!O197+'[5]по будинку'!O197+'[6]по будинку'!O197+'[7]по будинку'!O197+'[8]по будинку'!O197+'[9]по будинку'!O197+'[10]по будинку'!O197+'[11]по будинку'!O197+'[12]по будинку'!O197</f>
        <v>9720.8687499999978</v>
      </c>
      <c r="E197" s="11">
        <f>'[1]Прибирання сходових кліто'!Y198+'[2]по будинку'!Q197+'[3]по будинку'!P197+'[4]по будинку'!P197+'[5]по будинку'!P197+'[6]по будинку'!P197+'[7]по будинку'!P197+'[8]по будинку'!P197+'[9]по будинку'!P197+'[10]по будинку'!P197+'[11]по будинку'!P197+'[12]по будинку'!P197</f>
        <v>11357.585810750956</v>
      </c>
      <c r="F197" s="10">
        <v>0</v>
      </c>
      <c r="G197" s="23">
        <f t="shared" si="113"/>
        <v>1636.7170607509579</v>
      </c>
      <c r="H197" s="17">
        <f>'[1]Прибирання прибуд терит.'!H197+'[2]по будинку'!T197+'[3]по будинку'!S197+'[4]по будинку'!S197+'[5]по будинку'!S197+'[6]по будинку'!S197+'[7]по будинку'!S197+'[8]по будинку'!S197+'[9]по будинку'!S197+'[10]по будинку'!S197+'[11]по будинку'!S197+'[12]по будинку'!S197</f>
        <v>16919.640000000003</v>
      </c>
      <c r="I197" s="11">
        <f>'[1]Прибирання прибуд терит.'!AG197+'[2]по будинку'!U197+'[3]по будинку'!T197+'[4]по будинку'!T197+'[5]по будинку'!T197+'[6]по будинку'!T197+'[7]по будинку'!T197+'[8]по будинку'!T197+'[9]по будинку'!T197+'[10]по будинку'!T197+'[11]по будинку'!T197+'[12]по будинку'!T197</f>
        <v>24037.065744059102</v>
      </c>
      <c r="J197" s="10">
        <v>0</v>
      </c>
      <c r="K197" s="23">
        <f t="shared" si="77"/>
        <v>7117.4257440590991</v>
      </c>
      <c r="L197" s="22">
        <f>'[1]Вивезення та знешкодження ТПВ'!H199+'[2]по будинку'!X197+'[3]по будинку'!W197+'[4]по будинку'!W197+'[5]по будинку'!W197</f>
        <v>5601.625</v>
      </c>
      <c r="M197" s="10">
        <f>'[1]Вивезення та знешкодження ТПВ'!V199+'[2]по будинку'!Y197+'[3]по будинку'!X197+'[4]по будинку'!X197+'[5]по будинку'!X197</f>
        <v>5643.7583254728988</v>
      </c>
      <c r="N197" s="10">
        <v>0</v>
      </c>
      <c r="O197" s="15">
        <f t="shared" si="78"/>
        <v>42.133325472898832</v>
      </c>
      <c r="P197" s="17">
        <f>'[1]Приб підвал, тех.поверхів,покр '!H199+'[2]по будинку'!AB197+'[3]по будинку'!AA197+'[4]по будинку'!AA197+'[5]по будинку'!AA197+'[6]по будинку'!AA197+'[7]по будинку'!AA197+'[8]по будинку'!AA197+'[9]по будинку'!AA197+'[10]по будинку'!AA197+'[11]по будинку'!AA197+'[12]по будинку'!AA197</f>
        <v>753.62350000000004</v>
      </c>
      <c r="Q197" s="11">
        <f>'[1]Приб підвал, тех.поверхів,покр '!Q199+'[2]по будинку'!AC197+'[3]по будинку'!AB197+'[4]по будинку'!AB197+'[5]по будинку'!AB197+'[6]по будинку'!AB197+'[7]по будинку'!AB197+'[8]по будинку'!AB197+'[9]по будинку'!AB197+'[10]по будинку'!AB197+'[11]по будинку'!AB197+'[12]по будинку'!AB197</f>
        <v>239.89929566043168</v>
      </c>
      <c r="R197" s="10">
        <f t="shared" si="79"/>
        <v>513.72420433956836</v>
      </c>
      <c r="S197" s="23">
        <v>0</v>
      </c>
      <c r="T197" s="17">
        <v>0</v>
      </c>
      <c r="U197" s="10">
        <f>'[1]ТО ліфтів'!Q199+'[2]по будинку'!AG197+'[3]по будинку'!AF197+'[4]по будинку'!AF197+'[5]по будинку'!AF197+'[6]по будинку'!AF197+'[7]по будинку'!AF197+'[8]по будинку'!AF197+'[9]по будинку'!AF197+'[10]по будинку'!AF197+'[11]по будинку'!AF197+'[12]по будинку'!AF197</f>
        <v>0</v>
      </c>
      <c r="V197" s="10">
        <f t="shared" si="80"/>
        <v>0</v>
      </c>
      <c r="W197" s="23">
        <f t="shared" si="81"/>
        <v>0</v>
      </c>
      <c r="X197" s="17">
        <f>'[1]Обслуг. дисп.'!H199+'[2]по будинку'!AJ197+'[3]по будинку'!AI197+'[4]по будинку'!AI197+'[5]по будинку'!AI197+'[6]по будинку'!AI197+'[7]по будинку'!AI197+'[8]по будинку'!AI197+'[9]по будинку'!AI197+'[10]по будинку'!AI197+'[11]по будинку'!AI197+'[12]по будинку'!AI197</f>
        <v>0</v>
      </c>
      <c r="Y197" s="10">
        <f>'[1]Обслуг. дисп.'!O199+'[2]по будинку'!AK197+'[3]по будинку'!AJ197+'[4]по будинку'!AJ197+'[5]по будинку'!AJ197+'[6]по будинку'!AJ197+'[7]по будинку'!AJ197+'[8]по будинку'!AJ197+'[9]по будинку'!AJ197+'[10]по будинку'!AJ197+'[11]по будинку'!AJ197+'[12]по будинку'!AJ197</f>
        <v>0</v>
      </c>
      <c r="Z197" s="10">
        <f t="shared" si="82"/>
        <v>0</v>
      </c>
      <c r="AA197" s="27">
        <f t="shared" si="83"/>
        <v>0</v>
      </c>
      <c r="AB197" s="17">
        <f>'[1]ТО внутр. буд.сист'!H197+'[2]по будинку'!AN197+'[3]по будинку'!AM197+'[4]по будинку'!AM197+'[5]по будинку'!AM197+'[6]по будинку'!AM197+'[7]по будинку'!AM197+'[8]по будинку'!AM197+'[9]по будинку'!AM197+'[10]по будинку'!AM197+'[11]по будинку'!AM197+'[12]по будинку'!AM197</f>
        <v>21879.673999999999</v>
      </c>
      <c r="AC197" s="10">
        <f>'[1]ТО внутр. буд.сист'!W197+'[2]по будинку'!AO197+'[3]по будинку'!AN197+'[4]по будинку'!AN197+'[5]по будинку'!AN197+'[6]по будинку'!AN197+'[7]по будинку'!AN197+'[8]по будинку'!AN197+'[9]по будинку'!AN197+'[10]по будинку'!AN197+'[11]по будинку'!AN197+'[12]по будинку'!AN197</f>
        <v>12566.917909173046</v>
      </c>
      <c r="AD197" s="10">
        <f t="shared" si="96"/>
        <v>9312.7560908269534</v>
      </c>
      <c r="AE197" s="23">
        <v>0</v>
      </c>
      <c r="AF197" s="17">
        <f>[1]Дератизація!H198+'[2]по будинку'!AR197+'[3]по будинку'!AQ197+'[4]по будинку'!AQ197+'[5]по будинку'!AQ197+'[6]по будинку'!AQ197+'[7]по будинку'!AQ197+'[8]по будинку'!AQ197+'[9]по будинку'!AQ197+'[10]по будинку'!AQ197+'[11]по будинку'!AQ197+'[12]по будинку'!AQ197</f>
        <v>1435.1089999999997</v>
      </c>
      <c r="AG197" s="10">
        <f>[1]Дератизація!O198+'[2]по будинку'!AS197+'[3]по будинку'!AR197+'[4]по будинку'!AR197+'[5]по будинку'!AR197+'[6]по будинку'!AR197+'[7]по будинку'!AR197+'[8]по будинку'!AR197+'[9]по будинку'!AR197+'[10]по будинку'!AR197+'[11]по будинку'!AR197+'[12]по будинку'!AR197</f>
        <v>1193.2418525534883</v>
      </c>
      <c r="AH197" s="10">
        <f t="shared" si="84"/>
        <v>241.86714744651135</v>
      </c>
      <c r="AI197" s="23">
        <v>0</v>
      </c>
      <c r="AJ197" s="17">
        <f>[1]Дезінсекція!H199+'[2]по будинку'!AV197+'[3]по будинку'!AU197+'[4]по будинку'!AU197+'[5]по будинку'!AU197+'[6]по будинку'!AU197+'[7]по будинку'!AU197+'[8]по будинку'!AU197+'[9]по будинку'!AU197+'[10]по будинку'!AU197+'[11]по будинку'!AU197+'[12]по будинку'!AU197</f>
        <v>46.179249999999989</v>
      </c>
      <c r="AK197" s="10">
        <f>[1]Дезінсекція!O199+'[2]по будинку'!AW197+'[3]по будинку'!AV197+'[4]по будинку'!AV197+'[5]по будинку'!AV197+'[6]по будинку'!AV197+'[7]по будинку'!AV197+'[8]по будинку'!AV197+'[9]по будинку'!AV197+'[10]по будинку'!AV197+'[11]по будинку'!AV197+'[12]по будинку'!AV197</f>
        <v>1168.1423049765001</v>
      </c>
      <c r="AL197" s="10">
        <v>0</v>
      </c>
      <c r="AM197" s="23">
        <f>AK197-AJ197</f>
        <v>1121.9630549765002</v>
      </c>
      <c r="AN197" s="17">
        <f>'[1]Обслуг. ДВК'!H199+'[2]по будинку'!AZ197+'[3]по будинку'!AY197+'[4]по будинку'!AY197+'[5]по будинку'!AY197+'[6]по будинку'!AY197+'[7]по будинку'!AY197+'[8]по будинку'!AY197+'[9]по будинку'!AY197+'[10]по будинку'!AY197+'[11]по будинку'!AY197+'[12]по будинку'!AY197</f>
        <v>1549.3275000000001</v>
      </c>
      <c r="AO197" s="10">
        <f>'[1]Обслуг. ДВК'!Q199+'[2]по будинку'!BA197+'[3]по будинку'!AZ197+'[4]по будинку'!AZ197+'[5]по будинку'!AZ197+'[6]по будинку'!AZ197+'[7]по будинку'!AZ197+'[8]по будинку'!AZ197+'[9]по будинку'!AZ197+'[10]по будинку'!AZ197+'[11]по будинку'!AZ197+'[12]по будинку'!AZ197</f>
        <v>4956.0440344611898</v>
      </c>
      <c r="AP197" s="10">
        <v>0</v>
      </c>
      <c r="AQ197" s="23">
        <f>AO197-AN197</f>
        <v>3406.7165344611894</v>
      </c>
      <c r="AR197" s="17">
        <f>'[1]ТО мереж електропост.'!H200+'[2]по будинку'!BD197+'[3]по будинку'!BC197+'[4]по будинку'!BC197+'[5]по будинку'!BC197+'[6]по будинку'!BC197+'[7]по будинку'!BC197+'[8]по будинку'!BC197+'[9]по будинку'!BC197+'[10]по будинку'!BC197+'[11]по будинку'!BC197+'[12]по будинку'!BC197</f>
        <v>6740.5309999999981</v>
      </c>
      <c r="AS197" s="11">
        <f>'[1]ТО мереж електропост.'!P200+'[2]по будинку'!BE197+'[3]по будинку'!BD197+'[4]по будинку'!BD197+'[5]по будинку'!BD197+'[6]по будинку'!BD197+'[7]по будинку'!BD197+'[8]по будинку'!BD197+'[9]по будинку'!BD197+'[10]по будинку'!BD197+'[11]по будинку'!BD197+'[12]по будинку'!BD197</f>
        <v>2277.1671703772076</v>
      </c>
      <c r="AT197" s="10">
        <f t="shared" si="97"/>
        <v>4463.3638296227909</v>
      </c>
      <c r="AU197" s="23">
        <v>0</v>
      </c>
      <c r="AV197" s="17">
        <f>'[1]ПР констр.'!H199+'[2]по будинку'!BH197+'[3]по будинку'!BG197+'[4]по будинку'!BG197+'[5]по будинку'!BG197+'[6]по будинку'!BG197+'[7]по будинку'!BG197+'[8]по будинку'!BG197+'[9]по будинку'!BG197+'[10]по будинку'!BG197+'[11]по будинку'!BG197+'[12]по будинку'!BG197</f>
        <v>35635.078999999998</v>
      </c>
      <c r="AW197" s="10">
        <v>16840.66</v>
      </c>
      <c r="AX197" s="10">
        <f t="shared" si="87"/>
        <v>18794.418999999998</v>
      </c>
      <c r="AY197" s="23">
        <v>0</v>
      </c>
      <c r="AZ197" s="17">
        <f>'[1]Прибирання та вивезення снігу'!H198+'[2]по будинку'!BL197+'[3]по будинку'!BK197+'[4]по будинку'!BK197+'[5]по будинку'!BK197+'[6]по будинку'!BK197+'[7]по будинку'!BK197+'[8]по будинку'!BK197+'[9]по будинку'!BK197+'[10]по будинку'!BK197+'[11]по будинку'!BK197+'[12]по будинку'!BK197</f>
        <v>4156.6789999999992</v>
      </c>
      <c r="BA197" s="10">
        <f>'[1]Прибирання та вивезення снігу'!R198+'[2]по будинку'!BM197+'[3]по будинку'!BL197+'[4]по будинку'!BL197+'[5]по будинку'!BL197+'[6]по будинку'!BL197+'[7]по будинку'!BL197+'[8]по будинку'!BL197+'[9]по будинку'!BL197+'[10]по будинку'!BL197+'[11]по будинку'!BL197+'[12]по будинку'!BL197</f>
        <v>2665.0507712585636</v>
      </c>
      <c r="BB197" s="10">
        <f t="shared" ref="BB197:BB256" si="115">AZ197-BA197</f>
        <v>1491.6282287414356</v>
      </c>
      <c r="BC197" s="23">
        <v>0</v>
      </c>
      <c r="BD197" s="17">
        <f>'[1]експлуатація номерних знаків'!H199+'[2]по будинку'!BP197+'[3]по будинку'!BO197+'[4]по будинку'!BO197+'[5]по будинку'!BO197+'[6]по будинку'!BO197+'[7]по будинку'!BO197+'[8]по будинку'!BO197+'[9]по будинку'!BO197+'[10]по будинку'!BO197+'[11]по будинку'!BO197+'[12]по будинку'!BO197</f>
        <v>9.5637499999999989</v>
      </c>
      <c r="BE197" s="10">
        <f>'[1]експлуатація номерних знаків'!P199+'[2]по будинку'!BQ197+'[3]по будинку'!BP197+'[4]по будинку'!BP197+'[5]по будинку'!BP197+'[6]по будинку'!BP197+'[7]по будинку'!BP197+'[8]по будинку'!BP197+'[9]по будинку'!BP197+'[10]по будинку'!BP197+'[11]по будинку'!BP197+'[12]по будинку'!BP197</f>
        <v>0</v>
      </c>
      <c r="BF197" s="12">
        <f t="shared" si="88"/>
        <v>9.5637499999999989</v>
      </c>
      <c r="BG197" s="29">
        <v>0</v>
      </c>
      <c r="BH197" s="17">
        <f>'[1]Освітлення місць загального кор'!H199+'[2]по будинку'!BT197+'[3]по будинку'!BS197+'[4]по будинку'!BS197+'[5]по будинку'!BS197+'[6]по будинку'!BS197+'[7]по будинку'!BS197+'[8]по будинку'!BS197+'[9]по будинку'!BS197+'[10]по будинку'!BS197+'[11]по будинку'!BS197+'[12]по будинку'!BS197</f>
        <v>7579.4085000000005</v>
      </c>
      <c r="BI197" s="10">
        <f>'[1]Освітлення місць загального кор'!Q199+'[2]по будинку'!BU197+'[3]по будинку'!BT197+'[4]по будинку'!BT197+'[5]по будинку'!BT197+'[6]по будинку'!BT197+'[7]по будинку'!BT197+'[8]по будинку'!BT197+'[9]по будинку'!BT197+'[10]по будинку'!BT197+'[11]по будинку'!BT197+'[12]по будинку'!BT197</f>
        <v>6302.4339537743299</v>
      </c>
      <c r="BJ197" s="10">
        <f t="shared" si="89"/>
        <v>1276.9745462256706</v>
      </c>
      <c r="BK197" s="27">
        <v>0</v>
      </c>
      <c r="BL197" s="17">
        <v>0</v>
      </c>
      <c r="BM197" s="10">
        <f>'[1]Енергопостачання ліфтів'!P199+'[2]по будинку'!BY197+'[3]по будинку'!BX197+'[4]по будинку'!BX197+'[5]по будинку'!BX197+'[6]по будинку'!BX197+'[7]по будинку'!BX197+'[8]по будинку'!BX197+'[9]по будинку'!BX197+'[10]по будинку'!BX197+'[11]по будинку'!BX197+'[12]по будинку'!BX197</f>
        <v>0</v>
      </c>
      <c r="BN197" s="10">
        <f t="shared" si="90"/>
        <v>0</v>
      </c>
      <c r="BO197" s="23">
        <f t="shared" si="91"/>
        <v>0</v>
      </c>
      <c r="BP197" s="134">
        <f t="shared" si="92"/>
        <v>112027.30825</v>
      </c>
      <c r="BQ197" s="12">
        <f t="shared" si="92"/>
        <v>89247.967172517732</v>
      </c>
      <c r="BR197" s="10">
        <f t="shared" si="93"/>
        <v>22779.34107748227</v>
      </c>
      <c r="BS197" s="15">
        <v>0</v>
      </c>
      <c r="BT197" s="30">
        <f t="shared" si="94"/>
        <v>0.79666260456202409</v>
      </c>
    </row>
    <row r="198" spans="1:72" ht="17.100000000000001" customHeight="1" x14ac:dyDescent="0.2">
      <c r="A198" s="135">
        <v>193</v>
      </c>
      <c r="B198" s="39" t="s">
        <v>50</v>
      </c>
      <c r="C198" s="36">
        <v>175</v>
      </c>
      <c r="D198" s="22">
        <f>'[1]Прибирання сходових кліто'!H199+'[2]по будинку'!P198+'[3]по будинку'!O198+'[4]по будинку'!O198+'[5]по будинку'!O198+'[6]по будинку'!O198+'[7]по будинку'!O198+'[8]по будинку'!O198+'[9]по будинку'!O198+'[10]по будинку'!O198+'[11]по будинку'!O198+'[12]по будинку'!O198</f>
        <v>14379.003409999998</v>
      </c>
      <c r="E198" s="11">
        <f>'[1]Прибирання сходових кліто'!Y199+'[2]по будинку'!Q198+'[3]по будинку'!P198+'[4]по будинку'!P198+'[5]по будинку'!P198+'[6]по будинку'!P198+'[7]по будинку'!P198+'[8]по будинку'!P198+'[9]по будинку'!P198+'[10]по будинку'!P198+'[11]по будинку'!P198+'[12]по будинку'!P198</f>
        <v>14545.103723348948</v>
      </c>
      <c r="F198" s="10">
        <v>0</v>
      </c>
      <c r="G198" s="23">
        <f t="shared" si="113"/>
        <v>166.10031334895029</v>
      </c>
      <c r="H198" s="17">
        <f>'[1]Прибирання прибуд терит.'!H198+'[2]по будинку'!T198+'[3]по будинку'!S198+'[4]по будинку'!S198+'[5]по будинку'!S198+'[6]по будинку'!S198+'[7]по будинку'!S198+'[8]по будинку'!S198+'[9]по будинку'!S198+'[10]по будинку'!S198+'[11]по будинку'!S198+'[12]по будинку'!S198</f>
        <v>26391.601849999999</v>
      </c>
      <c r="I198" s="11">
        <f>'[1]Прибирання прибуд терит.'!AG198+'[2]по будинку'!U198+'[3]по будинку'!T198+'[4]по будинку'!T198+'[5]по будинку'!T198+'[6]по будинку'!T198+'[7]по будинку'!T198+'[8]по будинку'!T198+'[9]по будинку'!T198+'[10]по будинку'!T198+'[11]по будинку'!T198+'[12]по будинку'!T198</f>
        <v>33327.520969666788</v>
      </c>
      <c r="J198" s="10">
        <v>0</v>
      </c>
      <c r="K198" s="23">
        <f t="shared" si="77"/>
        <v>6935.9191196667889</v>
      </c>
      <c r="L198" s="22">
        <f>'[1]Вивезення та знешкодження ТПВ'!H200+'[2]по будинку'!X198+'[3]по будинку'!W198+'[4]по будинку'!W198+'[5]по будинку'!W198</f>
        <v>8719.0390000000007</v>
      </c>
      <c r="M198" s="10">
        <f>'[1]Вивезення та знешкодження ТПВ'!V200+'[2]по будинку'!Y198+'[3]по будинку'!X198+'[4]по будинку'!X198+'[5]по будинку'!X198</f>
        <v>8918.119321114762</v>
      </c>
      <c r="N198" s="10">
        <v>0</v>
      </c>
      <c r="O198" s="15">
        <f t="shared" si="78"/>
        <v>199.08032111476132</v>
      </c>
      <c r="P198" s="17">
        <f>'[1]Приб підвал, тех.поверхів,покр '!H200+'[2]по будинку'!AB198+'[3]по будинку'!AA198+'[4]по будинку'!AA198+'[5]по будинку'!AA198+'[6]по будинку'!AA198+'[7]по будинку'!AA198+'[8]по будинку'!AA198+'[9]по будинку'!AA198+'[10]по будинку'!AA198+'[11]по будинку'!AA198+'[12]по будинку'!AA198</f>
        <v>1188.5840249999999</v>
      </c>
      <c r="Q198" s="11">
        <f>'[1]Приб підвал, тех.поверхів,покр '!Q200+'[2]по будинку'!AC198+'[3]по будинку'!AB198+'[4]по будинку'!AB198+'[5]по будинку'!AB198+'[6]по будинку'!AB198+'[7]по будинку'!AB198+'[8]по будинку'!AB198+'[9]по будинку'!AB198+'[10]по будинку'!AB198+'[11]по будинку'!AB198+'[12]по будинку'!AB198</f>
        <v>395.83037682852478</v>
      </c>
      <c r="R198" s="10">
        <f t="shared" si="79"/>
        <v>792.75364817147511</v>
      </c>
      <c r="S198" s="23">
        <v>0</v>
      </c>
      <c r="T198" s="17">
        <v>0</v>
      </c>
      <c r="U198" s="10">
        <f>'[1]ТО ліфтів'!Q200+'[2]по будинку'!AG198+'[3]по будинку'!AF198+'[4]по будинку'!AF198+'[5]по будинку'!AF198+'[6]по будинку'!AF198+'[7]по будинку'!AF198+'[8]по будинку'!AF198+'[9]по будинку'!AF198+'[10]по будинку'!AF198+'[11]по будинку'!AF198+'[12]по будинку'!AF198</f>
        <v>0</v>
      </c>
      <c r="V198" s="10">
        <f t="shared" si="80"/>
        <v>0</v>
      </c>
      <c r="W198" s="23">
        <f t="shared" si="81"/>
        <v>0</v>
      </c>
      <c r="X198" s="17">
        <f>'[1]Обслуг. дисп.'!H200+'[2]по будинку'!AJ198+'[3]по будинку'!AI198+'[4]по будинку'!AI198+'[5]по будинку'!AI198+'[6]по будинку'!AI198+'[7]по будинку'!AI198+'[8]по будинку'!AI198+'[9]по будинку'!AI198+'[10]по будинку'!AI198+'[11]по будинку'!AI198+'[12]по будинку'!AI198</f>
        <v>0</v>
      </c>
      <c r="Y198" s="10">
        <f>'[1]Обслуг. дисп.'!O200+'[2]по будинку'!AK198+'[3]по будинку'!AJ198+'[4]по будинку'!AJ198+'[5]по будинку'!AJ198+'[6]по будинку'!AJ198+'[7]по будинку'!AJ198+'[8]по будинку'!AJ198+'[9]по будинку'!AJ198+'[10]по будинку'!AJ198+'[11]по будинку'!AJ198+'[12]по будинку'!AJ198</f>
        <v>0</v>
      </c>
      <c r="Z198" s="10">
        <f t="shared" si="82"/>
        <v>0</v>
      </c>
      <c r="AA198" s="27">
        <f t="shared" si="83"/>
        <v>0</v>
      </c>
      <c r="AB198" s="17">
        <f>'[1]ТО внутр. буд.сист'!H198+'[2]по будинку'!AN198+'[3]по будинку'!AM198+'[4]по будинку'!AM198+'[5]по будинку'!AM198+'[6]по будинку'!AM198+'[7]по будинку'!AM198+'[8]по будинку'!AM198+'[9]по будинку'!AM198+'[10]по будинку'!AM198+'[11]по будинку'!AM198+'[12]по будинку'!AM198</f>
        <v>34987.077609999993</v>
      </c>
      <c r="AC198" s="10">
        <f>'[1]ТО внутр. буд.сист'!W198+'[2]по будинку'!AO198+'[3]по будинку'!AN198+'[4]по будинку'!AN198+'[5]по будинку'!AN198+'[6]по будинку'!AN198+'[7]по будинку'!AN198+'[8]по будинку'!AN198+'[9]по будинку'!AN198+'[10]по будинку'!AN198+'[11]по будинку'!AN198+'[12]по будинку'!AN198</f>
        <v>21199.504403725667</v>
      </c>
      <c r="AD198" s="10">
        <f t="shared" si="96"/>
        <v>13787.573206274326</v>
      </c>
      <c r="AE198" s="23">
        <v>0</v>
      </c>
      <c r="AF198" s="17">
        <f>[1]Дератизація!H199+'[2]по будинку'!AR198+'[3]по будинку'!AQ198+'[4]по будинку'!AQ198+'[5]по будинку'!AQ198+'[6]по будинку'!AQ198+'[7]по будинку'!AQ198+'[8]по будинку'!AQ198+'[9]по будинку'!AQ198+'[10]по будинку'!AQ198+'[11]по будинку'!AQ198+'[12]по будинку'!AQ198</f>
        <v>2309.3347549999994</v>
      </c>
      <c r="AG198" s="10">
        <f>[1]Дератизація!O199+'[2]по будинку'!AS198+'[3]по будинку'!AR198+'[4]по будинку'!AR198+'[5]по будинку'!AR198+'[6]по будинку'!AR198+'[7]по будинку'!AR198+'[8]по будинку'!AR198+'[9]по будинку'!AR198+'[10]по будинку'!AR198+'[11]по будинку'!AR198+'[12]по будинку'!AR198</f>
        <v>1925.3717798323532</v>
      </c>
      <c r="AH198" s="10">
        <f t="shared" si="84"/>
        <v>383.96297516764616</v>
      </c>
      <c r="AI198" s="23">
        <v>0</v>
      </c>
      <c r="AJ198" s="17">
        <f>[1]Дезінсекція!H200+'[2]по будинку'!AV198+'[3]по будинку'!AU198+'[4]по будинку'!AU198+'[5]по будинку'!AU198+'[6]по будинку'!AU198+'[7]по будинку'!AU198+'[8]по будинку'!AU198+'[9]по будинку'!AU198+'[10]по будинку'!AU198+'[11]по будинку'!AU198+'[12]по будинку'!AU198</f>
        <v>72.796790000000001</v>
      </c>
      <c r="AK198" s="10">
        <f>[1]Дезінсекція!O200+'[2]по будинку'!AW198+'[3]по будинку'!AV198+'[4]по будинку'!AV198+'[5]по будинку'!AV198+'[6]по будинку'!AV198+'[7]по будинку'!AV198+'[8]по будинку'!AV198+'[9]по будинку'!AV198+'[10]по будинку'!AV198+'[11]по будинку'!AV198+'[12]по будинку'!AV198</f>
        <v>0</v>
      </c>
      <c r="AL198" s="10">
        <f t="shared" si="85"/>
        <v>72.796790000000001</v>
      </c>
      <c r="AM198" s="23">
        <v>0</v>
      </c>
      <c r="AN198" s="17">
        <f>'[1]Обслуг. ДВК'!H200+'[2]по будинку'!AZ198+'[3]по будинку'!AY198+'[4]по будинку'!AY198+'[5]по будинку'!AY198+'[6]по будинку'!AY198+'[7]по будинку'!AY198+'[8]по будинку'!AY198+'[9]по будинку'!AY198+'[10]по будинку'!AY198+'[11]по будинку'!AY198+'[12]по будинку'!AY198</f>
        <v>2323.2431499999998</v>
      </c>
      <c r="AO198" s="10">
        <f>'[1]Обслуг. ДВК'!Q200+'[2]по будинку'!BA198+'[3]по будинку'!AZ198+'[4]по будинку'!AZ198+'[5]по будинку'!AZ198+'[6]по будинку'!AZ198+'[7]по будинку'!AZ198+'[8]по будинку'!AZ198+'[9]по будинку'!AZ198+'[10]по будинку'!AZ198+'[11]по будинку'!AZ198+'[12]по будинку'!AZ198</f>
        <v>4973.428388324246</v>
      </c>
      <c r="AP198" s="10">
        <v>0</v>
      </c>
      <c r="AQ198" s="23">
        <f t="shared" si="100"/>
        <v>2650.1852383242463</v>
      </c>
      <c r="AR198" s="17">
        <f>'[1]ТО мереж електропост.'!H201+'[2]по будинку'!BD198+'[3]по будинку'!BC198+'[4]по будинку'!BC198+'[5]по будинку'!BC198+'[6]по будинку'!BC198+'[7]по будинку'!BC198+'[8]по будинку'!BC198+'[9]по будинку'!BC198+'[10]по будинку'!BC198+'[11]по будинку'!BC198+'[12]по будинку'!BC198</f>
        <v>13217.745129999998</v>
      </c>
      <c r="AS198" s="11">
        <f>'[1]ТО мереж електропост.'!P201+'[2]по будинку'!BE198+'[3]по будинку'!BD198+'[4]по будинку'!BD198+'[5]по будинку'!BD198+'[6]по будинку'!BD198+'[7]по будинку'!BD198+'[8]по будинку'!BD198+'[9]по будинку'!BD198+'[10]по будинку'!BD198+'[11]по будинку'!BD198+'[12]по будинку'!BD198</f>
        <v>5591.2011156036278</v>
      </c>
      <c r="AT198" s="10">
        <f t="shared" si="97"/>
        <v>7626.5440143963697</v>
      </c>
      <c r="AU198" s="23">
        <v>0</v>
      </c>
      <c r="AV198" s="17">
        <f>'[1]ПР констр.'!H200+'[2]по будинку'!BH198+'[3]по будинку'!BG198+'[4]по будинку'!BG198+'[5]по будинку'!BG198+'[6]по будинку'!BG198+'[7]по будинку'!BG198+'[8]по будинку'!BG198+'[9]по будинку'!BG198+'[10]по будинку'!BG198+'[11]по будинку'!BG198+'[12]по будинку'!BG198</f>
        <v>57199.136414999994</v>
      </c>
      <c r="AW198" s="10">
        <v>82280.290000000008</v>
      </c>
      <c r="AX198" s="10">
        <v>0</v>
      </c>
      <c r="AY198" s="23">
        <f>AW198-AV198</f>
        <v>25081.153585000015</v>
      </c>
      <c r="AZ198" s="17">
        <f>'[1]Прибирання та вивезення снігу'!H199+'[2]по будинку'!BL198+'[3]по будинку'!BK198+'[4]по будинку'!BK198+'[5]по будинку'!BK198+'[6]по будинку'!BK198+'[7]по будинку'!BK198+'[8]по будинку'!BK198+'[9]по будинку'!BK198+'[10]по будинку'!BK198+'[11]по будинку'!BK198+'[12]по будинку'!BK198</f>
        <v>6766.1930649999986</v>
      </c>
      <c r="BA198" s="10">
        <f>'[1]Прибирання та вивезення снігу'!R199+'[2]по будинку'!BM198+'[3]по будинку'!BL198+'[4]по будинку'!BL198+'[5]по будинку'!BL198+'[6]по будинку'!BL198+'[7]по будинку'!BL198+'[8]по будинку'!BL198+'[9]по будинку'!BL198+'[10]по будинку'!BL198+'[11]по будинку'!BL198+'[12]по будинку'!BL198</f>
        <v>1769.7282983005823</v>
      </c>
      <c r="BB198" s="10">
        <f t="shared" si="115"/>
        <v>4996.464766699416</v>
      </c>
      <c r="BC198" s="23">
        <v>0</v>
      </c>
      <c r="BD198" s="17">
        <f>'[1]експлуатація номерних знаків'!H200+'[2]по будинку'!BP198+'[3]по будинку'!BO198+'[4]по будинку'!BO198+'[5]по будинку'!BO198+'[6]по будинку'!BO198+'[7]по будинку'!BO198+'[8]по будинку'!BO198+'[9]по будинку'!BO198+'[10]по будинку'!BO198+'[11]по будинку'!BO198+'[12]по будинку'!BO198</f>
        <v>15.726574999999999</v>
      </c>
      <c r="BE198" s="10">
        <f>'[1]експлуатація номерних знаків'!P200+'[2]по будинку'!BQ198+'[3]по будинку'!BP198+'[4]по будинку'!BP198+'[5]по будинку'!BP198+'[6]по будинку'!BP198+'[7]по будинку'!BP198+'[8]по будинку'!BP198+'[9]по будинку'!BP198+'[10]по будинку'!BP198+'[11]по будинку'!BP198+'[12]по будинку'!BP198</f>
        <v>0</v>
      </c>
      <c r="BF198" s="12">
        <f t="shared" si="88"/>
        <v>15.726574999999999</v>
      </c>
      <c r="BG198" s="29">
        <v>0</v>
      </c>
      <c r="BH198" s="17">
        <f>'[1]Освітлення місць загального кор'!H200+'[2]по будинку'!BT198+'[3]по будинку'!BS198+'[4]по будинку'!BS198+'[5]по будинку'!BS198+'[6]по будинку'!BS198+'[7]по будинку'!BS198+'[8]по будинку'!BS198+'[9]по будинку'!BS198+'[10]по будинку'!BS198+'[11]по будинку'!BS198+'[12]по будинку'!BS198</f>
        <v>19605.481805000003</v>
      </c>
      <c r="BI198" s="10">
        <f>'[1]Освітлення місць загального кор'!Q200+'[2]по будинку'!BU198+'[3]по будинку'!BT198+'[4]по будинку'!BT198+'[5]по будинку'!BT198+'[6]по будинку'!BT198+'[7]по будинку'!BT198+'[8]по будинку'!BT198+'[9]по будинку'!BT198+'[10]по будинку'!BT198+'[11]по будинку'!BT198+'[12]по будинку'!BT198</f>
        <v>18217.481525715291</v>
      </c>
      <c r="BJ198" s="10">
        <f t="shared" si="89"/>
        <v>1388.0002792847117</v>
      </c>
      <c r="BK198" s="27">
        <v>0</v>
      </c>
      <c r="BL198" s="17">
        <v>0</v>
      </c>
      <c r="BM198" s="10">
        <f>'[1]Енергопостачання ліфтів'!P200+'[2]по будинку'!BY198+'[3]по будинку'!BX198+'[4]по будинку'!BX198+'[5]по будинку'!BX198+'[6]по будинку'!BX198+'[7]по будинку'!BX198+'[8]по будинку'!BX198+'[9]по будинку'!BX198+'[10]по будинку'!BX198+'[11]по будинку'!BX198+'[12]по будинку'!BX198</f>
        <v>0</v>
      </c>
      <c r="BN198" s="10">
        <f t="shared" si="90"/>
        <v>0</v>
      </c>
      <c r="BO198" s="23">
        <f t="shared" si="91"/>
        <v>0</v>
      </c>
      <c r="BP198" s="134">
        <f t="shared" si="92"/>
        <v>187174.96357999998</v>
      </c>
      <c r="BQ198" s="12">
        <f t="shared" si="92"/>
        <v>193143.57990246083</v>
      </c>
      <c r="BR198" s="10">
        <v>0</v>
      </c>
      <c r="BS198" s="15">
        <f t="shared" si="99"/>
        <v>5968.6163224608463</v>
      </c>
      <c r="BT198" s="30">
        <f t="shared" si="94"/>
        <v>1.0318878989385234</v>
      </c>
    </row>
    <row r="199" spans="1:72" ht="17.100000000000001" customHeight="1" x14ac:dyDescent="0.2">
      <c r="A199" s="136">
        <v>194</v>
      </c>
      <c r="B199" s="39" t="s">
        <v>50</v>
      </c>
      <c r="C199" s="36">
        <v>177</v>
      </c>
      <c r="D199" s="22">
        <f>'[1]Прибирання сходових кліто'!H200+'[2]по будинку'!P199+'[3]по будинку'!O199+'[4]по будинку'!O199+'[5]по будинку'!O199+'[6]по будинку'!O199+'[7]по будинку'!O199+'[8]по будинку'!O199+'[9]по будинку'!O199+'[10]по будинку'!O199+'[11]по будинку'!O199+'[12]по будинку'!O199</f>
        <v>14352.121424000003</v>
      </c>
      <c r="E199" s="11">
        <f>'[1]Прибирання сходових кліто'!Y200+'[2]по будинку'!Q199+'[3]по будинку'!P199+'[4]по будинку'!P199+'[5]по будинку'!P199+'[6]по будинку'!P199+'[7]по будинку'!P199+'[8]по будинку'!P199+'[9]по будинку'!P199+'[10]по будинку'!P199+'[11]по будинку'!P199+'[12]по будинку'!P199</f>
        <v>15279.909864757876</v>
      </c>
      <c r="F199" s="10">
        <v>0</v>
      </c>
      <c r="G199" s="23">
        <f t="shared" si="113"/>
        <v>927.7884407578731</v>
      </c>
      <c r="H199" s="17">
        <f>'[1]Прибирання прибуд терит.'!H199+'[2]по будинку'!T199+'[3]по будинку'!S199+'[4]по будинку'!S199+'[5]по будинку'!S199+'[6]по будинку'!S199+'[7]по будинку'!S199+'[8]по будинку'!S199+'[9]по будинку'!S199+'[10]по будинку'!S199+'[11]по будинку'!S199+'[12]по будинку'!S199</f>
        <v>32012.214480000006</v>
      </c>
      <c r="I199" s="11">
        <f>'[1]Прибирання прибуд терит.'!AG199+'[2]по будинку'!U199+'[3]по будинку'!T199+'[4]по будинку'!T199+'[5]по будинку'!T199+'[6]по будинку'!T199+'[7]по будинку'!T199+'[8]по будинку'!T199+'[9]по будинку'!T199+'[10]по будинку'!T199+'[11]по будинку'!T199+'[12]по будинку'!T199</f>
        <v>41390.085157670699</v>
      </c>
      <c r="J199" s="10">
        <v>0</v>
      </c>
      <c r="K199" s="23">
        <f t="shared" ref="K199:K262" si="116">I199-H199</f>
        <v>9377.8706776706931</v>
      </c>
      <c r="L199" s="22">
        <f>'[1]Вивезення та знешкодження ТПВ'!H201+'[2]по будинку'!X199+'[3]по будинку'!W199+'[4]по будинку'!W199+'[5]по будинку'!W199</f>
        <v>8732.4219599999997</v>
      </c>
      <c r="M199" s="10">
        <f>'[1]Вивезення та знешкодження ТПВ'!V201+'[2]по будинку'!Y199+'[3]по будинку'!X199+'[4]по будинку'!X199+'[5]по будинку'!X199</f>
        <v>9504.3383622238362</v>
      </c>
      <c r="N199" s="10">
        <v>0</v>
      </c>
      <c r="O199" s="15">
        <f t="shared" ref="O199:O263" si="117">M199-L199</f>
        <v>771.91640222383649</v>
      </c>
      <c r="P199" s="17">
        <f>'[1]Приб підвал, тех.поверхів,покр '!H201+'[2]по будинку'!AB199+'[3]по будинку'!AA199+'[4]по будинку'!AA199+'[5]по будинку'!AA199+'[6]по будинку'!AA199+'[7]по будинку'!AA199+'[8]по будинку'!AA199+'[9]по будинку'!AA199+'[10]по будинку'!AA199+'[11]по будинку'!AA199+'[12]по будинку'!AA199</f>
        <v>1802.2776799999997</v>
      </c>
      <c r="Q199" s="11">
        <f>'[1]Приб підвал, тех.поверхів,покр '!Q201+'[2]по будинку'!AC199+'[3]по будинку'!AB199+'[4]по будинку'!AB199+'[5]по будинку'!AB199+'[6]по будинку'!AB199+'[7]по будинку'!AB199+'[8]по будинку'!AB199+'[9]по будинку'!AB199+'[10]по будинку'!AB199+'[11]по будинку'!AB199+'[12]по будинку'!AB199</f>
        <v>945.13884137489913</v>
      </c>
      <c r="R199" s="10">
        <f t="shared" ref="R199:R262" si="118">P199-Q199</f>
        <v>857.13883862510056</v>
      </c>
      <c r="S199" s="23">
        <v>0</v>
      </c>
      <c r="T199" s="17">
        <v>0</v>
      </c>
      <c r="U199" s="10">
        <f>'[1]ТО ліфтів'!Q201+'[2]по будинку'!AG199+'[3]по будинку'!AF199+'[4]по будинку'!AF199+'[5]по будинку'!AF199+'[6]по будинку'!AF199+'[7]по будинку'!AF199+'[8]по будинку'!AF199+'[9]по будинку'!AF199+'[10]по будинку'!AF199+'[11]по будинку'!AF199+'[12]по будинку'!AF199</f>
        <v>0</v>
      </c>
      <c r="V199" s="10">
        <f t="shared" ref="V199:V262" si="119">T199-U199</f>
        <v>0</v>
      </c>
      <c r="W199" s="23">
        <f t="shared" ref="W199:W212" si="120">U199-T199</f>
        <v>0</v>
      </c>
      <c r="X199" s="17">
        <f>'[1]Обслуг. дисп.'!H201+'[2]по будинку'!AJ199+'[3]по будинку'!AI199+'[4]по будинку'!AI199+'[5]по будинку'!AI199+'[6]по будинку'!AI199+'[7]по будинку'!AI199+'[8]по будинку'!AI199+'[9]по будинку'!AI199+'[10]по будинку'!AI199+'[11]по будинку'!AI199+'[12]по будинку'!AI199</f>
        <v>0</v>
      </c>
      <c r="Y199" s="10">
        <f>'[1]Обслуг. дисп.'!O201+'[2]по будинку'!AK199+'[3]по будинку'!AJ199+'[4]по будинку'!AJ199+'[5]по будинку'!AJ199+'[6]по будинку'!AJ199+'[7]по будинку'!AJ199+'[8]по будинку'!AJ199+'[9]по будинку'!AJ199+'[10]по будинку'!AJ199+'[11]по будинку'!AJ199+'[12]по будинку'!AJ199</f>
        <v>0</v>
      </c>
      <c r="Z199" s="10">
        <f t="shared" ref="Z199:Z262" si="121">X199-Y199</f>
        <v>0</v>
      </c>
      <c r="AA199" s="27">
        <f t="shared" ref="AA199:AA262" si="122">Y199-X199</f>
        <v>0</v>
      </c>
      <c r="AB199" s="17">
        <f>'[1]ТО внутр. буд.сист'!H199+'[2]по будинку'!AN199+'[3]по будинку'!AM199+'[4]по будинку'!AM199+'[5]по будинку'!AM199+'[6]по будинку'!AM199+'[7]по будинку'!AM199+'[8]по будинку'!AM199+'[9]по будинку'!AM199+'[10]по будинку'!AM199+'[11]по будинку'!AM199+'[12]по будинку'!AM199</f>
        <v>34835.990184000009</v>
      </c>
      <c r="AC199" s="10">
        <f>'[1]ТО внутр. буд.сист'!W199+'[2]по будинку'!AO199+'[3]по будинку'!AN199+'[4]по будинку'!AN199+'[5]по будинку'!AN199+'[6]по будинку'!AN199+'[7]по будинку'!AN199+'[8]по будинку'!AN199+'[9]по будинку'!AN199+'[10]по будинку'!AN199+'[11]по будинку'!AN199+'[12]по будинку'!AN199</f>
        <v>19073.972375934703</v>
      </c>
      <c r="AD199" s="10">
        <f t="shared" si="96"/>
        <v>15762.017808065306</v>
      </c>
      <c r="AE199" s="23">
        <v>0</v>
      </c>
      <c r="AF199" s="17">
        <f>[1]Дератизація!H200+'[2]по будинку'!AR199+'[3]по будинку'!AQ199+'[4]по будинку'!AQ199+'[5]по будинку'!AQ199+'[6]по будинку'!AQ199+'[7]по будинку'!AQ199+'[8]по будинку'!AQ199+'[9]по будинку'!AQ199+'[10]по будинку'!AQ199+'[11]по будинку'!AQ199+'[12]по будинку'!AQ199</f>
        <v>2238.6684639999999</v>
      </c>
      <c r="AG199" s="10">
        <f>[1]Дератизація!O200+'[2]по будинку'!AS199+'[3]по будинку'!AR199+'[4]по будинку'!AR199+'[5]по будинку'!AR199+'[6]по будинку'!AR199+'[7]по будинку'!AR199+'[8]по будинку'!AR199+'[9]по будинку'!AR199+'[10]по будинку'!AR199+'[11]по будинку'!AR199+'[12]по будинку'!AR199</f>
        <v>1865.673828357129</v>
      </c>
      <c r="AH199" s="10">
        <f t="shared" ref="AH199:AH262" si="123">AF199-AG199</f>
        <v>372.99463564287089</v>
      </c>
      <c r="AI199" s="23">
        <v>0</v>
      </c>
      <c r="AJ199" s="17">
        <f>[1]Дезінсекція!H201+'[2]по будинку'!AV199+'[3]по будинку'!AU199+'[4]по будинку'!AU199+'[5]по будинку'!AU199+'[6]по будинку'!AU199+'[7]по будинку'!AU199+'[8]по будинку'!AU199+'[9]по будинку'!AU199+'[10]по будинку'!AU199+'[11]по будинку'!AU199+'[12]по будинку'!AU199</f>
        <v>72.35890400000001</v>
      </c>
      <c r="AK199" s="10">
        <f>[1]Дезінсекція!O201+'[2]по будинку'!AW199+'[3]по будинку'!AV199+'[4]по будинку'!AV199+'[5]по будинку'!AV199+'[6]по будинку'!AV199+'[7]по будинку'!AV199+'[8]по будинку'!AV199+'[9]по будинку'!AV199+'[10]по будинку'!AV199+'[11]по будинку'!AV199+'[12]по будинку'!AV199</f>
        <v>0</v>
      </c>
      <c r="AL199" s="10">
        <f t="shared" ref="AL199:AL261" si="124">AJ199-AK199</f>
        <v>72.35890400000001</v>
      </c>
      <c r="AM199" s="23">
        <v>0</v>
      </c>
      <c r="AN199" s="17">
        <f>'[1]Обслуг. ДВК'!H201+'[2]по будинку'!AZ199+'[3]по будинку'!AY199+'[4]по будинку'!AY199+'[5]по будинку'!AY199+'[6]по будинку'!AY199+'[7]по будинку'!AY199+'[8]по будинку'!AY199+'[9]по будинку'!AY199+'[10]по будинку'!AY199+'[11]по будинку'!AY199+'[12]по будинку'!AY199</f>
        <v>2309.2374800000007</v>
      </c>
      <c r="AO199" s="10">
        <f>'[1]Обслуг. ДВК'!Q201+'[2]по будинку'!BA199+'[3]по будинку'!AZ199+'[4]по будинку'!AZ199+'[5]по будинку'!AZ199+'[6]по будинку'!AZ199+'[7]по будинку'!AZ199+'[8]по будинку'!AZ199+'[9]по будинку'!AZ199+'[10]по будинку'!AZ199+'[11]по будинку'!AZ199+'[12]по будинку'!AZ199</f>
        <v>4232.8792608242757</v>
      </c>
      <c r="AP199" s="10">
        <v>0</v>
      </c>
      <c r="AQ199" s="23">
        <f t="shared" si="100"/>
        <v>1923.641780824275</v>
      </c>
      <c r="AR199" s="17">
        <f>'[1]ТО мереж електропост.'!H202+'[2]по будинку'!BD199+'[3]по будинку'!BC199+'[4]по будинку'!BC199+'[5]по будинку'!BC199+'[6]по будинку'!BC199+'[7]по будинку'!BC199+'[8]по будинку'!BC199+'[9]по будинку'!BC199+'[10]по будинку'!BC199+'[11]по будинку'!BC199+'[12]по будинку'!BC199</f>
        <v>13282.801096000003</v>
      </c>
      <c r="AS199" s="11">
        <f>'[1]ТО мереж електропост.'!P202+'[2]по будинку'!BE199+'[3]по будинку'!BD199+'[4]по будинку'!BD199+'[5]по будинку'!BD199+'[6]по будинку'!BD199+'[7]по будинку'!BD199+'[8]по будинку'!BD199+'[9]по будинку'!BD199+'[10]по будинку'!BD199+'[11]по будинку'!BD199+'[12]по будинку'!BD199</f>
        <v>8406.4860881785335</v>
      </c>
      <c r="AT199" s="10">
        <f t="shared" si="97"/>
        <v>4876.3150078214694</v>
      </c>
      <c r="AU199" s="23">
        <v>0</v>
      </c>
      <c r="AV199" s="17">
        <f>'[1]ПР констр.'!H201+'[2]по будинку'!BH199+'[3]по будинку'!BG199+'[4]по будинку'!BG199+'[5]по будинку'!BG199+'[6]по будинку'!BG199+'[7]по будинку'!BG199+'[8]по будинку'!BG199+'[9]по будинку'!BG199+'[10]по будинку'!BG199+'[11]по будинку'!BG199+'[12]по будинку'!BG199</f>
        <v>56797.442239999997</v>
      </c>
      <c r="AW199" s="10">
        <v>51794.23</v>
      </c>
      <c r="AX199" s="10">
        <f t="shared" si="87"/>
        <v>5003.2122399999935</v>
      </c>
      <c r="AY199" s="23">
        <v>0</v>
      </c>
      <c r="AZ199" s="17">
        <f>'[1]Прибирання та вивезення снігу'!H200+'[2]по будинку'!BL199+'[3]по будинку'!BK199+'[4]по будинку'!BK199+'[5]по будинку'!BK199+'[6]по будинку'!BK199+'[7]по будинку'!BK199+'[8]по будинку'!BK199+'[9]по будинку'!BK199+'[10]по будинку'!BK199+'[11]по будинку'!BK199+'[12]по будинку'!BK199</f>
        <v>6687.4129439999997</v>
      </c>
      <c r="BA199" s="10">
        <f>'[1]Прибирання та вивезення снігу'!R200+'[2]по будинку'!BM199+'[3]по будинку'!BL199+'[4]по будинку'!BL199+'[5]по будинку'!BL199+'[6]по будинку'!BL199+'[7]по будинку'!BL199+'[8]по будинку'!BL199+'[9]по будинку'!BL199+'[10]по будинку'!BL199+'[11]по будинку'!BL199+'[12]по будинку'!BL199</f>
        <v>4069.003540968587</v>
      </c>
      <c r="BB199" s="10">
        <f t="shared" si="115"/>
        <v>2618.4094030314127</v>
      </c>
      <c r="BC199" s="23">
        <v>0</v>
      </c>
      <c r="BD199" s="17">
        <f>'[1]експлуатація номерних знаків'!H201+'[2]по будинку'!BP199+'[3]по будинку'!BO199+'[4]по будинку'!BO199+'[5]по будинку'!BO199+'[6]по будинку'!BO199+'[7]по будинку'!BO199+'[8]по будинку'!BO199+'[9]по будинку'!BO199+'[10]по будинку'!BO199+'[11]по будинку'!BO199+'[12]по будинку'!BO199</f>
        <v>6.2531680000000005</v>
      </c>
      <c r="BE199" s="10">
        <f>'[1]експлуатація номерних знаків'!P201+'[2]по будинку'!BQ199+'[3]по будинку'!BP199+'[4]по будинку'!BP199+'[5]по будинку'!BP199+'[6]по будинку'!BP199+'[7]по будинку'!BP199+'[8]по будинку'!BP199+'[9]по будинку'!BP199+'[10]по будинку'!BP199+'[11]по будинку'!BP199+'[12]по будинку'!BP199</f>
        <v>0</v>
      </c>
      <c r="BF199" s="12">
        <f t="shared" ref="BF199:BF262" si="125">BD199-BE199</f>
        <v>6.2531680000000005</v>
      </c>
      <c r="BG199" s="29">
        <v>0</v>
      </c>
      <c r="BH199" s="17">
        <f>'[1]Освітлення місць загального кор'!H201+'[2]по будинку'!BT199+'[3]по будинку'!BS199+'[4]по будинку'!BS199+'[5]по будинку'!BS199+'[6]по будинку'!BS199+'[7]по будинку'!BS199+'[8]по будинку'!BS199+'[9]по будинку'!BS199+'[10]по будинку'!BS199+'[11]по будинку'!BS199+'[12]по будинку'!BS199</f>
        <v>17399.255607999996</v>
      </c>
      <c r="BI199" s="10">
        <f>'[1]Освітлення місць загального кор'!Q201+'[2]по будинку'!BU199+'[3]по будинку'!BT199+'[4]по будинку'!BT199+'[5]по будинку'!BT199+'[6]по будинку'!BT199+'[7]по будинку'!BT199+'[8]по будинку'!BT199+'[9]по будинку'!BT199+'[10]по будинку'!BT199+'[11]по будинку'!BT199+'[12]по будинку'!BT199</f>
        <v>15919.879113079636</v>
      </c>
      <c r="BJ199" s="10">
        <f t="shared" ref="BJ199:BJ260" si="126">BH199-BI199</f>
        <v>1479.3764949203596</v>
      </c>
      <c r="BK199" s="27">
        <v>0</v>
      </c>
      <c r="BL199" s="17">
        <v>0</v>
      </c>
      <c r="BM199" s="10">
        <f>'[1]Енергопостачання ліфтів'!P201+'[2]по будинку'!BY199+'[3]по будинку'!BX199+'[4]по будинку'!BX199+'[5]по будинку'!BX199+'[6]по будинку'!BX199+'[7]по будинку'!BX199+'[8]по будинку'!BX199+'[9]по будинку'!BX199+'[10]по будинку'!BX199+'[11]по будинку'!BX199+'[12]по будинку'!BX199</f>
        <v>0</v>
      </c>
      <c r="BN199" s="10">
        <f t="shared" ref="BN199:BN262" si="127">BL199-BM199</f>
        <v>0</v>
      </c>
      <c r="BO199" s="23">
        <f t="shared" ref="BO199:BO239" si="128">BM199-BL199</f>
        <v>0</v>
      </c>
      <c r="BP199" s="134">
        <f t="shared" ref="BP199:BQ262" si="129">D199+H199+L199+P199+T199+X199+AB199+AF199+AJ199+AN199+AR199+AV199+AZ199+BD199+BH199+BL199</f>
        <v>190528.45563200003</v>
      </c>
      <c r="BQ199" s="12">
        <f t="shared" si="129"/>
        <v>172481.59643337014</v>
      </c>
      <c r="BR199" s="10">
        <f t="shared" ref="BR199:BR262" si="130">BP199-BQ199</f>
        <v>18046.859198629885</v>
      </c>
      <c r="BS199" s="15">
        <v>0</v>
      </c>
      <c r="BT199" s="30">
        <f t="shared" ref="BT199:BT262" si="131">BQ199/BP199</f>
        <v>0.9052799796294636</v>
      </c>
    </row>
    <row r="200" spans="1:72" ht="17.100000000000001" customHeight="1" x14ac:dyDescent="0.2">
      <c r="A200" s="136">
        <v>195</v>
      </c>
      <c r="B200" s="39" t="s">
        <v>73</v>
      </c>
      <c r="C200" s="36">
        <v>1</v>
      </c>
      <c r="D200" s="22">
        <f>'[1]Прибирання сходових кліто'!H201+'[2]по будинку'!P200+'[3]по будинку'!O200+'[4]по будинку'!O200+'[5]по будинку'!O200+'[6]по будинку'!O200+'[7]по будинку'!O200+'[8]по будинку'!O200+'[9]по будинку'!O200+'[10]по будинку'!O200+'[11]по будинку'!O200+'[12]по будинку'!O200</f>
        <v>13114.564650000002</v>
      </c>
      <c r="E200" s="11">
        <f>'[1]Прибирання сходових кліто'!Y201+'[2]по будинку'!Q200+'[3]по будинку'!P200+'[4]по будинку'!P200+'[5]по будинку'!P200+'[6]по будинку'!P200+'[7]по будинку'!P200+'[8]по будинку'!P200+'[9]по будинку'!P200+'[10]по будинку'!P200+'[11]по будинку'!P200+'[12]по будинку'!P200</f>
        <v>12570.049938043458</v>
      </c>
      <c r="F200" s="10">
        <f t="shared" ref="F200:F260" si="132">D200-E200</f>
        <v>544.51471195654449</v>
      </c>
      <c r="G200" s="23">
        <v>0</v>
      </c>
      <c r="H200" s="17">
        <f>'[1]Прибирання прибуд терит.'!H200+'[2]по будинку'!T200+'[3]по будинку'!S200+'[4]по будинку'!S200+'[5]по будинку'!S200+'[6]по будинку'!S200+'[7]по будинку'!S200+'[8]по будинку'!S200+'[9]по будинку'!S200+'[10]по будинку'!S200+'[11]по будинку'!S200+'[12]по будинку'!S200</f>
        <v>20030.130449999997</v>
      </c>
      <c r="I200" s="11">
        <f>'[1]Прибирання прибуд терит.'!AG200+'[2]по будинку'!U200+'[3]по будинку'!T200+'[4]по будинку'!T200+'[5]по будинку'!T200+'[6]по будинку'!T200+'[7]по будинку'!T200+'[8]по будинку'!T200+'[9]по будинку'!T200+'[10]по будинку'!T200+'[11]по будинку'!T200+'[12]по будинку'!T200</f>
        <v>31225.854192276915</v>
      </c>
      <c r="J200" s="10">
        <v>0</v>
      </c>
      <c r="K200" s="23">
        <f t="shared" si="116"/>
        <v>11195.723742276918</v>
      </c>
      <c r="L200" s="22">
        <f>'[1]Вивезення та знешкодження ТПВ'!H202+'[2]по будинку'!X200+'[3]по будинку'!W200+'[4]по будинку'!W200+'[5]по будинку'!W200</f>
        <v>6014.3984999999993</v>
      </c>
      <c r="M200" s="10">
        <f>'[1]Вивезення та знешкодження ТПВ'!V202+'[2]по будинку'!Y200+'[3]по будинку'!X200+'[4]по будинку'!X200+'[5]по будинку'!X200</f>
        <v>7469.7810153566024</v>
      </c>
      <c r="N200" s="10">
        <v>0</v>
      </c>
      <c r="O200" s="15">
        <f t="shared" si="117"/>
        <v>1455.3825153566031</v>
      </c>
      <c r="P200" s="17">
        <f>'[1]Приб підвал, тех.поверхів,покр '!H202+'[2]по будинку'!AB200+'[3]по будинку'!AA200+'[4]по будинку'!AA200+'[5]по будинку'!AA200+'[6]по будинку'!AA200+'[7]по будинку'!AA200+'[8]по будинку'!AA200+'[9]по будинку'!AA200+'[10]по будинку'!AA200+'[11]по будинку'!AA200+'[12]по будинку'!AA200</f>
        <v>103.61438999999999</v>
      </c>
      <c r="Q200" s="11">
        <f>'[1]Приб підвал, тех.поверхів,покр '!Q202+'[2]по будинку'!AC200+'[3]по будинку'!AB200+'[4]по будинку'!AB200+'[5]по будинку'!AB200+'[6]по будинку'!AB200+'[7]по будинку'!AB200+'[8]по будинку'!AB200+'[9]по будинку'!AB200+'[10]по будинку'!AB200+'[11]по будинку'!AB200+'[12]по будинку'!AB200</f>
        <v>98.684828465550922</v>
      </c>
      <c r="R200" s="10">
        <f t="shared" si="118"/>
        <v>4.9295615344490642</v>
      </c>
      <c r="S200" s="23">
        <v>0</v>
      </c>
      <c r="T200" s="17">
        <v>0</v>
      </c>
      <c r="U200" s="10">
        <f>'[1]ТО ліфтів'!Q202+'[2]по будинку'!AG200+'[3]по будинку'!AF200+'[4]по будинку'!AF200+'[5]по будинку'!AF200+'[6]по будинку'!AF200+'[7]по будинку'!AF200+'[8]по будинку'!AF200+'[9]по будинку'!AF200+'[10]по будинку'!AF200+'[11]по будинку'!AF200+'[12]по будинку'!AF200</f>
        <v>0</v>
      </c>
      <c r="V200" s="10">
        <f t="shared" si="119"/>
        <v>0</v>
      </c>
      <c r="W200" s="23">
        <f t="shared" si="120"/>
        <v>0</v>
      </c>
      <c r="X200" s="17">
        <f>'[1]Обслуг. дисп.'!H202+'[2]по будинку'!AJ200+'[3]по будинку'!AI200+'[4]по будинку'!AI200+'[5]по будинку'!AI200+'[6]по будинку'!AI200+'[7]по будинку'!AI200+'[8]по будинку'!AI200+'[9]по будинку'!AI200+'[10]по будинку'!AI200+'[11]по будинку'!AI200+'[12]по будинку'!AI200</f>
        <v>0</v>
      </c>
      <c r="Y200" s="10">
        <f>'[1]Обслуг. дисп.'!O202+'[2]по будинку'!AK200+'[3]по будинку'!AJ200+'[4]по будинку'!AJ200+'[5]по будинку'!AJ200+'[6]по будинку'!AJ200+'[7]по будинку'!AJ200+'[8]по будинку'!AJ200+'[9]по будинку'!AJ200+'[10]по будинку'!AJ200+'[11]по будинку'!AJ200+'[12]по будинку'!AJ200</f>
        <v>0</v>
      </c>
      <c r="Z200" s="10">
        <f t="shared" si="121"/>
        <v>0</v>
      </c>
      <c r="AA200" s="27">
        <f t="shared" si="122"/>
        <v>0</v>
      </c>
      <c r="AB200" s="17">
        <f>'[1]ТО внутр. буд.сист'!H200+'[2]по будинку'!AN200+'[3]по будинку'!AM200+'[4]по будинку'!AM200+'[5]по будинку'!AM200+'[6]по будинку'!AM200+'[7]по будинку'!AM200+'[8]по будинку'!AM200+'[9]по будинку'!AM200+'[10]по будинку'!AM200+'[11]по будинку'!AM200+'[12]по будинку'!AM200</f>
        <v>22131.398520000006</v>
      </c>
      <c r="AC200" s="10">
        <f>'[1]ТО внутр. буд.сист'!W200+'[2]по будинку'!AO200+'[3]по будинку'!AN200+'[4]по будинку'!AN200+'[5]по будинку'!AN200+'[6]по будинку'!AN200+'[7]по будинку'!AN200+'[8]по будинку'!AN200+'[9]по будинку'!AN200+'[10]по будинку'!AN200+'[11]по будинку'!AN200+'[12]по будинку'!AN200</f>
        <v>15620.105455833254</v>
      </c>
      <c r="AD200" s="10">
        <f t="shared" ref="AD200:AD262" si="133">AB200-AC200</f>
        <v>6511.2930641667517</v>
      </c>
      <c r="AE200" s="23">
        <v>0</v>
      </c>
      <c r="AF200" s="17">
        <f>[1]Дератизація!H201+'[2]по будинку'!AR200+'[3]по будинку'!AQ200+'[4]по будинку'!AQ200+'[5]по будинку'!AQ200+'[6]по будинку'!AQ200+'[7]по будинку'!AQ200+'[8]по будинку'!AQ200+'[9]по будинку'!AQ200+'[10]по будинку'!AQ200+'[11]по будинку'!AQ200+'[12]по будинку'!AQ200</f>
        <v>319.57695000000001</v>
      </c>
      <c r="AG200" s="10">
        <f>[1]Дератизація!O201+'[2]по будинку'!AS200+'[3]по будинку'!AR200+'[4]по будинку'!AR200+'[5]по будинку'!AR200+'[6]по будинку'!AR200+'[7]по будинку'!AR200+'[8]по будинку'!AR200+'[9]по будинку'!AR200+'[10]по будинку'!AR200+'[11]по будинку'!AR200+'[12]по будинку'!AR200</f>
        <v>291.2106981826787</v>
      </c>
      <c r="AH200" s="10">
        <f t="shared" si="123"/>
        <v>28.366251817321313</v>
      </c>
      <c r="AI200" s="23">
        <v>0</v>
      </c>
      <c r="AJ200" s="17">
        <f>[1]Дезінсекція!H202+'[2]по будинку'!AV200+'[3]по будинку'!AU200+'[4]по будинку'!AU200+'[5]по будинку'!AU200+'[6]по будинку'!AU200+'[7]по будинку'!AU200+'[8]по будинку'!AU200+'[9]по будинку'!AU200+'[10]по будинку'!AU200+'[11]по будинку'!AU200+'[12]по будинку'!AU200</f>
        <v>5.5578600000000007</v>
      </c>
      <c r="AK200" s="10">
        <f>[1]Дезінсекція!O202+'[2]по будинку'!AW200+'[3]по будинку'!AV200+'[4]по будинку'!AV200+'[5]по будинку'!AV200+'[6]по будинку'!AV200+'[7]по будинку'!AV200+'[8]по будинку'!AV200+'[9]по будинку'!AV200+'[10]по будинку'!AV200+'[11]по будинку'!AV200+'[12]по будинку'!AV200</f>
        <v>0</v>
      </c>
      <c r="AL200" s="10">
        <f t="shared" si="124"/>
        <v>5.5578600000000007</v>
      </c>
      <c r="AM200" s="23">
        <v>0</v>
      </c>
      <c r="AN200" s="17">
        <f>'[1]Обслуг. ДВК'!H202+'[2]по будинку'!AZ200+'[3]по будинку'!AY200+'[4]по будинку'!AY200+'[5]по будинку'!AY200+'[6]по будинку'!AY200+'[7]по будинку'!AY200+'[8]по будинку'!AY200+'[9]по будинку'!AY200+'[10]по будинку'!AY200+'[11]по будинку'!AY200+'[12]по будинку'!AY200</f>
        <v>2203.2944999999995</v>
      </c>
      <c r="AO200" s="10">
        <f>'[1]Обслуг. ДВК'!Q202+'[2]по будинку'!BA200+'[3]по будинку'!AZ200+'[4]по будинку'!AZ200+'[5]по будинку'!AZ200+'[6]по будинку'!AZ200+'[7]по будинку'!AZ200+'[8]по будинку'!AZ200+'[9]по будинку'!AZ200+'[10]по будинку'!AZ200+'[11]по будинку'!AZ200+'[12]по будинку'!AZ200</f>
        <v>1194.5076298701599</v>
      </c>
      <c r="AP200" s="10">
        <f t="shared" ref="AP200:AP261" si="134">AN200-AO200</f>
        <v>1008.7868701298396</v>
      </c>
      <c r="AQ200" s="23">
        <v>0</v>
      </c>
      <c r="AR200" s="17">
        <f>'[1]ТО мереж електропост.'!H203+'[2]по будинку'!BD200+'[3]по будинку'!BC200+'[4]по будинку'!BC200+'[5]по будинку'!BC200+'[6]по будинку'!BC200+'[7]по будинку'!BC200+'[8]по будинку'!BC200+'[9]по будинку'!BC200+'[10]по будинку'!BC200+'[11]по будинку'!BC200+'[12]по будинку'!BC200</f>
        <v>4913.1482399999995</v>
      </c>
      <c r="AS200" s="11">
        <f>'[1]ТО мереж електропост.'!P203+'[2]по будинку'!BE200+'[3]по будинку'!BD200+'[4]по будинку'!BD200+'[5]по будинку'!BD200+'[6]по будинку'!BD200+'[7]по будинку'!BD200+'[8]по будинку'!BD200+'[9]по будинку'!BD200+'[10]по будинку'!BD200+'[11]по будинку'!BD200+'[12]по будинку'!BD200</f>
        <v>1487.9545659541277</v>
      </c>
      <c r="AT200" s="10">
        <f t="shared" si="97"/>
        <v>3425.1936740458718</v>
      </c>
      <c r="AU200" s="23">
        <v>0</v>
      </c>
      <c r="AV200" s="17">
        <f>'[1]ПР констр.'!H202+'[2]по будинку'!BH200+'[3]по будинку'!BG200+'[4]по будинку'!BG200+'[5]по будинку'!BG200+'[6]по будинку'!BG200+'[7]по будинку'!BG200+'[8]по будинку'!BG200+'[9]по будинку'!BG200+'[10]по будинку'!BG200+'[11]по будинку'!BG200+'[12]по будинку'!BG200</f>
        <v>31085.904960000007</v>
      </c>
      <c r="AW200" s="10">
        <v>3703.8100000000004</v>
      </c>
      <c r="AX200" s="10">
        <f t="shared" ref="AX200:AX261" si="135">AV200-AW200</f>
        <v>27382.094960000006</v>
      </c>
      <c r="AY200" s="23">
        <v>0</v>
      </c>
      <c r="AZ200" s="17">
        <f>'[1]Прибирання та вивезення снігу'!H201+'[2]по будинку'!BL200+'[3]по будинку'!BK200+'[4]по будинку'!BK200+'[5]по будинку'!BK200+'[6]по будинку'!BK200+'[7]по будинку'!BK200+'[8]по будинку'!BK200+'[9]по будинку'!BK200+'[10]по будинку'!BK200+'[11]по будинку'!BK200+'[12]по будинку'!BK200</f>
        <v>7047.3664800000006</v>
      </c>
      <c r="BA200" s="10">
        <f>'[1]Прибирання та вивезення снігу'!R201+'[2]по будинку'!BM200+'[3]по будинку'!BL200+'[4]по будинку'!BL200+'[5]по будинку'!BL200+'[6]по будинку'!BL200+'[7]по будинку'!BL200+'[8]по будинку'!BL200+'[9]по будинку'!BL200+'[10]по будинку'!BL200+'[11]по будинку'!BL200+'[12]по будинку'!BL200</f>
        <v>2017.7778338820897</v>
      </c>
      <c r="BB200" s="10">
        <f t="shared" si="115"/>
        <v>5029.5886461179107</v>
      </c>
      <c r="BC200" s="23">
        <v>0</v>
      </c>
      <c r="BD200" s="17">
        <f>'[1]експлуатація номерних знаків'!H202+'[2]по будинку'!BP200+'[3]по будинку'!BO200+'[4]по будинку'!BO200+'[5]по будинку'!BO200+'[6]по будинку'!BO200+'[7]по будинку'!BO200+'[8]по будинку'!BO200+'[9]по будинку'!BO200+'[10]по будинку'!BO200+'[11]по будинку'!BO200+'[12]по будинку'!BO200</f>
        <v>5.5578600000000007</v>
      </c>
      <c r="BE200" s="10">
        <f>'[1]експлуатація номерних знаків'!P202+'[2]по будинку'!BQ200+'[3]по будинку'!BP200+'[4]по будинку'!BP200+'[5]по будинку'!BP200+'[6]по будинку'!BP200+'[7]по будинку'!BP200+'[8]по будинку'!BP200+'[9]по будинку'!BP200+'[10]по будинку'!BP200+'[11]по будинку'!BP200+'[12]по будинку'!BP200</f>
        <v>0</v>
      </c>
      <c r="BF200" s="12">
        <f t="shared" si="125"/>
        <v>5.5578600000000007</v>
      </c>
      <c r="BG200" s="29">
        <v>0</v>
      </c>
      <c r="BH200" s="17">
        <f>'[1]Освітлення місць загального кор'!H202+'[2]по будинку'!BT200+'[3]по будинку'!BS200+'[4]по будинку'!BS200+'[5]по будинку'!BS200+'[6]по будинку'!BS200+'[7]по будинку'!BS200+'[8]по будинку'!BS200+'[9]по будинку'!BS200+'[10]по будинку'!BS200+'[11]по будинку'!BS200+'[12]по будинку'!BS200</f>
        <v>8291.9301300000006</v>
      </c>
      <c r="BI200" s="10">
        <f>'[1]Освітлення місць загального кор'!Q202+'[2]по будинку'!BU200+'[3]по будинку'!BT200+'[4]по будинку'!BT200+'[5]по будинку'!BT200+'[6]по будинку'!BT200+'[7]по будинку'!BT200+'[8]по будинку'!BT200+'[9]по будинку'!BT200+'[10]по будинку'!BT200+'[11]по будинку'!BT200+'[12]по будинку'!BT200</f>
        <v>6918.5027850759743</v>
      </c>
      <c r="BJ200" s="10">
        <f t="shared" si="126"/>
        <v>1373.4273449240263</v>
      </c>
      <c r="BK200" s="27">
        <v>0</v>
      </c>
      <c r="BL200" s="17">
        <v>0</v>
      </c>
      <c r="BM200" s="10">
        <f>'[1]Енергопостачання ліфтів'!P202+'[2]по будинку'!BY200+'[3]по будинку'!BX200+'[4]по будинку'!BX200+'[5]по будинку'!BX200+'[6]по будинку'!BX200+'[7]по будинку'!BX200+'[8]по будинку'!BX200+'[9]по будинку'!BX200+'[10]по будинку'!BX200+'[11]по будинку'!BX200+'[12]по будинку'!BX200</f>
        <v>0</v>
      </c>
      <c r="BN200" s="10">
        <f t="shared" si="127"/>
        <v>0</v>
      </c>
      <c r="BO200" s="23">
        <f t="shared" si="128"/>
        <v>0</v>
      </c>
      <c r="BP200" s="134">
        <f t="shared" si="129"/>
        <v>115266.44349000001</v>
      </c>
      <c r="BQ200" s="12">
        <f t="shared" si="129"/>
        <v>82598.238942940821</v>
      </c>
      <c r="BR200" s="10">
        <f t="shared" si="130"/>
        <v>32668.204547059184</v>
      </c>
      <c r="BS200" s="15">
        <v>0</v>
      </c>
      <c r="BT200" s="30">
        <f t="shared" si="131"/>
        <v>0.71658529960722417</v>
      </c>
    </row>
    <row r="201" spans="1:72" ht="17.100000000000001" customHeight="1" x14ac:dyDescent="0.2">
      <c r="A201" s="135">
        <v>196</v>
      </c>
      <c r="B201" s="39" t="s">
        <v>73</v>
      </c>
      <c r="C201" s="36">
        <v>15</v>
      </c>
      <c r="D201" s="22">
        <f>'[1]Прибирання сходових кліто'!H202+'[2]по будинку'!P201+'[3]по будинку'!O201+'[4]по будинку'!O201+'[5]по будинку'!O201+'[6]по будинку'!O201+'[7]по будинку'!O201+'[8]по будинку'!O201+'[9]по будинку'!O201+'[10]по будинку'!O201+'[11]по будинку'!O201+'[12]по будинку'!O201</f>
        <v>10675.961399999998</v>
      </c>
      <c r="E201" s="11">
        <f>'[1]Прибирання сходових кліто'!Y202+'[2]по будинку'!Q201+'[3]по будинку'!P201+'[4]по будинку'!P201+'[5]по будинку'!P201+'[6]по будинку'!P201+'[7]по будинку'!P201+'[8]по будинку'!P201+'[9]по будинку'!P201+'[10]по будинку'!P201+'[11]по будинку'!P201+'[12]по будинку'!P201</f>
        <v>10472.515105851298</v>
      </c>
      <c r="F201" s="10">
        <f t="shared" si="132"/>
        <v>203.44629414869996</v>
      </c>
      <c r="G201" s="23">
        <v>0</v>
      </c>
      <c r="H201" s="17">
        <f>'[1]Прибирання прибуд терит.'!H201+'[2]по будинку'!T201+'[3]по будинку'!S201+'[4]по будинку'!S201+'[5]по будинку'!S201+'[6]по будинку'!S201+'[7]по будинку'!S201+'[8]по будинку'!S201+'[9]по будинку'!S201+'[10]по будинку'!S201+'[11]по будинку'!S201+'[12]по будинку'!S201</f>
        <v>16564.847999999998</v>
      </c>
      <c r="I201" s="11">
        <f>'[1]Прибирання прибуд терит.'!AG201+'[2]по будинку'!U201+'[3]по будинку'!T201+'[4]по будинку'!T201+'[5]по будинку'!T201+'[6]по будинку'!T201+'[7]по будинку'!T201+'[8]по будинку'!T201+'[9]по будинку'!T201+'[10]по будинку'!T201+'[11]по будинку'!T201+'[12]по будинку'!T201</f>
        <v>21793.461885080578</v>
      </c>
      <c r="J201" s="10">
        <v>0</v>
      </c>
      <c r="K201" s="23">
        <f t="shared" si="116"/>
        <v>5228.6138850805801</v>
      </c>
      <c r="L201" s="22">
        <f>'[1]Вивезення та знешкодження ТПВ'!H203+'[2]по будинку'!X201+'[3]по будинку'!W201+'[4]по будинку'!W201+'[5]по будинку'!W201</f>
        <v>5611.68</v>
      </c>
      <c r="M201" s="10">
        <f>'[1]Вивезення та знешкодження ТПВ'!V203+'[2]по будинку'!Y201+'[3]по будинку'!X201+'[4]по будинку'!X201+'[5]по будинку'!X201</f>
        <v>6587.5124709671973</v>
      </c>
      <c r="N201" s="10">
        <v>0</v>
      </c>
      <c r="O201" s="15">
        <f t="shared" si="117"/>
        <v>975.83247096719697</v>
      </c>
      <c r="P201" s="17">
        <f>'[1]Приб підвал, тех.поверхів,покр '!H203+'[2]по будинку'!AB201+'[3]по будинку'!AA201+'[4]по будинку'!AA201+'[5]по будинку'!AA201+'[6]по будинку'!AA201+'[7]по будинку'!AA201+'[8]по будинку'!AA201+'[9]по будинку'!AA201+'[10]по будинку'!AA201+'[11]по будинку'!AA201+'[12]по будинку'!AA201</f>
        <v>714.70979999999997</v>
      </c>
      <c r="Q201" s="11">
        <f>'[1]Приб підвал, тех.поверхів,покр '!Q203+'[2]по будинку'!AC201+'[3]по будинку'!AB201+'[4]по будинку'!AB201+'[5]по будинку'!AB201+'[6]по будинку'!AB201+'[7]по будинку'!AB201+'[8]по будинку'!AB201+'[9]по будинку'!AB201+'[10]по будинку'!AB201+'[11]по будинку'!AB201+'[12]по будинку'!AB201</f>
        <v>246.7675014355211</v>
      </c>
      <c r="R201" s="10">
        <f t="shared" si="118"/>
        <v>467.94229856447885</v>
      </c>
      <c r="S201" s="23">
        <v>0</v>
      </c>
      <c r="T201" s="17">
        <v>0</v>
      </c>
      <c r="U201" s="10">
        <f>'[1]ТО ліфтів'!Q203+'[2]по будинку'!AG201+'[3]по будинку'!AF201+'[4]по будинку'!AF201+'[5]по будинку'!AF201+'[6]по будинку'!AF201+'[7]по будинку'!AF201+'[8]по будинку'!AF201+'[9]по будинку'!AF201+'[10]по будинку'!AF201+'[11]по будинку'!AF201+'[12]по будинку'!AF201</f>
        <v>0</v>
      </c>
      <c r="V201" s="10">
        <f t="shared" si="119"/>
        <v>0</v>
      </c>
      <c r="W201" s="23">
        <f t="shared" si="120"/>
        <v>0</v>
      </c>
      <c r="X201" s="17">
        <f>'[1]Обслуг. дисп.'!H203+'[2]по будинку'!AJ201+'[3]по будинку'!AI201+'[4]по будинку'!AI201+'[5]по будинку'!AI201+'[6]по будинку'!AI201+'[7]по будинку'!AI201+'[8]по будинку'!AI201+'[9]по будинку'!AI201+'[10]по будинку'!AI201+'[11]по будинку'!AI201+'[12]по будинку'!AI201</f>
        <v>0</v>
      </c>
      <c r="Y201" s="10">
        <f>'[1]Обслуг. дисп.'!O203+'[2]по будинку'!AK201+'[3]по будинку'!AJ201+'[4]по будинку'!AJ201+'[5]по будинку'!AJ201+'[6]по будинку'!AJ201+'[7]по будинку'!AJ201+'[8]по будинку'!AJ201+'[9]по будинку'!AJ201+'[10]по будинку'!AJ201+'[11]по будинку'!AJ201+'[12]по будинку'!AJ201</f>
        <v>0</v>
      </c>
      <c r="Z201" s="10">
        <f t="shared" si="121"/>
        <v>0</v>
      </c>
      <c r="AA201" s="27">
        <f t="shared" si="122"/>
        <v>0</v>
      </c>
      <c r="AB201" s="17">
        <f>'[1]ТО внутр. буд.сист'!H201+'[2]по будинку'!AN201+'[3]по будинку'!AM201+'[4]по будинку'!AM201+'[5]по будинку'!AM201+'[6]по будинку'!AM201+'[7]по будинку'!AM201+'[8]по будинку'!AM201+'[9]по будинку'!AM201+'[10]по будинку'!AM201+'[11]по будинку'!AM201+'[12]по будинку'!AM201</f>
        <v>20452.754999999997</v>
      </c>
      <c r="AC201" s="10">
        <f>'[1]ТО внутр. буд.сист'!W201+'[2]по будинку'!AO201+'[3]по будинку'!AN201+'[4]по будинку'!AN201+'[5]по будинку'!AN201+'[6]по будинку'!AN201+'[7]по будинку'!AN201+'[8]по будинку'!AN201+'[9]по будинку'!AN201+'[10]по будинку'!AN201+'[11]по будинку'!AN201+'[12]по будинку'!AN201</f>
        <v>10244.333928948494</v>
      </c>
      <c r="AD201" s="10">
        <f t="shared" si="133"/>
        <v>10208.421071051504</v>
      </c>
      <c r="AE201" s="23">
        <v>0</v>
      </c>
      <c r="AF201" s="17">
        <f>[1]Дератизація!H202+'[2]по будинку'!AR201+'[3]по будинку'!AQ201+'[4]по будинку'!AQ201+'[5]по будинку'!AQ201+'[6]по будинку'!AQ201+'[7]по будинку'!AQ201+'[8]по будинку'!AQ201+'[9]по будинку'!AQ201+'[10]по будинку'!AQ201+'[11]по будинку'!AQ201+'[12]по будинку'!AQ201</f>
        <v>1450.7231999999997</v>
      </c>
      <c r="AG201" s="10">
        <f>[1]Дератизація!O202+'[2]по будинку'!AS201+'[3]по будинку'!AR201+'[4]по будинку'!AR201+'[5]по будинку'!AR201+'[6]по будинку'!AR201+'[7]по будинку'!AR201+'[8]по будинку'!AR201+'[9]по будинку'!AR201+'[10]по будинку'!AR201+'[11]по будинку'!AR201+'[12]по будинку'!AR201</f>
        <v>1203.3499924904081</v>
      </c>
      <c r="AH201" s="10">
        <f t="shared" si="123"/>
        <v>247.37320750959157</v>
      </c>
      <c r="AI201" s="23">
        <v>0</v>
      </c>
      <c r="AJ201" s="17">
        <f>[1]Дезінсекція!H203+'[2]по будинку'!AV201+'[3]по будинку'!AU201+'[4]по будинку'!AU201+'[5]по будинку'!AU201+'[6]по будинку'!AU201+'[7]по будинку'!AU201+'[8]по будинку'!AU201+'[9]по будинку'!AU201+'[10]по будинку'!AU201+'[11]по будинку'!AU201+'[12]по будинку'!AU201</f>
        <v>43.906199999999998</v>
      </c>
      <c r="AK201" s="10">
        <f>[1]Дезінсекція!O203+'[2]по будинку'!AW201+'[3]по будинку'!AV201+'[4]по будинку'!AV201+'[5]по будинку'!AV201+'[6]по будинку'!AV201+'[7]по будинку'!AV201+'[8]по будинку'!AV201+'[9]по будинку'!AV201+'[10]по будинку'!AV201+'[11]по будинку'!AV201+'[12]по будинку'!AV201</f>
        <v>0</v>
      </c>
      <c r="AL201" s="10">
        <f t="shared" si="124"/>
        <v>43.906199999999998</v>
      </c>
      <c r="AM201" s="23">
        <v>0</v>
      </c>
      <c r="AN201" s="17">
        <f>'[1]Обслуг. ДВК'!H203+'[2]по будинку'!AZ201+'[3]по будинку'!AY201+'[4]по будинку'!AY201+'[5]по будинку'!AY201+'[6]по будинку'!AY201+'[7]по будинку'!AY201+'[8]по будинку'!AY201+'[9]по будинку'!AY201+'[10]по будинку'!AY201+'[11]по будинку'!AY201+'[12]по будинку'!AY201</f>
        <v>2249.8679999999999</v>
      </c>
      <c r="AO201" s="10">
        <f>'[1]Обслуг. ДВК'!Q203+'[2]по будинку'!BA201+'[3]по будинку'!AZ201+'[4]по будинку'!AZ201+'[5]по будинку'!AZ201+'[6]по будинку'!AZ201+'[7]по будинку'!AZ201+'[8]по будинку'!AZ201+'[9]по будинку'!AZ201+'[10]по будинку'!AZ201+'[11]по будинку'!AZ201+'[12]по будинку'!AZ201</f>
        <v>2723.4291318007063</v>
      </c>
      <c r="AP201" s="10">
        <v>0</v>
      </c>
      <c r="AQ201" s="23">
        <f>AO201-AN201</f>
        <v>473.56113180070633</v>
      </c>
      <c r="AR201" s="17">
        <f>'[1]ТО мереж електропост.'!H204+'[2]по будинку'!BD201+'[3]по будинку'!BC201+'[4]по будинку'!BC201+'[5]по будинку'!BC201+'[6]по будинку'!BC201+'[7]по будинку'!BC201+'[8]по будинку'!BC201+'[9]по будинку'!BC201+'[10]по будинку'!BC201+'[11]по будинку'!BC201+'[12]по будинку'!BC201</f>
        <v>6952.767600000001</v>
      </c>
      <c r="AS201" s="11">
        <f>'[1]ТО мереж електропост.'!P204+'[2]по будинку'!BE201+'[3]по будинку'!BD201+'[4]по будинку'!BD201+'[5]по будинку'!BD201+'[6]по будинку'!BD201+'[7]по будинку'!BD201+'[8]по будинку'!BD201+'[9]по будинку'!BD201+'[10]по будинку'!BD201+'[11]по будинку'!BD201+'[12]по будинку'!BD201</f>
        <v>3902.5406264166395</v>
      </c>
      <c r="AT201" s="10">
        <f t="shared" ref="AT201:AT261" si="136">AR201-AS201</f>
        <v>3050.2269735833615</v>
      </c>
      <c r="AU201" s="23">
        <v>0</v>
      </c>
      <c r="AV201" s="17">
        <f>'[1]ПР констр.'!H203+'[2]по будинку'!BH201+'[3]по будинку'!BG201+'[4]по будинку'!BG201+'[5]по будинку'!BG201+'[6]по будинку'!BG201+'[7]по будинку'!BG201+'[8]по будинку'!BG201+'[9]по будинку'!BG201+'[10]по будинку'!BG201+'[11]по будинку'!BG201+'[12]по будинку'!BG201</f>
        <v>34873.993200000004</v>
      </c>
      <c r="AW201" s="10">
        <v>5423.32</v>
      </c>
      <c r="AX201" s="10">
        <f t="shared" si="135"/>
        <v>29450.673200000005</v>
      </c>
      <c r="AY201" s="23">
        <v>0</v>
      </c>
      <c r="AZ201" s="17">
        <f>'[1]Прибирання та вивезення снігу'!H202+'[2]по будинку'!BL201+'[3]по будинку'!BK201+'[4]по будинку'!BK201+'[5]по будинку'!BK201+'[6]по будинку'!BK201+'[7]по будинку'!BK201+'[8]по будинку'!BK201+'[9]по будинку'!BK201+'[10]по будинку'!BK201+'[11]по будинку'!BK201+'[12]по будинку'!BK201</f>
        <v>4348.0128000000004</v>
      </c>
      <c r="BA201" s="10">
        <f>'[1]Прибирання та вивезення снігу'!R202+'[2]по будинку'!BM201+'[3]по будинку'!BL201+'[4]по будинку'!BL201+'[5]по будинку'!BL201+'[6]по будинку'!BL201+'[7]по будинку'!BL201+'[8]по будинку'!BL201+'[9]по будинку'!BL201+'[10]по будинку'!BL201+'[11]по будинку'!BL201+'[12]по будинку'!BL201</f>
        <v>1575.3073022224369</v>
      </c>
      <c r="BB201" s="10">
        <f t="shared" si="115"/>
        <v>2772.7054977775633</v>
      </c>
      <c r="BC201" s="23">
        <v>0</v>
      </c>
      <c r="BD201" s="17">
        <f>'[1]експлуатація номерних знаків'!H203+'[2]по будинку'!BP201+'[3]по будинку'!BO201+'[4]по будинку'!BO201+'[5]по будинку'!BO201+'[6]по будинку'!BO201+'[7]по будинку'!BO201+'[8]по будинку'!BO201+'[9]по будинку'!BO201+'[10]по будинку'!BO201+'[11]по будинку'!BO201+'[12]по будинку'!BO201</f>
        <v>9.0929999999999982</v>
      </c>
      <c r="BE201" s="10">
        <f>'[1]експлуатація номерних знаків'!P203+'[2]по будинку'!BQ201+'[3]по будинку'!BP201+'[4]по будинку'!BP201+'[5]по будинку'!BP201+'[6]по будинку'!BP201+'[7]по будинку'!BP201+'[8]по будинку'!BP201+'[9]по будинку'!BP201+'[10]по будинку'!BP201+'[11]по будинку'!BP201+'[12]по будинку'!BP201</f>
        <v>0</v>
      </c>
      <c r="BF201" s="12">
        <f t="shared" si="125"/>
        <v>9.0929999999999982</v>
      </c>
      <c r="BG201" s="29">
        <v>0</v>
      </c>
      <c r="BH201" s="17">
        <f>'[1]Освітлення місць загального кор'!H203+'[2]по будинку'!BT201+'[3]по будинку'!BS201+'[4]по будинку'!BS201+'[5]по будинку'!BS201+'[6]по будинку'!BS201+'[7]по будинку'!BS201+'[8]по будинку'!BS201+'[9]по будинку'!BS201+'[10]по будинку'!BS201+'[11]по будинку'!BS201+'[12]по будинку'!BS201</f>
        <v>9230.9538000000011</v>
      </c>
      <c r="BI201" s="10">
        <f>'[1]Освітлення місць загального кор'!Q203+'[2]по будинку'!BU201+'[3]по будинку'!BT201+'[4]по будинку'!BT201+'[5]по будинку'!BT201+'[6]по будинку'!BT201+'[7]по будинку'!BT201+'[8]по будинку'!BT201+'[9]по будинку'!BT201+'[10]по будинку'!BT201+'[11]по будинку'!BT201+'[12]по будинку'!BT201</f>
        <v>9344.4712941285889</v>
      </c>
      <c r="BJ201" s="10">
        <v>0</v>
      </c>
      <c r="BK201" s="27">
        <f t="shared" ref="BK201:BK261" si="137">BI201-BH201</f>
        <v>113.51749412858771</v>
      </c>
      <c r="BL201" s="17">
        <v>0</v>
      </c>
      <c r="BM201" s="10">
        <f>'[1]Енергопостачання ліфтів'!P203+'[2]по будинку'!BY201+'[3]по будинку'!BX201+'[4]по будинку'!BX201+'[5]по будинку'!BX201+'[6]по будинку'!BX201+'[7]по будинку'!BX201+'[8]по будинку'!BX201+'[9]по будинку'!BX201+'[10]по будинку'!BX201+'[11]по будинку'!BX201+'[12]по будинку'!BX201</f>
        <v>0</v>
      </c>
      <c r="BN201" s="10">
        <f t="shared" si="127"/>
        <v>0</v>
      </c>
      <c r="BO201" s="23">
        <f t="shared" si="128"/>
        <v>0</v>
      </c>
      <c r="BP201" s="134">
        <f t="shared" si="129"/>
        <v>113179.27199999998</v>
      </c>
      <c r="BQ201" s="12">
        <f t="shared" si="129"/>
        <v>73517.00923934186</v>
      </c>
      <c r="BR201" s="10">
        <f t="shared" si="130"/>
        <v>39662.262760658123</v>
      </c>
      <c r="BS201" s="15">
        <v>0</v>
      </c>
      <c r="BT201" s="30">
        <f t="shared" si="131"/>
        <v>0.649562485605508</v>
      </c>
    </row>
    <row r="202" spans="1:72" ht="17.100000000000001" customHeight="1" x14ac:dyDescent="0.2">
      <c r="A202" s="136">
        <v>197</v>
      </c>
      <c r="B202" s="39" t="s">
        <v>73</v>
      </c>
      <c r="C202" s="36">
        <v>19</v>
      </c>
      <c r="D202" s="22">
        <f>'[1]Прибирання сходових кліто'!H203+'[2]по будинку'!P202+'[3]по будинку'!O202+'[4]по будинку'!O202+'[5]по будинку'!O202+'[6]по будинку'!O202+'[7]по будинку'!O202+'[8]по будинку'!O202+'[9]по будинку'!O202+'[10]по будинку'!O202+'[11]по будинку'!O202+'[12]по будинку'!O202</f>
        <v>10389.666429999999</v>
      </c>
      <c r="E202" s="11">
        <f>'[1]Прибирання сходових кліто'!Y203+'[2]по будинку'!Q202+'[3]по будинку'!P202+'[4]по будинку'!P202+'[5]по будинку'!P202+'[6]по будинку'!P202+'[7]по будинку'!P202+'[8]по будинку'!P202+'[9]по будинку'!P202+'[10]по будинку'!P202+'[11]по будинку'!P202+'[12]по будинку'!P202</f>
        <v>10873.218564737279</v>
      </c>
      <c r="F202" s="10">
        <v>0</v>
      </c>
      <c r="G202" s="23">
        <f>E202-D202</f>
        <v>483.55213473727963</v>
      </c>
      <c r="H202" s="17">
        <f>'[1]Прибирання прибуд терит.'!H202+'[2]по будинку'!T202+'[3]по будинку'!S202+'[4]по будинку'!S202+'[5]по будинку'!S202+'[6]по будинку'!S202+'[7]по будинку'!S202+'[8]по будинку'!S202+'[9]по будинку'!S202+'[10]по будинку'!S202+'[11]по будинку'!S202+'[12]по будинку'!S202</f>
        <v>19487.433899999996</v>
      </c>
      <c r="I202" s="11">
        <f>'[1]Прибирання прибуд терит.'!AG202+'[2]по будинку'!U202+'[3]по будинку'!T202+'[4]по будинку'!T202+'[5]по будинку'!T202+'[6]по будинку'!T202+'[7]по будинку'!T202+'[8]по будинку'!T202+'[9]по будинку'!T202+'[10]по будинку'!T202+'[11]по будинку'!T202+'[12]по будинку'!T202</f>
        <v>27848.649970912811</v>
      </c>
      <c r="J202" s="10">
        <v>0</v>
      </c>
      <c r="K202" s="23">
        <f t="shared" si="116"/>
        <v>8361.2160709128148</v>
      </c>
      <c r="L202" s="22">
        <f>'[1]Вивезення та знешкодження ТПВ'!H204+'[2]по будинку'!X202+'[3]по будинку'!W202+'[4]по будинку'!W202+'[5]по будинку'!W202</f>
        <v>4503.2460000000001</v>
      </c>
      <c r="M202" s="10">
        <f>'[1]Вивезення та знешкодження ТПВ'!V204+'[2]по будинку'!Y202+'[3]по будинку'!X202+'[4]по будинку'!X202+'[5]по будинку'!X202</f>
        <v>4846.1135782709689</v>
      </c>
      <c r="N202" s="10">
        <v>0</v>
      </c>
      <c r="O202" s="15">
        <f t="shared" si="117"/>
        <v>342.86757827096881</v>
      </c>
      <c r="P202" s="17">
        <f>'[1]Приб підвал, тех.поверхів,покр '!H204+'[2]по будинку'!AB202+'[3]по будинку'!AA202+'[4]по будинку'!AA202+'[5]по будинку'!AA202+'[6]по будинку'!AA202+'[7]по будинку'!AA202+'[8]по будинку'!AA202+'[9]по будинку'!AA202+'[10]по будинку'!AA202+'[11]по будинку'!AA202+'[12]по будинку'!AA202</f>
        <v>664.34983999999986</v>
      </c>
      <c r="Q202" s="11">
        <f>'[1]Приб підвал, тех.поверхів,покр '!Q204+'[2]по будинку'!AC202+'[3]по будинку'!AB202+'[4]по будинку'!AB202+'[5]по будинку'!AB202+'[6]по будинку'!AB202+'[7]по будинку'!AB202+'[8]по будинку'!AB202+'[9]по будинку'!AB202+'[10]по будинку'!AB202+'[11]по будинку'!AB202+'[12]по будинку'!AB202</f>
        <v>239.89929566043168</v>
      </c>
      <c r="R202" s="10">
        <f t="shared" si="118"/>
        <v>424.45054433956818</v>
      </c>
      <c r="S202" s="23">
        <v>0</v>
      </c>
      <c r="T202" s="17">
        <v>0</v>
      </c>
      <c r="U202" s="10">
        <f>'[1]ТО ліфтів'!Q204+'[2]по будинку'!AG202+'[3]по будинку'!AF202+'[4]по будинку'!AF202+'[5]по будинку'!AF202+'[6]по будинку'!AF202+'[7]по будинку'!AF202+'[8]по будинку'!AF202+'[9]по будинку'!AF202+'[10]по будинку'!AF202+'[11]по будинку'!AF202+'[12]по будинку'!AF202</f>
        <v>0</v>
      </c>
      <c r="V202" s="10">
        <f t="shared" si="119"/>
        <v>0</v>
      </c>
      <c r="W202" s="23">
        <f t="shared" si="120"/>
        <v>0</v>
      </c>
      <c r="X202" s="17">
        <f>'[1]Обслуг. дисп.'!H204+'[2]по будинку'!AJ202+'[3]по будинку'!AI202+'[4]по будинку'!AI202+'[5]по будинку'!AI202+'[6]по будинку'!AI202+'[7]по будинку'!AI202+'[8]по будинку'!AI202+'[9]по будинку'!AI202+'[10]по будинку'!AI202+'[11]по будинку'!AI202+'[12]по будинку'!AI202</f>
        <v>0</v>
      </c>
      <c r="Y202" s="10">
        <f>'[1]Обслуг. дисп.'!O204+'[2]по будинку'!AK202+'[3]по будинку'!AJ202+'[4]по будинку'!AJ202+'[5]по будинку'!AJ202+'[6]по будинку'!AJ202+'[7]по будинку'!AJ202+'[8]по будинку'!AJ202+'[9]по будинку'!AJ202+'[10]по будинку'!AJ202+'[11]по будинку'!AJ202+'[12]по будинку'!AJ202</f>
        <v>0</v>
      </c>
      <c r="Z202" s="10">
        <f t="shared" si="121"/>
        <v>0</v>
      </c>
      <c r="AA202" s="27">
        <f t="shared" si="122"/>
        <v>0</v>
      </c>
      <c r="AB202" s="17">
        <f>'[1]ТО внутр. буд.сист'!H202+'[2]по будинку'!AN202+'[3]по будинку'!AM202+'[4]по будинку'!AM202+'[5]по будинку'!AM202+'[6]по будинку'!AM202+'[7]по будинку'!AM202+'[8]по будинку'!AM202+'[9]по будинку'!AM202+'[10]по будинку'!AM202+'[11]по будинку'!AM202+'[12]по будинку'!AM202</f>
        <v>18862.063770000001</v>
      </c>
      <c r="AC202" s="10">
        <f>'[1]ТО внутр. буд.сист'!W202+'[2]по будинку'!AO202+'[3]по будинку'!AN202+'[4]по будинку'!AN202+'[5]по будинку'!AN202+'[6]по будинку'!AN202+'[7]по будинку'!AN202+'[8]по будинку'!AN202+'[9]по будинку'!AN202+'[10]по будинку'!AN202+'[11]по будинку'!AN202+'[12]по будинку'!AN202</f>
        <v>11707.978472434515</v>
      </c>
      <c r="AD202" s="10">
        <f t="shared" si="133"/>
        <v>7154.0852975654852</v>
      </c>
      <c r="AE202" s="23">
        <v>0</v>
      </c>
      <c r="AF202" s="17">
        <f>[1]Дератизація!H203+'[2]по будинку'!AR202+'[3]по будинку'!AQ202+'[4]по будинку'!AQ202+'[5]по будинку'!AQ202+'[6]по будинку'!AQ202+'[7]по будинку'!AQ202+'[8]по будинку'!AQ202+'[9]по будинку'!AQ202+'[10]по будинку'!AQ202+'[11]по будинку'!AQ202+'[12]по будинку'!AQ202</f>
        <v>1457.9864199999997</v>
      </c>
      <c r="AG202" s="10">
        <f>[1]Дератизація!O203+'[2]по будинку'!AS202+'[3]по будинку'!AR202+'[4]по будинку'!AR202+'[5]по будинку'!AR202+'[6]по будинку'!AR202+'[7]по будинку'!AR202+'[8]по будинку'!AR202+'[9]по будинку'!AR202+'[10]по будинку'!AR202+'[11]по будинку'!AR202+'[12]по будинку'!AR202</f>
        <v>1203.3499924904081</v>
      </c>
      <c r="AH202" s="10">
        <f t="shared" si="123"/>
        <v>254.63642750959161</v>
      </c>
      <c r="AI202" s="23">
        <v>0</v>
      </c>
      <c r="AJ202" s="17">
        <f>[1]Дезінсекція!H204+'[2]по будинку'!AV202+'[3]по будинку'!AU202+'[4]по будинку'!AU202+'[5]по будинку'!AU202+'[6]по будинку'!AU202+'[7]по будинку'!AU202+'[8]по будинку'!AU202+'[9]по будинку'!AU202+'[10]по будинку'!AU202+'[11]по будинку'!AU202+'[12]по будинку'!AU202</f>
        <v>42.611359999999983</v>
      </c>
      <c r="AK202" s="10">
        <f>[1]Дезінсекція!O204+'[2]по будинку'!AW202+'[3]по будинку'!AV202+'[4]по будинку'!AV202+'[5]по будинку'!AV202+'[6]по будинку'!AV202+'[7]по будинку'!AV202+'[8]по будинку'!AV202+'[9]по будинку'!AV202+'[10]по будинку'!AV202+'[11]по будинку'!AV202+'[12]по будинку'!AV202</f>
        <v>0</v>
      </c>
      <c r="AL202" s="10">
        <f t="shared" si="124"/>
        <v>42.611359999999983</v>
      </c>
      <c r="AM202" s="23">
        <v>0</v>
      </c>
      <c r="AN202" s="17">
        <f>'[1]Обслуг. ДВК'!H204+'[2]по будинку'!AZ202+'[3]по будинку'!AY202+'[4]по будинку'!AY202+'[5]по будинку'!AY202+'[6]по будинку'!AY202+'[7]по будинку'!AY202+'[8]по будинку'!AY202+'[9]по будинку'!AY202+'[10]по будинку'!AY202+'[11]по будинку'!AY202+'[12]по будинку'!AY202</f>
        <v>2113.6203</v>
      </c>
      <c r="AO202" s="10">
        <f>'[1]Обслуг. ДВК'!Q204+'[2]по будинку'!BA202+'[3]по будинку'!AZ202+'[4]по будинку'!AZ202+'[5]по будинку'!AZ202+'[6]по будинку'!AZ202+'[7]по будинку'!AZ202+'[8]по будинку'!AZ202+'[9]по будинку'!AZ202+'[10]по будинку'!AZ202+'[11]по будинку'!AZ202+'[12]по будинку'!AZ202</f>
        <v>597.25381493507996</v>
      </c>
      <c r="AP202" s="10">
        <f t="shared" si="134"/>
        <v>1516.3664850649202</v>
      </c>
      <c r="AQ202" s="23">
        <v>0</v>
      </c>
      <c r="AR202" s="17">
        <f>'[1]ТО мереж електропост.'!H205+'[2]по будинку'!BD202+'[3]по будинку'!BC202+'[4]по будинку'!BC202+'[5]по будинку'!BC202+'[6]по будинку'!BC202+'[7]по будинку'!BC202+'[8]по будинку'!BC202+'[9]по будинку'!BC202+'[10]по будинку'!BC202+'[11]по будинку'!BC202+'[12]по будинку'!BC202</f>
        <v>6766.2481699999989</v>
      </c>
      <c r="AS202" s="11">
        <f>'[1]ТО мереж електропост.'!P205+'[2]по будинку'!BE202+'[3]по будинку'!BD202+'[4]по будинку'!BD202+'[5]по будинку'!BD202+'[6]по будинку'!BD202+'[7]по будинку'!BD202+'[8]по будинку'!BD202+'[9]по будинку'!BD202+'[10]по будинку'!BD202+'[11]по будинку'!BD202+'[12]по будинку'!BD202</f>
        <v>4911.153126301153</v>
      </c>
      <c r="AT202" s="10">
        <f t="shared" si="136"/>
        <v>1855.095043698846</v>
      </c>
      <c r="AU202" s="23">
        <v>0</v>
      </c>
      <c r="AV202" s="17">
        <f>'[1]ПР констр.'!H204+'[2]по будинку'!BH202+'[3]по будинку'!BG202+'[4]по будинку'!BG202+'[5]по будинку'!BG202+'[6]по будинку'!BG202+'[7]по будинку'!BG202+'[8]по будинку'!BG202+'[9]по будинку'!BG202+'[10]по будинку'!BG202+'[11]по будинку'!BG202+'[12]по будинку'!BG202</f>
        <v>31110.650780000004</v>
      </c>
      <c r="AW202" s="10">
        <v>3970.5700000000006</v>
      </c>
      <c r="AX202" s="10">
        <f t="shared" si="135"/>
        <v>27140.080780000004</v>
      </c>
      <c r="AY202" s="23">
        <v>0</v>
      </c>
      <c r="AZ202" s="17">
        <f>'[1]Прибирання та вивезення снігу'!H203+'[2]по будинку'!BL202+'[3]по будинку'!BK202+'[4]по будинку'!BK202+'[5]по будинку'!BK202+'[6]по будинку'!BK202+'[7]по будинку'!BK202+'[8]по будинку'!BK202+'[9]по будинку'!BK202+'[10]по будинку'!BK202+'[11]по будинку'!BK202+'[12]по будинку'!BK202</f>
        <v>4695.9655600000006</v>
      </c>
      <c r="BA202" s="10">
        <f>'[1]Прибирання та вивезення снігу'!R203+'[2]по будинку'!BM202+'[3]по будинку'!BL202+'[4]по будинку'!BL202+'[5]по будинку'!BL202+'[6]по будинку'!BL202+'[7]по будинку'!BL202+'[8]по будинку'!BL202+'[9]по будинку'!BL202+'[10]по будинку'!BL202+'[11]по будинку'!BL202+'[12]по будинку'!BL202</f>
        <v>1727.7704872829577</v>
      </c>
      <c r="BB202" s="10">
        <f t="shared" si="115"/>
        <v>2968.1950727170429</v>
      </c>
      <c r="BC202" s="23">
        <v>0</v>
      </c>
      <c r="BD202" s="17">
        <f>'[1]експлуатація номерних знаків'!H204+'[2]по будинку'!BP202+'[3]по будинку'!BO202+'[4]по будинку'!BO202+'[5]по будинку'!BO202+'[6]по будинку'!BO202+'[7]по будинку'!BO202+'[8]по будинку'!BO202+'[9]по будинку'!BO202+'[10]по будинку'!BO202+'[11]по будинку'!BO202+'[12]по будинку'!BO202</f>
        <v>8.4738499999999988</v>
      </c>
      <c r="BE202" s="10">
        <f>'[1]експлуатація номерних знаків'!P204+'[2]по будинку'!BQ202+'[3]по будинку'!BP202+'[4]по будинку'!BP202+'[5]по будинку'!BP202+'[6]по будинку'!BP202+'[7]по будинку'!BP202+'[8]по будинку'!BP202+'[9]по будинку'!BP202+'[10]по будинку'!BP202+'[11]по будинку'!BP202+'[12]по будинку'!BP202</f>
        <v>0</v>
      </c>
      <c r="BF202" s="12">
        <f t="shared" si="125"/>
        <v>8.4738499999999988</v>
      </c>
      <c r="BG202" s="29">
        <v>0</v>
      </c>
      <c r="BH202" s="17">
        <f>'[1]Освітлення місць загального кор'!H204+'[2]по будинку'!BT202+'[3]по будинку'!BS202+'[4]по будинку'!BS202+'[5]по будинку'!BS202+'[6]по будинку'!BS202+'[7]по будинку'!BS202+'[8]по будинку'!BS202+'[9]по будинку'!BS202+'[10]по будинку'!BS202+'[11]по будинку'!BS202+'[12]по будинку'!BS202</f>
        <v>9149.094790000001</v>
      </c>
      <c r="BI202" s="10">
        <f>'[1]Освітлення місць загального кор'!Q204+'[2]по будинку'!BU202+'[3]по будинку'!BT202+'[4]по будинку'!BT202+'[5]по будинку'!BT202+'[6]по будинку'!BT202+'[7]по будинку'!BT202+'[8]по будинку'!BT202+'[9]по будинку'!BT202+'[10]по будинку'!BT202+'[11]по будинку'!BT202+'[12]по будинку'!BT202</f>
        <v>9524.1726651695226</v>
      </c>
      <c r="BJ202" s="10">
        <v>0</v>
      </c>
      <c r="BK202" s="27">
        <f t="shared" si="137"/>
        <v>375.07787516952158</v>
      </c>
      <c r="BL202" s="17">
        <v>0</v>
      </c>
      <c r="BM202" s="10">
        <f>'[1]Енергопостачання ліфтів'!P204+'[2]по будинку'!BY202+'[3]по будинку'!BX202+'[4]по будинку'!BX202+'[5]по будинку'!BX202+'[6]по будинку'!BX202+'[7]по будинку'!BX202+'[8]по будинку'!BX202+'[9]по будинку'!BX202+'[10]по будинку'!BX202+'[11]по будинку'!BX202+'[12]по будинку'!BX202</f>
        <v>0</v>
      </c>
      <c r="BN202" s="10">
        <f t="shared" si="127"/>
        <v>0</v>
      </c>
      <c r="BO202" s="23">
        <f t="shared" si="128"/>
        <v>0</v>
      </c>
      <c r="BP202" s="134">
        <f t="shared" si="129"/>
        <v>109251.41117000001</v>
      </c>
      <c r="BQ202" s="12">
        <f t="shared" si="129"/>
        <v>77450.12996819515</v>
      </c>
      <c r="BR202" s="10">
        <f t="shared" si="130"/>
        <v>31801.281201804857</v>
      </c>
      <c r="BS202" s="15">
        <v>0</v>
      </c>
      <c r="BT202" s="30">
        <f t="shared" si="131"/>
        <v>0.70891651777091769</v>
      </c>
    </row>
    <row r="203" spans="1:72" ht="17.100000000000001" customHeight="1" x14ac:dyDescent="0.2">
      <c r="A203" s="136">
        <v>198</v>
      </c>
      <c r="B203" s="39" t="s">
        <v>52</v>
      </c>
      <c r="C203" s="36">
        <v>24</v>
      </c>
      <c r="D203" s="22">
        <f>'[1]Прибирання сходових кліто'!H204+'[2]по будинку'!P203+'[3]по будинку'!O203+'[4]по будинку'!O203+'[5]по будинку'!O203+'[6]по будинку'!O203+'[7]по будинку'!O203+'[8]по будинку'!O203+'[9]по будинку'!O203+'[10]по будинку'!O203+'[11]по будинку'!O203+'[12]по будинку'!O203</f>
        <v>4990.4270400000005</v>
      </c>
      <c r="E203" s="11">
        <f>'[1]Прибирання сходових кліто'!Y204+'[2]по будинку'!Q203+'[3]по будинку'!P203+'[4]по будинку'!P203+'[5]по будинку'!P203+'[6]по будинку'!P203+'[7]по будинку'!P203+'[8]по будинку'!P203+'[9]по будинку'!P203+'[10]по будинку'!P203+'[11]по будинку'!P203+'[12]по будинку'!P203</f>
        <v>5992.6894731802895</v>
      </c>
      <c r="F203" s="10">
        <v>0</v>
      </c>
      <c r="G203" s="23">
        <f>E203-D203</f>
        <v>1002.262433180289</v>
      </c>
      <c r="H203" s="17">
        <f>'[1]Прибирання прибуд терит.'!H203+'[2]по будинку'!T203+'[3]по будинку'!S203+'[4]по будинку'!S203+'[5]по будинку'!S203+'[6]по будинку'!S203+'[7]по будинку'!S203+'[8]по будинку'!S203+'[9]по будинку'!S203+'[10]по будинку'!S203+'[11]по будинку'!S203+'[12]по будинку'!S203</f>
        <v>13916.137000000001</v>
      </c>
      <c r="I203" s="11">
        <f>'[1]Прибирання прибуд терит.'!AG203+'[2]по будинку'!U203+'[3]по будинку'!T203+'[4]по будинку'!T203+'[5]по будинку'!T203+'[6]по будинку'!T203+'[7]по будинку'!T203+'[8]по будинку'!T203+'[9]по будинку'!T203+'[10]по будинку'!T203+'[11]по будинку'!T203+'[12]по будинку'!T203</f>
        <v>19685.939474299576</v>
      </c>
      <c r="J203" s="10">
        <v>0</v>
      </c>
      <c r="K203" s="23">
        <f t="shared" si="116"/>
        <v>5769.8024742995749</v>
      </c>
      <c r="L203" s="22">
        <f>'[1]Вивезення та знешкодження ТПВ'!H205+'[2]по будинку'!X203+'[3]по будинку'!W203+'[4]по будинку'!W203+'[5]по будинку'!W203</f>
        <v>2890.3400000000006</v>
      </c>
      <c r="M203" s="10">
        <f>'[1]Вивезення та знешкодження ТПВ'!V205+'[2]по будинку'!Y203+'[3]по будинку'!X203+'[4]по будинку'!X203+'[5]по будинку'!X203</f>
        <v>3433.8323870770719</v>
      </c>
      <c r="N203" s="10">
        <v>0</v>
      </c>
      <c r="O203" s="15">
        <f t="shared" si="117"/>
        <v>543.49238707707127</v>
      </c>
      <c r="P203" s="17">
        <f>'[1]Приб підвал, тех.поверхів,покр '!H205+'[2]по будинку'!AB203+'[3]по будинку'!AA203+'[4]по будинку'!AA203+'[5]по будинку'!AA203+'[6]по будинку'!AA203+'[7]по будинку'!AA203+'[8]по будинку'!AA203+'[9]по будинку'!AA203+'[10]по будинку'!AA203+'[11]по будинку'!AA203+'[12]по будинку'!AA203</f>
        <v>447.32262000000014</v>
      </c>
      <c r="Q203" s="11">
        <f>'[1]Приб підвал, тех.поверхів,покр '!Q205+'[2]по будинку'!AC203+'[3]по будинку'!AB203+'[4]по будинку'!AB203+'[5]по будинку'!AB203+'[6]по будинку'!AB203+'[7]по будинку'!AB203+'[8]по будинку'!AB203+'[9]по будинку'!AB203+'[10]по будинку'!AB203+'[11]по будинку'!AB203+'[12]по будинку'!AB203</f>
        <v>64.224818319828429</v>
      </c>
      <c r="R203" s="10">
        <f t="shared" si="118"/>
        <v>383.0978016801717</v>
      </c>
      <c r="S203" s="23">
        <v>0</v>
      </c>
      <c r="T203" s="17">
        <v>0</v>
      </c>
      <c r="U203" s="10">
        <f>'[1]ТО ліфтів'!Q205+'[2]по будинку'!AG203+'[3]по будинку'!AF203+'[4]по будинку'!AF203+'[5]по будинку'!AF203+'[6]по будинку'!AF203+'[7]по будинку'!AF203+'[8]по будинку'!AF203+'[9]по будинку'!AF203+'[10]по будинку'!AF203+'[11]по будинку'!AF203+'[12]по будинку'!AF203</f>
        <v>0</v>
      </c>
      <c r="V203" s="10">
        <f t="shared" si="119"/>
        <v>0</v>
      </c>
      <c r="W203" s="23">
        <f t="shared" si="120"/>
        <v>0</v>
      </c>
      <c r="X203" s="17">
        <f>'[1]Обслуг. дисп.'!H205+'[2]по будинку'!AJ203+'[3]по будинку'!AI203+'[4]по будинку'!AI203+'[5]по будинку'!AI203+'[6]по будинку'!AI203+'[7]по будинку'!AI203+'[8]по будинку'!AI203+'[9]по будинку'!AI203+'[10]по будинку'!AI203+'[11]по будинку'!AI203+'[12]по будинку'!AI203</f>
        <v>0</v>
      </c>
      <c r="Y203" s="10">
        <f>'[1]Обслуг. дисп.'!O205+'[2]по будинку'!AK203+'[3]по будинку'!AJ203+'[4]по будинку'!AJ203+'[5]по будинку'!AJ203+'[6]по будинку'!AJ203+'[7]по будинку'!AJ203+'[8]по будинку'!AJ203+'[9]по будинку'!AJ203+'[10]по будинку'!AJ203+'[11]по будинку'!AJ203+'[12]по будинку'!AJ203</f>
        <v>0</v>
      </c>
      <c r="Z203" s="10">
        <f t="shared" si="121"/>
        <v>0</v>
      </c>
      <c r="AA203" s="27">
        <f t="shared" si="122"/>
        <v>0</v>
      </c>
      <c r="AB203" s="17">
        <f>'[1]ТО внутр. буд.сист'!H203+'[2]по будинку'!AN203+'[3]по будинку'!AM203+'[4]по будинку'!AM203+'[5]по будинку'!AM203+'[6]по будинку'!AM203+'[7]по будинку'!AM203+'[8]по будинку'!AM203+'[9]по будинку'!AM203+'[10]по будинку'!AM203+'[11]по будинку'!AM203+'[12]по будинку'!AM203</f>
        <v>13426.819439999997</v>
      </c>
      <c r="AC203" s="10">
        <f>'[1]ТО внутр. буд.сист'!W203+'[2]по будинку'!AO203+'[3]по будинку'!AN203+'[4]по будинку'!AN203+'[5]по будинку'!AN203+'[6]по будинку'!AN203+'[7]по будинку'!AN203+'[8]по будинку'!AN203+'[9]по будинку'!AN203+'[10]по будинку'!AN203+'[11]по будинку'!AN203+'[12]по будинку'!AN203</f>
        <v>7493.2584185473224</v>
      </c>
      <c r="AD203" s="10">
        <f t="shared" si="133"/>
        <v>5933.561021452675</v>
      </c>
      <c r="AE203" s="23">
        <v>0</v>
      </c>
      <c r="AF203" s="17">
        <f>[1]Дератизація!H204+'[2]по будинку'!AR203+'[3]по будинку'!AQ203+'[4]по будинку'!AQ203+'[5]по будинку'!AQ203+'[6]по будинку'!AQ203+'[7]по будинку'!AQ203+'[8]по будинку'!AQ203+'[9]по будинку'!AQ203+'[10]по будинку'!AQ203+'[11]по будинку'!AQ203+'[12]по будинку'!AQ203</f>
        <v>831.73783999999978</v>
      </c>
      <c r="AG203" s="10">
        <f>[1]Дератизація!O204+'[2]по будинку'!AS203+'[3]по будинку'!AR203+'[4]по будинку'!AR203+'[5]по будинку'!AR203+'[6]по будинку'!AR203+'[7]по будинку'!AR203+'[8]по будинку'!AR203+'[9]по будинку'!AR203+'[10]по будинку'!AR203+'[11]по будинку'!AR203+'[12]по будинку'!AR203</f>
        <v>690.72289568949418</v>
      </c>
      <c r="AH203" s="10">
        <f t="shared" si="123"/>
        <v>141.0149443105056</v>
      </c>
      <c r="AI203" s="23">
        <v>0</v>
      </c>
      <c r="AJ203" s="17">
        <f>[1]Дезінсекція!H205+'[2]по будинку'!AV203+'[3]по будинку'!AU203+'[4]по будинку'!AU203+'[5]по будинку'!AU203+'[6]по будинку'!AU203+'[7]по будинку'!AU203+'[8]по будинку'!AU203+'[9]по будинку'!AU203+'[10]по будинку'!AU203+'[11]по будинку'!AU203+'[12]по будинку'!AU203</f>
        <v>27.543240000000008</v>
      </c>
      <c r="AK203" s="10">
        <f>[1]Дезінсекція!O205+'[2]по будинку'!AW203+'[3]по будинку'!AV203+'[4]по будинку'!AV203+'[5]по будинку'!AV203+'[6]по будинку'!AV203+'[7]по будинку'!AV203+'[8]по будинку'!AV203+'[9]по будинку'!AV203+'[10]по будинку'!AV203+'[11]по будинку'!AV203+'[12]по будинку'!AV203</f>
        <v>0</v>
      </c>
      <c r="AL203" s="10">
        <f t="shared" si="124"/>
        <v>27.543240000000008</v>
      </c>
      <c r="AM203" s="23">
        <v>0</v>
      </c>
      <c r="AN203" s="17">
        <f>'[1]Обслуг. ДВК'!H205+'[2]по будинку'!AZ203+'[3]по будинку'!AY203+'[4]по будинку'!AY203+'[5]по будинку'!AY203+'[6]по будинку'!AY203+'[7]по будинку'!AY203+'[8]по будинку'!AY203+'[9]по будинку'!AY203+'[10]по будинку'!AY203+'[11]по будинку'!AY203+'[12]по будинку'!AY203</f>
        <v>1025.2205999999999</v>
      </c>
      <c r="AO203" s="10">
        <f>'[1]Обслуг. ДВК'!Q205+'[2]по будинку'!BA203+'[3]по будинку'!AZ203+'[4]по будинку'!AZ203+'[5]по будинку'!AZ203+'[6]по будинку'!AZ203+'[7]по будинку'!AZ203+'[8]по будинку'!AZ203+'[9]по будинку'!AZ203+'[10]по будинку'!AZ203+'[11]по будинку'!AZ203+'[12]по будинку'!AZ203</f>
        <v>859.40662338431719</v>
      </c>
      <c r="AP203" s="10">
        <f t="shared" si="134"/>
        <v>165.81397661568269</v>
      </c>
      <c r="AQ203" s="23">
        <v>0</v>
      </c>
      <c r="AR203" s="17">
        <f>'[1]ТО мереж електропост.'!H206+'[2]по будинку'!BD203+'[3]по будинку'!BC203+'[4]по будинку'!BC203+'[5]по будинку'!BC203+'[6]по будинку'!BC203+'[7]по будинку'!BC203+'[8]по будинку'!BC203+'[9]по будинку'!BC203+'[10]по будинку'!BC203+'[11]по будинку'!BC203+'[12]по будинку'!BC203</f>
        <v>2722.8702999999991</v>
      </c>
      <c r="AS203" s="11">
        <f>'[1]ТО мереж електропост.'!P206+'[2]по будинку'!BE203+'[3]по будинку'!BD203+'[4]по будинку'!BD203+'[5]по будинку'!BD203+'[6]по будинку'!BD203+'[7]по будинку'!BD203+'[8]по будинку'!BD203+'[9]по будинку'!BD203+'[10]по будинку'!BD203+'[11]по будинку'!BD203+'[12]по будинку'!BD203</f>
        <v>1619.0194779276994</v>
      </c>
      <c r="AT203" s="10">
        <f t="shared" si="136"/>
        <v>1103.8508220722997</v>
      </c>
      <c r="AU203" s="23">
        <v>0</v>
      </c>
      <c r="AV203" s="17">
        <f>'[1]ПР констр.'!H205+'[2]по будинку'!BH203+'[3]по будинку'!BG203+'[4]по будинку'!BG203+'[5]по будинку'!BG203+'[6]по будинку'!BG203+'[7]по будинку'!BG203+'[8]по будинку'!BG203+'[9]по будинку'!BG203+'[10]по будинку'!BG203+'[11]по будинку'!BG203+'[12]по будинку'!BG203</f>
        <v>19364.597919999997</v>
      </c>
      <c r="AW203" s="10">
        <v>2217.62</v>
      </c>
      <c r="AX203" s="10">
        <f t="shared" si="135"/>
        <v>17146.977919999998</v>
      </c>
      <c r="AY203" s="23">
        <v>0</v>
      </c>
      <c r="AZ203" s="17">
        <f>'[1]Прибирання та вивезення снігу'!H204+'[2]по будинку'!BL203+'[3]по будинку'!BK203+'[4]по будинку'!BK203+'[5]по будинку'!BK203+'[6]по будинку'!BK203+'[7]по будинку'!BK203+'[8]по будинку'!BK203+'[9]по будинку'!BK203+'[10]по будинку'!BK203+'[11]по будинку'!BK203+'[12]по будинку'!BK203</f>
        <v>2395.5817999999995</v>
      </c>
      <c r="BA203" s="10">
        <f>'[1]Прибирання та вивезення снігу'!R204+'[2]по будинку'!BM203+'[3]по будинку'!BL203+'[4]по будинку'!BL203+'[5]по будинку'!BL203+'[6]по будинку'!BL203+'[7]по будинку'!BL203+'[8]по будинку'!BL203+'[9]по будинку'!BL203+'[10]по будинку'!BL203+'[11]по будинку'!BL203+'[12]по будинку'!BL203</f>
        <v>2202.4973165603733</v>
      </c>
      <c r="BB203" s="10">
        <f t="shared" si="115"/>
        <v>193.08448343962618</v>
      </c>
      <c r="BC203" s="23">
        <v>0</v>
      </c>
      <c r="BD203" s="17">
        <f>'[1]експлуатація номерних знаків'!H205+'[2]по будинку'!BP203+'[3]по будинку'!BO203+'[4]по будинку'!BO203+'[5]по будинку'!BO203+'[6]по будинку'!BO203+'[7]по будинку'!BO203+'[8]по будинку'!BO203+'[9]по будинку'!BO203+'[10]по будинку'!BO203+'[11]по будинку'!BO203+'[12]по будинку'!BO203</f>
        <v>16.831979999999998</v>
      </c>
      <c r="BE203" s="10">
        <f>'[1]експлуатація номерних знаків'!P205+'[2]по будинку'!BQ203+'[3]по будинку'!BP203+'[4]по будинку'!BP203+'[5]по будинку'!BP203+'[6]по будинку'!BP203+'[7]по будинку'!BP203+'[8]по будинку'!BP203+'[9]по будинку'!BP203+'[10]по будинку'!BP203+'[11]по будинку'!BP203+'[12]по будинку'!BP203</f>
        <v>0</v>
      </c>
      <c r="BF203" s="12">
        <f t="shared" si="125"/>
        <v>16.831979999999998</v>
      </c>
      <c r="BG203" s="29">
        <v>0</v>
      </c>
      <c r="BH203" s="17">
        <f>'[1]Освітлення місць загального кор'!H205+'[2]по будинку'!BT203+'[3]по будинку'!BS203+'[4]по будинку'!BS203+'[5]по будинку'!BS203+'[6]по будинку'!BS203+'[7]по будинку'!BS203+'[8]по будинку'!BS203+'[9]по будинку'!BS203+'[10]по будинку'!BS203+'[11]по будинку'!BS203+'[12]по будинку'!BS203</f>
        <v>4599.8911000000007</v>
      </c>
      <c r="BI203" s="10">
        <f>'[1]Освітлення місць загального кор'!Q205+'[2]по будинку'!BU203+'[3]по будинку'!BT203+'[4]по будинку'!BT203+'[5]по будинку'!BT203+'[6]по будинку'!BT203+'[7]по будинку'!BT203+'[8]по будинку'!BT203+'[9]по будинку'!BT203+'[10]по будинку'!BT203+'[11]по будинку'!BT203+'[12]по будинку'!BT203</f>
        <v>2110.4153954807612</v>
      </c>
      <c r="BJ203" s="10">
        <f t="shared" si="126"/>
        <v>2489.4757045192396</v>
      </c>
      <c r="BK203" s="27">
        <v>0</v>
      </c>
      <c r="BL203" s="17">
        <v>0</v>
      </c>
      <c r="BM203" s="10">
        <f>'[1]Енергопостачання ліфтів'!P205+'[2]по будинку'!BY203+'[3]по будинку'!BX203+'[4]по будинку'!BX203+'[5]по будинку'!BX203+'[6]по будинку'!BX203+'[7]по будинку'!BX203+'[8]по будинку'!BX203+'[9]по будинку'!BX203+'[10]по будинку'!BX203+'[11]по будинку'!BX203+'[12]по будинку'!BX203</f>
        <v>0</v>
      </c>
      <c r="BN203" s="10">
        <f t="shared" si="127"/>
        <v>0</v>
      </c>
      <c r="BO203" s="23">
        <f t="shared" si="128"/>
        <v>0</v>
      </c>
      <c r="BP203" s="134">
        <f t="shared" si="129"/>
        <v>66655.320880000014</v>
      </c>
      <c r="BQ203" s="12">
        <f t="shared" si="129"/>
        <v>46369.626280466742</v>
      </c>
      <c r="BR203" s="10">
        <f t="shared" si="130"/>
        <v>20285.694599533272</v>
      </c>
      <c r="BS203" s="15">
        <v>0</v>
      </c>
      <c r="BT203" s="30">
        <f t="shared" si="131"/>
        <v>0.69566278683057081</v>
      </c>
    </row>
    <row r="204" spans="1:72" ht="17.100000000000001" customHeight="1" x14ac:dyDescent="0.2">
      <c r="A204" s="135">
        <v>199</v>
      </c>
      <c r="B204" s="39" t="s">
        <v>52</v>
      </c>
      <c r="C204" s="36">
        <v>25</v>
      </c>
      <c r="D204" s="22">
        <f>'[1]Прибирання сходових кліто'!H205+'[2]по будинку'!P204+'[3]по будинку'!O204+'[4]по будинку'!O204+'[5]по будинку'!O204+'[6]по будинку'!O204+'[7]по будинку'!O204+'[8]по будинку'!O204+'[9]по будинку'!O204+'[10]по будинку'!O204+'[11]по будинку'!O204+'[12]по будинку'!O204</f>
        <v>14535.229149999997</v>
      </c>
      <c r="E204" s="11">
        <f>'[1]Прибирання сходових кліто'!Y205+'[2]по будинку'!Q204+'[3]по будинку'!P204+'[4]по будинку'!P204+'[5]по будинку'!P204+'[6]по будинку'!P204+'[7]по будинку'!P204+'[8]по будинку'!P204+'[9]по будинку'!P204+'[10]по будинку'!P204+'[11]по будинку'!P204+'[12]по будинку'!P204</f>
        <v>18392.122154583722</v>
      </c>
      <c r="F204" s="10">
        <v>0</v>
      </c>
      <c r="G204" s="23">
        <f>E204-D204</f>
        <v>3856.8930045837242</v>
      </c>
      <c r="H204" s="17">
        <f>'[1]Прибирання прибуд терит.'!H204+'[2]по будинку'!T204+'[3]по будинку'!S204+'[4]по будинку'!S204+'[5]по будинку'!S204+'[6]по будинку'!S204+'[7]по будинку'!S204+'[8]по будинку'!S204+'[9]по будинку'!S204+'[10]по будинку'!S204+'[11]по будинку'!S204+'[12]по будинку'!S204</f>
        <v>29751.174800000001</v>
      </c>
      <c r="I204" s="11">
        <f>'[1]Прибирання прибуд терит.'!AG204+'[2]по будинку'!U204+'[3]по будинку'!T204+'[4]по будинку'!T204+'[5]по будинку'!T204+'[6]по будинку'!T204+'[7]по будинку'!T204+'[8]по будинку'!T204+'[9]по будинку'!T204+'[10]по будинку'!T204+'[11]по будинку'!T204+'[12]по будинку'!T204</f>
        <v>48058.039800732964</v>
      </c>
      <c r="J204" s="10">
        <v>0</v>
      </c>
      <c r="K204" s="23">
        <f t="shared" si="116"/>
        <v>18306.865000732963</v>
      </c>
      <c r="L204" s="22">
        <f>'[1]Вивезення та знешкодження ТПВ'!H206+'[2]по будинку'!X204+'[3]по будинку'!W204+'[4]по будинку'!W204+'[5]по будинку'!W204</f>
        <v>8721.4529999999995</v>
      </c>
      <c r="M204" s="10">
        <f>'[1]Вивезення та знешкодження ТПВ'!V206+'[2]по будинку'!Y204+'[3]по будинку'!X204+'[4]по будинку'!X204+'[5]по будинку'!X204</f>
        <v>9597.2033442344436</v>
      </c>
      <c r="N204" s="10">
        <v>0</v>
      </c>
      <c r="O204" s="15">
        <f t="shared" si="117"/>
        <v>875.75034423444413</v>
      </c>
      <c r="P204" s="17">
        <f>'[1]Приб підвал, тех.поверхів,покр '!H206+'[2]по будинку'!AB204+'[3]по будинку'!AA204+'[4]по будинку'!AA204+'[5]по будинку'!AA204+'[6]по будинку'!AA204+'[7]по будинку'!AA204+'[8]по будинку'!AA204+'[9]по будинку'!AA204+'[10]по будинку'!AA204+'[11]по будинку'!AA204+'[12]по будинку'!AA204</f>
        <v>1236.6504499999999</v>
      </c>
      <c r="Q204" s="11">
        <f>'[1]Приб підвал, тех.поверхів,покр '!Q206+'[2]по будинку'!AC204+'[3]по будинку'!AB204+'[4]по будинку'!AB204+'[5]по будинку'!AB204+'[6]по будинку'!AB204+'[7]по будинку'!AB204+'[8]по будинку'!AB204+'[9]по будинку'!AB204+'[10]по будинку'!AB204+'[11]по будинку'!AB204+'[12]по будинку'!AB204</f>
        <v>193.90740287563059</v>
      </c>
      <c r="R204" s="10">
        <f t="shared" si="118"/>
        <v>1042.7430471243692</v>
      </c>
      <c r="S204" s="23">
        <v>0</v>
      </c>
      <c r="T204" s="17">
        <v>0</v>
      </c>
      <c r="U204" s="10">
        <f>'[1]ТО ліфтів'!Q206+'[2]по будинку'!AG204+'[3]по будинку'!AF204+'[4]по будинку'!AF204+'[5]по будинку'!AF204+'[6]по будинку'!AF204+'[7]по будинку'!AF204+'[8]по будинку'!AF204+'[9]по будинку'!AF204+'[10]по будинку'!AF204+'[11]по будинку'!AF204+'[12]по будинку'!AF204</f>
        <v>0</v>
      </c>
      <c r="V204" s="10">
        <f t="shared" si="119"/>
        <v>0</v>
      </c>
      <c r="W204" s="23">
        <f t="shared" si="120"/>
        <v>0</v>
      </c>
      <c r="X204" s="17">
        <f>'[1]Обслуг. дисп.'!H206+'[2]по будинку'!AJ204+'[3]по будинку'!AI204+'[4]по будинку'!AI204+'[5]по будинку'!AI204+'[6]по будинку'!AI204+'[7]по будинку'!AI204+'[8]по будинку'!AI204+'[9]по будинку'!AI204+'[10]по будинку'!AI204+'[11]по будинку'!AI204+'[12]по будинку'!AI204</f>
        <v>0</v>
      </c>
      <c r="Y204" s="10">
        <f>'[1]Обслуг. дисп.'!O206+'[2]по будинку'!AK204+'[3]по будинку'!AJ204+'[4]по будинку'!AJ204+'[5]по будинку'!AJ204+'[6]по будинку'!AJ204+'[7]по будинку'!AJ204+'[8]по будинку'!AJ204+'[9]по будинку'!AJ204+'[10]по будинку'!AJ204+'[11]по будинку'!AJ204+'[12]по будинку'!AJ204</f>
        <v>0</v>
      </c>
      <c r="Z204" s="10">
        <f t="shared" si="121"/>
        <v>0</v>
      </c>
      <c r="AA204" s="27">
        <f t="shared" si="122"/>
        <v>0</v>
      </c>
      <c r="AB204" s="17">
        <f>'[1]ТО внутр. буд.сист'!H204+'[2]по будинку'!AN204+'[3]по будинку'!AM204+'[4]по будинку'!AM204+'[5]по будинку'!AM204+'[6]по будинку'!AM204+'[7]по будинку'!AM204+'[8]по будинку'!AM204+'[9]по будинку'!AM204+'[10]по будинку'!AM204+'[11]по будинку'!AM204+'[12]по будинку'!AM204</f>
        <v>32652.044699999999</v>
      </c>
      <c r="AC204" s="10">
        <f>'[1]ТО внутр. буд.сист'!W204+'[2]по будинку'!AO204+'[3]по будинку'!AN204+'[4]по будинку'!AN204+'[5]по будинку'!AN204+'[6]по будинку'!AN204+'[7]по будинку'!AN204+'[8]по будинку'!AN204+'[9]по будинку'!AN204+'[10]по будинку'!AN204+'[11]по будинку'!AN204+'[12]по будинку'!AN204</f>
        <v>22186.999943939896</v>
      </c>
      <c r="AD204" s="10">
        <f t="shared" si="133"/>
        <v>10465.044756060102</v>
      </c>
      <c r="AE204" s="23">
        <v>0</v>
      </c>
      <c r="AF204" s="17">
        <f>[1]Дератизація!H205+'[2]по будинку'!AR204+'[3]по будинку'!AQ204+'[4]по будинку'!AQ204+'[5]по будинку'!AQ204+'[6]по будинку'!AQ204+'[7]по будинку'!AQ204+'[8]по будинку'!AQ204+'[9]по будинку'!AQ204+'[10]по будинку'!AQ204+'[11]по будинку'!AQ204+'[12]по будинку'!AQ204</f>
        <v>2194.2167000000004</v>
      </c>
      <c r="AG204" s="10">
        <f>[1]Дератизація!O205+'[2]по будинку'!AS204+'[3]по будинку'!AR204+'[4]по будинку'!AR204+'[5]по будинку'!AR204+'[6]по будинку'!AR204+'[7]по будинку'!AR204+'[8]по будинку'!AR204+'[9]по будинку'!AR204+'[10]по будинку'!AR204+'[11]по будинку'!AR204+'[12]по будинку'!AR204</f>
        <v>1830.5360085764087</v>
      </c>
      <c r="AH204" s="10">
        <f t="shared" si="123"/>
        <v>363.68069142359172</v>
      </c>
      <c r="AI204" s="23">
        <v>0</v>
      </c>
      <c r="AJ204" s="17">
        <f>[1]Дезінсекція!H206+'[2]по будинку'!AV204+'[3]по будинку'!AU204+'[4]по будинку'!AU204+'[5]по будинку'!AU204+'[6]по будинку'!AU204+'[7]по будинку'!AU204+'[8]по будинку'!AU204+'[9]по будинку'!AU204+'[10]по будинку'!AU204+'[11]по будинку'!AU204+'[12]по будинку'!AU204</f>
        <v>72.454700000000003</v>
      </c>
      <c r="AK204" s="10">
        <f>[1]Дезінсекція!O206+'[2]по будинку'!AW204+'[3]по будинку'!AV204+'[4]по будинку'!AV204+'[5]по будинку'!AV204+'[6]по будинку'!AV204+'[7]по будинку'!AV204+'[8]по будинку'!AV204+'[9]по будинку'!AV204+'[10]по будинку'!AV204+'[11]по будинку'!AV204+'[12]по будинку'!AV204</f>
        <v>3832.8000001775399</v>
      </c>
      <c r="AL204" s="10">
        <v>0</v>
      </c>
      <c r="AM204" s="23">
        <f>AK204-AJ204</f>
        <v>3760.3453001775397</v>
      </c>
      <c r="AN204" s="17">
        <f>'[1]Обслуг. ДВК'!H206+'[2]по будинку'!AZ204+'[3]по будинку'!AY204+'[4]по будинку'!AY204+'[5]по будинку'!AY204+'[6]по будинку'!AY204+'[7]по будинку'!AY204+'[8]по будинку'!AY204+'[9]по будинку'!AY204+'[10]по будинку'!AY204+'[11]по будинку'!AY204+'[12]по будинку'!AY204</f>
        <v>8389.543099999999</v>
      </c>
      <c r="AO204" s="10">
        <f>'[1]Обслуг. ДВК'!Q206+'[2]по будинку'!BA204+'[3]по будинку'!AZ204+'[4]по будинку'!AZ204+'[5]по будинку'!AZ204+'[6]по будинку'!AZ204+'[7]по будинку'!AZ204+'[8]по будинку'!AZ204+'[9]по будинку'!AZ204+'[10]по будинку'!AZ204+'[11]по будинку'!AZ204+'[12]по будинку'!AZ204</f>
        <v>3579.5945665270815</v>
      </c>
      <c r="AP204" s="10">
        <f t="shared" si="134"/>
        <v>4809.9485334729179</v>
      </c>
      <c r="AQ204" s="23">
        <v>0</v>
      </c>
      <c r="AR204" s="17">
        <f>'[1]ТО мереж електропост.'!H207+'[2]по будинку'!BD204+'[3]по будинку'!BC204+'[4]по будинку'!BC204+'[5]по будинку'!BC204+'[6]по будинку'!BC204+'[7]по будинку'!BC204+'[8]по будинку'!BC204+'[9]по будинку'!BC204+'[10]по будинку'!BC204+'[11]по будинку'!BC204+'[12]по будинку'!BC204</f>
        <v>13209.125099999999</v>
      </c>
      <c r="AS204" s="11">
        <f>'[1]ТО мереж електропост.'!P207+'[2]по будинку'!BE204+'[3]по будинку'!BD204+'[4]по будинку'!BD204+'[5]по будинку'!BD204+'[6]по будинку'!BD204+'[7]по будинку'!BD204+'[8]по будинку'!BD204+'[9]по будинку'!BD204+'[10]по будинку'!BD204+'[11]по будинку'!BD204+'[12]по будинку'!BD204</f>
        <v>3338.658369940159</v>
      </c>
      <c r="AT204" s="10">
        <f t="shared" si="136"/>
        <v>9870.4667300598412</v>
      </c>
      <c r="AU204" s="23">
        <v>0</v>
      </c>
      <c r="AV204" s="17">
        <f>'[1]ПР констр.'!H206+'[2]по будинку'!BH204+'[3]по будинку'!BG204+'[4]по будинку'!BG204+'[5]по будинку'!BG204+'[6]по будинку'!BG204+'[7]по будинку'!BG204+'[8]по будинку'!BG204+'[9]по будинку'!BG204+'[10]по будинку'!BG204+'[11]по будинку'!BG204+'[12]по будинку'!BG204</f>
        <v>49244.633850000006</v>
      </c>
      <c r="AW204" s="10">
        <v>83719.75</v>
      </c>
      <c r="AX204" s="10">
        <v>0</v>
      </c>
      <c r="AY204" s="23">
        <f>AW204-AV204</f>
        <v>34475.116149999994</v>
      </c>
      <c r="AZ204" s="17">
        <f>'[1]Прибирання та вивезення снігу'!H205+'[2]по будинку'!BL204+'[3]по будинку'!BK204+'[4]по будинку'!BK204+'[5]по будинку'!BK204+'[6]по будинку'!BK204+'[7]по будинку'!BK204+'[8]по будинку'!BK204+'[9]по будинку'!BK204+'[10]по будинку'!BK204+'[11]по будинку'!BK204+'[12]по будинку'!BK204</f>
        <v>8267.8927000000003</v>
      </c>
      <c r="BA204" s="10">
        <f>'[1]Прибирання та вивезення снігу'!R205+'[2]по будинку'!BM204+'[3]по будинку'!BL204+'[4]по будинку'!BL204+'[5]по будинку'!BL204+'[6]по будинку'!BL204+'[7]по будинку'!BL204+'[8]по будинку'!BL204+'[9]по будинку'!BL204+'[10]по будинку'!BL204+'[11]по будинку'!BL204+'[12]по будинку'!BL204</f>
        <v>9488.7437961984615</v>
      </c>
      <c r="BB204" s="10">
        <v>0</v>
      </c>
      <c r="BC204" s="23">
        <f t="shared" ref="BC204:BC258" si="138">BA204-AZ204</f>
        <v>1220.8510961984612</v>
      </c>
      <c r="BD204" s="17">
        <f>'[1]експлуатація номерних знаків'!H206+'[2]по будинку'!BP204+'[3]по будинку'!BO204+'[4]по будинку'!BO204+'[5]по будинку'!BO204+'[6]по будинку'!BO204+'[7]по будинку'!BO204+'[8]по будинку'!BO204+'[9]по будинку'!BO204+'[10]по будинку'!BO204+'[11]по будинку'!BO204+'[12]по будинку'!BO204</f>
        <v>6.2614999999999998</v>
      </c>
      <c r="BE204" s="10">
        <f>'[1]експлуатація номерних знаків'!P206+'[2]по будинку'!BQ204+'[3]по будинку'!BP204+'[4]по будинку'!BP204+'[5]по будинку'!BP204+'[6]по будинку'!BP204+'[7]по будинку'!BP204+'[8]по будинку'!BP204+'[9]по будинку'!BP204+'[10]по будинку'!BP204+'[11]по будинку'!BP204+'[12]по будинку'!BP204</f>
        <v>0</v>
      </c>
      <c r="BF204" s="12">
        <f t="shared" si="125"/>
        <v>6.2614999999999998</v>
      </c>
      <c r="BG204" s="29">
        <v>0</v>
      </c>
      <c r="BH204" s="17">
        <f>'[1]Освітлення місць загального кор'!H206+'[2]по будинку'!BT204+'[3]по будинку'!BS204+'[4]по будинку'!BS204+'[5]по будинку'!BS204+'[6]по будинку'!BS204+'[7]по будинку'!BS204+'[8]по будинку'!BS204+'[9]по будинку'!BS204+'[10]по будинку'!BS204+'[11]по будинку'!BS204+'[12]по будинку'!BS204</f>
        <v>17447.285300000003</v>
      </c>
      <c r="BI204" s="10">
        <f>'[1]Освітлення місць загального кор'!Q206+'[2]по будинку'!BU204+'[3]по будинку'!BT204+'[4]по будинку'!BT204+'[5]по будинку'!BT204+'[6]по будинку'!BT204+'[7]по будинку'!BT204+'[8]по будинку'!BT204+'[9]по будинку'!BT204+'[10]по будинку'!BT204+'[11]по будинку'!BT204+'[12]по будинку'!BT204</f>
        <v>14764.623773457884</v>
      </c>
      <c r="BJ204" s="10">
        <f t="shared" si="126"/>
        <v>2682.6615265421187</v>
      </c>
      <c r="BK204" s="27">
        <v>0</v>
      </c>
      <c r="BL204" s="17">
        <v>0</v>
      </c>
      <c r="BM204" s="10">
        <f>'[1]Енергопостачання ліфтів'!P206+'[2]по будинку'!BY204+'[3]по будинку'!BX204+'[4]по будинку'!BX204+'[5]по будинку'!BX204+'[6]по будинку'!BX204+'[7]по будинку'!BX204+'[8]по будинку'!BX204+'[9]по будинку'!BX204+'[10]по будинку'!BX204+'[11]по будинку'!BX204+'[12]по будинку'!BX204</f>
        <v>0</v>
      </c>
      <c r="BN204" s="10">
        <f t="shared" si="127"/>
        <v>0</v>
      </c>
      <c r="BO204" s="23">
        <f t="shared" si="128"/>
        <v>0</v>
      </c>
      <c r="BP204" s="134">
        <f t="shared" si="129"/>
        <v>185727.96505</v>
      </c>
      <c r="BQ204" s="12">
        <f t="shared" si="129"/>
        <v>218982.97916124418</v>
      </c>
      <c r="BR204" s="10">
        <v>0</v>
      </c>
      <c r="BS204" s="15">
        <f t="shared" ref="BS204:BS258" si="139">BQ204-BP204</f>
        <v>33255.014111244178</v>
      </c>
      <c r="BT204" s="30">
        <f t="shared" si="131"/>
        <v>1.1790522719736447</v>
      </c>
    </row>
    <row r="205" spans="1:72" ht="17.100000000000001" customHeight="1" x14ac:dyDescent="0.2">
      <c r="A205" s="136">
        <v>200</v>
      </c>
      <c r="B205" s="39" t="s">
        <v>52</v>
      </c>
      <c r="C205" s="36">
        <v>27</v>
      </c>
      <c r="D205" s="22">
        <f>'[1]Прибирання сходових кліто'!H206+'[2]по будинку'!P205+'[3]по будинку'!O205+'[4]по будинку'!O205+'[5]по будинку'!O205+'[6]по будинку'!O205+'[7]по будинку'!O205+'[8]по будинку'!O205+'[9]по будинку'!O205+'[10]по будинку'!O205+'[11]по будинку'!O205+'[12]по будинку'!O205</f>
        <v>13851.916869999997</v>
      </c>
      <c r="E205" s="11">
        <f>'[1]Прибирання сходових кліто'!Y206+'[2]по будинку'!Q205+'[3]по будинку'!P205+'[4]по будинку'!P205+'[5]по будинку'!P205+'[6]по будинку'!P205+'[7]по будинку'!P205+'[8]по будинку'!P205+'[9]по будинку'!P205+'[10]по будинку'!P205+'[11]по будинку'!P205+'[12]по будинку'!P205</f>
        <v>14412.185798822418</v>
      </c>
      <c r="F205" s="10">
        <v>0</v>
      </c>
      <c r="G205" s="23">
        <f>E205-D205</f>
        <v>560.268928822421</v>
      </c>
      <c r="H205" s="17">
        <f>'[1]Прибирання прибуд терит.'!H205+'[2]по будинку'!T205+'[3]по будинку'!S205+'[4]по будинку'!S205+'[5]по будинку'!S205+'[6]по будинку'!S205+'[7]по будинку'!S205+'[8]по будинку'!S205+'[9]по будинку'!S205+'[10]по будинку'!S205+'[11]по будинку'!S205+'[12]по будинку'!S205</f>
        <v>36185.344689999998</v>
      </c>
      <c r="I205" s="11">
        <f>'[1]Прибирання прибуд терит.'!AG205+'[2]по будинку'!U205+'[3]по будинку'!T205+'[4]по будинку'!T205+'[5]по будинку'!T205+'[6]по будинку'!T205+'[7]по будинку'!T205+'[8]по будинку'!T205+'[9]по будинку'!T205+'[10]по будинку'!T205+'[11]по будинку'!T205+'[12]по будинку'!T205</f>
        <v>44466.570589045506</v>
      </c>
      <c r="J205" s="10">
        <v>0</v>
      </c>
      <c r="K205" s="23">
        <f t="shared" si="116"/>
        <v>8281.2258990455084</v>
      </c>
      <c r="L205" s="22">
        <f>'[1]Вивезення та знешкодження ТПВ'!H207+'[2]по будинку'!X205+'[3]по будинку'!W205+'[4]по будинку'!W205+'[5]по будинку'!W205</f>
        <v>8853.2619999999988</v>
      </c>
      <c r="M205" s="10">
        <f>'[1]Вивезення та знешкодження ТПВ'!V207+'[2]по будинку'!Y205+'[3]по будинку'!X205+'[4]по будинку'!X205+'[5]по будинку'!X205</f>
        <v>9966.9770279028926</v>
      </c>
      <c r="N205" s="10">
        <v>0</v>
      </c>
      <c r="O205" s="15">
        <f t="shared" si="117"/>
        <v>1113.7150279028938</v>
      </c>
      <c r="P205" s="17">
        <f>'[1]Приб підвал, тех.поверхів,покр '!H207+'[2]по будинку'!AB205+'[3]по будинку'!AA205+'[4]по будинку'!AA205+'[5]по будинку'!AA205+'[6]по будинку'!AA205+'[7]по будинку'!AA205+'[8]по будинку'!AA205+'[9]по будинку'!AA205+'[10]по будинку'!AA205+'[11]по будинку'!AA205+'[12]по будинку'!AA205</f>
        <v>1151.7836000000002</v>
      </c>
      <c r="Q205" s="11">
        <f>'[1]Приб підвал, тех.поверхів,покр '!Q207+'[2]по будинку'!AC205+'[3]по будинку'!AB205+'[4]по будинку'!AB205+'[5]по будинку'!AB205+'[6]по будинку'!AB205+'[7]по будинку'!AB205+'[8]по будинку'!AB205+'[9]по будинку'!AB205+'[10]по будинку'!AB205+'[11]по будинку'!AB205+'[12]по будинку'!AB205</f>
        <v>0</v>
      </c>
      <c r="R205" s="10">
        <f t="shared" si="118"/>
        <v>1151.7836000000002</v>
      </c>
      <c r="S205" s="23">
        <v>0</v>
      </c>
      <c r="T205" s="17">
        <v>0</v>
      </c>
      <c r="U205" s="10">
        <f>'[1]ТО ліфтів'!Q207+'[2]по будинку'!AG205+'[3]по будинку'!AF205+'[4]по будинку'!AF205+'[5]по будинку'!AF205+'[6]по будинку'!AF205+'[7]по будинку'!AF205+'[8]по будинку'!AF205+'[9]по будинку'!AF205+'[10]по будинку'!AF205+'[11]по будинку'!AF205+'[12]по будинку'!AF205</f>
        <v>0</v>
      </c>
      <c r="V205" s="10">
        <f t="shared" si="119"/>
        <v>0</v>
      </c>
      <c r="W205" s="23">
        <f t="shared" si="120"/>
        <v>0</v>
      </c>
      <c r="X205" s="17">
        <f>'[1]Обслуг. дисп.'!H207+'[2]по будинку'!AJ205+'[3]по будинку'!AI205+'[4]по будинку'!AI205+'[5]по будинку'!AI205+'[6]по будинку'!AI205+'[7]по будинку'!AI205+'[8]по будинку'!AI205+'[9]по будинку'!AI205+'[10]по будинку'!AI205+'[11]по будинку'!AI205+'[12]по будинку'!AI205</f>
        <v>0</v>
      </c>
      <c r="Y205" s="10">
        <f>'[1]Обслуг. дисп.'!O207+'[2]по будинку'!AK205+'[3]по будинку'!AJ205+'[4]по будинку'!AJ205+'[5]по будинку'!AJ205+'[6]по будинку'!AJ205+'[7]по будинку'!AJ205+'[8]по будинку'!AJ205+'[9]по будинку'!AJ205+'[10]по будинку'!AJ205+'[11]по будинку'!AJ205+'[12]по будинку'!AJ205</f>
        <v>0</v>
      </c>
      <c r="Z205" s="10">
        <f t="shared" si="121"/>
        <v>0</v>
      </c>
      <c r="AA205" s="27">
        <f t="shared" si="122"/>
        <v>0</v>
      </c>
      <c r="AB205" s="17">
        <f>'[1]ТО внутр. буд.сист'!H205+'[2]по будинку'!AN205+'[3]по будинку'!AM205+'[4]по будинку'!AM205+'[5]по будинку'!AM205+'[6]по будинку'!AM205+'[7]по будинку'!AM205+'[8]по будинку'!AM205+'[9]по будинку'!AM205+'[10]по будинку'!AM205+'[11]по будинку'!AM205+'[12]по будинку'!AM205</f>
        <v>32245.643099999998</v>
      </c>
      <c r="AC205" s="10">
        <f>'[1]ТО внутр. буд.сист'!W205+'[2]по будинку'!AO205+'[3]по будинку'!AN205+'[4]по будинку'!AN205+'[5]по будинку'!AN205+'[6]по будинку'!AN205+'[7]по будинку'!AN205+'[8]по будинку'!AN205+'[9]по будинку'!AN205+'[10]по будинку'!AN205+'[11]по будинку'!AN205+'[12]по будинку'!AN205</f>
        <v>13571.101337358696</v>
      </c>
      <c r="AD205" s="10">
        <f t="shared" si="133"/>
        <v>18674.541762641304</v>
      </c>
      <c r="AE205" s="23">
        <v>0</v>
      </c>
      <c r="AF205" s="17">
        <f>[1]Дератизація!H206+'[2]по будинку'!AR205+'[3]по будинку'!AQ205+'[4]по будинку'!AQ205+'[5]по будинку'!AQ205+'[6]по будинку'!AQ205+'[7]по будинку'!AQ205+'[8]по будинку'!AQ205+'[9]по будинку'!AQ205+'[10]по будинку'!AQ205+'[11]по будинку'!AQ205+'[12]по будинку'!AQ205</f>
        <v>2445.3913000000002</v>
      </c>
      <c r="AG205" s="10">
        <f>[1]Дератизація!O206+'[2]по будинку'!AS205+'[3]по будинку'!AR205+'[4]по будинку'!AR205+'[5]по будинку'!AR205+'[6]по будинку'!AR205+'[7]по будинку'!AR205+'[8]по будинку'!AR205+'[9]по будинку'!AR205+'[10]по будинку'!AR205+'[11]по будинку'!AR205+'[12]по будинку'!AR205</f>
        <v>2028.3667473418316</v>
      </c>
      <c r="AH205" s="10">
        <f t="shared" si="123"/>
        <v>417.02455265816866</v>
      </c>
      <c r="AI205" s="23">
        <v>0</v>
      </c>
      <c r="AJ205" s="17">
        <f>[1]Дезінсекція!H207+'[2]по будинку'!AV205+'[3]по будинку'!AU205+'[4]по будинку'!AU205+'[5]по будинку'!AU205+'[6]по будинку'!AU205+'[7]по будинку'!AU205+'[8]по будинку'!AU205+'[9]по будинку'!AU205+'[10]по будинку'!AU205+'[11]по будинку'!AU205+'[12]по будинку'!AU205</f>
        <v>75.639520000000005</v>
      </c>
      <c r="AK205" s="10">
        <f>[1]Дезінсекція!O207+'[2]по будинку'!AW205+'[3]по будинку'!AV205+'[4]по будинку'!AV205+'[5]по будинку'!AV205+'[6]по будинку'!AV205+'[7]по будинку'!AV205+'[8]по будинку'!AV205+'[9]по будинку'!AV205+'[10]по будинку'!AV205+'[11]по будинку'!AV205+'[12]по будинку'!AV205</f>
        <v>0</v>
      </c>
      <c r="AL205" s="10">
        <f t="shared" si="124"/>
        <v>75.639520000000005</v>
      </c>
      <c r="AM205" s="23">
        <v>0</v>
      </c>
      <c r="AN205" s="17">
        <f>'[1]Обслуг. ДВК'!H207+'[2]по будинку'!AZ205+'[3]по будинку'!AY205+'[4]по будинку'!AY205+'[5]по будинку'!AY205+'[6]по будинку'!AY205+'[7]по будинку'!AY205+'[8]по будинку'!AY205+'[9]по будинку'!AY205+'[10]по будинку'!AY205+'[11]по будинку'!AY205+'[12]по будинку'!AY205</f>
        <v>10610.59153</v>
      </c>
      <c r="AO205" s="10">
        <f>'[1]Обслуг. ДВК'!Q207+'[2]по будинку'!BA205+'[3]по будинку'!AZ205+'[4]по будинку'!AZ205+'[5]по будинку'!AZ205+'[6]по будинку'!AZ205+'[7]по будинку'!AZ205+'[8]по будинку'!AZ205+'[9]по будинку'!AZ205+'[10]по будинку'!AZ205+'[11]по будинку'!AZ205+'[12]по будинку'!AZ205</f>
        <v>10544.059267499006</v>
      </c>
      <c r="AP205" s="10">
        <f t="shared" si="134"/>
        <v>66.532262500993966</v>
      </c>
      <c r="AQ205" s="23">
        <v>0</v>
      </c>
      <c r="AR205" s="17">
        <f>'[1]ТО мереж електропост.'!H208+'[2]по будинку'!BD205+'[3]по будинку'!BC205+'[4]по будинку'!BC205+'[5]по будинку'!BC205+'[6]по будинку'!BC205+'[7]по будинку'!BC205+'[8]по будинку'!BC205+'[9]по будинку'!BC205+'[10]по будинку'!BC205+'[11]по будинку'!BC205+'[12]по будинку'!BC205</f>
        <v>12456.453680000001</v>
      </c>
      <c r="AS205" s="11">
        <f>'[1]ТО мереж електропост.'!P208+'[2]по будинку'!BE205+'[3]по будинку'!BD205+'[4]по будинку'!BD205+'[5]по будинку'!BD205+'[6]по будинку'!BD205+'[7]по будинку'!BD205+'[8]по будинку'!BD205+'[9]по будинку'!BD205+'[10]по будинку'!BD205+'[11]по будинку'!BD205+'[12]по будинку'!BD205</f>
        <v>3152.5764206988379</v>
      </c>
      <c r="AT205" s="10">
        <f t="shared" si="136"/>
        <v>9303.8772593011636</v>
      </c>
      <c r="AU205" s="23">
        <v>0</v>
      </c>
      <c r="AV205" s="17">
        <f>'[1]ПР констр.'!H207+'[2]по будинку'!BH205+'[3]по будинку'!BG205+'[4]по будинку'!BG205+'[5]по будинку'!BG205+'[6]по будинку'!BG205+'[7]по будинку'!BG205+'[8]по будинку'!BG205+'[9]по будинку'!BG205+'[10]по будинку'!BG205+'[11]по будинку'!BG205+'[12]по будинку'!BG205</f>
        <v>48010.46623999998</v>
      </c>
      <c r="AW205" s="10">
        <v>134388.36000000002</v>
      </c>
      <c r="AX205" s="10">
        <v>0</v>
      </c>
      <c r="AY205" s="23">
        <f t="shared" ref="AY205:AY206" si="140">AW205-AV205</f>
        <v>86377.893760000035</v>
      </c>
      <c r="AZ205" s="17">
        <f>'[1]Прибирання та вивезення снігу'!H206+'[2]по будинку'!BL205+'[3]по будинку'!BK205+'[4]по будинку'!BK205+'[5]по будинку'!BK205+'[6]по будинку'!BK205+'[7]по будинку'!BK205+'[8]по будинку'!BK205+'[9]по будинку'!BK205+'[10]по будинку'!BK205+'[11]по будинку'!BK205+'[12]по будинку'!BK205</f>
        <v>7338.3227500000003</v>
      </c>
      <c r="BA205" s="10">
        <f>'[1]Прибирання та вивезення снігу'!R206+'[2]по будинку'!BM205+'[3]по будинку'!BL205+'[4]по будинку'!BL205+'[5]по будинку'!BL205+'[6]по будинку'!BL205+'[7]по будинку'!BL205+'[8]по будинку'!BL205+'[9]по будинку'!BL205+'[10]по будинку'!BL205+'[11]по будинку'!BL205+'[12]по будинку'!BL205</f>
        <v>2488.7357697554357</v>
      </c>
      <c r="BB205" s="10">
        <f t="shared" si="115"/>
        <v>4849.586980244565</v>
      </c>
      <c r="BC205" s="23">
        <v>0</v>
      </c>
      <c r="BD205" s="17">
        <f>'[1]експлуатація номерних знаків'!H207+'[2]по будинку'!BP205+'[3]по будинку'!BO205+'[4]по будинку'!BO205+'[5]по будинку'!BO205+'[6]по будинку'!BO205+'[7]по будинку'!BO205+'[8]по будинку'!BO205+'[9]по будинку'!BO205+'[10]по будинку'!BO205+'[11]по будинку'!BO205+'[12]по будинку'!BO205</f>
        <v>6.0167799999999998</v>
      </c>
      <c r="BE205" s="10">
        <f>'[1]експлуатація номерних знаків'!P207+'[2]по будинку'!BQ205+'[3]по будинку'!BP205+'[4]по будинку'!BP205+'[5]по будинку'!BP205+'[6]по будинку'!BP205+'[7]по будинку'!BP205+'[8]по будинку'!BP205+'[9]по будинку'!BP205+'[10]по будинку'!BP205+'[11]по будинку'!BP205+'[12]по будинку'!BP205</f>
        <v>0</v>
      </c>
      <c r="BF205" s="12">
        <f t="shared" si="125"/>
        <v>6.0167799999999998</v>
      </c>
      <c r="BG205" s="29">
        <v>0</v>
      </c>
      <c r="BH205" s="17">
        <f>'[1]Освітлення місць загального кор'!H207+'[2]по будинку'!BT205+'[3]по будинку'!BS205+'[4]по будинку'!BS205+'[5]по будинку'!BS205+'[6]по будинку'!BS205+'[7]по будинку'!BS205+'[8]по будинку'!BS205+'[9]по будинку'!BS205+'[10]по будинку'!BS205+'[11]по будинку'!BS205+'[12]по будинку'!BS205</f>
        <v>11854.775679999997</v>
      </c>
      <c r="BI205" s="10">
        <f>'[1]Освітлення місць загального кор'!Q207+'[2]по будинку'!BU205+'[3]по будинку'!BT205+'[4]по будинку'!BT205+'[5]по будинку'!BT205+'[6]по будинку'!BT205+'[7]по будинку'!BT205+'[8]по будинку'!BT205+'[9]по будинку'!BT205+'[10]по будинку'!BT205+'[11]по будинку'!BT205+'[12]по будинку'!BT205</f>
        <v>11107.89864594744</v>
      </c>
      <c r="BJ205" s="10">
        <f>BH205-BI205</f>
        <v>746.87703405255706</v>
      </c>
      <c r="BK205" s="27">
        <v>0</v>
      </c>
      <c r="BL205" s="17">
        <v>0</v>
      </c>
      <c r="BM205" s="10">
        <f>'[1]Енергопостачання ліфтів'!P207+'[2]по будинку'!BY205+'[3]по будинку'!BX205+'[4]по будинку'!BX205+'[5]по будинку'!BX205+'[6]по будинку'!BX205+'[7]по будинку'!BX205+'[8]по будинку'!BX205+'[9]по будинку'!BX205+'[10]по будинку'!BX205+'[11]по будинку'!BX205+'[12]по будинку'!BX205</f>
        <v>0</v>
      </c>
      <c r="BN205" s="10">
        <f t="shared" si="127"/>
        <v>0</v>
      </c>
      <c r="BO205" s="23">
        <f t="shared" si="128"/>
        <v>0</v>
      </c>
      <c r="BP205" s="134">
        <f t="shared" si="129"/>
        <v>185085.60773999998</v>
      </c>
      <c r="BQ205" s="12">
        <f t="shared" si="129"/>
        <v>246126.83160437207</v>
      </c>
      <c r="BR205" s="10">
        <v>0</v>
      </c>
      <c r="BS205" s="15">
        <f t="shared" si="139"/>
        <v>61041.223864372092</v>
      </c>
      <c r="BT205" s="30">
        <f t="shared" si="131"/>
        <v>1.3297999483034904</v>
      </c>
    </row>
    <row r="206" spans="1:72" ht="17.100000000000001" customHeight="1" x14ac:dyDescent="0.2">
      <c r="A206" s="136">
        <v>201</v>
      </c>
      <c r="B206" s="39" t="s">
        <v>52</v>
      </c>
      <c r="C206" s="36">
        <v>29</v>
      </c>
      <c r="D206" s="22">
        <f>'[1]Прибирання сходових кліто'!H207+'[2]по будинку'!P206+'[3]по будинку'!O206+'[4]по будинку'!O206+'[5]по будинку'!O206+'[6]по будинку'!O206+'[7]по будинку'!O206+'[8]по будинку'!O206+'[9]по будинку'!O206+'[10]по будинку'!O206+'[11]по будинку'!O206+'[12]по будинку'!O206</f>
        <v>14159.317239999997</v>
      </c>
      <c r="E206" s="11">
        <f>'[1]Прибирання сходових кліто'!Y207+'[2]по будинку'!Q206+'[3]по будинку'!P206+'[4]по будинку'!P206+'[5]по будинку'!P206+'[6]по будинку'!P206+'[7]по будинку'!P206+'[8]по будинку'!P206+'[9]по будинку'!P206+'[10]по будинку'!P206+'[11]по будинку'!P206+'[12]по будинку'!P206</f>
        <v>13758.414829904297</v>
      </c>
      <c r="F206" s="10">
        <f t="shared" si="132"/>
        <v>400.90241009569945</v>
      </c>
      <c r="G206" s="23">
        <v>0</v>
      </c>
      <c r="H206" s="17">
        <f>'[1]Прибирання прибуд терит.'!H206+'[2]по будинку'!T206+'[3]по будинку'!S206+'[4]по будинку'!S206+'[5]по будинку'!S206+'[6]по будинку'!S206+'[7]по будинку'!S206+'[8]по будинку'!S206+'[9]по будинку'!S206+'[10]по будинку'!S206+'[11]по будинку'!S206+'[12]по будинку'!S206</f>
        <v>24957.729720000003</v>
      </c>
      <c r="I206" s="11">
        <f>'[1]Прибирання прибуд терит.'!AG206+'[2]по будинку'!U206+'[3]по будинку'!T206+'[4]по будинку'!T206+'[5]по будинку'!T206+'[6]по будинку'!T206+'[7]по будинку'!T206+'[8]по будинку'!T206+'[9]по будинку'!T206+'[10]по будинку'!T206+'[11]по будинку'!T206+'[12]по будинку'!T206</f>
        <v>38589.790314498176</v>
      </c>
      <c r="J206" s="10">
        <v>0</v>
      </c>
      <c r="K206" s="23">
        <f t="shared" si="116"/>
        <v>13632.060594498173</v>
      </c>
      <c r="L206" s="22">
        <f>'[1]Вивезення та знешкодження ТПВ'!H208+'[2]по будинку'!X206+'[3]по будинку'!W206+'[4]по будинку'!W206+'[5]по будинку'!W206</f>
        <v>6620.2509999999993</v>
      </c>
      <c r="M206" s="10">
        <f>'[1]Вивезення та знешкодження ТПВ'!V208+'[2]по будинку'!Y206+'[3]по будинку'!X206+'[4]по будинку'!X206+'[5]по будинку'!X206</f>
        <v>7165.5180112917487</v>
      </c>
      <c r="N206" s="10">
        <v>0</v>
      </c>
      <c r="O206" s="15">
        <f t="shared" si="117"/>
        <v>545.26701129174944</v>
      </c>
      <c r="P206" s="17">
        <f>'[1]Приб підвал, тех.поверхів,покр '!H208+'[2]по будинку'!AB206+'[3]по будинку'!AA206+'[4]по будинку'!AA206+'[5]по будинку'!AA206+'[6]по будинку'!AA206+'[7]по будинку'!AA206+'[8]по будинку'!AA206+'[9]по будинку'!AA206+'[10]по будинку'!AA206+'[11]по будинку'!AA206+'[12]по будинку'!AA206</f>
        <v>1048.7855800000002</v>
      </c>
      <c r="Q206" s="11">
        <f>'[1]Приб підвал, тех.поверхів,покр '!Q208+'[2]по будинку'!AC206+'[3]по будинку'!AB206+'[4]по будинку'!AB206+'[5]по будинку'!AB206+'[6]по будинку'!AB206+'[7]по будинку'!AB206+'[8]по будинку'!AB206+'[9]по будинку'!AB206+'[10]по будинку'!AB206+'[11]по будинку'!AB206+'[12]по будинку'!AB206</f>
        <v>0</v>
      </c>
      <c r="R206" s="10">
        <f t="shared" si="118"/>
        <v>1048.7855800000002</v>
      </c>
      <c r="S206" s="23">
        <v>0</v>
      </c>
      <c r="T206" s="17">
        <v>0</v>
      </c>
      <c r="U206" s="10">
        <f>'[1]ТО ліфтів'!Q208+'[2]по будинку'!AG206+'[3]по будинку'!AF206+'[4]по будинку'!AF206+'[5]по будинку'!AF206+'[6]по будинку'!AF206+'[7]по будинку'!AF206+'[8]по будинку'!AF206+'[9]по будинку'!AF206+'[10]по будинку'!AF206+'[11]по будинку'!AF206+'[12]по будинку'!AF206</f>
        <v>0</v>
      </c>
      <c r="V206" s="10">
        <f t="shared" si="119"/>
        <v>0</v>
      </c>
      <c r="W206" s="23">
        <f t="shared" si="120"/>
        <v>0</v>
      </c>
      <c r="X206" s="17">
        <f>'[1]Обслуг. дисп.'!H208+'[2]по будинку'!AJ206+'[3]по будинку'!AI206+'[4]по будинку'!AI206+'[5]по будинку'!AI206+'[6]по будинку'!AI206+'[7]по будинку'!AI206+'[8]по будинку'!AI206+'[9]по будинку'!AI206+'[10]по будинку'!AI206+'[11]по будинку'!AI206+'[12]по будинку'!AI206</f>
        <v>0</v>
      </c>
      <c r="Y206" s="10">
        <f>'[1]Обслуг. дисп.'!O208+'[2]по будинку'!AK206+'[3]по будинку'!AJ206+'[4]по будинку'!AJ206+'[5]по будинку'!AJ206+'[6]по будинку'!AJ206+'[7]по будинку'!AJ206+'[8]по будинку'!AJ206+'[9]по будинку'!AJ206+'[10]по будинку'!AJ206+'[11]по будинку'!AJ206+'[12]по будинку'!AJ206</f>
        <v>0</v>
      </c>
      <c r="Z206" s="10">
        <f t="shared" si="121"/>
        <v>0</v>
      </c>
      <c r="AA206" s="27">
        <f t="shared" si="122"/>
        <v>0</v>
      </c>
      <c r="AB206" s="17">
        <f>'[1]ТО внутр. буд.сист'!H206+'[2]по будинку'!AN206+'[3]по будинку'!AM206+'[4]по будинку'!AM206+'[5]по будинку'!AM206+'[6]по будинку'!AM206+'[7]по будинку'!AM206+'[8]по будинку'!AM206+'[9]по будинку'!AM206+'[10]по будинку'!AM206+'[11]по будинку'!AM206+'[12]по будинку'!AM206</f>
        <v>28062.81194</v>
      </c>
      <c r="AC206" s="10">
        <f>'[1]ТО внутр. буд.сист'!W206+'[2]по будинку'!AO206+'[3]по будинку'!AN206+'[4]по будинку'!AN206+'[5]по будинку'!AN206+'[6]по будинку'!AN206+'[7]по будинку'!AN206+'[8]по будинку'!AN206+'[9]по будинку'!AN206+'[10]по будинку'!AN206+'[11]по будинку'!AN206+'[12]по будинку'!AN206</f>
        <v>16284.737015115195</v>
      </c>
      <c r="AD206" s="10">
        <f t="shared" si="133"/>
        <v>11778.074924884804</v>
      </c>
      <c r="AE206" s="23">
        <v>0</v>
      </c>
      <c r="AF206" s="17">
        <f>[1]Дератизація!H207+'[2]по будинку'!AR206+'[3]по будинку'!AQ206+'[4]по будинку'!AQ206+'[5]по будинку'!AQ206+'[6]по будинку'!AQ206+'[7]по будинку'!AQ206+'[8]по будинку'!AQ206+'[9]по будинку'!AQ206+'[10]по будинку'!AQ206+'[11]по будинку'!AQ206+'[12]по будинку'!AQ206</f>
        <v>2104.1636799999992</v>
      </c>
      <c r="AG206" s="10">
        <f>[1]Дератизація!O207+'[2]по будинку'!AS206+'[3]по будинку'!AR206+'[4]по будинку'!AR206+'[5]по будинку'!AR206+'[6]по будинку'!AR206+'[7]по будинку'!AR206+'[8]по будинку'!AR206+'[9]по будинку'!AR206+'[10]по будинку'!AR206+'[11]по будинку'!AR206+'[12]по будинку'!AR206</f>
        <v>1747.7455290930689</v>
      </c>
      <c r="AH206" s="10">
        <f t="shared" si="123"/>
        <v>356.41815090693035</v>
      </c>
      <c r="AI206" s="23">
        <v>0</v>
      </c>
      <c r="AJ206" s="17">
        <f>[1]Дезінсекція!H208+'[2]по будинку'!AV206+'[3]по будинку'!AU206+'[4]по будинку'!AU206+'[5]по будинку'!AU206+'[6]по будинку'!AU206+'[7]по будинку'!AU206+'[8]по будинку'!AU206+'[9]по будинку'!AU206+'[10]по будинку'!AU206+'[11]по будинку'!AU206+'[12]по будинку'!AU206</f>
        <v>63.425640000000001</v>
      </c>
      <c r="AK206" s="10">
        <f>[1]Дезінсекція!O208+'[2]по будинку'!AW206+'[3]по будинку'!AV206+'[4]по будинку'!AV206+'[5]по будинку'!AV206+'[6]по будинку'!AV206+'[7]по будинку'!AV206+'[8]по будинку'!AV206+'[9]по будинку'!AV206+'[10]по будинку'!AV206+'[11]по будинку'!AV206+'[12]по будинку'!AV206</f>
        <v>0</v>
      </c>
      <c r="AL206" s="10">
        <f t="shared" si="124"/>
        <v>63.425640000000001</v>
      </c>
      <c r="AM206" s="23">
        <v>0</v>
      </c>
      <c r="AN206" s="17">
        <f>'[1]Обслуг. ДВК'!H208+'[2]по будинку'!AZ206+'[3]по будинку'!AY206+'[4]по будинку'!AY206+'[5]по будинку'!AY206+'[6]по будинку'!AY206+'[7]по будинку'!AY206+'[8]по будинку'!AY206+'[9]по будинку'!AY206+'[10]по будинку'!AY206+'[11]по будинку'!AY206+'[12]по будинку'!AY206</f>
        <v>2055.2838999999999</v>
      </c>
      <c r="AO206" s="10">
        <f>'[1]Обслуг. ДВК'!Q208+'[2]по будинку'!BA206+'[3]по будинку'!AZ206+'[4]по будинку'!AZ206+'[5]по будинку'!AZ206+'[6]по будинку'!AZ206+'[7]по будинку'!AZ206+'[8]по будинку'!AZ206+'[9]по будинку'!AZ206+'[10]по будинку'!AZ206+'[11]по будинку'!AZ206+'[12]по будинку'!AZ206</f>
        <v>1589.9022532609865</v>
      </c>
      <c r="AP206" s="10">
        <f t="shared" si="134"/>
        <v>465.38164673901338</v>
      </c>
      <c r="AQ206" s="23">
        <v>0</v>
      </c>
      <c r="AR206" s="17">
        <f>'[1]ТО мереж електропост.'!H209+'[2]по будинку'!BD206+'[3]по будинку'!BC206+'[4]по будинку'!BC206+'[5]по будинку'!BC206+'[6]по будинку'!BC206+'[7]по будинку'!BC206+'[8]по будинку'!BC206+'[9]по будинку'!BC206+'[10]по будинку'!BC206+'[11]по будинку'!BC206+'[12]по будинку'!BC206</f>
        <v>5966.2186200000006</v>
      </c>
      <c r="AS206" s="11">
        <f>'[1]ТО мереж електропост.'!P209+'[2]по будинку'!BE206+'[3]по будинку'!BD206+'[4]по будинку'!BD206+'[5]по будинку'!BD206+'[6]по будинку'!BD206+'[7]по будинку'!BD206+'[8]по будинку'!BD206+'[9]по будинку'!BD206+'[10]по будинку'!BD206+'[11]по будинку'!BD206+'[12]по будинку'!BD206</f>
        <v>2727.2619629368346</v>
      </c>
      <c r="AT206" s="10">
        <f t="shared" si="136"/>
        <v>3238.9566570631659</v>
      </c>
      <c r="AU206" s="23">
        <v>0</v>
      </c>
      <c r="AV206" s="17">
        <f>'[1]ПР констр.'!H208+'[2]по будинку'!BH206+'[3]по будинку'!BG206+'[4]по будинку'!BG206+'[5]по будинку'!BG206+'[6]по будинку'!BG206+'[7]по будинку'!BG206+'[8]по будинку'!BG206+'[9]по будинку'!BG206+'[10]по будинку'!BG206+'[11]по будинку'!BG206+'[12]по будинку'!BG206</f>
        <v>39723.224380000007</v>
      </c>
      <c r="AW206" s="10">
        <v>43540.54</v>
      </c>
      <c r="AX206" s="10">
        <v>0</v>
      </c>
      <c r="AY206" s="23">
        <f t="shared" si="140"/>
        <v>3817.3156199999939</v>
      </c>
      <c r="AZ206" s="17">
        <f>'[1]Прибирання та вивезення снігу'!H207+'[2]по будинку'!BL206+'[3]по будинку'!BK206+'[4]по будинку'!BK206+'[5]по будинку'!BK206+'[6]по будинку'!BK206+'[7]по будинку'!BK206+'[8]по будинку'!BK206+'[9]по будинку'!BK206+'[10]по будинку'!BK206+'[11]по будинку'!BK206+'[12]по будинку'!BK206</f>
        <v>8380.5909000000011</v>
      </c>
      <c r="BA206" s="10">
        <f>'[1]Прибирання та вивезення снігу'!R207+'[2]по будинку'!BM206+'[3]по будинку'!BL206+'[4]по будинку'!BL206+'[5]по будинку'!BL206+'[6]по будинку'!BL206+'[7]по будинку'!BL206+'[8]по будинку'!BL206+'[9]по будинку'!BL206+'[10]по будинку'!BL206+'[11]по будинку'!BL206+'[12]по будинку'!BL206</f>
        <v>2618.6031906050421</v>
      </c>
      <c r="BB206" s="10">
        <f t="shared" si="115"/>
        <v>5761.987709394959</v>
      </c>
      <c r="BC206" s="23">
        <v>0</v>
      </c>
      <c r="BD206" s="17">
        <f>'[1]експлуатація номерних знаків'!H208+'[2]по будинку'!BP206+'[3]по будинку'!BO206+'[4]по будинку'!BO206+'[5]по будинку'!BO206+'[6]по будинку'!BO206+'[7]по будинку'!BO206+'[8]по будинку'!BO206+'[9]по будинку'!BO206+'[10]по будинку'!BO206+'[11]по будинку'!BO206+'[12]по будинку'!BO206</f>
        <v>9.7042400000000004</v>
      </c>
      <c r="BE206" s="10">
        <f>'[1]експлуатація номерних знаків'!P208+'[2]по будинку'!BQ206+'[3]по будинку'!BP206+'[4]по будинку'!BP206+'[5]по будинку'!BP206+'[6]по будинку'!BP206+'[7]по будинку'!BP206+'[8]по будинку'!BP206+'[9]по будинку'!BP206+'[10]по будинку'!BP206+'[11]по будинку'!BP206+'[12]по будинку'!BP206</f>
        <v>0</v>
      </c>
      <c r="BF206" s="12">
        <f t="shared" si="125"/>
        <v>9.7042400000000004</v>
      </c>
      <c r="BG206" s="29">
        <v>0</v>
      </c>
      <c r="BH206" s="17">
        <f>'[1]Освітлення місць загального кор'!H208+'[2]по будинку'!BT206+'[3]по будинку'!BS206+'[4]по будинку'!BS206+'[5]по будинку'!BS206+'[6]по будинку'!BS206+'[7]по будинку'!BS206+'[8]по будинку'!BS206+'[9]по будинку'!BS206+'[10]по будинку'!BS206+'[11]по будинку'!BS206+'[12]по будинку'!BS206</f>
        <v>13788.046059999997</v>
      </c>
      <c r="BI206" s="10">
        <f>'[1]Освітлення місць загального кор'!Q208+'[2]по будинку'!BU206+'[3]по будинку'!BT206+'[4]по будинку'!BT206+'[5]по будинку'!BT206+'[6]по будинку'!BT206+'[7]по будинку'!BT206+'[8]по будинку'!BT206+'[9]по будинку'!BT206+'[10]по будинку'!BT206+'[11]по будинку'!BT206+'[12]по будинку'!BT206</f>
        <v>9634.1498261206452</v>
      </c>
      <c r="BJ206" s="10">
        <f>BH206-BI206</f>
        <v>4153.8962338793517</v>
      </c>
      <c r="BK206" s="27">
        <v>0</v>
      </c>
      <c r="BL206" s="17">
        <v>0</v>
      </c>
      <c r="BM206" s="10">
        <f>'[1]Енергопостачання ліфтів'!P208+'[2]по будинку'!BY206+'[3]по будинку'!BX206+'[4]по будинку'!BX206+'[5]по будинку'!BX206+'[6]по будинку'!BX206+'[7]по будинку'!BX206+'[8]по будинку'!BX206+'[9]по будинку'!BX206+'[10]по будинку'!BX206+'[11]по будинку'!BX206+'[12]по будинку'!BX206</f>
        <v>0</v>
      </c>
      <c r="BN206" s="10">
        <f t="shared" si="127"/>
        <v>0</v>
      </c>
      <c r="BO206" s="23">
        <f t="shared" si="128"/>
        <v>0</v>
      </c>
      <c r="BP206" s="134">
        <f t="shared" si="129"/>
        <v>146939.55290000001</v>
      </c>
      <c r="BQ206" s="12">
        <f t="shared" si="129"/>
        <v>137656.662932826</v>
      </c>
      <c r="BR206" s="10">
        <f t="shared" si="130"/>
        <v>9282.8899671740073</v>
      </c>
      <c r="BS206" s="15">
        <v>0</v>
      </c>
      <c r="BT206" s="30">
        <f t="shared" si="131"/>
        <v>0.93682511084342623</v>
      </c>
    </row>
    <row r="207" spans="1:72" ht="17.100000000000001" customHeight="1" x14ac:dyDescent="0.2">
      <c r="A207" s="135">
        <v>202</v>
      </c>
      <c r="B207" s="39" t="s">
        <v>52</v>
      </c>
      <c r="C207" s="36">
        <v>3</v>
      </c>
      <c r="D207" s="22">
        <f>'[1]Прибирання сходових кліто'!H208+'[2]по будинку'!P207+'[3]по будинку'!O207+'[4]по будинку'!O207+'[5]по будинку'!O207+'[6]по будинку'!O207+'[7]по будинку'!O207+'[8]по будинку'!O207+'[9]по будинку'!O207+'[10]по будинку'!O207+'[11]по будинку'!O207+'[12]по будинку'!O207</f>
        <v>14743.277649999998</v>
      </c>
      <c r="E207" s="11">
        <f>'[1]Прибирання сходових кліто'!Y208+'[2]по будинку'!Q207+'[3]по будинку'!P207+'[4]по будинку'!P207+'[5]по будинку'!P207+'[6]по будинку'!P207+'[7]по будинку'!P207+'[8]по будинку'!P207+'[9]по будинку'!P207+'[10]по будинку'!P207+'[11]по будинку'!P207+'[12]по будинку'!P207</f>
        <v>12839.067462720301</v>
      </c>
      <c r="F207" s="10">
        <f t="shared" si="132"/>
        <v>1904.2101872796975</v>
      </c>
      <c r="G207" s="23"/>
      <c r="H207" s="17">
        <f>'[1]Прибирання прибуд терит.'!H207+'[2]по будинку'!T207+'[3]по будинку'!S207+'[4]по будинку'!S207+'[5]по будинку'!S207+'[6]по будинку'!S207+'[7]по будинку'!S207+'[8]по будинку'!S207+'[9]по будинку'!S207+'[10]по будинку'!S207+'[11]по будинку'!S207+'[12]по будинку'!S207</f>
        <v>20035.474438999994</v>
      </c>
      <c r="I207" s="11">
        <f>'[1]Прибирання прибуд терит.'!AG207+'[2]по будинку'!U207+'[3]по будинку'!T207+'[4]по будинку'!T207+'[5]по будинку'!T207+'[6]по будинку'!T207+'[7]по будинку'!T207+'[8]по будинку'!T207+'[9]по будинку'!T207+'[10]по будинку'!T207+'[11]по будинку'!T207+'[12]по будинку'!T207</f>
        <v>24337.012560754694</v>
      </c>
      <c r="J207" s="10">
        <v>0</v>
      </c>
      <c r="K207" s="23">
        <f t="shared" si="116"/>
        <v>4301.5381217547001</v>
      </c>
      <c r="L207" s="22">
        <f>'[1]Вивезення та знешкодження ТПВ'!H209+'[2]по будинку'!X207+'[3]по будинку'!W207+'[4]по будинку'!W207+'[5]по будинку'!W207</f>
        <v>8130.2134999999998</v>
      </c>
      <c r="M207" s="10">
        <f>'[1]Вивезення та знешкодження ТПВ'!V209+'[2]по будинку'!Y207+'[3]по будинку'!X207+'[4]по будинку'!X207+'[5]по будинку'!X207</f>
        <v>8690.3147705181709</v>
      </c>
      <c r="N207" s="10">
        <v>0</v>
      </c>
      <c r="O207" s="15">
        <f t="shared" si="117"/>
        <v>560.10127051817108</v>
      </c>
      <c r="P207" s="17">
        <f>'[1]Приб підвал, тех.поверхів,покр '!H209+'[2]по будинку'!AB207+'[3]по будинку'!AA207+'[4]по будинку'!AA207+'[5]по будинку'!AA207+'[6]по будинку'!AA207+'[7]по будинку'!AA207+'[8]по будинку'!AA207+'[9]по будинку'!AA207+'[10]по будинку'!AA207+'[11]по будинку'!AA207+'[12]по будинку'!AA207</f>
        <v>1159.245874</v>
      </c>
      <c r="Q207" s="11">
        <f>'[1]Приб підвал, тех.поверхів,покр '!Q209+'[2]по будинку'!AC207+'[3]по будинку'!AB207+'[4]по будинку'!AB207+'[5]по будинку'!AB207+'[6]по будинку'!AB207+'[7]по будинку'!AB207+'[8]по будинку'!AB207+'[9]по будинку'!AB207+'[10]по будинку'!AB207+'[11]по будинку'!AB207+'[12]по будинку'!AB207</f>
        <v>179.57096272983409</v>
      </c>
      <c r="R207" s="10">
        <f t="shared" si="118"/>
        <v>979.67491127016592</v>
      </c>
      <c r="S207" s="23">
        <v>0</v>
      </c>
      <c r="T207" s="17">
        <v>0</v>
      </c>
      <c r="U207" s="10">
        <f>'[1]ТО ліфтів'!Q209+'[2]по будинку'!AG207+'[3]по будинку'!AF207+'[4]по будинку'!AF207+'[5]по будинку'!AF207+'[6]по будинку'!AF207+'[7]по будинку'!AF207+'[8]по будинку'!AF207+'[9]по будинку'!AF207+'[10]по будинку'!AF207+'[11]по будинку'!AF207+'[12]по будинку'!AF207</f>
        <v>0</v>
      </c>
      <c r="V207" s="10">
        <f t="shared" si="119"/>
        <v>0</v>
      </c>
      <c r="W207" s="23">
        <f t="shared" si="120"/>
        <v>0</v>
      </c>
      <c r="X207" s="17">
        <f>'[1]Обслуг. дисп.'!H209+'[2]по будинку'!AJ207+'[3]по будинку'!AI207+'[4]по будинку'!AI207+'[5]по будинку'!AI207+'[6]по будинку'!AI207+'[7]по будинку'!AI207+'[8]по будинку'!AI207+'[9]по будинку'!AI207+'[10]по будинку'!AI207+'[11]по будинку'!AI207+'[12]по будинку'!AI207</f>
        <v>0</v>
      </c>
      <c r="Y207" s="10">
        <f>'[1]Обслуг. дисп.'!O209+'[2]по будинку'!AK207+'[3]по будинку'!AJ207+'[4]по будинку'!AJ207+'[5]по будинку'!AJ207+'[6]по будинку'!AJ207+'[7]по будинку'!AJ207+'[8]по будинку'!AJ207+'[9]по будинку'!AJ207+'[10]по будинку'!AJ207+'[11]по будинку'!AJ207+'[12]по будинку'!AJ207</f>
        <v>0</v>
      </c>
      <c r="Z207" s="10">
        <f t="shared" si="121"/>
        <v>0</v>
      </c>
      <c r="AA207" s="27">
        <f t="shared" si="122"/>
        <v>0</v>
      </c>
      <c r="AB207" s="17">
        <f>'[1]ТО внутр. буд.сист'!H207+'[2]по будинку'!AN207+'[3]по будинку'!AM207+'[4]по будинку'!AM207+'[5]по будинку'!AM207+'[6]по будинку'!AM207+'[7]по будинку'!AM207+'[8]по будинку'!AM207+'[9]по будинку'!AM207+'[10]по будинку'!AM207+'[11]по будинку'!AM207+'[12]по будинку'!AM207</f>
        <v>32252.353261999997</v>
      </c>
      <c r="AC207" s="10">
        <f>'[1]ТО внутр. буд.сист'!W207+'[2]по будинку'!AO207+'[3]по будинку'!AN207+'[4]по будинку'!AN207+'[5]по будинку'!AN207+'[6]по будинку'!AN207+'[7]по будинку'!AN207+'[8]по будинку'!AN207+'[9]по будинку'!AN207+'[10]по будинку'!AN207+'[11]по будинку'!AN207+'[12]по будинку'!AN207</f>
        <v>26184.698316334208</v>
      </c>
      <c r="AD207" s="10">
        <f t="shared" si="133"/>
        <v>6067.6549456657885</v>
      </c>
      <c r="AE207" s="23">
        <v>0</v>
      </c>
      <c r="AF207" s="17">
        <f>[1]Дератизація!H208+'[2]по будинку'!AR207+'[3]по будинку'!AQ207+'[4]по будинку'!AQ207+'[5]по будинку'!AQ207+'[6]по будинку'!AQ207+'[7]по будинку'!AQ207+'[8]по будинку'!AQ207+'[9]по будинку'!AQ207+'[10]по будинку'!AQ207+'[11]по будинку'!AQ207+'[12]по будинку'!AQ207</f>
        <v>2143.6037939999992</v>
      </c>
      <c r="AG207" s="10">
        <f>[1]Дератизація!O208+'[2]по будинку'!AS207+'[3]по будинку'!AR207+'[4]по будинку'!AR207+'[5]по будинку'!AR207+'[6]по будинку'!AR207+'[7]по будинку'!AR207+'[8]по будинку'!AR207+'[9]по будинку'!AR207+'[10]по будинку'!AR207+'[11]по будинку'!AR207+'[12]по будинку'!AR207</f>
        <v>1804.3029787401179</v>
      </c>
      <c r="AH207" s="10">
        <f t="shared" si="123"/>
        <v>339.30081525988135</v>
      </c>
      <c r="AI207" s="23">
        <v>0</v>
      </c>
      <c r="AJ207" s="17">
        <f>[1]Дезінсекція!H209+'[2]по будинку'!AV207+'[3]по будинку'!AU207+'[4]по будинку'!AU207+'[5]по будинку'!AU207+'[6]по будинку'!AU207+'[7]по будинку'!AU207+'[8]по будинку'!AU207+'[9]по будинку'!AU207+'[10]по будинку'!AU207+'[11]по будинку'!AU207+'[12]по будинку'!AU207</f>
        <v>71.188925999999995</v>
      </c>
      <c r="AK207" s="10">
        <f>[1]Дезінсекція!O209+'[2]по будинку'!AW207+'[3]по будинку'!AV207+'[4]по будинку'!AV207+'[5]по будинку'!AV207+'[6]по будинку'!AV207+'[7]по будинку'!AV207+'[8]по будинку'!AV207+'[9]по будинку'!AV207+'[10]по будинку'!AV207+'[11]по будинку'!AV207+'[12]по будинку'!AV207</f>
        <v>0</v>
      </c>
      <c r="AL207" s="10">
        <f t="shared" si="124"/>
        <v>71.188925999999995</v>
      </c>
      <c r="AM207" s="23">
        <v>0</v>
      </c>
      <c r="AN207" s="17">
        <f>'[1]Обслуг. ДВК'!H209+'[2]по будинку'!AZ207+'[3]по будинку'!AY207+'[4]по будинку'!AY207+'[5]по будинку'!AY207+'[6]по будинку'!AY207+'[7]по будинку'!AY207+'[8]по будинку'!AY207+'[9]по будинку'!AY207+'[10]по будинку'!AY207+'[11]по будинку'!AY207+'[12]по будинку'!AY207</f>
        <v>8314.2167600000012</v>
      </c>
      <c r="AO207" s="10">
        <f>'[1]Обслуг. ДВК'!Q209+'[2]по будинку'!BA207+'[3]по будинку'!AZ207+'[4]по будинку'!AZ207+'[5]по будинку'!AZ207+'[6]по будинку'!AZ207+'[7]по будинку'!AZ207+'[8]по будинку'!AZ207+'[9]по будинку'!AZ207+'[10]по будинку'!AZ207+'[11]по будинку'!AZ207+'[12]по будинку'!AZ207</f>
        <v>4992.2221178326454</v>
      </c>
      <c r="AP207" s="10">
        <f t="shared" si="134"/>
        <v>3321.9946421673558</v>
      </c>
      <c r="AQ207" s="23">
        <v>0</v>
      </c>
      <c r="AR207" s="17">
        <f>'[1]ТО мереж електропост.'!H210+'[2]по будинку'!BD207+'[3]по будинку'!BC207+'[4]по будинку'!BC207+'[5]по будинку'!BC207+'[6]по будинку'!BC207+'[7]по будинку'!BC207+'[8]по будинку'!BC207+'[9]по будинку'!BC207+'[10]по будинку'!BC207+'[11]по будинку'!BC207+'[12]по будинку'!BC207</f>
        <v>12996.897847999997</v>
      </c>
      <c r="AS207" s="11">
        <f>'[1]ТО мереж електропост.'!P210+'[2]по будинку'!BE207+'[3]по будинку'!BD207+'[4]по будинку'!BD207+'[5]по будинку'!BD207+'[6]по будинку'!BD207+'[7]по будинку'!BD207+'[8]по будинку'!BD207+'[9]по будинку'!BD207+'[10]по будинку'!BD207+'[11]по будинку'!BD207+'[12]по будинку'!BD207</f>
        <v>1767.536805358156</v>
      </c>
      <c r="AT207" s="10">
        <f t="shared" si="136"/>
        <v>11229.361042641842</v>
      </c>
      <c r="AU207" s="23">
        <v>0</v>
      </c>
      <c r="AV207" s="17">
        <f>'[1]ПР констр.'!H209+'[2]по будинку'!BH207+'[3]по будинку'!BG207+'[4]по будинку'!BG207+'[5]по будинку'!BG207+'[6]по будинку'!BG207+'[7]по будинку'!BG207+'[8]по будинку'!BG207+'[9]по будинку'!BG207+'[10]по будинку'!BG207+'[11]по будинку'!BG207+'[12]по будинку'!BG207</f>
        <v>48378.146869999997</v>
      </c>
      <c r="AW207" s="10">
        <v>9014.65</v>
      </c>
      <c r="AX207" s="10">
        <f t="shared" si="135"/>
        <v>39363.496869999995</v>
      </c>
      <c r="AY207" s="23">
        <v>0</v>
      </c>
      <c r="AZ207" s="17">
        <f>'[1]Прибирання та вивезення снігу'!H208+'[2]по будинку'!BL207+'[3]по будинку'!BK207+'[4]по будинку'!BK207+'[5]по будинку'!BK207+'[6]по будинку'!BK207+'[7]по будинку'!BK207+'[8]по будинку'!BK207+'[9]по будинку'!BK207+'[10]по будинку'!BK207+'[11]по будинку'!BK207+'[12]по будинку'!BK207</f>
        <v>6173.2807040000007</v>
      </c>
      <c r="BA207" s="10">
        <f>'[1]Прибирання та вивезення снігу'!R208+'[2]по будинку'!BM207+'[3]по будинку'!BL207+'[4]по будинку'!BL207+'[5]по будинку'!BL207+'[6]по будинку'!BL207+'[7]по будинку'!BL207+'[8]по будинку'!BL207+'[9]по будинку'!BL207+'[10]по будинку'!BL207+'[11]по будинку'!BL207+'[12]по будинку'!BL207</f>
        <v>2206.8771683603354</v>
      </c>
      <c r="BB207" s="10">
        <f t="shared" si="115"/>
        <v>3966.4035356396653</v>
      </c>
      <c r="BC207" s="23">
        <v>0</v>
      </c>
      <c r="BD207" s="17">
        <f>'[1]експлуатація номерних знаків'!H209+'[2]по будинку'!BP207+'[3]по будинку'!BO207+'[4]по будинку'!BO207+'[5]по будинку'!BO207+'[6]по будинку'!BO207+'[7]по будинку'!BO207+'[8]по будинку'!BO207+'[9]по будинку'!BO207+'[10]по будинку'!BO207+'[11]по будинку'!BO207+'[12]по будинку'!BO207</f>
        <v>6.1519219999999999</v>
      </c>
      <c r="BE207" s="10">
        <f>'[1]експлуатація номерних знаків'!P209+'[2]по будинку'!BQ207+'[3]по будинку'!BP207+'[4]по будинку'!BP207+'[5]по будинку'!BP207+'[6]по будинку'!BP207+'[7]по будинку'!BP207+'[8]по будинку'!BP207+'[9]по будинку'!BP207+'[10]по будинку'!BP207+'[11]по будинку'!BP207+'[12]по будинку'!BP207</f>
        <v>0</v>
      </c>
      <c r="BF207" s="12">
        <f t="shared" si="125"/>
        <v>6.1519219999999999</v>
      </c>
      <c r="BG207" s="29">
        <v>0</v>
      </c>
      <c r="BH207" s="17">
        <f>'[1]Освітлення місць загального кор'!H209+'[2]по будинку'!BT207+'[3]по будинку'!BS207+'[4]по будинку'!BS207+'[5]по будинку'!BS207+'[6]по будинку'!BS207+'[7]по будинку'!BS207+'[8]по будинку'!BS207+'[9]по будинку'!BS207+'[10]по будинку'!BS207+'[11]по будинку'!BS207+'[12]по будинку'!BS207</f>
        <v>15585.766741000001</v>
      </c>
      <c r="BI207" s="10">
        <f>'[1]Освітлення місць загального кор'!Q209+'[2]по будинку'!BU207+'[3]по будинку'!BT207+'[4]по будинку'!BT207+'[5]по будинку'!BT207+'[6]по будинку'!BT207+'[7]по будинку'!BT207+'[8]по будинку'!BT207+'[9]по будинку'!BT207+'[10]по будинку'!BT207+'[11]по будинку'!BT207+'[12]по будинку'!BT207</f>
        <v>14443.497697415101</v>
      </c>
      <c r="BJ207" s="10">
        <f t="shared" si="126"/>
        <v>1142.2690435848999</v>
      </c>
      <c r="BK207" s="27">
        <v>0</v>
      </c>
      <c r="BL207" s="17">
        <v>0</v>
      </c>
      <c r="BM207" s="10">
        <f>'[1]Енергопостачання ліфтів'!P209+'[2]по будинку'!BY207+'[3]по будинку'!BX207+'[4]по будинку'!BX207+'[5]по будинку'!BX207+'[6]по будинку'!BX207+'[7]по будинку'!BX207+'[8]по будинку'!BX207+'[9]по будинку'!BX207+'[10]по будинку'!BX207+'[11]по будинку'!BX207+'[12]по будинку'!BX207</f>
        <v>0</v>
      </c>
      <c r="BN207" s="10">
        <f t="shared" si="127"/>
        <v>0</v>
      </c>
      <c r="BO207" s="23">
        <f t="shared" si="128"/>
        <v>0</v>
      </c>
      <c r="BP207" s="134">
        <f t="shared" si="129"/>
        <v>169989.81828999997</v>
      </c>
      <c r="BQ207" s="12">
        <f t="shared" si="129"/>
        <v>106459.75084076358</v>
      </c>
      <c r="BR207" s="10">
        <f t="shared" si="130"/>
        <v>63530.067449236391</v>
      </c>
      <c r="BS207" s="15">
        <v>0</v>
      </c>
      <c r="BT207" s="30">
        <f t="shared" si="131"/>
        <v>0.62627133737589458</v>
      </c>
    </row>
    <row r="208" spans="1:72" ht="17.100000000000001" customHeight="1" x14ac:dyDescent="0.2">
      <c r="A208" s="136">
        <v>203</v>
      </c>
      <c r="B208" s="39" t="s">
        <v>52</v>
      </c>
      <c r="C208" s="36">
        <v>31</v>
      </c>
      <c r="D208" s="22">
        <f>'[1]Прибирання сходових кліто'!H209+'[2]по будинку'!P208+'[3]по будинку'!O208+'[4]по будинку'!O208+'[5]по будинку'!O208+'[6]по будинку'!O208+'[7]по будинку'!O208+'[8]по будинку'!O208+'[9]по будинку'!O208+'[10]по будинку'!O208+'[11]по будинку'!O208+'[12]по будинку'!O208</f>
        <v>13918.921779999997</v>
      </c>
      <c r="E208" s="11">
        <f>'[1]Прибирання сходових кліто'!Y209+'[2]по будинку'!Q208+'[3]по будинку'!P208+'[4]по будинку'!P208+'[5]по будинку'!P208+'[6]по будинку'!P208+'[7]по будинку'!P208+'[8]по будинку'!P208+'[9]по будинку'!P208+'[10]по будинку'!P208+'[11]по будинку'!P208+'[12]по будинку'!P208</f>
        <v>14463.376644582009</v>
      </c>
      <c r="F208" s="10">
        <v>0</v>
      </c>
      <c r="G208" s="23">
        <f>E208-D208</f>
        <v>544.45486458201231</v>
      </c>
      <c r="H208" s="17">
        <f>'[1]Прибирання прибуд терит.'!H208+'[2]по будинку'!T208+'[3]по будинку'!S208+'[4]по будинку'!S208+'[5]по будинку'!S208+'[6]по будинку'!S208+'[7]по будинку'!S208+'[8]по будинку'!S208+'[9]по будинку'!S208+'[10]по будинку'!S208+'[11]по будинку'!S208+'[12]по будинку'!S208</f>
        <v>27927.519499999995</v>
      </c>
      <c r="I208" s="11">
        <f>'[1]Прибирання прибуд терит.'!AG208+'[2]по будинку'!U208+'[3]по будинку'!T208+'[4]по будинку'!T208+'[5]по будинку'!T208+'[6]по будинку'!T208+'[7]по будинку'!T208+'[8]по будинку'!T208+'[9]по будинку'!T208+'[10]по будинку'!T208+'[11]по будинку'!T208+'[12]по будинку'!T208</f>
        <v>36105.967049065184</v>
      </c>
      <c r="J208" s="10">
        <v>0</v>
      </c>
      <c r="K208" s="23">
        <f t="shared" si="116"/>
        <v>8178.4475490651894</v>
      </c>
      <c r="L208" s="22">
        <f>'[1]Вивезення та знешкодження ТПВ'!H210+'[2]по будинку'!X208+'[3]по будинку'!W208+'[4]по будинку'!W208+'[5]по будинку'!W208</f>
        <v>8969.890800000001</v>
      </c>
      <c r="M208" s="10">
        <f>'[1]Вивезення та знешкодження ТПВ'!V210+'[2]по будинку'!Y208+'[3]по будинку'!X208+'[4]по будинку'!X208+'[5]по будинку'!X208</f>
        <v>9915.6503609293068</v>
      </c>
      <c r="N208" s="10">
        <v>0</v>
      </c>
      <c r="O208" s="15">
        <f t="shared" si="117"/>
        <v>945.75956092930574</v>
      </c>
      <c r="P208" s="17">
        <f>'[1]Приб підвал, тех.поверхів,покр '!H210+'[2]по будинку'!AB208+'[3]по будинку'!AA208+'[4]по будинку'!AA208+'[5]по будинку'!AA208+'[6]по будинку'!AA208+'[7]по будинку'!AA208+'[8]по будинку'!AA208+'[9]по будинку'!AA208+'[10]по будинку'!AA208+'[11]по будинку'!AA208+'[12]по будинку'!AA208</f>
        <v>350.75800000000004</v>
      </c>
      <c r="Q208" s="11">
        <f>'[1]Приб підвал, тех.поверхів,покр '!Q210+'[2]по будинку'!AC208+'[3]по будинку'!AB208+'[4]по будинку'!AB208+'[5]по будинку'!AB208+'[6]по будинку'!AB208+'[7]по будинку'!AB208+'[8]по будинку'!AB208+'[9]по будинку'!AB208+'[10]по будинку'!AB208+'[11]по будинку'!AB208+'[12]по будинку'!AB208</f>
        <v>0</v>
      </c>
      <c r="R208" s="10">
        <f t="shared" si="118"/>
        <v>350.75800000000004</v>
      </c>
      <c r="S208" s="23">
        <v>0</v>
      </c>
      <c r="T208" s="17">
        <v>0</v>
      </c>
      <c r="U208" s="10">
        <f>'[1]ТО ліфтів'!Q210+'[2]по будинку'!AG208+'[3]по будинку'!AF208+'[4]по будинку'!AF208+'[5]по будинку'!AF208+'[6]по будинку'!AF208+'[7]по будинку'!AF208+'[8]по будинку'!AF208+'[9]по будинку'!AF208+'[10]по будинку'!AF208+'[11]по будинку'!AF208+'[12]по будинку'!AF208</f>
        <v>0</v>
      </c>
      <c r="V208" s="10">
        <f t="shared" si="119"/>
        <v>0</v>
      </c>
      <c r="W208" s="23">
        <f t="shared" si="120"/>
        <v>0</v>
      </c>
      <c r="X208" s="17">
        <f>'[1]Обслуг. дисп.'!H210+'[2]по будинку'!AJ208+'[3]по будинку'!AI208+'[4]по будинку'!AI208+'[5]по будинку'!AI208+'[6]по будинку'!AI208+'[7]по будинку'!AI208+'[8]по будинку'!AI208+'[9]по будинку'!AI208+'[10]по будинку'!AI208+'[11]по будинку'!AI208+'[12]по будинку'!AI208</f>
        <v>0</v>
      </c>
      <c r="Y208" s="10">
        <f>'[1]Обслуг. дисп.'!O210+'[2]по будинку'!AK208+'[3]по будинку'!AJ208+'[4]по будинку'!AJ208+'[5]по будинку'!AJ208+'[6]по будинку'!AJ208+'[7]по будинку'!AJ208+'[8]по будинку'!AJ208+'[9]по будинку'!AJ208+'[10]по будинку'!AJ208+'[11]по будинку'!AJ208+'[12]по будинку'!AJ208</f>
        <v>0</v>
      </c>
      <c r="Z208" s="10">
        <f t="shared" si="121"/>
        <v>0</v>
      </c>
      <c r="AA208" s="27">
        <f t="shared" si="122"/>
        <v>0</v>
      </c>
      <c r="AB208" s="17">
        <f>'[1]ТО внутр. буд.сист'!H208+'[2]по будинку'!AN208+'[3]по будинку'!AM208+'[4]по будинку'!AM208+'[5]по будинку'!AM208+'[6]по будинку'!AM208+'[7]по будинку'!AM208+'[8]по будинку'!AM208+'[9]по будинку'!AM208+'[10]по будинку'!AM208+'[11]по будинку'!AM208+'[12]по будинку'!AM208</f>
        <v>32890.45076</v>
      </c>
      <c r="AC208" s="10">
        <f>'[1]ТО внутр. буд.сист'!W208+'[2]по будинку'!AO208+'[3]по будинку'!AN208+'[4]по будинку'!AN208+'[5]по будинку'!AN208+'[6]по будинку'!AN208+'[7]по будинку'!AN208+'[8]по будинку'!AN208+'[9]по будинку'!AN208+'[10]по будинку'!AN208+'[11]по будинку'!AN208+'[12]по будинку'!AN208</f>
        <v>15225.662831875288</v>
      </c>
      <c r="AD208" s="10">
        <f t="shared" si="133"/>
        <v>17664.787928124711</v>
      </c>
      <c r="AE208" s="23">
        <v>0</v>
      </c>
      <c r="AF208" s="17">
        <f>[1]Дератизація!H209+'[2]по будинку'!AR208+'[3]по будинку'!AQ208+'[4]по будинку'!AQ208+'[5]по будинку'!AQ208+'[6]по будинку'!AQ208+'[7]по будинку'!AQ208+'[8]по будинку'!AQ208+'[9]по будинку'!AQ208+'[10]по будинку'!AQ208+'[11]по будинку'!AQ208+'[12]по будинку'!AQ208</f>
        <v>1786.6614799999998</v>
      </c>
      <c r="AG208" s="10">
        <f>[1]Дератизація!O209+'[2]по будинку'!AS208+'[3]по будинку'!AR208+'[4]по будинку'!AR208+'[5]по будинку'!AR208+'[6]по будинку'!AR208+'[7]по будинку'!AR208+'[8]по будинку'!AR208+'[9]по будинку'!AR208+'[10]по будинку'!AR208+'[11]по будинку'!AR208+'[12]по будинку'!AR208</f>
        <v>1492.1539906881058</v>
      </c>
      <c r="AH208" s="10">
        <f t="shared" si="123"/>
        <v>294.50748931189401</v>
      </c>
      <c r="AI208" s="23">
        <v>0</v>
      </c>
      <c r="AJ208" s="17">
        <f>[1]Дезінсекція!H210+'[2]по будинку'!AV208+'[3]по будинку'!AU208+'[4]по будинку'!AU208+'[5]по будинку'!AU208+'[6]по будинку'!AU208+'[7]по будинку'!AU208+'[8]по будинку'!AU208+'[9]по будинку'!AU208+'[10]по будинку'!AU208+'[11]по будинку'!AU208+'[12]по будинку'!AU208</f>
        <v>59.495580000000011</v>
      </c>
      <c r="AK208" s="10">
        <f>[1]Дезінсекція!O210+'[2]по будинку'!AW208+'[3]по будинку'!AV208+'[4]по будинку'!AV208+'[5]по будинку'!AV208+'[6]по будинку'!AV208+'[7]по будинку'!AV208+'[8]по будинку'!AV208+'[9]по будинку'!AV208+'[10]по будинку'!AV208+'[11]по будинку'!AV208+'[12]по будинку'!AV208</f>
        <v>0</v>
      </c>
      <c r="AL208" s="10">
        <f t="shared" si="124"/>
        <v>59.495580000000011</v>
      </c>
      <c r="AM208" s="23">
        <v>0</v>
      </c>
      <c r="AN208" s="17">
        <f>'[1]Обслуг. ДВК'!H210+'[2]по будинку'!AZ208+'[3]по будинку'!AY208+'[4]по будинку'!AY208+'[5]по будинку'!AY208+'[6]по будинку'!AY208+'[7]по будинку'!AY208+'[8]по будинку'!AY208+'[9]по будинку'!AY208+'[10]по будинку'!AY208+'[11]по будинку'!AY208+'[12]по будинку'!AY208</f>
        <v>11209.13392</v>
      </c>
      <c r="AO208" s="10">
        <f>'[1]Обслуг. ДВК'!Q210+'[2]по будинку'!BA208+'[3]по будинку'!AZ208+'[4]по будинку'!AZ208+'[5]по будинку'!AZ208+'[6]по будинку'!AZ208+'[7]по будинку'!AZ208+'[8]по будинку'!AZ208+'[9]по будинку'!AZ208+'[10]по будинку'!AZ208+'[11]по будинку'!AZ208+'[12]по будинку'!AZ208</f>
        <v>7033.0757533489559</v>
      </c>
      <c r="AP208" s="10">
        <f t="shared" si="134"/>
        <v>4176.0581666510443</v>
      </c>
      <c r="AQ208" s="23">
        <v>0</v>
      </c>
      <c r="AR208" s="17">
        <f>'[1]ТО мереж електропост.'!H211+'[2]по будинку'!BD208+'[3]по будинку'!BC208+'[4]по будинку'!BC208+'[5]по будинку'!BC208+'[6]по будинку'!BC208+'[7]по будинку'!BC208+'[8]по будинку'!BC208+'[9]по будинку'!BC208+'[10]по будинку'!BC208+'[11]по будинку'!BC208+'[12]по будинку'!BC208</f>
        <v>13569.862159999997</v>
      </c>
      <c r="AS208" s="11">
        <f>'[1]ТО мереж електропост.'!P211+'[2]по будинку'!BE208+'[3]по будинку'!BD208+'[4]по будинку'!BD208+'[5]по будинку'!BD208+'[6]по будинку'!BD208+'[7]по будинку'!BD208+'[8]по будинку'!BD208+'[9]по будинку'!BD208+'[10]по будинку'!BD208+'[11]по будинку'!BD208+'[12]по будинку'!BD208</f>
        <v>4074.5694529306475</v>
      </c>
      <c r="AT208" s="10">
        <f t="shared" si="136"/>
        <v>9495.2927070693495</v>
      </c>
      <c r="AU208" s="23">
        <v>0</v>
      </c>
      <c r="AV208" s="17">
        <f>'[1]ПР констр.'!H210+'[2]по будинку'!BH208+'[3]по будинку'!BG208+'[4]по будинку'!BG208+'[5]по будинку'!BG208+'[6]по будинку'!BG208+'[7]по будинку'!BG208+'[8]по будинку'!BG208+'[9]по будинку'!BG208+'[10]по будинку'!BG208+'[11]по будинку'!BG208+'[12]по будинку'!BG208</f>
        <v>51119.774099999981</v>
      </c>
      <c r="AW208" s="10">
        <v>86751.4</v>
      </c>
      <c r="AX208" s="10">
        <v>0</v>
      </c>
      <c r="AY208" s="23">
        <f>AW208-AV208</f>
        <v>35631.625900000014</v>
      </c>
      <c r="AZ208" s="17">
        <f>'[1]Прибирання та вивезення снігу'!H209+'[2]по будинку'!BL208+'[3]по будинку'!BK208+'[4]по будинку'!BK208+'[5]по будинку'!BK208+'[6]по будинку'!BK208+'[7]по будинку'!BK208+'[8]по будинку'!BK208+'[9]по будинку'!BK208+'[10]по будинку'!BK208+'[11]по будинку'!BK208+'[12]по будинку'!BK208</f>
        <v>6513.0197800000014</v>
      </c>
      <c r="BA208" s="10">
        <f>'[1]Прибирання та вивезення снігу'!R209+'[2]по будинку'!BM208+'[3]по будинку'!BL208+'[4]по будинку'!BL208+'[5]по будинку'!BL208+'[6]по будинку'!BL208+'[7]по будинку'!BL208+'[8]по будинку'!BL208+'[9]по будинку'!BL208+'[10]по будинку'!BL208+'[11]по будинку'!BL208+'[12]по будинку'!BL208</f>
        <v>2460.1153579889415</v>
      </c>
      <c r="BB208" s="10">
        <f t="shared" si="115"/>
        <v>4052.90442201106</v>
      </c>
      <c r="BC208" s="23">
        <v>0</v>
      </c>
      <c r="BD208" s="17">
        <f>'[1]експлуатація номерних знаків'!H210+'[2]по будинку'!BP208+'[3]по будинку'!BO208+'[4]по будинку'!BO208+'[5]по будинку'!BO208+'[6]по будинку'!BO208+'[7]по будинку'!BO208+'[8]по будинку'!BO208+'[9]по будинку'!BO208+'[10]по будинку'!BO208+'[11]по будинку'!BO208+'[12]по будинку'!BO208</f>
        <v>6.2154800000000003</v>
      </c>
      <c r="BE208" s="10">
        <f>'[1]експлуатація номерних знаків'!P210+'[2]по будинку'!BQ208+'[3]по будинку'!BP208+'[4]по будинку'!BP208+'[5]по будинку'!BP208+'[6]по будинку'!BP208+'[7]по будинку'!BP208+'[8]по будинку'!BP208+'[9]по будинку'!BP208+'[10]по будинку'!BP208+'[11]по будинку'!BP208+'[12]по будинку'!BP208</f>
        <v>0</v>
      </c>
      <c r="BF208" s="12">
        <f t="shared" si="125"/>
        <v>6.2154800000000003</v>
      </c>
      <c r="BG208" s="29">
        <v>0</v>
      </c>
      <c r="BH208" s="17">
        <f>'[1]Освітлення місць загального кор'!H210+'[2]по будинку'!BT208+'[3]по будинку'!BS208+'[4]по будинку'!BS208+'[5]по будинку'!BS208+'[6]по будинку'!BS208+'[7]по будинку'!BS208+'[8]по будинку'!BS208+'[9]по будинку'!BS208+'[10]по будинку'!BS208+'[11]по будинку'!BS208+'[12]по будинку'!BS208</f>
        <v>12479.876739999998</v>
      </c>
      <c r="BI208" s="10">
        <f>'[1]Освітлення місць загального кор'!Q210+'[2]по будинку'!BU208+'[3]по будинку'!BT208+'[4]по будинку'!BT208+'[5]по будинку'!BT208+'[6]по будинку'!BT208+'[7]по будинку'!BT208+'[8]по будинку'!BT208+'[9]по будинку'!BT208+'[10]по будинку'!BT208+'[11]по будинку'!BT208+'[12]по будинку'!BT208</f>
        <v>8365.968106259852</v>
      </c>
      <c r="BJ208" s="10">
        <f t="shared" si="126"/>
        <v>4113.9086337401459</v>
      </c>
      <c r="BK208" s="27">
        <v>0</v>
      </c>
      <c r="BL208" s="17">
        <v>0</v>
      </c>
      <c r="BM208" s="10">
        <f>'[1]Енергопостачання ліфтів'!P210+'[2]по будинку'!BY208+'[3]по будинку'!BX208+'[4]по будинку'!BX208+'[5]по будинку'!BX208+'[6]по будинку'!BX208+'[7]по будинку'!BX208+'[8]по будинку'!BX208+'[9]по будинку'!BX208+'[10]по будинку'!BX208+'[11]по будинку'!BX208+'[12]по будинку'!BX208</f>
        <v>0</v>
      </c>
      <c r="BN208" s="10">
        <f t="shared" si="127"/>
        <v>0</v>
      </c>
      <c r="BO208" s="23">
        <f t="shared" si="128"/>
        <v>0</v>
      </c>
      <c r="BP208" s="134">
        <f t="shared" si="129"/>
        <v>180801.58007999999</v>
      </c>
      <c r="BQ208" s="12">
        <f t="shared" si="129"/>
        <v>185887.9395476683</v>
      </c>
      <c r="BR208" s="10">
        <v>0</v>
      </c>
      <c r="BS208" s="15">
        <f t="shared" si="139"/>
        <v>5086.3594676683133</v>
      </c>
      <c r="BT208" s="30">
        <f t="shared" si="131"/>
        <v>1.0281322733209397</v>
      </c>
    </row>
    <row r="209" spans="1:72" ht="17.100000000000001" customHeight="1" x14ac:dyDescent="0.2">
      <c r="A209" s="136">
        <v>204</v>
      </c>
      <c r="B209" s="39" t="s">
        <v>52</v>
      </c>
      <c r="C209" s="36">
        <v>33</v>
      </c>
      <c r="D209" s="22">
        <f>'[1]Прибирання сходових кліто'!H210+'[2]по будинку'!P209+'[3]по будинку'!O209+'[4]по будинку'!O209+'[5]по будинку'!O209+'[6]по будинку'!O209+'[7]по будинку'!O209+'[8]по будинку'!O209+'[9]по будинку'!O209+'[10]по будинку'!O209+'[11]по будинку'!O209+'[12]по будинку'!O209</f>
        <v>14477.599634000004</v>
      </c>
      <c r="E209" s="11">
        <f>'[1]Прибирання сходових кліто'!Y210+'[2]по будинку'!Q209+'[3]по будинку'!P209+'[4]по будинку'!P209+'[5]по будинку'!P209+'[6]по будинку'!P209+'[7]по будинку'!P209+'[8]по будинку'!P209+'[9]по будинку'!P209+'[10]по будинку'!P209+'[11]по будинку'!P209+'[12]по будинку'!P209</f>
        <v>12357.9420990421</v>
      </c>
      <c r="F209" s="10">
        <f t="shared" si="132"/>
        <v>2119.6575349579034</v>
      </c>
      <c r="G209" s="23">
        <v>0</v>
      </c>
      <c r="H209" s="17">
        <f>'[1]Прибирання прибуд терит.'!H209+'[2]по будинку'!T209+'[3]по будинку'!S209+'[4]по будинку'!S209+'[5]по будинку'!S209+'[6]по будинку'!S209+'[7]по будинку'!S209+'[8]по будинку'!S209+'[9]по будинку'!S209+'[10]по будинку'!S209+'[11]по будинку'!S209+'[12]по будинку'!S209</f>
        <v>20575.479079999997</v>
      </c>
      <c r="I209" s="11">
        <f>'[1]Прибирання прибуд терит.'!AG209+'[2]по будинку'!U209+'[3]по будинку'!T209+'[4]по будинку'!T209+'[5]по будинку'!T209+'[6]по будинку'!T209+'[7]по будинку'!T209+'[8]по будинку'!T209+'[9]по будинку'!T209+'[10]по будинку'!T209+'[11]по будинку'!T209+'[12]по будинку'!T209</f>
        <v>24714.664794314398</v>
      </c>
      <c r="J209" s="10">
        <v>0</v>
      </c>
      <c r="K209" s="23">
        <f t="shared" si="116"/>
        <v>4139.1857143144007</v>
      </c>
      <c r="L209" s="22">
        <f>'[1]Вивезення та знешкодження ТПВ'!H211+'[2]по будинку'!X209+'[3]по будинку'!W209+'[4]по будинку'!W209+'[5]по будинку'!W209</f>
        <v>10187.179400000001</v>
      </c>
      <c r="M209" s="10">
        <f>'[1]Вивезення та знешкодження ТПВ'!V211+'[2]по будинку'!Y209+'[3]по будинку'!X209+'[4]по будинку'!X209+'[5]по будинку'!X209</f>
        <v>11259.881126535183</v>
      </c>
      <c r="N209" s="10">
        <v>0</v>
      </c>
      <c r="O209" s="15">
        <f t="shared" si="117"/>
        <v>1072.7017265351824</v>
      </c>
      <c r="P209" s="17">
        <f>'[1]Приб підвал, тех.поверхів,покр '!H211+'[2]по будинку'!AB209+'[3]по будинку'!AA209+'[4]по будинку'!AA209+'[5]по будинку'!AA209+'[6]по будинку'!AA209+'[7]по будинку'!AA209+'[8]по будинку'!AA209+'[9]по будинку'!AA209+'[10]по будинку'!AA209+'[11]по будинку'!AA209+'[12]по будинку'!AA209</f>
        <v>1208.9077700000003</v>
      </c>
      <c r="Q209" s="11">
        <f>'[1]Приб підвал, тех.поверхів,покр '!Q211+'[2]по будинку'!AC209+'[3]по будинку'!AB209+'[4]по будинку'!AB209+'[5]по будинку'!AB209+'[6]по будинку'!AB209+'[7]по будинку'!AB209+'[8]по будинку'!AB209+'[9]по будинку'!AB209+'[10]по будинку'!AB209+'[11]по будинку'!AB209+'[12]по будинку'!AB209</f>
        <v>269.06249932935975</v>
      </c>
      <c r="R209" s="10">
        <f t="shared" si="118"/>
        <v>939.8452706706405</v>
      </c>
      <c r="S209" s="23">
        <v>0</v>
      </c>
      <c r="T209" s="17">
        <v>0</v>
      </c>
      <c r="U209" s="10">
        <f>'[1]ТО ліфтів'!Q211+'[2]по будинку'!AG209+'[3]по будинку'!AF209+'[4]по будинку'!AF209+'[5]по будинку'!AF209+'[6]по будинку'!AF209+'[7]по будинку'!AF209+'[8]по будинку'!AF209+'[9]по будинку'!AF209+'[10]по будинку'!AF209+'[11]по будинку'!AF209+'[12]по будинку'!AF209</f>
        <v>0</v>
      </c>
      <c r="V209" s="10">
        <f t="shared" si="119"/>
        <v>0</v>
      </c>
      <c r="W209" s="23">
        <f t="shared" si="120"/>
        <v>0</v>
      </c>
      <c r="X209" s="17">
        <f>'[1]Обслуг. дисп.'!H211+'[2]по будинку'!AJ209+'[3]по будинку'!AI209+'[4]по будинку'!AI209+'[5]по будинку'!AI209+'[6]по будинку'!AI209+'[7]по будинку'!AI209+'[8]по будинку'!AI209+'[9]по будинку'!AI209+'[10]по будинку'!AI209+'[11]по будинку'!AI209+'[12]по будинку'!AI209</f>
        <v>0</v>
      </c>
      <c r="Y209" s="10">
        <f>'[1]Обслуг. дисп.'!O211+'[2]по будинку'!AK209+'[3]по будинку'!AJ209+'[4]по будинку'!AJ209+'[5]по будинку'!AJ209+'[6]по будинку'!AJ209+'[7]по будинку'!AJ209+'[8]по будинку'!AJ209+'[9]по будинку'!AJ209+'[10]по будинку'!AJ209+'[11]по будинку'!AJ209+'[12]по будинку'!AJ209</f>
        <v>0</v>
      </c>
      <c r="Z209" s="10">
        <f t="shared" si="121"/>
        <v>0</v>
      </c>
      <c r="AA209" s="27">
        <f t="shared" si="122"/>
        <v>0</v>
      </c>
      <c r="AB209" s="17">
        <f>'[1]ТО внутр. буд.сист'!H209+'[2]по будинку'!AN209+'[3]по будинку'!AM209+'[4]по будинку'!AM209+'[5]по будинку'!AM209+'[6]по будинку'!AM209+'[7]по будинку'!AM209+'[8]по будинку'!AM209+'[9]по будинку'!AM209+'[10]по будинку'!AM209+'[11]по будинку'!AM209+'[12]по будинку'!AM209</f>
        <v>34284.44947</v>
      </c>
      <c r="AC209" s="10">
        <f>'[1]ТО внутр. буд.сист'!W209+'[2]по будинку'!AO209+'[3]по будинку'!AN209+'[4]по будинку'!AN209+'[5]по будинку'!AN209+'[6]по будинку'!AN209+'[7]по будинку'!AN209+'[8]по будинку'!AN209+'[9]по будинку'!AN209+'[10]по будинку'!AN209+'[11]по будинку'!AN209+'[12]по будинку'!AN209</f>
        <v>16592.612503020056</v>
      </c>
      <c r="AD209" s="10">
        <f t="shared" si="133"/>
        <v>17691.836966979943</v>
      </c>
      <c r="AE209" s="23">
        <v>0</v>
      </c>
      <c r="AF209" s="17">
        <f>[1]Дератизація!H210+'[2]по будинку'!AR209+'[3]по будинку'!AQ209+'[4]по будинку'!AQ209+'[5]по будинку'!AQ209+'[6]по будинку'!AQ209+'[7]по будинку'!AQ209+'[8]по будинку'!AQ209+'[9]по будинку'!AQ209+'[10]по будинку'!AQ209+'[11]по будинку'!AQ209+'[12]по будинку'!AQ209</f>
        <v>2401.2012559999998</v>
      </c>
      <c r="AG209" s="10">
        <f>[1]Дератизація!O210+'[2]по будинку'!AS209+'[3]по будинку'!AR209+'[4]по будинку'!AR209+'[5]по будинку'!AR209+'[6]по будинку'!AR209+'[7]по будинку'!AR209+'[8]по будинку'!AR209+'[9]по будинку'!AR209+'[10]по будинку'!AR209+'[11]по будинку'!AR209+'[12]по будинку'!AR209</f>
        <v>1997.5609875340774</v>
      </c>
      <c r="AH209" s="10">
        <f t="shared" si="123"/>
        <v>403.64026846592242</v>
      </c>
      <c r="AI209" s="23">
        <v>0</v>
      </c>
      <c r="AJ209" s="17">
        <f>[1]Дезінсекція!H211+'[2]по будинку'!AV209+'[3]по будинку'!AU209+'[4]по будинку'!AU209+'[5]по будинку'!AU209+'[6]по будинку'!AU209+'[7]по будинку'!AU209+'[8]по будинку'!AU209+'[9]по будинку'!AU209+'[10]по будинку'!AU209+'[11]по будинку'!AU209+'[12]по будинку'!AU209</f>
        <v>73.889842000000002</v>
      </c>
      <c r="AK209" s="10">
        <f>[1]Дезінсекція!O211+'[2]по будинку'!AW209+'[3]по будинку'!AV209+'[4]по будинку'!AV209+'[5]по будинку'!AV209+'[6]по будинку'!AV209+'[7]по будинку'!AV209+'[8]по будинку'!AV209+'[9]по будинку'!AV209+'[10]по будинку'!AV209+'[11]по будинку'!AV209+'[12]по будинку'!AV209</f>
        <v>0</v>
      </c>
      <c r="AL209" s="10">
        <f t="shared" si="124"/>
        <v>73.889842000000002</v>
      </c>
      <c r="AM209" s="23">
        <v>0</v>
      </c>
      <c r="AN209" s="17">
        <f>'[1]Обслуг. ДВК'!H211+'[2]по будинку'!AZ209+'[3]по будинку'!AY209+'[4]по будинку'!AY209+'[5]по будинку'!AY209+'[6]по будинку'!AY209+'[7]по будинку'!AY209+'[8]по будинку'!AY209+'[9]по будинку'!AY209+'[10]по будинку'!AY209+'[11]по будинку'!AY209+'[12]по будинку'!AY209</f>
        <v>2343.48848</v>
      </c>
      <c r="AO209" s="10">
        <f>'[1]Обслуг. ДВК'!Q211+'[2]по будинку'!BA209+'[3]по будинку'!AZ209+'[4]по будинку'!AZ209+'[5]по будинку'!AZ209+'[6]по будинку'!AZ209+'[7]по будинку'!AZ209+'[8]по будинку'!AZ209+'[9]по будинку'!AZ209+'[10]по будинку'!AZ209+'[11]по будинку'!AZ209+'[12]по будинку'!AZ209</f>
        <v>1912.1797370301056</v>
      </c>
      <c r="AP209" s="10">
        <f t="shared" si="134"/>
        <v>431.30874296989441</v>
      </c>
      <c r="AQ209" s="23">
        <v>0</v>
      </c>
      <c r="AR209" s="17">
        <f>'[1]ТО мереж електропост.'!H212+'[2]по будинку'!BD209+'[3]по будинку'!BC209+'[4]по будинку'!BC209+'[5]по будинку'!BC209+'[6]по будинку'!BC209+'[7]по будинку'!BC209+'[8]по будинку'!BC209+'[9]по будинку'!BC209+'[10]по будинку'!BC209+'[11]по будинку'!BC209+'[12]по будинку'!BC209</f>
        <v>13661.750845999999</v>
      </c>
      <c r="AS209" s="11">
        <f>'[1]ТО мереж електропост.'!P212+'[2]по будинку'!BE209+'[3]по будинку'!BD209+'[4]по будинку'!BD209+'[5]по будинку'!BD209+'[6]по будинку'!BD209+'[7]по будинку'!BD209+'[8]по будинку'!BD209+'[9]по будинку'!BD209+'[10]по будинку'!BD209+'[11]по будинку'!BD209+'[12]по будинку'!BD209</f>
        <v>5574.8527749917712</v>
      </c>
      <c r="AT209" s="10">
        <v>0</v>
      </c>
      <c r="AU209" s="23">
        <f>AS209-AR209</f>
        <v>-8086.8980710082278</v>
      </c>
      <c r="AV209" s="17">
        <f>'[1]ПР констр.'!H211+'[2]по будинку'!BH209+'[3]по будинку'!BG209+'[4]по будинку'!BG209+'[5]по будинку'!BG209+'[6]по будинку'!BG209+'[7]по будинку'!BG209+'[8]по будинку'!BG209+'[9]по будинку'!BG209+'[10]по будинку'!BG209+'[11]по будинку'!BG209+'[12]по будинку'!BG209</f>
        <v>55988.388208000004</v>
      </c>
      <c r="AW209" s="10">
        <v>69899.210000000006</v>
      </c>
      <c r="AX209" s="10">
        <v>0</v>
      </c>
      <c r="AY209" s="23">
        <f t="shared" ref="AY209:AY241" si="141">AW209-AV209</f>
        <v>13910.821792000002</v>
      </c>
      <c r="AZ209" s="17">
        <f>'[1]Прибирання та вивезення снігу'!H210+'[2]по будинку'!BL209+'[3]по будинку'!BK209+'[4]по будинку'!BK209+'[5]по будинку'!BK209+'[6]по будинку'!BK209+'[7]по будинку'!BK209+'[8]по будинку'!BK209+'[9]по будинку'!BK209+'[10]по будинку'!BK209+'[11]по будинку'!BK209+'[12]по будинку'!BK209</f>
        <v>6493.5617360000015</v>
      </c>
      <c r="BA209" s="10">
        <f>'[1]Прибирання та вивезення снігу'!R210+'[2]по будинку'!BM209+'[3]по будинку'!BL209+'[4]по будинку'!BL209+'[5]по будинку'!BL209+'[6]по будинку'!BL209+'[7]по будинку'!BL209+'[8]по будинку'!BL209+'[9]по будинку'!BL209+'[10]по будинку'!BL209+'[11]по будинку'!BL209+'[12]по будинку'!BL209</f>
        <v>2762.8545181817663</v>
      </c>
      <c r="BB209" s="10">
        <f>AZ209-BA209</f>
        <v>3730.7072178182352</v>
      </c>
      <c r="BC209" s="23">
        <v>0</v>
      </c>
      <c r="BD209" s="17">
        <f>'[1]експлуатація номерних знаків'!H211+'[2]по будинку'!BP209+'[3]по будинку'!BO209+'[4]по будинку'!BO209+'[5]по будинку'!BO209+'[6]по будинку'!BO209+'[7]по будинку'!BO209+'[8]по будинку'!BO209+'[9]по будинку'!BO209+'[10]по будинку'!BO209+'[11]по будинку'!BO209+'[12]по будинку'!BO209</f>
        <v>6.1210520000000006</v>
      </c>
      <c r="BE209" s="10">
        <f>'[1]експлуатація номерних знаків'!P211+'[2]по будинку'!BQ209+'[3]по будинку'!BP209+'[4]по будинку'!BP209+'[5]по будинку'!BP209+'[6]по будинку'!BP209+'[7]по будинку'!BP209+'[8]по будинку'!BP209+'[9]по будинку'!BP209+'[10]по будинку'!BP209+'[11]по будинку'!BP209+'[12]по будинку'!BP209</f>
        <v>0</v>
      </c>
      <c r="BF209" s="12">
        <f t="shared" si="125"/>
        <v>6.1210520000000006</v>
      </c>
      <c r="BG209" s="29">
        <v>0</v>
      </c>
      <c r="BH209" s="17">
        <f>'[1]Освітлення місць загального кор'!H211+'[2]по будинку'!BT209+'[3]по будинку'!BS209+'[4]по будинку'!BS209+'[5]по будинку'!BS209+'[6]по будинку'!BS209+'[7]по будинку'!BS209+'[8]по будинку'!BS209+'[9]по будинку'!BS209+'[10]по будинку'!BS209+'[11]по будинку'!BS209+'[12]по будинку'!BS209</f>
        <v>12738.783648000002</v>
      </c>
      <c r="BI209" s="10">
        <f>'[1]Освітлення місць загального кор'!Q211+'[2]по будинку'!BU209+'[3]по будинку'!BT209+'[4]по будинку'!BT209+'[5]по будинку'!BT209+'[6]по будинку'!BT209+'[7]по будинку'!BT209+'[8]по будинку'!BT209+'[9]по будинку'!BT209+'[10]по будинку'!BT209+'[11]по будинку'!BT209+'[12]по будинку'!BT209</f>
        <v>5070.5551897938494</v>
      </c>
      <c r="BJ209" s="10">
        <f t="shared" si="126"/>
        <v>7668.2284582061529</v>
      </c>
      <c r="BK209" s="27">
        <v>0</v>
      </c>
      <c r="BL209" s="17">
        <v>0</v>
      </c>
      <c r="BM209" s="10">
        <f>'[1]Енергопостачання ліфтів'!P211+'[2]по будинку'!BY209+'[3]по будинку'!BX209+'[4]по будинку'!BX209+'[5]по будинку'!BX209+'[6]по будинку'!BX209+'[7]по будинку'!BX209+'[8]по будинку'!BX209+'[9]по будинку'!BX209+'[10]по будинку'!BX209+'[11]по будинку'!BX209+'[12]по будинку'!BX209</f>
        <v>0</v>
      </c>
      <c r="BN209" s="10">
        <f t="shared" si="127"/>
        <v>0</v>
      </c>
      <c r="BO209" s="23">
        <f t="shared" si="128"/>
        <v>0</v>
      </c>
      <c r="BP209" s="134">
        <f t="shared" si="129"/>
        <v>174440.80042200003</v>
      </c>
      <c r="BQ209" s="12">
        <f t="shared" si="129"/>
        <v>152411.37622977266</v>
      </c>
      <c r="BR209" s="10">
        <f t="shared" si="130"/>
        <v>22029.424192227365</v>
      </c>
      <c r="BS209" s="15">
        <v>0</v>
      </c>
      <c r="BT209" s="30">
        <f t="shared" si="131"/>
        <v>0.8737140385796518</v>
      </c>
    </row>
    <row r="210" spans="1:72" ht="17.100000000000001" customHeight="1" x14ac:dyDescent="0.2">
      <c r="A210" s="135">
        <v>205</v>
      </c>
      <c r="B210" s="39" t="s">
        <v>95</v>
      </c>
      <c r="C210" s="36">
        <v>51</v>
      </c>
      <c r="D210" s="22">
        <f>'[1]Прибирання сходових кліто'!H211+'[2]по будинку'!P210+'[3]по будинку'!O210+'[4]по будинку'!O210+'[5]по будинку'!O210+'[6]по будинку'!O210+'[7]по будинку'!O210+'[8]по будинку'!O210+'[9]по будинку'!O210+'[10]по будинку'!O210+'[11]по будинку'!O210+'[12]по будинку'!O210</f>
        <v>9487.562249999999</v>
      </c>
      <c r="E210" s="11">
        <f>'[1]Прибирання сходових кліто'!Y211+'[2]по будинку'!Q210+'[3]по будинку'!P210+'[4]по будинку'!P210+'[5]по будинку'!P210+'[6]по будинку'!P210+'[7]по будинку'!P210+'[8]по будинку'!P210+'[9]по будинку'!P210+'[10]по будинку'!P210+'[11]по будинку'!P210+'[12]по будинку'!P210</f>
        <v>9710.8498036385281</v>
      </c>
      <c r="F210" s="10">
        <v>0</v>
      </c>
      <c r="G210" s="23">
        <f>E210-D210</f>
        <v>223.28755363852906</v>
      </c>
      <c r="H210" s="17">
        <f>'[1]Прибирання прибуд терит.'!H210+'[2]по будинку'!T210+'[3]по будинку'!S210+'[4]по будинку'!S210+'[5]по будинку'!S210+'[6]по будинку'!S210+'[7]по будинку'!S210+'[8]по будинку'!S210+'[9]по будинку'!S210+'[10]по будинку'!S210+'[11]по будинку'!S210+'[12]по будинку'!S210</f>
        <v>20072.057000000001</v>
      </c>
      <c r="I210" s="11">
        <f>'[1]Прибирання прибуд терит.'!AG210+'[2]по будинку'!U210+'[3]по будинку'!T210+'[4]по будинку'!T210+'[5]по будинку'!T210+'[6]по будинку'!T210+'[7]по будинку'!T210+'[8]по будинку'!T210+'[9]по будинку'!T210+'[10]по будинку'!T210+'[11]по будинку'!T210+'[12]по будинку'!T210</f>
        <v>28659.842028127954</v>
      </c>
      <c r="J210" s="10">
        <v>0</v>
      </c>
      <c r="K210" s="23">
        <f t="shared" si="116"/>
        <v>8587.7850281279534</v>
      </c>
      <c r="L210" s="22">
        <f>'[1]Вивезення та знешкодження ТПВ'!H212+'[2]по будинку'!X210+'[3]по будинку'!W210+'[4]по будинку'!W210+'[5]по будинку'!W210</f>
        <v>5526.3945000000003</v>
      </c>
      <c r="M210" s="10">
        <f>'[1]Вивезення та знешкодження ТПВ'!V212+'[2]по будинку'!Y210+'[3]по будинку'!X210+'[4]по будинку'!X210+'[5]по будинку'!X210</f>
        <v>6921.3563383676938</v>
      </c>
      <c r="N210" s="10">
        <v>0</v>
      </c>
      <c r="O210" s="15">
        <f t="shared" si="117"/>
        <v>1394.9618383676934</v>
      </c>
      <c r="P210" s="17">
        <f>'[1]Приб підвал, тех.поверхів,покр '!H212+'[2]по будинку'!AB210+'[3]по будинку'!AA210+'[4]по будинку'!AA210+'[5]по будинку'!AA210+'[6]по будинку'!AA210+'[7]по будинку'!AA210+'[8]по будинку'!AA210+'[9]по будинку'!AA210+'[10]по будинку'!AA210+'[11]по будинку'!AA210+'[12]по будинку'!AA210</f>
        <v>721.39419999999984</v>
      </c>
      <c r="Q210" s="11">
        <f>'[1]Приб підвал, тех.поверхів,покр '!Q212+'[2]по будинку'!AC210+'[3]по будинку'!AB210+'[4]по будинку'!AB210+'[5]по будинку'!AB210+'[6]по будинку'!AB210+'[7]по будинку'!AB210+'[8]по будинку'!AB210+'[9]по будинку'!AB210+'[10]по будинку'!AB210+'[11]по будинку'!AB210+'[12]по будинку'!AB210</f>
        <v>239.89929566043168</v>
      </c>
      <c r="R210" s="10">
        <f t="shared" si="118"/>
        <v>481.49490433956817</v>
      </c>
      <c r="S210" s="23">
        <v>0</v>
      </c>
      <c r="T210" s="17">
        <v>0</v>
      </c>
      <c r="U210" s="10">
        <f>'[1]ТО ліфтів'!Q212+'[2]по будинку'!AG210+'[3]по будинку'!AF210+'[4]по будинку'!AF210+'[5]по будинку'!AF210+'[6]по будинку'!AF210+'[7]по будинку'!AF210+'[8]по будинку'!AF210+'[9]по будинку'!AF210+'[10]по будинку'!AF210+'[11]по будинку'!AF210+'[12]по будинку'!AF210</f>
        <v>0</v>
      </c>
      <c r="V210" s="10">
        <f t="shared" si="119"/>
        <v>0</v>
      </c>
      <c r="W210" s="23">
        <f t="shared" si="120"/>
        <v>0</v>
      </c>
      <c r="X210" s="17">
        <f>'[1]Обслуг. дисп.'!H212+'[2]по будинку'!AJ210+'[3]по будинку'!AI210+'[4]по будинку'!AI210+'[5]по будинку'!AI210+'[6]по будинку'!AI210+'[7]по будинку'!AI210+'[8]по будинку'!AI210+'[9]по будинку'!AI210+'[10]по будинку'!AI210+'[11]по будинку'!AI210+'[12]по будинку'!AI210</f>
        <v>0</v>
      </c>
      <c r="Y210" s="10">
        <f>'[1]Обслуг. дисп.'!O212+'[2]по будинку'!AK210+'[3]по будинку'!AJ210+'[4]по будинку'!AJ210+'[5]по будинку'!AJ210+'[6]по будинку'!AJ210+'[7]по будинку'!AJ210+'[8]по будинку'!AJ210+'[9]по будинку'!AJ210+'[10]по будинку'!AJ210+'[11]по будинку'!AJ210+'[12]по будинку'!AJ210</f>
        <v>0</v>
      </c>
      <c r="Z210" s="10">
        <f t="shared" si="121"/>
        <v>0</v>
      </c>
      <c r="AA210" s="27">
        <f t="shared" si="122"/>
        <v>0</v>
      </c>
      <c r="AB210" s="17">
        <f>'[1]ТО внутр. буд.сист'!H210+'[2]по будинку'!AN210+'[3]по будинку'!AM210+'[4]по будинку'!AM210+'[5]по будинку'!AM210+'[6]по будинку'!AM210+'[7]по будинку'!AM210+'[8]по будинку'!AM210+'[9]по будинку'!AM210+'[10]по будинку'!AM210+'[11]по будинку'!AM210+'[12]по будинку'!AM210</f>
        <v>22449.815949999997</v>
      </c>
      <c r="AC210" s="10">
        <f>'[1]ТО внутр. буд.сист'!W210+'[2]по будинку'!AO210+'[3]по будинку'!AN210+'[4]по будинку'!AN210+'[5]по будинку'!AN210+'[6]по будинку'!AN210+'[7]по будинку'!AN210+'[8]по будинку'!AN210+'[9]по будинку'!AN210+'[10]по будинку'!AN210+'[11]по будинку'!AN210+'[12]по будинку'!AN210</f>
        <v>11562.483434902795</v>
      </c>
      <c r="AD210" s="10">
        <f t="shared" si="133"/>
        <v>10887.332515097201</v>
      </c>
      <c r="AE210" s="23">
        <v>0</v>
      </c>
      <c r="AF210" s="17">
        <f>[1]Дератизація!H211+'[2]по будинку'!AR210+'[3]по будинку'!AQ210+'[4]по будинку'!AQ210+'[5]по будинку'!AQ210+'[6]по будинку'!AQ210+'[7]по будинку'!AQ210+'[8]по будинку'!AQ210+'[9]по будинку'!AQ210+'[10]по будинку'!AQ210+'[11]по будинку'!AQ210+'[12]по будинку'!AQ210</f>
        <v>1438.1225500000003</v>
      </c>
      <c r="AG210" s="10">
        <f>[1]Дератизація!O211+'[2]по будинку'!AS210+'[3]по будинку'!AR210+'[4]по будинку'!AR210+'[5]по будинку'!AR210+'[6]по будинку'!AR210+'[7]по будинку'!AR210+'[8]по будинку'!AR210+'[9]по будинку'!AR210+'[10]по будинку'!AR210+'[11]по будинку'!AR210+'[12]по будинку'!AR210</f>
        <v>1193.2418525534883</v>
      </c>
      <c r="AH210" s="10">
        <f t="shared" si="123"/>
        <v>244.88069744651193</v>
      </c>
      <c r="AI210" s="23">
        <v>0</v>
      </c>
      <c r="AJ210" s="17">
        <f>[1]Дезінсекція!H212+'[2]по будинку'!AV210+'[3]по будинку'!AU210+'[4]по будинку'!AU210+'[5]по будинку'!AU210+'[6]по будинку'!AU210+'[7]по будинку'!AU210+'[8]по будинку'!AU210+'[9]по будинку'!AU210+'[10]по будинку'!AU210+'[11]по будинку'!AU210+'[12]по будинку'!AU210</f>
        <v>44.536849999999994</v>
      </c>
      <c r="AK210" s="10">
        <f>[1]Дезінсекція!O212+'[2]по будинку'!AW210+'[3]по будинку'!AV210+'[4]по будинку'!AV210+'[5]по будинку'!AV210+'[6]по будинку'!AV210+'[7]по будинку'!AV210+'[8]по будинку'!AV210+'[9]по будинку'!AV210+'[10]по будинку'!AV210+'[11]по будинку'!AV210+'[12]по будинку'!AV210</f>
        <v>0</v>
      </c>
      <c r="AL210" s="10">
        <f t="shared" si="124"/>
        <v>44.536849999999994</v>
      </c>
      <c r="AM210" s="23">
        <v>0</v>
      </c>
      <c r="AN210" s="17">
        <f>'[1]Обслуг. ДВК'!H212+'[2]по будинку'!AZ210+'[3]по будинку'!AY210+'[4]по будинку'!AY210+'[5]по будинку'!AY210+'[6]по будинку'!AY210+'[7]по будинку'!AY210+'[8]по будинку'!AY210+'[9]по будинку'!AY210+'[10]по будинку'!AY210+'[11]по будинку'!AY210+'[12]по будинку'!AY210</f>
        <v>1566.5003999999997</v>
      </c>
      <c r="AO210" s="10">
        <f>'[1]Обслуг. ДВК'!Q212+'[2]по будинку'!BA210+'[3]по будинку'!AZ210+'[4]по будинку'!AZ210+'[5]по будинку'!AZ210+'[6]по будинку'!AZ210+'[7]по будинку'!AZ210+'[8]по будинку'!AZ210+'[9]по будинку'!AZ210+'[10]по будинку'!AZ210+'[11]по будинку'!AZ210+'[12]по будинку'!AZ210</f>
        <v>2905.2786744903037</v>
      </c>
      <c r="AP210" s="10">
        <v>0</v>
      </c>
      <c r="AQ210" s="23">
        <f>AO210-AN210</f>
        <v>1338.7782744903041</v>
      </c>
      <c r="AR210" s="17">
        <f>'[1]ТО мереж електропост.'!H213+'[2]по будинку'!BD210+'[3]по будинку'!BC210+'[4]по будинку'!BC210+'[5]по будинку'!BC210+'[6]по будинку'!BC210+'[7]по будинку'!BC210+'[8]по будинку'!BC210+'[9]по будинку'!BC210+'[10]по будинку'!BC210+'[11]по будинку'!BC210+'[12]по будинку'!BC210</f>
        <v>6896.1209499999995</v>
      </c>
      <c r="AS210" s="11">
        <f>'[1]ТО мереж електропост.'!P213+'[2]по будинку'!BE210+'[3]по будинку'!BD210+'[4]по будинку'!BD210+'[5]по будинку'!BD210+'[6]по будинку'!BD210+'[7]по будинку'!BD210+'[8]по будинку'!BD210+'[9]по будинку'!BD210+'[10]по будинку'!BD210+'[11]по будинку'!BD210+'[12]по будинку'!BD210</f>
        <v>1913.7152736879195</v>
      </c>
      <c r="AT210" s="10">
        <f t="shared" si="136"/>
        <v>4982.4056763120798</v>
      </c>
      <c r="AU210" s="23">
        <v>0</v>
      </c>
      <c r="AV210" s="17">
        <f>'[1]ПР констр.'!H212+'[2]по будинку'!BH210+'[3]по будинку'!BG210+'[4]по будинку'!BG210+'[5]по будинку'!BG210+'[6]по будинку'!BG210+'[7]по будинку'!BG210+'[8]по будинку'!BG210+'[9]по будинку'!BG210+'[10]по будинку'!BG210+'[11]по будинку'!BG210+'[12]по будинку'!BG210</f>
        <v>35307.944199999991</v>
      </c>
      <c r="AW210" s="10">
        <v>35319.589999999997</v>
      </c>
      <c r="AX210" s="10">
        <v>0</v>
      </c>
      <c r="AY210" s="23">
        <f t="shared" si="141"/>
        <v>11.645800000005693</v>
      </c>
      <c r="AZ210" s="17">
        <f>'[1]Прибирання та вивезення снігу'!H211+'[2]по будинку'!BL210+'[3]по будинку'!BK210+'[4]по будинку'!BK210+'[5]по будинку'!BK210+'[6]по будинку'!BK210+'[7]по будинку'!BK210+'[8]по будинку'!BK210+'[9]по будинку'!BK210+'[10]по будинку'!BK210+'[11]по будинку'!BK210+'[12]по будинку'!BK210</f>
        <v>4940.6250499999987</v>
      </c>
      <c r="BA210" s="10">
        <f>'[1]Прибирання та вивезення снігу'!R211+'[2]по будинку'!BM210+'[3]по будинку'!BL210+'[4]по будинку'!BL210+'[5]по будинку'!BL210+'[6]по будинку'!BL210+'[7]по будинку'!BL210+'[8]по будинку'!BL210+'[9]по будинку'!BL210+'[10]по будинку'!BL210+'[11]по будинку'!BL210+'[12]по будинку'!BL210</f>
        <v>1760.1974412192067</v>
      </c>
      <c r="BB210" s="10">
        <f t="shared" ref="BB210:BB214" si="142">AZ210-BA210</f>
        <v>3180.4276087807921</v>
      </c>
      <c r="BC210" s="23">
        <v>0</v>
      </c>
      <c r="BD210" s="17">
        <f>'[1]експлуатація номерних знаків'!H212+'[2]по будинку'!BP210+'[3]по будинку'!BO210+'[4]по будинку'!BO210+'[5]по будинку'!BO210+'[6]по будинку'!BO210+'[7]по будинку'!BO210+'[8]по будинку'!BO210+'[9]по будинку'!BO210+'[10]по будинку'!BO210+'[11]по будинку'!BO210+'[12]по будинку'!BO210</f>
        <v>9.6217500000000005</v>
      </c>
      <c r="BE210" s="10">
        <f>'[1]експлуатація номерних знаків'!P212+'[2]по будинку'!BQ210+'[3]по будинку'!BP210+'[4]по будинку'!BP210+'[5]по будинку'!BP210+'[6]по будинку'!BP210+'[7]по будинку'!BP210+'[8]по будинку'!BP210+'[9]по будинку'!BP210+'[10]по будинку'!BP210+'[11]по будинку'!BP210+'[12]по будинку'!BP210</f>
        <v>0</v>
      </c>
      <c r="BF210" s="12">
        <f t="shared" si="125"/>
        <v>9.6217500000000005</v>
      </c>
      <c r="BG210" s="29">
        <v>0</v>
      </c>
      <c r="BH210" s="17">
        <f>'[1]Освітлення місць загального кор'!H212+'[2]по будинку'!BT210+'[3]по будинку'!BS210+'[4]по будинку'!BS210+'[5]по будинку'!BS210+'[6]по будинку'!BS210+'[7]по будинку'!BS210+'[8]по будинку'!BS210+'[9]по будинку'!BS210+'[10]по будинку'!BS210+'[11]по будинку'!BS210+'[12]по будинку'!BS210</f>
        <v>9123.3727500000005</v>
      </c>
      <c r="BI210" s="10">
        <f>'[1]Освітлення місць загального кор'!Q212+'[2]по будинку'!BU210+'[3]по будинку'!BT210+'[4]по будинку'!BT210+'[5]по будинку'!BT210+'[6]по будинку'!BT210+'[7]по будинку'!BT210+'[8]по будинку'!BT210+'[9]по будинку'!BT210+'[10]по будинку'!BT210+'[11]по будинку'!BT210+'[12]по будинку'!BT210</f>
        <v>7807.286299942095</v>
      </c>
      <c r="BJ210" s="10">
        <f t="shared" si="126"/>
        <v>1316.0864500579055</v>
      </c>
      <c r="BK210" s="27">
        <v>0</v>
      </c>
      <c r="BL210" s="17">
        <v>0</v>
      </c>
      <c r="BM210" s="10">
        <f>'[1]Енергопостачання ліфтів'!P212+'[2]по будинку'!BY210+'[3]по будинку'!BX210+'[4]по будинку'!BX210+'[5]по будинку'!BX210+'[6]по будинку'!BX210+'[7]по будинку'!BX210+'[8]по будинку'!BX210+'[9]по будинку'!BX210+'[10]по будинку'!BX210+'[11]по будинку'!BX210+'[12]по будинку'!BX210</f>
        <v>0</v>
      </c>
      <c r="BN210" s="10">
        <f t="shared" si="127"/>
        <v>0</v>
      </c>
      <c r="BO210" s="23">
        <f t="shared" si="128"/>
        <v>0</v>
      </c>
      <c r="BP210" s="134">
        <f t="shared" si="129"/>
        <v>117584.06839999999</v>
      </c>
      <c r="BQ210" s="12">
        <f t="shared" si="129"/>
        <v>107993.74044259041</v>
      </c>
      <c r="BR210" s="10">
        <f t="shared" si="130"/>
        <v>9590.3279574095795</v>
      </c>
      <c r="BS210" s="15">
        <v>0</v>
      </c>
      <c r="BT210" s="30">
        <f t="shared" si="131"/>
        <v>0.91843854284081239</v>
      </c>
    </row>
    <row r="211" spans="1:72" ht="17.100000000000001" customHeight="1" x14ac:dyDescent="0.2">
      <c r="A211" s="136">
        <v>206</v>
      </c>
      <c r="B211" s="39" t="s">
        <v>95</v>
      </c>
      <c r="C211" s="36">
        <v>53</v>
      </c>
      <c r="D211" s="22">
        <f>'[1]Прибирання сходових кліто'!H212+'[2]по будинку'!P211+'[3]по будинку'!O211+'[4]по будинку'!O211+'[5]по будинку'!O211+'[6]по будинку'!O211+'[7]по будинку'!O211+'[8]по будинку'!O211+'[9]по будинку'!O211+'[10]по будинку'!O211+'[11]по будинку'!O211+'[12]по будинку'!O211</f>
        <v>9559.4885779999986</v>
      </c>
      <c r="E211" s="11">
        <f>'[1]Прибирання сходових кліто'!Y212+'[2]по будинку'!Q211+'[3]по будинку'!P211+'[4]по будинку'!P211+'[5]по будинку'!P211+'[6]по будинку'!P211+'[7]по будинку'!P211+'[8]по будинку'!P211+'[9]по будинку'!P211+'[10]по будинку'!P211+'[11]по будинку'!P211+'[12]по будинку'!P211</f>
        <v>9977.8561464284194</v>
      </c>
      <c r="F211" s="10">
        <v>0</v>
      </c>
      <c r="G211" s="23">
        <f t="shared" ref="G211:G214" si="143">E211-D211</f>
        <v>418.36756842842078</v>
      </c>
      <c r="H211" s="17">
        <f>'[1]Прибирання прибуд терит.'!H211+'[2]по будинку'!T211+'[3]по будинку'!S211+'[4]по будинку'!S211+'[5]по будинку'!S211+'[6]по будинку'!S211+'[7]по будинку'!S211+'[8]по будинку'!S211+'[9]по будинку'!S211+'[10]по будинку'!S211+'[11]по будинку'!S211+'[12]по будинку'!S211</f>
        <v>20082.342641000003</v>
      </c>
      <c r="I211" s="11">
        <f>'[1]Прибирання прибуд терит.'!AG211+'[2]по будинку'!U211+'[3]по будинку'!T211+'[4]по будинку'!T211+'[5]по будинку'!T211+'[6]по будинку'!T211+'[7]по будинку'!T211+'[8]по будинку'!T211+'[9]по будинку'!T211+'[10]по будинку'!T211+'[11]по будинку'!T211+'[12]по будинку'!T211</f>
        <v>25582.493216445473</v>
      </c>
      <c r="J211" s="10">
        <v>0</v>
      </c>
      <c r="K211" s="23">
        <f t="shared" si="116"/>
        <v>5500.1505754454702</v>
      </c>
      <c r="L211" s="22">
        <f>'[1]Вивезення та знешкодження ТПВ'!H213+'[2]по будинку'!X211+'[3]по будинку'!W211+'[4]по будинку'!W211+'[5]по будинку'!W211</f>
        <v>5269.9625999999998</v>
      </c>
      <c r="M211" s="10">
        <f>'[1]Вивезення та знешкодження ТПВ'!V213+'[2]по будинку'!Y211+'[3]по будинку'!X211+'[4]по будинку'!X211+'[5]по будинку'!X211</f>
        <v>5333.5536483167925</v>
      </c>
      <c r="N211" s="10">
        <v>0</v>
      </c>
      <c r="O211" s="15">
        <f t="shared" si="117"/>
        <v>63.591048316792694</v>
      </c>
      <c r="P211" s="17">
        <f>'[1]Приб підвал, тех.поверхів,покр '!H213+'[2]по будинку'!AB211+'[3]по будинку'!AA211+'[4]по будинку'!AA211+'[5]по будинку'!AA211+'[6]по будинку'!AA211+'[7]по будинку'!AA211+'[8]по будинку'!AA211+'[9]по будинку'!AA211+'[10]по будинку'!AA211+'[11]по будинку'!AA211+'[12]по будинку'!AA211</f>
        <v>709.90703200000019</v>
      </c>
      <c r="Q211" s="11">
        <f>'[1]Приб підвал, тех.поверхів,покр '!Q213+'[2]по будинку'!AC211+'[3]по будинку'!AB211+'[4]по будинку'!AB211+'[5]по будинку'!AB211+'[6]по будинку'!AB211+'[7]по будинку'!AB211+'[8]по будинку'!AB211+'[9]по будинку'!AB211+'[10]по будинку'!AB211+'[11]по будинку'!AB211+'[12]по будинку'!AB211</f>
        <v>239.89929566043168</v>
      </c>
      <c r="R211" s="10">
        <f t="shared" si="118"/>
        <v>470.00773633956851</v>
      </c>
      <c r="S211" s="23">
        <v>0</v>
      </c>
      <c r="T211" s="17">
        <v>0</v>
      </c>
      <c r="U211" s="10">
        <f>'[1]ТО ліфтів'!Q213+'[2]по будинку'!AG211+'[3]по будинку'!AF211+'[4]по будинку'!AF211+'[5]по будинку'!AF211+'[6]по будинку'!AF211+'[7]по будинку'!AF211+'[8]по будинку'!AF211+'[9]по будинку'!AF211+'[10]по будинку'!AF211+'[11]по будинку'!AF211+'[12]по будинку'!AF211</f>
        <v>0</v>
      </c>
      <c r="V211" s="10">
        <f t="shared" si="119"/>
        <v>0</v>
      </c>
      <c r="W211" s="23">
        <f t="shared" si="120"/>
        <v>0</v>
      </c>
      <c r="X211" s="17">
        <f>'[1]Обслуг. дисп.'!H213+'[2]по будинку'!AJ211+'[3]по будинку'!AI211+'[4]по будинку'!AI211+'[5]по будинку'!AI211+'[6]по будинку'!AI211+'[7]по будинку'!AI211+'[8]по будинку'!AI211+'[9]по будинку'!AI211+'[10]по будинку'!AI211+'[11]по будинку'!AI211+'[12]по будинку'!AI211</f>
        <v>0</v>
      </c>
      <c r="Y211" s="10">
        <f>'[1]Обслуг. дисп.'!O213+'[2]по будинку'!AK211+'[3]по будинку'!AJ211+'[4]по будинку'!AJ211+'[5]по будинку'!AJ211+'[6]по будинку'!AJ211+'[7]по будинку'!AJ211+'[8]по будинку'!AJ211+'[9]по будинку'!AJ211+'[10]по будинку'!AJ211+'[11]по будинку'!AJ211+'[12]по будинку'!AJ211</f>
        <v>0</v>
      </c>
      <c r="Z211" s="10">
        <f t="shared" si="121"/>
        <v>0</v>
      </c>
      <c r="AA211" s="27">
        <f t="shared" si="122"/>
        <v>0</v>
      </c>
      <c r="AB211" s="17">
        <f>'[1]ТО внутр. буд.сист'!H211+'[2]по будинку'!AN211+'[3]по будинку'!AM211+'[4]по будинку'!AM211+'[5]по будинку'!AM211+'[6]по будинку'!AM211+'[7]по будинку'!AM211+'[8]по будинку'!AM211+'[9]по будинку'!AM211+'[10]по будинку'!AM211+'[11]по будинку'!AM211+'[12]по будинку'!AM211</f>
        <v>22464.404422</v>
      </c>
      <c r="AC211" s="10">
        <f>'[1]ТО внутр. буд.сист'!W211+'[2]по будинку'!AO211+'[3]по будинку'!AN211+'[4]по будинку'!AN211+'[5]по будинку'!AN211+'[6]по будинку'!AN211+'[7]по будинку'!AN211+'[8]по будинку'!AN211+'[9]по будинку'!AN211+'[10]по будинку'!AN211+'[11]по будинку'!AN211+'[12]по будинку'!AN211</f>
        <v>16723.53840835267</v>
      </c>
      <c r="AD211" s="10">
        <f t="shared" si="133"/>
        <v>5740.86601364733</v>
      </c>
      <c r="AE211" s="23">
        <v>0</v>
      </c>
      <c r="AF211" s="17">
        <f>[1]Дератизація!H212+'[2]по будинку'!AR211+'[3]по будинку'!AQ211+'[4]по будинку'!AQ211+'[5]по будинку'!AQ211+'[6]по будинку'!AQ211+'[7]по будинку'!AQ211+'[8]по будинку'!AQ211+'[9]по будинку'!AQ211+'[10]по будинку'!AQ211+'[11]по будинку'!AQ211+'[12]по будинку'!AQ211</f>
        <v>1432.9198130000002</v>
      </c>
      <c r="AG211" s="10">
        <f>[1]Дератизація!O212+'[2]по будинку'!AS211+'[3]по будинку'!AR211+'[4]по будинку'!AR211+'[5]по будинку'!AR211+'[6]по будинку'!AR211+'[7]по будинку'!AR211+'[8]по будинку'!AR211+'[9]по будинку'!AR211+'[10]по будинку'!AR211+'[11]по будинку'!AR211+'[12]по будинку'!AR211</f>
        <v>1193.2418525534883</v>
      </c>
      <c r="AH211" s="10">
        <f t="shared" si="123"/>
        <v>239.67796044651186</v>
      </c>
      <c r="AI211" s="23">
        <v>0</v>
      </c>
      <c r="AJ211" s="17">
        <f>[1]Дезінсекція!H213+'[2]по будинку'!AV211+'[3]по будинку'!AU211+'[4]по будинку'!AU211+'[5]по будинку'!AU211+'[6]по будинку'!AU211+'[7]по будинку'!AU211+'[8]по будинку'!AU211+'[9]по будинку'!AU211+'[10]по будинку'!AU211+'[11]по будинку'!AU211+'[12]по будинку'!AU211</f>
        <v>45.170804000000004</v>
      </c>
      <c r="AK211" s="10">
        <f>[1]Дезінсекція!O213+'[2]по будинку'!AW211+'[3]по будинку'!AV211+'[4]по будинку'!AV211+'[5]по будинку'!AV211+'[6]по будинку'!AV211+'[7]по будинку'!AV211+'[8]по будинку'!AV211+'[9]по будинку'!AV211+'[10]по будинку'!AV211+'[11]по будинку'!AV211+'[12]по будинку'!AV211</f>
        <v>0</v>
      </c>
      <c r="AL211" s="10">
        <f t="shared" si="124"/>
        <v>45.170804000000004</v>
      </c>
      <c r="AM211" s="23">
        <v>0</v>
      </c>
      <c r="AN211" s="17">
        <f>'[1]Обслуг. ДВК'!H213+'[2]по будинку'!AZ211+'[3]по будинку'!AY211+'[4]по будинку'!AY211+'[5]по будинку'!AY211+'[6]по будинку'!AY211+'[7]по будинку'!AY211+'[8]по будинку'!AY211+'[9]по будинку'!AY211+'[10]по будинку'!AY211+'[11]по будинку'!AY211+'[12]по будинку'!AY211</f>
        <v>1547.5192</v>
      </c>
      <c r="AO211" s="10">
        <f>'[1]Обслуг. ДВК'!Q213+'[2]по будинку'!BA211+'[3]по будинку'!AZ211+'[4]по будинку'!AZ211+'[5]по будинку'!AZ211+'[6]по будинку'!AZ211+'[7]по будинку'!AZ211+'[8]по будинку'!AZ211+'[9]по будинку'!AZ211+'[10]по будинку'!AZ211+'[11]по будинку'!AZ211+'[12]по будинку'!AZ211</f>
        <v>4317.5737210181342</v>
      </c>
      <c r="AP211" s="10">
        <v>0</v>
      </c>
      <c r="AQ211" s="23">
        <f>AO211-AN211</f>
        <v>2770.0545210181344</v>
      </c>
      <c r="AR211" s="17">
        <f>'[1]ТО мереж електропост.'!H214+'[2]по будинку'!BD211+'[3]по будинку'!BC211+'[4]по будинку'!BC211+'[5]по будинку'!BC211+'[6]по будинку'!BC211+'[7]по будинку'!BC211+'[8]по будинку'!BC211+'[9]по будинку'!BC211+'[10]по будинку'!BC211+'[11]по будинку'!BC211+'[12]по будинку'!BC211</f>
        <v>6766.1442720000014</v>
      </c>
      <c r="AS211" s="11">
        <f>'[1]ТО мереж електропост.'!P214+'[2]по будинку'!BE211+'[3]по будинку'!BD211+'[4]по будинку'!BD211+'[5]по будинку'!BD211+'[6]по будинку'!BD211+'[7]по будинку'!BD211+'[8]по будинку'!BD211+'[9]по будинку'!BD211+'[10]по будинку'!BD211+'[11]по будинку'!BD211+'[12]по будинку'!BD211</f>
        <v>1869.3181861420617</v>
      </c>
      <c r="AT211" s="10">
        <f t="shared" si="136"/>
        <v>4896.8260858579397</v>
      </c>
      <c r="AU211" s="23">
        <v>0</v>
      </c>
      <c r="AV211" s="17">
        <f>'[1]ПР констр.'!H213+'[2]по будинку'!BH211+'[3]по будинку'!BG211+'[4]по будинку'!BG211+'[5]по будинку'!BG211+'[6]по будинку'!BG211+'[7]по будинку'!BG211+'[8]по будинку'!BG211+'[9]по будинку'!BG211+'[10]по будинку'!BG211+'[11]по будинку'!BG211+'[12]по будинку'!BG211</f>
        <v>35393.025811</v>
      </c>
      <c r="AW211" s="10">
        <v>22734.84</v>
      </c>
      <c r="AX211" s="10">
        <f t="shared" si="135"/>
        <v>12658.185810999999</v>
      </c>
      <c r="AY211" s="23">
        <v>0</v>
      </c>
      <c r="AZ211" s="17">
        <f>'[1]Прибирання та вивезення снігу'!H212+'[2]по будинку'!BL211+'[3]по будинку'!BK211+'[4]по будинку'!BK211+'[5]по будинку'!BK211+'[6]по будинку'!BK211+'[7]по будинку'!BK211+'[8]по будинку'!BK211+'[9]по будинку'!BK211+'[10]по будинку'!BK211+'[11]по будинку'!BK211+'[12]по будинку'!BK211</f>
        <v>4422.5599869999996</v>
      </c>
      <c r="BA211" s="10">
        <f>'[1]Прибирання та вивезення снігу'!R212+'[2]по будинку'!BM211+'[3]по будинку'!BL211+'[4]по будинку'!BL211+'[5]по будинку'!BL211+'[6]по будинку'!BL211+'[7]по будинку'!BL211+'[8]по будинку'!BL211+'[9]по будинку'!BL211+'[10]по будинку'!BL211+'[11]по будинку'!BL211+'[12]по будинку'!BL211</f>
        <v>1752.2238489392555</v>
      </c>
      <c r="BB211" s="10">
        <f t="shared" si="142"/>
        <v>2670.3361380607439</v>
      </c>
      <c r="BC211" s="23">
        <v>0</v>
      </c>
      <c r="BD211" s="17">
        <f>'[1]експлуатація номерних знаків'!H213+'[2]по будинку'!BP211+'[3]по будинку'!BO211+'[4]по будинку'!BO211+'[5]по будинку'!BO211+'[6]по будинку'!BO211+'[7]по будинку'!BO211+'[8]по будинку'!BO211+'[9]по будинку'!BO211+'[10]по будинку'!BO211+'[11]по будинку'!BO211+'[12]по будинку'!BO211</f>
        <v>7.8072760000000008</v>
      </c>
      <c r="BE211" s="10">
        <f>'[1]експлуатація номерних знаків'!P213+'[2]по будинку'!BQ211+'[3]по будинку'!BP211+'[4]по будинку'!BP211+'[5]по будинку'!BP211+'[6]по будинку'!BP211+'[7]по будинку'!BP211+'[8]по будинку'!BP211+'[9]по будинку'!BP211+'[10]по будинку'!BP211+'[11]по будинку'!BP211+'[12]по будинку'!BP211</f>
        <v>0</v>
      </c>
      <c r="BF211" s="12">
        <f t="shared" si="125"/>
        <v>7.8072760000000008</v>
      </c>
      <c r="BG211" s="29">
        <v>0</v>
      </c>
      <c r="BH211" s="17">
        <f>'[1]Освітлення місць загального кор'!H213+'[2]по будинку'!BT211+'[3]по будинку'!BS211+'[4]по будинку'!BS211+'[5]по будинку'!BS211+'[6]по будинку'!BS211+'[7]по будинку'!BS211+'[8]по будинку'!BS211+'[9]по будинку'!BS211+'[10]по будинку'!BS211+'[11]по будинку'!BS211+'[12]по будинку'!BS211</f>
        <v>10112.415089000002</v>
      </c>
      <c r="BI211" s="10">
        <f>'[1]Освітлення місць загального кор'!Q213+'[2]по будинку'!BU211+'[3]по будинку'!BT211+'[4]по будинку'!BT211+'[5]по будинку'!BT211+'[6]по будинку'!BT211+'[7]по будинку'!BT211+'[8]по будинку'!BT211+'[9]по будинку'!BT211+'[10]по будинку'!BT211+'[11]по будинку'!BT211+'[12]по будинку'!BT211</f>
        <v>9074.4156147128233</v>
      </c>
      <c r="BJ211" s="10">
        <f t="shared" si="126"/>
        <v>1037.9994742871786</v>
      </c>
      <c r="BK211" s="27">
        <v>0</v>
      </c>
      <c r="BL211" s="17">
        <v>0</v>
      </c>
      <c r="BM211" s="10">
        <f>'[1]Енергопостачання ліфтів'!P213+'[2]по будинку'!BY211+'[3]по будинку'!BX211+'[4]по будинку'!BX211+'[5]по будинку'!BX211+'[6]по будинку'!BX211+'[7]по будинку'!BX211+'[8]по будинку'!BX211+'[9]по будинку'!BX211+'[10]по будинку'!BX211+'[11]по будинку'!BX211+'[12]по будинку'!BX211</f>
        <v>0</v>
      </c>
      <c r="BN211" s="10">
        <f t="shared" si="127"/>
        <v>0</v>
      </c>
      <c r="BO211" s="23">
        <f t="shared" si="128"/>
        <v>0</v>
      </c>
      <c r="BP211" s="134">
        <f t="shared" si="129"/>
        <v>117813.66752500001</v>
      </c>
      <c r="BQ211" s="12">
        <f t="shared" si="129"/>
        <v>98798.953938569568</v>
      </c>
      <c r="BR211" s="10">
        <f t="shared" si="130"/>
        <v>19014.713586430444</v>
      </c>
      <c r="BS211" s="15">
        <v>0</v>
      </c>
      <c r="BT211" s="30">
        <f t="shared" si="131"/>
        <v>0.83860350003622852</v>
      </c>
    </row>
    <row r="212" spans="1:72" ht="17.100000000000001" customHeight="1" x14ac:dyDescent="0.2">
      <c r="A212" s="136">
        <v>207</v>
      </c>
      <c r="B212" s="39" t="s">
        <v>96</v>
      </c>
      <c r="C212" s="36" t="s">
        <v>97</v>
      </c>
      <c r="D212" s="22">
        <f>'[1]Прибирання сходових кліто'!H213+'[2]по будинку'!P212+'[3]по будинку'!O212+'[4]по будинку'!O212+'[5]по будинку'!O212+'[6]по будинку'!O212+'[7]по будинку'!O212+'[8]по будинку'!O212+'[9]по будинку'!O212+'[10]по будинку'!O212+'[11]по будинку'!O212+'[12]по будинку'!O212</f>
        <v>11941.61556</v>
      </c>
      <c r="E212" s="11">
        <f>'[1]Прибирання сходових кліто'!Y213+'[2]по будинку'!Q212+'[3]по будинку'!P212+'[4]по будинку'!P212+'[5]по будинку'!P212+'[6]по будинку'!P212+'[7]по будинку'!P212+'[8]по будинку'!P212+'[9]по будинку'!P212+'[10]по будинку'!P212+'[11]по будинку'!P212+'[12]по будинку'!P212</f>
        <v>12519.350624623377</v>
      </c>
      <c r="F212" s="10">
        <v>0</v>
      </c>
      <c r="G212" s="23">
        <f t="shared" si="143"/>
        <v>577.73506462337718</v>
      </c>
      <c r="H212" s="17">
        <f>'[1]Прибирання прибуд терит.'!H212+'[2]по будинку'!T212+'[3]по будинку'!S212+'[4]по будинку'!S212+'[5]по будинку'!S212+'[6]по будинку'!S212+'[7]по будинку'!S212+'[8]по будинку'!S212+'[9]по будинку'!S212+'[10]по будинку'!S212+'[11]по будинку'!S212+'[12]по будинку'!S212</f>
        <v>29321.387100000007</v>
      </c>
      <c r="I212" s="11">
        <f>'[1]Прибирання прибуд терит.'!AG212+'[2]по будинку'!U212+'[3]по будинку'!T212+'[4]по будинку'!T212+'[5]по будинку'!T212+'[6]по будинку'!T212+'[7]по будинку'!T212+'[8]по будинку'!T212+'[9]по будинку'!T212+'[10]по будинку'!T212+'[11]по будинку'!T212+'[12]по будинку'!T212</f>
        <v>30849.076393118798</v>
      </c>
      <c r="J212" s="10">
        <v>0</v>
      </c>
      <c r="K212" s="23">
        <f t="shared" si="116"/>
        <v>1527.6892931187904</v>
      </c>
      <c r="L212" s="22">
        <f>'[1]Вивезення та знешкодження ТПВ'!H214+'[2]по будинку'!X212+'[3]по будинку'!W212+'[4]по будинку'!W212+'[5]по будинку'!W212</f>
        <v>4596.8580000000002</v>
      </c>
      <c r="M212" s="10">
        <f>'[1]Вивезення та знешкодження ТПВ'!V214+'[2]по будинку'!Y212+'[3]по будинку'!X212+'[4]по будинку'!X212+'[5]по будинку'!X212</f>
        <v>5248.2908509148747</v>
      </c>
      <c r="N212" s="10">
        <v>0</v>
      </c>
      <c r="O212" s="15">
        <f t="shared" si="117"/>
        <v>651.43285091487451</v>
      </c>
      <c r="P212" s="17">
        <f>'[1]Приб підвал, тех.поверхів,покр '!H214+'[2]по будинку'!AB212+'[3]по будинку'!AA212+'[4]по будинку'!AA212+'[5]по будинку'!AA212+'[6]по будинку'!AA212+'[7]по будинку'!AA212+'[8]по будинку'!AA212+'[9]по будинку'!AA212+'[10]по будинку'!AA212+'[11]по будинку'!AA212+'[12]по будинку'!AA212</f>
        <v>1858.0791899999995</v>
      </c>
      <c r="Q212" s="11">
        <f>'[1]Приб підвал, тех.поверхів,покр '!Q214+'[2]по будинку'!AC212+'[3]по будинку'!AB212+'[4]по будинку'!AB212+'[5]по будинку'!AB212+'[6]по будинку'!AB212+'[7]по будинку'!AB212+'[8]по будинку'!AB212+'[9]по будинку'!AB212+'[10]по будинку'!AB212+'[11]по будинку'!AB212+'[12]по будинку'!AB212</f>
        <v>0</v>
      </c>
      <c r="R212" s="10">
        <f t="shared" si="118"/>
        <v>1858.0791899999995</v>
      </c>
      <c r="S212" s="23">
        <v>0</v>
      </c>
      <c r="T212" s="17">
        <v>0</v>
      </c>
      <c r="U212" s="10">
        <f>'[1]ТО ліфтів'!Q214+'[2]по будинку'!AG212+'[3]по будинку'!AF212+'[4]по будинку'!AF212+'[5]по будинку'!AF212+'[6]по будинку'!AF212+'[7]по будинку'!AF212+'[8]по будинку'!AF212+'[9]по будинку'!AF212+'[10]по будинку'!AF212+'[11]по будинку'!AF212+'[12]по будинку'!AF212</f>
        <v>0</v>
      </c>
      <c r="V212" s="10">
        <f t="shared" si="119"/>
        <v>0</v>
      </c>
      <c r="W212" s="23">
        <f t="shared" si="120"/>
        <v>0</v>
      </c>
      <c r="X212" s="17">
        <f>'[1]Обслуг. дисп.'!H214+'[2]по будинку'!AJ212+'[3]по будинку'!AI212+'[4]по будинку'!AI212+'[5]по будинку'!AI212+'[6]по будинку'!AI212+'[7]по будинку'!AI212+'[8]по будинку'!AI212+'[9]по будинку'!AI212+'[10]по будинку'!AI212+'[11]по будинку'!AI212+'[12]по будинку'!AI212</f>
        <v>0</v>
      </c>
      <c r="Y212" s="10">
        <f>'[1]Обслуг. дисп.'!O214+'[2]по будинку'!AK212+'[3]по будинку'!AJ212+'[4]по будинку'!AJ212+'[5]по будинку'!AJ212+'[6]по будинку'!AJ212+'[7]по будинку'!AJ212+'[8]по будинку'!AJ212+'[9]по будинку'!AJ212+'[10]по будинку'!AJ212+'[11]по будинку'!AJ212+'[12]по будинку'!AJ212</f>
        <v>0</v>
      </c>
      <c r="Z212" s="10">
        <f t="shared" si="121"/>
        <v>0</v>
      </c>
      <c r="AA212" s="27">
        <f t="shared" si="122"/>
        <v>0</v>
      </c>
      <c r="AB212" s="17">
        <f>'[1]ТО внутр. буд.сист'!H212+'[2]по будинку'!AN212+'[3]по будинку'!AM212+'[4]по будинку'!AM212+'[5]по будинку'!AM212+'[6]по будинку'!AM212+'[7]по будинку'!AM212+'[8]по будинку'!AM212+'[9]по будинку'!AM212+'[10]по будинку'!AM212+'[11]по будинку'!AM212+'[12]по будинку'!AM212</f>
        <v>14303.889810000004</v>
      </c>
      <c r="AC212" s="10">
        <f>'[1]ТО внутр. буд.сист'!W212+'[2]по будинку'!AO212+'[3]по будинку'!AN212+'[4]по будинку'!AN212+'[5]по будинку'!AN212+'[6]по будинку'!AN212+'[7]по будинку'!AN212+'[8]по будинку'!AN212+'[9]по будинку'!AN212+'[10]по будинку'!AN212+'[11]по будинку'!AN212+'[12]по будинку'!AN212</f>
        <v>5383.6122657201195</v>
      </c>
      <c r="AD212" s="10">
        <f t="shared" si="133"/>
        <v>8920.2775442798848</v>
      </c>
      <c r="AE212" s="23">
        <v>0</v>
      </c>
      <c r="AF212" s="17">
        <f>[1]Дератизація!H213+'[2]по будинку'!AR212+'[3]по будинку'!AQ212+'[4]по будинку'!AQ212+'[5]по будинку'!AQ212+'[6]по будинку'!AQ212+'[7]по будинку'!AQ212+'[8]по будинку'!AQ212+'[9]по будинку'!AQ212+'[10]по будинку'!AQ212+'[11]по будинку'!AQ212+'[12]по будинку'!AQ212</f>
        <v>2168.5495200000005</v>
      </c>
      <c r="AG212" s="10">
        <f>[1]Дератизація!O213+'[2]по будинку'!AS212+'[3]по будинку'!AR212+'[4]по будинку'!AR212+'[5]по будинку'!AR212+'[6]по будинку'!AR212+'[7]по будинку'!AR212+'[8]по будинку'!AR212+'[9]по будинку'!AR212+'[10]по будинку'!AR212+'[11]по будинку'!AR212+'[12]по будинку'!AR212</f>
        <v>1798.2862287776659</v>
      </c>
      <c r="AH212" s="10">
        <f t="shared" si="123"/>
        <v>370.2632912223346</v>
      </c>
      <c r="AI212" s="23">
        <v>0</v>
      </c>
      <c r="AJ212" s="17">
        <f>[1]Дезінсекція!H214+'[2]по будинку'!AV212+'[3]по будинку'!AU212+'[4]по будинку'!AU212+'[5]по будинку'!AU212+'[6]по будинку'!AU212+'[7]по будинку'!AU212+'[8]по будинку'!AU212+'[9]по будинку'!AU212+'[10]по будинку'!AU212+'[11]по будинку'!AU212+'[12]по будинку'!AU212</f>
        <v>64.210080000000005</v>
      </c>
      <c r="AK212" s="10">
        <f>[1]Дезінсекція!O214+'[2]по будинку'!AW212+'[3]по будинку'!AV212+'[4]по будинку'!AV212+'[5]по будинку'!AV212+'[6]по будинку'!AV212+'[7]по будинку'!AV212+'[8]по будинку'!AV212+'[9]по будинку'!AV212+'[10]по будинку'!AV212+'[11]по будинку'!AV212+'[12]по будинку'!AV212</f>
        <v>0</v>
      </c>
      <c r="AL212" s="10">
        <f t="shared" si="124"/>
        <v>64.210080000000005</v>
      </c>
      <c r="AM212" s="23">
        <v>0</v>
      </c>
      <c r="AN212" s="17">
        <f>'[1]Обслуг. ДВК'!H214+'[2]по будинку'!AZ212+'[3]по будинку'!AY212+'[4]по будинку'!AY212+'[5]по будинку'!AY212+'[6]по будинку'!AY212+'[7]по будинку'!AY212+'[8]по будинку'!AY212+'[9]по будинку'!AY212+'[10]по будинку'!AY212+'[11]по будинку'!AY212+'[12]по будинку'!AY212</f>
        <v>4767.2336100000011</v>
      </c>
      <c r="AO212" s="10">
        <f>'[1]Обслуг. ДВК'!Q214+'[2]по будинку'!BA212+'[3]по будинку'!AZ212+'[4]по будинку'!AZ212+'[5]по будинку'!AZ212+'[6]по будинку'!AZ212+'[7]по будинку'!AZ212+'[8]по будинку'!AZ212+'[9]по будинку'!AZ212+'[10]по будинку'!AZ212+'[11]по будинку'!AZ212+'[12]по будинку'!AZ212</f>
        <v>3800.8559125915381</v>
      </c>
      <c r="AP212" s="10">
        <f t="shared" si="134"/>
        <v>966.37769740846306</v>
      </c>
      <c r="AQ212" s="23">
        <v>0</v>
      </c>
      <c r="AR212" s="17">
        <f>'[1]ТО мереж електропост.'!H215+'[2]по будинку'!BD212+'[3]по будинку'!BC212+'[4]по будинку'!BC212+'[5]по будинку'!BC212+'[6]по будинку'!BC212+'[7]по будинку'!BC212+'[8]по будинку'!BC212+'[9]по будинку'!BC212+'[10]по будинку'!BC212+'[11]по будинку'!BC212+'[12]по будинку'!BC212</f>
        <v>3025.5351900000001</v>
      </c>
      <c r="AS212" s="11">
        <f>'[1]ТО мереж електропост.'!P215+'[2]по будинку'!BE212+'[3]по будинку'!BD212+'[4]по будинку'!BD212+'[5]по будинку'!BD212+'[6]по будинку'!BD212+'[7]по будинку'!BD212+'[8]по будинку'!BD212+'[9]по будинку'!BD212+'[10]по будинку'!BD212+'[11]по будинку'!BD212+'[12]по будинку'!BD212</f>
        <v>7810.9740680715231</v>
      </c>
      <c r="AT212" s="10">
        <v>0</v>
      </c>
      <c r="AU212" s="23">
        <f>AS212-AR212</f>
        <v>4785.4388780715235</v>
      </c>
      <c r="AV212" s="17">
        <f>'[1]ПР констр.'!H214+'[2]по будинку'!BH212+'[3]по будинку'!BG212+'[4]по будинку'!BG212+'[5]по будинку'!BG212+'[6]по будинку'!BG212+'[7]по будинку'!BG212+'[8]по будинку'!BG212+'[9]по будинку'!BG212+'[10]по будинку'!BG212+'[11]по будинку'!BG212+'[12]по будинку'!BG212</f>
        <v>29255.352870000002</v>
      </c>
      <c r="AW212" s="10">
        <v>17915.18</v>
      </c>
      <c r="AX212" s="10">
        <f t="shared" si="135"/>
        <v>11340.172870000002</v>
      </c>
      <c r="AY212" s="23">
        <v>0</v>
      </c>
      <c r="AZ212" s="17">
        <f>'[1]Прибирання та вивезення снігу'!H213+'[2]по будинку'!BL212+'[3]по будинку'!BK212+'[4]по будинку'!BK212+'[5]по будинку'!BK212+'[6]по будинку'!BK212+'[7]по будинку'!BK212+'[8]по будинку'!BK212+'[9]по будинку'!BK212+'[10]по будинку'!BK212+'[11]по будинку'!BK212+'[12]по будинку'!BK212</f>
        <v>3271.7954399999999</v>
      </c>
      <c r="BA212" s="10">
        <f>'[1]Прибирання та вивезення снігу'!R213+'[2]по будинку'!BM212+'[3]по будинку'!BL212+'[4]по будинку'!BL212+'[5]по будинку'!BL212+'[6]по будинку'!BL212+'[7]по будинку'!BL212+'[8]по будинку'!BL212+'[9]по будинку'!BL212+'[10]по будинку'!BL212+'[11]по будинку'!BL212+'[12]по будинку'!BL212</f>
        <v>2236.6812115359467</v>
      </c>
      <c r="BB212" s="10">
        <f t="shared" si="142"/>
        <v>1035.1142284640532</v>
      </c>
      <c r="BC212" s="23">
        <v>0</v>
      </c>
      <c r="BD212" s="17">
        <f>'[1]експлуатація номерних знаків'!H214+'[2]по будинку'!BP212+'[3]по будинку'!BO212+'[4]по будинку'!BO212+'[5]по будинку'!BO212+'[6]по будинку'!BO212+'[7]по будинку'!BO212+'[8]по будинку'!BO212+'[9]по будинку'!BO212+'[10]по будинку'!BO212+'[11]по будинку'!BO212+'[12]по будинку'!BO212</f>
        <v>10.215240000000001</v>
      </c>
      <c r="BE212" s="10">
        <f>'[1]експлуатація номерних знаків'!P214+'[2]по будинку'!BQ212+'[3]по будинку'!BP212+'[4]по будинку'!BP212+'[5]по будинку'!BP212+'[6]по будинку'!BP212+'[7]по будинку'!BP212+'[8]по будинку'!BP212+'[9]по будинку'!BP212+'[10]по будинку'!BP212+'[11]по будинку'!BP212+'[12]по будинку'!BP212</f>
        <v>0</v>
      </c>
      <c r="BF212" s="12">
        <f t="shared" si="125"/>
        <v>10.215240000000001</v>
      </c>
      <c r="BG212" s="29">
        <v>0</v>
      </c>
      <c r="BH212" s="17">
        <f>'[1]Освітлення місць загального кор'!H214+'[2]по будинку'!BT212+'[3]по будинку'!BS212+'[4]по будинку'!BS212+'[5]по будинку'!BS212+'[6]по будинку'!BS212+'[7]по будинку'!BS212+'[8]по будинку'!BS212+'[9]по будинку'!BS212+'[10]по будинку'!BS212+'[11]по будинку'!BS212+'[12]по будинку'!BS212</f>
        <v>18522.783930000005</v>
      </c>
      <c r="BI212" s="10">
        <f>'[1]Освітлення місць загального кор'!Q214+'[2]по будинку'!BU212+'[3]по будинку'!BT212+'[4]по будинку'!BT212+'[5]по будинку'!BT212+'[6]по будинку'!BT212+'[7]по будинку'!BT212+'[8]по будинку'!BT212+'[9]по будинку'!BT212+'[10]по будинку'!BT212+'[11]по будинку'!BT212+'[12]по будинку'!BT212</f>
        <v>22580.433079969953</v>
      </c>
      <c r="BJ212" s="10">
        <v>0</v>
      </c>
      <c r="BK212" s="27">
        <f t="shared" si="137"/>
        <v>4057.6491499699478</v>
      </c>
      <c r="BL212" s="17">
        <v>0</v>
      </c>
      <c r="BM212" s="10">
        <f>'[1]Енергопостачання ліфтів'!P214+'[2]по будинку'!BY212+'[3]по будинку'!BX212+'[4]по будинку'!BX212+'[5]по будинку'!BX212+'[6]по будинку'!BX212+'[7]по будинку'!BX212+'[8]по будинку'!BX212+'[9]по будинку'!BX212+'[10]по будинку'!BX212+'[11]по будинку'!BX212+'[12]по будинку'!BX212</f>
        <v>0</v>
      </c>
      <c r="BN212" s="10">
        <f t="shared" si="127"/>
        <v>0</v>
      </c>
      <c r="BO212" s="23">
        <f t="shared" si="128"/>
        <v>0</v>
      </c>
      <c r="BP212" s="134">
        <f t="shared" si="129"/>
        <v>123107.50554000001</v>
      </c>
      <c r="BQ212" s="12">
        <f t="shared" si="129"/>
        <v>110142.74063532379</v>
      </c>
      <c r="BR212" s="10">
        <f t="shared" si="130"/>
        <v>12964.764904676224</v>
      </c>
      <c r="BS212" s="15">
        <v>0</v>
      </c>
      <c r="BT212" s="30">
        <f t="shared" si="131"/>
        <v>0.89468745347566381</v>
      </c>
    </row>
    <row r="213" spans="1:72" ht="17.100000000000001" customHeight="1" x14ac:dyDescent="0.2">
      <c r="A213" s="135">
        <v>208</v>
      </c>
      <c r="B213" s="39" t="s">
        <v>76</v>
      </c>
      <c r="C213" s="36">
        <v>87</v>
      </c>
      <c r="D213" s="22">
        <f>'[1]Прибирання сходових кліто'!H214+'[2]по будинку'!P213+'[3]по будинку'!O213+'[4]по будинку'!O213+'[5]по будинку'!O213+'[6]по будинку'!O213+'[7]по будинку'!O213+'[8]по будинку'!O213+'[9]по будинку'!O213+'[10]по будинку'!O213+'[11]по будинку'!O213+'[12]по будинку'!O213</f>
        <v>10529.98128</v>
      </c>
      <c r="E213" s="11">
        <f>'[1]Прибирання сходових кліто'!Y214+'[2]по будинку'!Q213+'[3]по будинку'!P213+'[4]по будинку'!P213+'[5]по будинку'!P213+'[6]по будинку'!P213+'[7]по будинку'!P213+'[8]по будинку'!P213+'[9]по будинку'!P213+'[10]по будинку'!P213+'[11]по будинку'!P213+'[12]по будинку'!P213</f>
        <v>11650.209477176415</v>
      </c>
      <c r="F213" s="10">
        <v>0</v>
      </c>
      <c r="G213" s="23">
        <f t="shared" si="143"/>
        <v>1120.2281971764151</v>
      </c>
      <c r="H213" s="17">
        <f>'[1]Прибирання прибуд терит.'!H213+'[2]по будинку'!T213+'[3]по будинку'!S213+'[4]по будинку'!S213+'[5]по будинку'!S213+'[6]по будинку'!S213+'[7]по будинку'!S213+'[8]по будинку'!S213+'[9]по будинку'!S213+'[10]по будинку'!S213+'[11]по будинку'!S213+'[12]по будинку'!S213</f>
        <v>29936.962800000005</v>
      </c>
      <c r="I213" s="11">
        <f>'[1]Прибирання прибуд терит.'!AG213+'[2]по будинку'!U213+'[3]по будинку'!T213+'[4]по будинку'!T213+'[5]по будинку'!T213+'[6]по будинку'!T213+'[7]по будинку'!T213+'[8]по будинку'!T213+'[9]по будинку'!T213+'[10]по будинку'!T213+'[11]по будинку'!T213+'[12]по будинку'!T213</f>
        <v>48597.561243142671</v>
      </c>
      <c r="J213" s="10">
        <v>0</v>
      </c>
      <c r="K213" s="23">
        <f t="shared" si="116"/>
        <v>18660.598443142666</v>
      </c>
      <c r="L213" s="22">
        <f>'[1]Вивезення та знешкодження ТПВ'!H215+'[2]по будинку'!X213+'[3]по будинку'!W213+'[4]по будинку'!W213+'[5]по будинку'!W213</f>
        <v>4663.7099999999991</v>
      </c>
      <c r="M213" s="10">
        <f>'[1]Вивезення та знешкодження ТПВ'!V215+'[2]по будинку'!Y213+'[3]по будинку'!X213+'[4]по будинку'!X213+'[5]по будинку'!X213</f>
        <v>4664.6552632749945</v>
      </c>
      <c r="N213" s="10">
        <v>0</v>
      </c>
      <c r="O213" s="15">
        <f t="shared" si="117"/>
        <v>0.94526327499534091</v>
      </c>
      <c r="P213" s="17">
        <f>'[1]Приб підвал, тех.поверхів,покр '!H215+'[2]по будинку'!AB213+'[3]по будинку'!AA213+'[4]по будинку'!AA213+'[5]по будинку'!AA213+'[6]по будинку'!AA213+'[7]по будинку'!AA213+'[8]по будинку'!AA213+'[9]по будинку'!AA213+'[10]по будинку'!AA213+'[11]по будинку'!AA213+'[12]по будинку'!AA213</f>
        <v>854.33759999999984</v>
      </c>
      <c r="Q213" s="11">
        <f>'[1]Приб підвал, тех.поверхів,покр '!Q215+'[2]по будинку'!AC213+'[3]по будинку'!AB213+'[4]по будинку'!AB213+'[5]по будинку'!AB213+'[6]по будинку'!AB213+'[7]по будинку'!AB213+'[8]по будинку'!AB213+'[9]по будинку'!AB213+'[10]по будинку'!AB213+'[11]по будинку'!AB213+'[12]по будинку'!AB213</f>
        <v>431.79718699478178</v>
      </c>
      <c r="R213" s="10">
        <f t="shared" si="118"/>
        <v>422.54041300521806</v>
      </c>
      <c r="S213" s="23">
        <v>0</v>
      </c>
      <c r="T213" s="17">
        <f>'[1]ТО ліфтів'!H215+'[2]по будинку'!AF213+'[3]по будинку'!AE213+'[4]по будинку'!AE213+'[5]по будинку'!AE213+'[6]по будинку'!AE213+'[7]по будинку'!AE213+'[8]по будинку'!AE213+'[9]по будинку'!AE213+'[10]по будинку'!AE213+'[11]по будинку'!AE213+'[12]по будинку'!AE213</f>
        <v>10654.248634285712</v>
      </c>
      <c r="U213" s="10">
        <f>'[1]ТО ліфтів'!Q215+'[2]по будинку'!AG213+'[3]по будинку'!AF213+'[4]по будинку'!AF213+'[5]по будинку'!AF213+'[6]по будинку'!AF213+'[7]по будинку'!AF213+'[8]по будинку'!AF213+'[9]по будинку'!AF213+'[10]по будинку'!AF213+'[11]по будинку'!AF213+'[12]по будинку'!AF213</f>
        <v>10115.310398364185</v>
      </c>
      <c r="V213" s="10">
        <f t="shared" si="119"/>
        <v>538.93823592152694</v>
      </c>
      <c r="W213" s="23">
        <v>0</v>
      </c>
      <c r="X213" s="17">
        <f>'[1]Обслуг. дисп.'!H215+'[2]по будинку'!AJ213+'[3]по будинку'!AI213+'[4]по будинку'!AI213+'[5]по будинку'!AI213+'[6]по будинку'!AI213+'[7]по будинку'!AI213+'[8]по будинку'!AI213+'[9]по будинку'!AI213+'[10]по будинку'!AI213+'[11]по будинку'!AI213+'[12]по будинку'!AI213</f>
        <v>0</v>
      </c>
      <c r="Y213" s="10">
        <f>'[1]Обслуг. дисп.'!O215+'[2]по будинку'!AK213+'[3]по будинку'!AJ213+'[4]по будинку'!AJ213+'[5]по будинку'!AJ213+'[6]по будинку'!AJ213+'[7]по будинку'!AJ213+'[8]по будинку'!AJ213+'[9]по будинку'!AJ213+'[10]по будинку'!AJ213+'[11]по будинку'!AJ213+'[12]по будинку'!AJ213</f>
        <v>0</v>
      </c>
      <c r="Z213" s="10">
        <f t="shared" si="121"/>
        <v>0</v>
      </c>
      <c r="AA213" s="27">
        <f t="shared" si="122"/>
        <v>0</v>
      </c>
      <c r="AB213" s="17">
        <f>'[1]ТО внутр. буд.сист'!H213+'[2]по будинку'!AN213+'[3]по будинку'!AM213+'[4]по будинку'!AM213+'[5]по будинку'!AM213+'[6]по будинку'!AM213+'[7]по будинку'!AM213+'[8]по будинку'!AM213+'[9]по будинку'!AM213+'[10]по будинку'!AM213+'[11]по будинку'!AM213+'[12]по будинку'!AM213</f>
        <v>19183.123439999999</v>
      </c>
      <c r="AC213" s="10">
        <f>'[1]ТО внутр. буд.сист'!W213+'[2]по будинку'!AO213+'[3]по будинку'!AN213+'[4]по будинку'!AN213+'[5]по будинку'!AN213+'[6]по будинку'!AN213+'[7]по будинку'!AN213+'[8]по будинку'!AN213+'[9]по будинку'!AN213+'[10]по будинку'!AN213+'[11]по будинку'!AN213+'[12]по будинку'!AN213</f>
        <v>18117.627482848664</v>
      </c>
      <c r="AD213" s="10">
        <f t="shared" si="133"/>
        <v>1065.4959571513355</v>
      </c>
      <c r="AE213" s="23">
        <v>0</v>
      </c>
      <c r="AF213" s="17">
        <f>[1]Дератизація!H214+'[2]по будинку'!AR213+'[3]по будинку'!AQ213+'[4]по будинку'!AQ213+'[5]по будинку'!AQ213+'[6]по будинку'!AQ213+'[7]по будинку'!AQ213+'[8]по будинку'!AQ213+'[9]по будинку'!AQ213+'[10]по будинку'!AQ213+'[11]по будинку'!AQ213+'[12]по будинку'!AQ213</f>
        <v>1164.1701599999997</v>
      </c>
      <c r="AG213" s="10">
        <f>[1]Дератизація!O214+'[2]по будинку'!AS213+'[3]по будинку'!AR213+'[4]по будинку'!AR213+'[5]по будинку'!AR213+'[6]по будинку'!AR213+'[7]по будинку'!AR213+'[8]по будинку'!AR213+'[9]по будинку'!AR213+'[10]по будинку'!AR213+'[11]по будинку'!AR213+'[12]по будинку'!AR213</f>
        <v>968.69674395477841</v>
      </c>
      <c r="AH213" s="10">
        <f t="shared" si="123"/>
        <v>195.47341604522126</v>
      </c>
      <c r="AI213" s="23">
        <v>0</v>
      </c>
      <c r="AJ213" s="17">
        <f>[1]Дезінсекція!H215+'[2]по будинку'!AV213+'[3]по будинку'!AU213+'[4]по будинку'!AU213+'[5]по будинку'!AU213+'[6]по будинку'!AU213+'[7]по будинку'!AU213+'[8]по будинку'!AU213+'[9]по будинку'!AU213+'[10]по будинку'!AU213+'[11]по будинку'!AU213+'[12]по будинку'!AU213</f>
        <v>38.12075999999999</v>
      </c>
      <c r="AK213" s="10">
        <f>[1]Дезінсекція!O215+'[2]по будинку'!AW213+'[3]по будинку'!AV213+'[4]по будинку'!AV213+'[5]по будинку'!AV213+'[6]по будинку'!AV213+'[7]по будинку'!AV213+'[8]по будинку'!AV213+'[9]по будинку'!AV213+'[10]по будинку'!AV213+'[11]по будинку'!AV213+'[12]по будинку'!AV213</f>
        <v>0</v>
      </c>
      <c r="AL213" s="10">
        <f t="shared" si="124"/>
        <v>38.12075999999999</v>
      </c>
      <c r="AM213" s="23">
        <v>0</v>
      </c>
      <c r="AN213" s="17">
        <f>'[1]Обслуг. ДВК'!H215+'[2]по будинку'!AZ213+'[3]по будинку'!AY213+'[4]по будинку'!AY213+'[5]по будинку'!AY213+'[6]по будинку'!AY213+'[7]по будинку'!AY213+'[8]по будинку'!AY213+'[9]по будинку'!AY213+'[10]по будинку'!AY213+'[11]по будинку'!AY213+'[12]по будинку'!AY213</f>
        <v>1532.9411999999998</v>
      </c>
      <c r="AO213" s="10">
        <f>'[1]Обслуг. ДВК'!Q215+'[2]по будинку'!BA213+'[3]по будинку'!AZ213+'[4]по будинку'!AZ213+'[5]по будинку'!AZ213+'[6]по будинку'!AZ213+'[7]по будинку'!AZ213+'[8]по будинку'!AZ213+'[9]по будинку'!AZ213+'[10]по будинку'!AZ213+'[11]по будинку'!AZ213+'[12]по будинку'!AZ213</f>
        <v>0</v>
      </c>
      <c r="AP213" s="10">
        <f t="shared" si="134"/>
        <v>1532.9411999999998</v>
      </c>
      <c r="AQ213" s="23">
        <v>0</v>
      </c>
      <c r="AR213" s="17">
        <f>'[1]ТО мереж електропост.'!H216+'[2]по будинку'!BD213+'[3]по будинку'!BC213+'[4]по будинку'!BC213+'[5]по будинку'!BC213+'[6]по будинку'!BC213+'[7]по будинку'!BC213+'[8]по будинку'!BC213+'[9]по будинку'!BC213+'[10]по будинку'!BC213+'[11]по будинку'!BC213+'[12]по будинку'!BC213</f>
        <v>2760.6459599999998</v>
      </c>
      <c r="AS213" s="11">
        <f>'[1]ТО мереж електропост.'!P216+'[2]по будинку'!BE213+'[3]по будинку'!BD213+'[4]по будинку'!BD213+'[5]по будинку'!BD213+'[6]по будинку'!BD213+'[7]по будинку'!BD213+'[8]по будинку'!BD213+'[9]по будинку'!BD213+'[10]по будинку'!BD213+'[11]по будинку'!BD213+'[12]по будинку'!BD213</f>
        <v>8040.2848764407736</v>
      </c>
      <c r="AT213" s="10">
        <v>0</v>
      </c>
      <c r="AU213" s="23">
        <f t="shared" ref="AU213:AU246" si="144">AS213-AR213</f>
        <v>5279.6389164407738</v>
      </c>
      <c r="AV213" s="17">
        <f>'[1]ПР констр.'!H215+'[2]по будинку'!BH213+'[3]по будинку'!BG213+'[4]по будинку'!BG213+'[5]по будинку'!BG213+'[6]по будинку'!BG213+'[7]по будинку'!BG213+'[8]по будинку'!BG213+'[9]по будинку'!BG213+'[10]по будинку'!BG213+'[11]по будинку'!BG213+'[12]по будинку'!BG213</f>
        <v>33320.518199999991</v>
      </c>
      <c r="AW213" s="10">
        <v>12450.84</v>
      </c>
      <c r="AX213" s="10">
        <f t="shared" si="135"/>
        <v>20869.678199999991</v>
      </c>
      <c r="AY213" s="23">
        <v>0</v>
      </c>
      <c r="AZ213" s="17">
        <f>'[1]Прибирання та вивезення снігу'!H214+'[2]по будинку'!BL213+'[3]по будинку'!BK213+'[4]по будинку'!BK213+'[5]по будинку'!BK213+'[6]по будинку'!BK213+'[7]по будинку'!BK213+'[8]по будинку'!BK213+'[9]по будинку'!BK213+'[10]по будинку'!BK213+'[11]по будинку'!BK213+'[12]по будинку'!BK213</f>
        <v>6947.4409199999991</v>
      </c>
      <c r="BA213" s="10">
        <f>'[1]Прибирання та вивезення снігу'!R214+'[2]по будинку'!BM213+'[3]по будинку'!BL213+'[4]по будинку'!BL213+'[5]по будинку'!BL213+'[6]по будинку'!BL213+'[7]по будинку'!BL213+'[8]по будинку'!BL213+'[9]по будинку'!BL213+'[10]по будинку'!BL213+'[11]по будинку'!BL213+'[12]по будинку'!BL213</f>
        <v>2637.8043531389503</v>
      </c>
      <c r="BB213" s="10">
        <f t="shared" si="142"/>
        <v>4309.6365668610488</v>
      </c>
      <c r="BC213" s="23">
        <v>0</v>
      </c>
      <c r="BD213" s="17">
        <f>'[1]експлуатація номерних знаків'!H215+'[2]по будинку'!BP213+'[3]по будинку'!BO213+'[4]по будинку'!BO213+'[5]по будинку'!BO213+'[6]по будинку'!BO213+'[7]по будинку'!BO213+'[8]по будинку'!BO213+'[9]по будинку'!BO213+'[10]по будинку'!BO213+'[11]по будинку'!BO213+'[12]по будинку'!BO213</f>
        <v>28.658160000000006</v>
      </c>
      <c r="BE213" s="10">
        <f>'[1]експлуатація номерних знаків'!P215+'[2]по будинку'!BQ213+'[3]по будинку'!BP213+'[4]по будинку'!BP213+'[5]по будинку'!BP213+'[6]по будинку'!BP213+'[7]по будинку'!BP213+'[8]по будинку'!BP213+'[9]по будинку'!BP213+'[10]по будинку'!BP213+'[11]по будинку'!BP213+'[12]по будинку'!BP213</f>
        <v>0</v>
      </c>
      <c r="BF213" s="12">
        <f t="shared" si="125"/>
        <v>28.658160000000006</v>
      </c>
      <c r="BG213" s="29">
        <v>0</v>
      </c>
      <c r="BH213" s="17">
        <f>'[1]Освітлення місць загального кор'!H215+'[2]по будинку'!BT213+'[3]по будинку'!BS213+'[4]по будинку'!BS213+'[5]по будинку'!BS213+'[6]по будинку'!BS213+'[7]по будинку'!BS213+'[8]по будинку'!BS213+'[9]по будинку'!BS213+'[10]по будинку'!BS213+'[11]по будинку'!BS213+'[12]по будинку'!BS213</f>
        <v>6211.5210000000015</v>
      </c>
      <c r="BI213" s="10">
        <f>'[1]Освітлення місць загального кор'!Q215+'[2]по будинку'!BU213+'[3]по будинку'!BT213+'[4]по будинку'!BT213+'[5]по будинку'!BT213+'[6]по будинку'!BT213+'[7]по будинку'!BT213+'[8]по будинку'!BT213+'[9]по будинку'!BT213+'[10]по будинку'!BT213+'[11]по будинку'!BT213+'[12]по будинку'!BT213</f>
        <v>7819.3423387180255</v>
      </c>
      <c r="BJ213" s="10">
        <v>0</v>
      </c>
      <c r="BK213" s="27">
        <f t="shared" si="137"/>
        <v>1607.821338718024</v>
      </c>
      <c r="BL213" s="17">
        <f>'[1]Енергопостачання ліфтів'!H215+'[2]по будинку'!BX213+'[3]по будинку'!BW213+'[4]по будинку'!BW213+'[5]по будинку'!BW213+'[6]по будинку'!BW213+'[7]по будинку'!BW213+'[8]по будинку'!BW213+'[9]по будинку'!BW213+'[10]по будинку'!BW213+'[11]по будинку'!BW213+'[12]по будинку'!BW213</f>
        <v>6648.4107599999988</v>
      </c>
      <c r="BM213" s="10">
        <f>'[1]Енергопостачання ліфтів'!P215+'[2]по будинку'!BY213+'[3]по будинку'!BX213+'[4]по будинку'!BX213+'[5]по будинку'!BX213+'[6]по будинку'!BX213+'[7]по будинку'!BX213+'[8]по будинку'!BX213+'[9]по будинку'!BX213+'[10]по будинку'!BX213+'[11]по будинку'!BX213+'[12]по будинку'!BX213</f>
        <v>4160.4948695308485</v>
      </c>
      <c r="BN213" s="10">
        <f t="shared" si="127"/>
        <v>2487.9158904691503</v>
      </c>
      <c r="BO213" s="23">
        <v>0</v>
      </c>
      <c r="BP213" s="134">
        <f t="shared" si="129"/>
        <v>134474.79087428568</v>
      </c>
      <c r="BQ213" s="12">
        <f t="shared" si="129"/>
        <v>129654.62423358508</v>
      </c>
      <c r="BR213" s="10">
        <f t="shared" si="130"/>
        <v>4820.1666407005978</v>
      </c>
      <c r="BS213" s="15">
        <v>0</v>
      </c>
      <c r="BT213" s="30">
        <f t="shared" si="131"/>
        <v>0.9641556115509653</v>
      </c>
    </row>
    <row r="214" spans="1:72" ht="17.100000000000001" customHeight="1" x14ac:dyDescent="0.2">
      <c r="A214" s="136">
        <v>209</v>
      </c>
      <c r="B214" s="39" t="s">
        <v>98</v>
      </c>
      <c r="C214" s="36">
        <v>22</v>
      </c>
      <c r="D214" s="22">
        <f>'[1]Прибирання сходових кліто'!H215+'[2]по будинку'!P214+'[3]по будинку'!O214+'[4]по будинку'!O214+'[5]по будинку'!O214+'[6]по будинку'!O214+'[7]по будинку'!O214+'[8]по будинку'!O214+'[9]по будинку'!O214+'[10]по будинку'!O214+'[11]по будинку'!O214+'[12]по будинку'!O214</f>
        <v>22677.971440000005</v>
      </c>
      <c r="E214" s="11">
        <f>'[1]Прибирання сходових кліто'!Y215+'[2]по будинку'!Q214+'[3]по будинку'!P214+'[4]по будинку'!P214+'[5]по будинку'!P214+'[6]по будинку'!P214+'[7]по будинку'!P214+'[8]по будинку'!P214+'[9]по будинку'!P214+'[10]по будинку'!P214+'[11]по будинку'!P214+'[12]по будинку'!P214</f>
        <v>23459.609645589713</v>
      </c>
      <c r="F214" s="10">
        <v>0</v>
      </c>
      <c r="G214" s="23">
        <f t="shared" si="143"/>
        <v>781.63820558970838</v>
      </c>
      <c r="H214" s="17">
        <f>'[1]Прибирання прибуд терит.'!H214+'[2]по будинку'!T214+'[3]по будинку'!S214+'[4]по будинку'!S214+'[5]по будинку'!S214+'[6]по будинку'!S214+'[7]по будинку'!S214+'[8]по будинку'!S214+'[9]по будинку'!S214+'[10]по будинку'!S214+'[11]по будинку'!S214+'[12]по будинку'!S214</f>
        <v>46066.402800000003</v>
      </c>
      <c r="I214" s="11">
        <f>'[1]Прибирання прибуд терит.'!AG214+'[2]по будинку'!U214+'[3]по будинку'!T214+'[4]по будинку'!T214+'[5]по будинку'!T214+'[6]по будинку'!T214+'[7]по будинку'!T214+'[8]по будинку'!T214+'[9]по будинку'!T214+'[10]по будинку'!T214+'[11]по будинку'!T214+'[12]по будинку'!T214</f>
        <v>66522.054060810289</v>
      </c>
      <c r="J214" s="10">
        <v>0</v>
      </c>
      <c r="K214" s="23">
        <f t="shared" si="116"/>
        <v>20455.651260810286</v>
      </c>
      <c r="L214" s="22">
        <f>'[1]Вивезення та знешкодження ТПВ'!H216+'[2]по будинку'!X214+'[3]по будинку'!W214+'[4]по будинку'!W214+'[5]по будинку'!W214</f>
        <v>10781.74</v>
      </c>
      <c r="M214" s="10">
        <f>'[1]Вивезення та знешкодження ТПВ'!V216+'[2]по будинку'!Y214+'[3]по будинку'!X214+'[4]по будинку'!X214+'[5]по будинку'!X214</f>
        <v>11781.413018550458</v>
      </c>
      <c r="N214" s="10">
        <v>0</v>
      </c>
      <c r="O214" s="15">
        <f t="shared" si="117"/>
        <v>999.67301855045844</v>
      </c>
      <c r="P214" s="17">
        <f>'[1]Приб підвал, тех.поверхів,покр '!H216+'[2]по будинку'!AB214+'[3]по будинку'!AA214+'[4]по будинку'!AA214+'[5]по будинку'!AA214+'[6]по будинку'!AA214+'[7]по будинку'!AA214+'[8]по будинку'!AA214+'[9]по будинку'!AA214+'[10]по будинку'!AA214+'[11]по будинку'!AA214+'[12]по будинку'!AA214</f>
        <v>1713.16174</v>
      </c>
      <c r="Q214" s="11">
        <f>'[1]Приб підвал, тех.поверхів,покр '!Q216+'[2]по будинку'!AC214+'[3]по будинку'!AB214+'[4]по будинку'!AB214+'[5]по будинку'!AB214+'[6]по будинку'!AB214+'[7]по будинку'!AB214+'[8]по будинку'!AB214+'[9]по будинку'!AB214+'[10]по будинку'!AB214+'[11]по будинку'!AB214+'[12]по будинку'!AB214</f>
        <v>863.59437398956356</v>
      </c>
      <c r="R214" s="10">
        <f t="shared" si="118"/>
        <v>849.56736601043644</v>
      </c>
      <c r="S214" s="23">
        <v>0</v>
      </c>
      <c r="T214" s="17">
        <f>'[1]ТО ліфтів'!H216+'[2]по будинку'!AF214+'[3]по будинку'!AE214+'[4]по будинку'!AE214+'[5]по будинку'!AE214+'[6]по будинку'!AE214+'[7]по будинку'!AE214+'[8]по будинку'!AE214+'[9]по будинку'!AE214+'[10]по будинку'!AE214+'[11]по будинку'!AE214+'[12]по будинку'!AE214</f>
        <v>21300.538050000003</v>
      </c>
      <c r="U214" s="10">
        <f>'[1]ТО ліфтів'!Q216+'[2]по будинку'!AG214+'[3]по будинку'!AF214+'[4]по будинку'!AF214+'[5]по будинку'!AF214+'[6]по будинку'!AF214+'[7]по будинку'!AF214+'[8]по будинку'!AF214+'[9]по будинку'!AF214+'[10]по будинку'!AF214+'[11]по будинку'!AF214+'[12]по будинку'!AF214</f>
        <v>20363.070641610804</v>
      </c>
      <c r="V214" s="10">
        <f t="shared" si="119"/>
        <v>937.46740838919868</v>
      </c>
      <c r="W214" s="23">
        <v>0</v>
      </c>
      <c r="X214" s="17">
        <f>'[1]Обслуг. дисп.'!H216+'[2]по будинку'!AJ214+'[3]по будинку'!AI214+'[4]по будинку'!AI214+'[5]по будинку'!AI214+'[6]по будинку'!AI214+'[7]по будинку'!AI214+'[8]по будинку'!AI214+'[9]по будинку'!AI214+'[10]по будинку'!AI214+'[11]по будинку'!AI214+'[12]по будинку'!AI214</f>
        <v>0</v>
      </c>
      <c r="Y214" s="10">
        <f>'[1]Обслуг. дисп.'!O216+'[2]по будинку'!AK214+'[3]по будинку'!AJ214+'[4]по будинку'!AJ214+'[5]по будинку'!AJ214+'[6]по будинку'!AJ214+'[7]по будинку'!AJ214+'[8]по будинку'!AJ214+'[9]по будинку'!AJ214+'[10]по будинку'!AJ214+'[11]по будинку'!AJ214+'[12]по будинку'!AJ214</f>
        <v>0</v>
      </c>
      <c r="Z214" s="10">
        <f t="shared" si="121"/>
        <v>0</v>
      </c>
      <c r="AA214" s="27">
        <f t="shared" si="122"/>
        <v>0</v>
      </c>
      <c r="AB214" s="17">
        <f>'[1]ТО внутр. буд.сист'!H214+'[2]по будинку'!AN214+'[3]по будинку'!AM214+'[4]по будинку'!AM214+'[5]по будинку'!AM214+'[6]по будинку'!AM214+'[7]по будинку'!AM214+'[8]по будинку'!AM214+'[9]по будинку'!AM214+'[10]по будинку'!AM214+'[11]по будинку'!AM214+'[12]по будинку'!AM214</f>
        <v>38406.827720000001</v>
      </c>
      <c r="AC214" s="10">
        <f>'[1]ТО внутр. буд.сист'!W214+'[2]по будинку'!AO214+'[3]по будинку'!AN214+'[4]по будинку'!AN214+'[5]по будинку'!AN214+'[6]по будинку'!AN214+'[7]по будинку'!AN214+'[8]по будинку'!AN214+'[9]по будинку'!AN214+'[10]по будинку'!AN214+'[11]по будинку'!AN214+'[12]по будинку'!AN214</f>
        <v>32485.649010798501</v>
      </c>
      <c r="AD214" s="10">
        <f>AB214-AC214</f>
        <v>5921.1787092015002</v>
      </c>
      <c r="AE214" s="23">
        <v>0</v>
      </c>
      <c r="AF214" s="17">
        <f>[1]Дератизація!H215+'[2]по будинку'!AR214+'[3]по будинку'!AQ214+'[4]по будинку'!AQ214+'[5]по будинку'!AQ214+'[6]по будинку'!AQ214+'[7]по будинку'!AQ214+'[8]по будинку'!AQ214+'[9]по будинку'!AQ214+'[10]по будинку'!AQ214+'[11]по будинку'!AQ214+'[12]по будинку'!AQ214</f>
        <v>2343.6098000000002</v>
      </c>
      <c r="AG214" s="10">
        <f>[1]Дератизація!O215+'[2]по будинку'!AS214+'[3]по будинку'!AR214+'[4]по будинку'!AR214+'[5]по будинку'!AR214+'[6]по будинку'!AR214+'[7]по будинку'!AR214+'[8]по будинку'!AR214+'[9]по будинку'!AR214+'[10]по будинку'!AR214+'[11]по будинку'!AR214+'[12]по будинку'!AR214</f>
        <v>1930.1733879546143</v>
      </c>
      <c r="AH214" s="10">
        <f t="shared" si="123"/>
        <v>413.43641204538585</v>
      </c>
      <c r="AI214" s="23">
        <v>0</v>
      </c>
      <c r="AJ214" s="17">
        <f>[1]Дезінсекція!H216+'[2]по будинку'!AV214+'[3]по будинку'!AU214+'[4]по будинку'!AU214+'[5]по будинку'!AU214+'[6]по будинку'!AU214+'[7]по будинку'!AU214+'[8]по будинку'!AU214+'[9]по будинку'!AU214+'[10]по будинку'!AU214+'[11]по будинку'!AU214+'[12]по будинку'!AU214</f>
        <v>76.039640000000006</v>
      </c>
      <c r="AK214" s="10">
        <f>[1]Дезінсекція!O216+'[2]по будинку'!AW214+'[3]по будинку'!AV214+'[4]по будинку'!AV214+'[5]по будинку'!AV214+'[6]по будинку'!AV214+'[7]по будинку'!AV214+'[8]по будинку'!AV214+'[9]по будинку'!AV214+'[10]по будинку'!AV214+'[11]по будинку'!AV214+'[12]по будинку'!AV214</f>
        <v>0</v>
      </c>
      <c r="AL214" s="10">
        <f t="shared" si="124"/>
        <v>76.039640000000006</v>
      </c>
      <c r="AM214" s="23">
        <v>0</v>
      </c>
      <c r="AN214" s="17">
        <f>'[1]Обслуг. ДВК'!H216+'[2]по будинку'!AZ214+'[3]по будинку'!AY214+'[4]по будинку'!AY214+'[5]по будинку'!AY214+'[6]по будинку'!AY214+'[7]по будинку'!AY214+'[8]по будинку'!AY214+'[9]по будинку'!AY214+'[10]по будинку'!AY214+'[11]по будинку'!AY214+'[12]по будинку'!AY214</f>
        <v>2905.3952000000008</v>
      </c>
      <c r="AO214" s="10">
        <f>'[1]Обслуг. ДВК'!Q216+'[2]по будинку'!BA214+'[3]по будинку'!AZ214+'[4]по будинку'!AZ214+'[5]по будинку'!AZ214+'[6]по будинку'!AZ214+'[7]по будинку'!AZ214+'[8]по будинку'!AZ214+'[9]по будинку'!AZ214+'[10]по будинку'!AZ214+'[11]по будинку'!AZ214+'[12]по будинку'!AZ214</f>
        <v>4261.0753892524453</v>
      </c>
      <c r="AP214" s="10">
        <v>0</v>
      </c>
      <c r="AQ214" s="23">
        <f>AO214-AN214</f>
        <v>1355.6801892524445</v>
      </c>
      <c r="AR214" s="17">
        <f>'[1]ТО мереж електропост.'!H217+'[2]по будинку'!BD214+'[3]по будинку'!BC214+'[4]по будинку'!BC214+'[5]по будинку'!BC214+'[6]по будинку'!BC214+'[7]по будинку'!BC214+'[8]по будинку'!BC214+'[9]по будинку'!BC214+'[10]по будинку'!BC214+'[11]по будинку'!BC214+'[12]по будинку'!BC214</f>
        <v>6238.655240000001</v>
      </c>
      <c r="AS214" s="11">
        <f>'[1]ТО мереж електропост.'!P217+'[2]по будинку'!BE214+'[3]по будинку'!BD214+'[4]по будинку'!BD214+'[5]по будинку'!BD214+'[6]по будинку'!BD214+'[7]по будинку'!BD214+'[8]по будинку'!BD214+'[9]по будинку'!BD214+'[10]по будинку'!BD214+'[11]по будинку'!BD214+'[12]по будинку'!BD214</f>
        <v>19898.98149373132</v>
      </c>
      <c r="AT214" s="10">
        <f>AR214-AS214</f>
        <v>-13660.32625373132</v>
      </c>
      <c r="AU214" s="23">
        <v>0</v>
      </c>
      <c r="AV214" s="17">
        <f>'[1]ПР констр.'!H216+'[2]по будинку'!BH214+'[3]по будинку'!BG214+'[4]по будинку'!BG214+'[5]по будинку'!BG214+'[6]по будинку'!BG214+'[7]по будинку'!BG214+'[8]по будинку'!BG214+'[9]по будинку'!BG214+'[10]по будинку'!BG214+'[11]по будинку'!BG214+'[12]по будинку'!BG214</f>
        <v>63831.873019999992</v>
      </c>
      <c r="AW214" s="10">
        <v>104460.31</v>
      </c>
      <c r="AX214" s="10">
        <v>0</v>
      </c>
      <c r="AY214" s="23">
        <f>AW214-AV214</f>
        <v>40628.436980000006</v>
      </c>
      <c r="AZ214" s="17">
        <f>'[1]Прибирання та вивезення снігу'!H215+'[2]по будинку'!BL214+'[3]по будинку'!BK214+'[4]по будинку'!BK214+'[5]по будинку'!BK214+'[6]по будинку'!BK214+'[7]по будинку'!BK214+'[8]по будинку'!BK214+'[9]по будинку'!BK214+'[10]по будинку'!BK214+'[11]по будинку'!BK214+'[12]по будинку'!BK214</f>
        <v>8632.2015200000005</v>
      </c>
      <c r="BA214" s="10">
        <f>'[1]Прибирання та вивезення снігу'!R215+'[2]по будинку'!BM214+'[3]по будинку'!BL214+'[4]по будинку'!BL214+'[5]по будинку'!BL214+'[6]по будинку'!BL214+'[7]по будинку'!BL214+'[8]по будинку'!BL214+'[9]по будинку'!BL214+'[10]по будинку'!BL214+'[11]по будинку'!BL214+'[12]по будинку'!BL214</f>
        <v>3213.7496385926115</v>
      </c>
      <c r="BB214" s="10">
        <f t="shared" si="142"/>
        <v>5418.451881407389</v>
      </c>
      <c r="BC214" s="23">
        <v>0</v>
      </c>
      <c r="BD214" s="17">
        <f>'[1]експлуатація номерних знаків'!H216+'[2]по будинку'!BP214+'[3]по будинку'!BO214+'[4]по будинку'!BO214+'[5]по будинку'!BO214+'[6]по будинку'!BO214+'[7]по будинку'!BO214+'[8]по будинку'!BO214+'[9]по будинку'!BO214+'[10]по будинку'!BO214+'[11]по будинку'!BO214+'[12]по будинку'!BO214</f>
        <v>15.888880000000002</v>
      </c>
      <c r="BE214" s="10">
        <f>'[1]експлуатація номерних знаків'!P216+'[2]по будинку'!BQ214+'[3]по будинку'!BP214+'[4]по будинку'!BP214+'[5]по будинку'!BP214+'[6]по будинку'!BP214+'[7]по будинку'!BP214+'[8]по будинку'!BP214+'[9]по будинку'!BP214+'[10]по будинку'!BP214+'[11]по будинку'!BP214+'[12]по будинку'!BP214</f>
        <v>0</v>
      </c>
      <c r="BF214" s="12">
        <f t="shared" si="125"/>
        <v>15.888880000000002</v>
      </c>
      <c r="BG214" s="29">
        <v>0</v>
      </c>
      <c r="BH214" s="17">
        <f>'[1]Освітлення місць загального кор'!H216+'[2]по будинку'!BT214+'[3]по будинку'!BS214+'[4]по будинку'!BS214+'[5]по будинку'!BS214+'[6]по будинку'!BS214+'[7]по будинку'!BS214+'[8]по будинку'!BS214+'[9]по будинку'!BS214+'[10]по будинку'!BS214+'[11]по будинку'!BS214+'[12]по будинку'!BS214</f>
        <v>16056.280700000005</v>
      </c>
      <c r="BI214" s="10">
        <f>'[1]Освітлення місць загального кор'!Q216+'[2]по будинку'!BU214+'[3]по будинку'!BT214+'[4]по будинку'!BT214+'[5]по будинку'!BT214+'[6]по будинку'!BT214+'[7]по будинку'!BT214+'[8]по будинку'!BT214+'[9]по будинку'!BT214+'[10]по будинку'!BT214+'[11]по будинку'!BT214+'[12]по будинку'!BT214</f>
        <v>16048.533899067364</v>
      </c>
      <c r="BJ214" s="10">
        <f>BH214-BI214</f>
        <v>7.7468009326403262</v>
      </c>
      <c r="BK214" s="27">
        <v>0</v>
      </c>
      <c r="BL214" s="17">
        <f>'[1]Енергопостачання ліфтів'!H216+'[2]по будинку'!BX214+'[3]по будинку'!BW214+'[4]по будинку'!BW214+'[5]по будинку'!BW214+'[6]по будинку'!BW214+'[7]по будинку'!BW214+'[8]по будинку'!BW214+'[9]по будинку'!BW214+'[10]по будинку'!BW214+'[11]по будинку'!BW214+'[12]по будинку'!BW214</f>
        <v>24062.195849999996</v>
      </c>
      <c r="BM214" s="10">
        <f>'[1]Енергопостачання ліфтів'!P216+'[2]по будинку'!BY214+'[3]по будинку'!BX214+'[4]по будинку'!BX214+'[5]по будинку'!BX214+'[6]по будинку'!BX214+'[7]по будинку'!BX214+'[8]по будинку'!BX214+'[9]по будинку'!BX214+'[10]по будинку'!BX214+'[11]по будинку'!BX214+'[12]по будинку'!BX214</f>
        <v>26266.476607918747</v>
      </c>
      <c r="BN214" s="10">
        <v>0</v>
      </c>
      <c r="BO214" s="23">
        <f t="shared" si="128"/>
        <v>2204.2807579187502</v>
      </c>
      <c r="BP214" s="134">
        <f t="shared" si="129"/>
        <v>265108.78160000005</v>
      </c>
      <c r="BQ214" s="12">
        <f t="shared" si="129"/>
        <v>331554.6911678664</v>
      </c>
      <c r="BR214" s="10">
        <v>0</v>
      </c>
      <c r="BS214" s="15">
        <f t="shared" si="139"/>
        <v>66445.909567866358</v>
      </c>
      <c r="BT214" s="30">
        <f t="shared" si="131"/>
        <v>1.2506363959988354</v>
      </c>
    </row>
    <row r="215" spans="1:72" ht="17.100000000000001" customHeight="1" x14ac:dyDescent="0.2">
      <c r="A215" s="136">
        <v>210</v>
      </c>
      <c r="B215" s="39" t="s">
        <v>27</v>
      </c>
      <c r="C215" s="36">
        <v>2</v>
      </c>
      <c r="D215" s="22">
        <f>'[1]Прибирання сходових кліто'!H216+'[2]по будинку'!P215+'[3]по будинку'!O215+'[4]по будинку'!O215+'[5]по будинку'!O215+'[6]по будинку'!O215+'[7]по будинку'!O215+'[8]по будинку'!O215+'[9]по будинку'!O215+'[10]по будинку'!O215+'[11]по будинку'!O215+'[12]по будинку'!O215</f>
        <v>35245.193028999995</v>
      </c>
      <c r="E215" s="11">
        <f>'[1]Прибирання сходових кліто'!Y216+'[2]по будинку'!Q215+'[3]по будинку'!P215+'[4]по будинку'!P215+'[5]по будинку'!P215+'[6]по будинку'!P215+'[7]по будинку'!P215+'[8]по будинку'!P215+'[9]по будинку'!P215+'[10]по будинку'!P215+'[11]по будинку'!P215+'[12]по будинку'!P215</f>
        <v>34948.509844988919</v>
      </c>
      <c r="F215" s="10">
        <f t="shared" si="132"/>
        <v>296.68318401107535</v>
      </c>
      <c r="G215" s="23">
        <v>0</v>
      </c>
      <c r="H215" s="17">
        <f>'[1]Прибирання прибуд терит.'!H215+'[2]по будинку'!T215+'[3]по будинку'!S215+'[4]по будинку'!S215+'[5]по будинку'!S215+'[6]по будинку'!S215+'[7]по будинку'!S215+'[8]по будинку'!S215+'[9]по будинку'!S215+'[10]по будинку'!S215+'[11]по будинку'!S215+'[12]по будинку'!S215</f>
        <v>51162.231137999996</v>
      </c>
      <c r="I215" s="11">
        <f>'[1]Прибирання прибуд терит.'!AG215+'[2]по будинку'!U215+'[3]по будинку'!T215+'[4]по будинку'!T215+'[5]по будинку'!T215+'[6]по будинку'!T215+'[7]по будинку'!T215+'[8]по будинку'!T215+'[9]по будинку'!T215+'[10]по будинку'!T215+'[11]по будинку'!T215+'[12]по будинку'!T215</f>
        <v>58524.311841583563</v>
      </c>
      <c r="J215" s="10">
        <v>0</v>
      </c>
      <c r="K215" s="23">
        <f t="shared" si="116"/>
        <v>7362.0807035835678</v>
      </c>
      <c r="L215" s="22">
        <f>'[1]Вивезення та знешкодження ТПВ'!H217+'[2]по будинку'!X215+'[3]по будинку'!W215+'[4]по будинку'!W215+'[5]по будинку'!W215</f>
        <v>12717.905550000001</v>
      </c>
      <c r="M215" s="10">
        <f>'[1]Вивезення та знешкодження ТПВ'!V217+'[2]по будинку'!Y215+'[3]по будинку'!X215+'[4]по будинку'!X215+'[5]по будинку'!X215</f>
        <v>13782.662641858109</v>
      </c>
      <c r="N215" s="10">
        <v>0</v>
      </c>
      <c r="O215" s="15">
        <f t="shared" si="117"/>
        <v>1064.7570918581077</v>
      </c>
      <c r="P215" s="17">
        <f>'[1]Приб підвал, тех.поверхів,покр '!H217+'[2]по будинку'!AB215+'[3]по будинку'!AA215+'[4]по будинку'!AA215+'[5]по будинку'!AA215+'[6]по будинку'!AA215+'[7]по будинку'!AA215+'[8]по будинку'!AA215+'[9]по будинку'!AA215+'[10]по будинку'!AA215+'[11]по будинку'!AA215+'[12]по будинку'!AA215</f>
        <v>921.78400600000009</v>
      </c>
      <c r="Q215" s="11">
        <f>'[1]Приб підвал, тех.поверхів,покр '!Q217+'[2]по будинку'!AC215+'[3]по будинку'!AB215+'[4]по будинку'!AB215+'[5]по будинку'!AB215+'[6]по будинку'!AB215+'[7]по будинку'!AB215+'[8]по будинку'!AB215+'[9]по будинку'!AB215+'[10]по будинку'!AB215+'[11]по будинку'!AB215+'[12]по будинку'!AB215</f>
        <v>123.80706346129043</v>
      </c>
      <c r="R215" s="10">
        <f t="shared" si="118"/>
        <v>797.97694253870964</v>
      </c>
      <c r="S215" s="23">
        <v>0</v>
      </c>
      <c r="T215" s="17">
        <f>'[1]ТО ліфтів'!H217+'[2]по будинку'!AF215+'[3]по будинку'!AE215+'[4]по будинку'!AE215+'[5]по будинку'!AE215+'[6]по будинку'!AE215+'[7]по будинку'!AE215+'[8]по будинку'!AE215+'[9]по будинку'!AE215+'[10]по будинку'!AE215+'[11]по будинку'!AE215+'[12]по будинку'!AE215</f>
        <v>47583.508317428583</v>
      </c>
      <c r="U215" s="10">
        <f>'[1]ТО ліфтів'!Q217+'[2]по будинку'!AG215+'[3]по будинку'!AF215+'[4]по будинку'!AF215+'[5]по будинку'!AF215+'[6]по будинку'!AF215+'[7]по будинку'!AF215+'[8]по будинку'!AF215+'[9]по будинку'!AF215+'[10]по будинку'!AF215+'[11]по будинку'!AF215+'[12]по будинку'!AF215</f>
        <v>45125.920314246403</v>
      </c>
      <c r="V215" s="10">
        <f t="shared" si="119"/>
        <v>2457.5880031821798</v>
      </c>
      <c r="W215" s="23">
        <v>0</v>
      </c>
      <c r="X215" s="17">
        <f>'[1]Обслуг. дисп.'!H217+'[2]по будинку'!AJ215+'[3]по будинку'!AI215+'[4]по будинку'!AI215+'[5]по будинку'!AI215+'[6]по будинку'!AI215+'[7]по будинку'!AI215+'[8]по будинку'!AI215+'[9]по будинку'!AI215+'[10]по будинку'!AI215+'[11]по будинку'!AI215+'[12]по будинку'!AI215</f>
        <v>0</v>
      </c>
      <c r="Y215" s="10">
        <f>'[1]Обслуг. дисп.'!O217+'[2]по будинку'!AK215+'[3]по будинку'!AJ215+'[4]по будинку'!AJ215+'[5]по будинку'!AJ215+'[6]по будинку'!AJ215+'[7]по будинку'!AJ215+'[8]по будинку'!AJ215+'[9]по будинку'!AJ215+'[10]по будинку'!AJ215+'[11]по будинку'!AJ215+'[12]по будинку'!AJ215</f>
        <v>0</v>
      </c>
      <c r="Z215" s="10">
        <f t="shared" si="121"/>
        <v>0</v>
      </c>
      <c r="AA215" s="27">
        <f t="shared" si="122"/>
        <v>0</v>
      </c>
      <c r="AB215" s="17">
        <f>'[1]ТО внутр. буд.сист'!H215+'[2]по будинку'!AN215+'[3]по будинку'!AM215+'[4]по будинку'!AM215+'[5]по будинку'!AM215+'[6]по будинку'!AM215+'[7]по будинку'!AM215+'[8]по будинку'!AM215+'[9]по будинку'!AM215+'[10]по будинку'!AM215+'[11]по будинку'!AM215+'[12]по будинку'!AM215</f>
        <v>48103.610660000006</v>
      </c>
      <c r="AC215" s="10">
        <f>'[1]ТО внутр. буд.сист'!W215+'[2]по будинку'!AO215+'[3]по будинку'!AN215+'[4]по будинку'!AN215+'[5]по будинку'!AN215+'[6]по будинку'!AN215+'[7]по будинку'!AN215+'[8]по будинку'!AN215+'[9]по будинку'!AN215+'[10]по будинку'!AN215+'[11]по будинку'!AN215+'[12]по будинку'!AN215</f>
        <v>27176.272637725691</v>
      </c>
      <c r="AD215" s="10">
        <f t="shared" si="133"/>
        <v>20927.338022274314</v>
      </c>
      <c r="AE215" s="23">
        <v>0</v>
      </c>
      <c r="AF215" s="17">
        <f>[1]Дератизація!H216+'[2]по будинку'!AR215+'[3]по будинку'!AQ215+'[4]по будинку'!AQ215+'[5]по будинку'!AQ215+'[6]по будинку'!AQ215+'[7]по будинку'!AQ215+'[8]по будинку'!AQ215+'[9]по будинку'!AQ215+'[10]по будинку'!AQ215+'[11]по будинку'!AQ215+'[12]по будинку'!AQ215</f>
        <v>1264.7464239999999</v>
      </c>
      <c r="AG215" s="10">
        <f>[1]Дератизація!O216+'[2]по будинку'!AS215+'[3]по будинку'!AR215+'[4]по будинку'!AR215+'[5]по будинку'!AR215+'[6]по будинку'!AR215+'[7]по будинку'!AR215+'[8]по будинку'!AR215+'[9]по будинку'!AR215+'[10]по будинку'!AR215+'[11]по будинку'!AR215+'[12]по будинку'!AR215</f>
        <v>1032.4742935567701</v>
      </c>
      <c r="AH215" s="10">
        <f t="shared" si="123"/>
        <v>232.2721304432298</v>
      </c>
      <c r="AI215" s="23">
        <v>0</v>
      </c>
      <c r="AJ215" s="17">
        <f>[1]Дезінсекція!H217+'[2]по будинку'!AV215+'[3]по будинку'!AU215+'[4]по будинку'!AU215+'[5]по будинку'!AU215+'[6]по будинку'!AU215+'[7]по будинку'!AU215+'[8]по будинку'!AU215+'[9]по будинку'!AU215+'[10]по будинку'!AU215+'[11]по будинку'!AU215+'[12]по будинку'!AU215</f>
        <v>26.773361999999999</v>
      </c>
      <c r="AK215" s="10">
        <f>[1]Дезінсекція!O217+'[2]по будинку'!AW215+'[3]по будинку'!AV215+'[4]по будинку'!AV215+'[5]по будинку'!AV215+'[6]по будинку'!AV215+'[7]по будинку'!AV215+'[8]по будинку'!AV215+'[9]по будинку'!AV215+'[10]по будинку'!AV215+'[11]по будинку'!AV215+'[12]по будинку'!AV215</f>
        <v>1887.3028590914821</v>
      </c>
      <c r="AL215" s="10">
        <v>0</v>
      </c>
      <c r="AM215" s="23">
        <f>AK215-AJ215</f>
        <v>1860.5294970914822</v>
      </c>
      <c r="AN215" s="17">
        <f>'[1]Обслуг. ДВК'!H217+'[2]по будинку'!AZ215+'[3]по будинку'!AY215+'[4]по будинку'!AY215+'[5]по будинку'!AY215+'[6]по будинку'!AY215+'[7]по будинку'!AY215+'[8]по будинку'!AY215+'[9]по будинку'!AY215+'[10]по будинку'!AY215+'[11]по будинку'!AY215+'[12]по будинку'!AY215</f>
        <v>4769.5602020000006</v>
      </c>
      <c r="AO215" s="10">
        <f>'[1]Обслуг. ДВК'!Q217+'[2]по будинку'!BA215+'[3]по будинку'!AZ215+'[4]по будинку'!AZ215+'[5]по будинку'!AZ215+'[6]по будинку'!AZ215+'[7]по будинку'!AZ215+'[8]по будинку'!AZ215+'[9]по будинку'!AZ215+'[10]по будинку'!AZ215+'[11]по будинку'!AZ215+'[12]по будинку'!AZ215</f>
        <v>2277.4275519684397</v>
      </c>
      <c r="AP215" s="10">
        <f t="shared" si="134"/>
        <v>2492.1326500315608</v>
      </c>
      <c r="AQ215" s="23">
        <v>0</v>
      </c>
      <c r="AR215" s="17">
        <f>'[1]ТО мереж електропост.'!H218+'[2]по будинку'!BD215+'[3]по будинку'!BC215+'[4]по будинку'!BC215+'[5]по будинку'!BC215+'[6]по будинку'!BC215+'[7]по будинку'!BC215+'[8]по будинку'!BC215+'[9]по будинку'!BC215+'[10]по будинку'!BC215+'[11]по будинку'!BC215+'[12]по будинку'!BC215</f>
        <v>10573.098946000002</v>
      </c>
      <c r="AS215" s="11">
        <f>'[1]ТО мереж електропост.'!P218+'[2]по будинку'!BE215+'[3]по будинку'!BD215+'[4]по будинку'!BD215+'[5]по будинку'!BD215+'[6]по будинку'!BD215+'[7]по будинку'!BD215+'[8]по будинку'!BD215+'[9]по будинку'!BD215+'[10]по будинку'!BD215+'[11]по будинку'!BD215+'[12]по будинку'!BD215</f>
        <v>18917.149917234972</v>
      </c>
      <c r="AT215" s="10">
        <v>0</v>
      </c>
      <c r="AU215" s="23">
        <f t="shared" si="144"/>
        <v>8344.0509712349703</v>
      </c>
      <c r="AV215" s="17">
        <f>'[1]ПР констр.'!H217+'[2]по будинку'!BH215+'[3]по будинку'!BG215+'[4]по будинку'!BG215+'[5]по будинку'!BG215+'[6]по будинку'!BG215+'[7]по будинку'!BG215+'[8]по будинку'!BG215+'[9]по будинку'!BG215+'[10]по будинку'!BG215+'[11]по будинку'!BG215+'[12]по будинку'!BG215</f>
        <v>68608.515785999989</v>
      </c>
      <c r="AW215" s="10">
        <v>50569.16</v>
      </c>
      <c r="AX215" s="10">
        <f t="shared" si="135"/>
        <v>18039.355785999986</v>
      </c>
      <c r="AY215" s="23">
        <v>0</v>
      </c>
      <c r="AZ215" s="17">
        <f>'[1]Прибирання та вивезення снігу'!H216+'[2]по будинку'!BL215+'[3]по будинку'!BK215+'[4]по будинку'!BK215+'[5]по будинку'!BK215+'[6]по будинку'!BK215+'[7]по будинку'!BK215+'[8]по будинку'!BK215+'[9]по будинку'!BK215+'[10]по будинку'!BK215+'[11]по будинку'!BK215+'[12]по будинку'!BK215</f>
        <v>5010.5302599999995</v>
      </c>
      <c r="BA215" s="10">
        <f>'[1]Прибирання та вивезення снігу'!R216+'[2]по будинку'!BM215+'[3]по будинку'!BL215+'[4]по будинку'!BL215+'[5]по будинку'!BL215+'[6]по будинку'!BL215+'[7]по будинку'!BL215+'[8]по будинку'!BL215+'[9]по будинку'!BL215+'[10]по будинку'!BL215+'[11]по будинку'!BL215+'[12]по будинку'!BL215</f>
        <v>4875.9070832436992</v>
      </c>
      <c r="BB215" s="10">
        <f>AZ215-BA215</f>
        <v>134.62317675630038</v>
      </c>
      <c r="BC215" s="23">
        <v>0</v>
      </c>
      <c r="BD215" s="17">
        <f>'[1]експлуатація номерних знаків'!H217+'[2]по будинку'!BP215+'[3]по будинку'!BO215+'[4]по будинку'!BO215+'[5]по будинку'!BO215+'[6]по будинку'!BO215+'[7]по будинку'!BO215+'[8]по будинку'!BO215+'[9]по будинку'!BO215+'[10]по будинку'!BO215+'[11]по будинку'!BO215+'[12]по будинку'!BO215</f>
        <v>8.9244540000000008</v>
      </c>
      <c r="BE215" s="10">
        <f>'[1]експлуатація номерних знаків'!P217+'[2]по будинку'!BQ215+'[3]по будинку'!BP215+'[4]по будинку'!BP215+'[5]по будинку'!BP215+'[6]по будинку'!BP215+'[7]по будинку'!BP215+'[8]по будинку'!BP215+'[9]по будинку'!BP215+'[10]по будинку'!BP215+'[11]по будинку'!BP215+'[12]по будинку'!BP215</f>
        <v>0</v>
      </c>
      <c r="BF215" s="12">
        <f t="shared" si="125"/>
        <v>8.9244540000000008</v>
      </c>
      <c r="BG215" s="29">
        <v>0</v>
      </c>
      <c r="BH215" s="17">
        <f>'[1]Освітлення місць загального кор'!H217+'[2]по будинку'!BT215+'[3]по будинку'!BS215+'[4]по будинку'!BS215+'[5]по будинку'!BS215+'[6]по будинку'!BS215+'[7]по будинку'!BS215+'[8]по будинку'!BS215+'[9]по будинку'!BS215+'[10]по будинку'!BS215+'[11]по будинку'!BS215+'[12]по будинку'!BS215</f>
        <v>35514.008370999996</v>
      </c>
      <c r="BI215" s="10">
        <f>'[1]Освітлення місць загального кор'!Q217+'[2]по будинку'!BU215+'[3]по будинку'!BT215+'[4]по будинку'!BT215+'[5]по будинку'!BT215+'[6]по будинку'!BT215+'[7]по будинку'!BT215+'[8]по будинку'!BT215+'[9]по будинку'!BT215+'[10]по будинку'!BT215+'[11]по будинку'!BT215+'[12]по будинку'!BT215</f>
        <v>37509.851660997723</v>
      </c>
      <c r="BJ215" s="10">
        <v>0</v>
      </c>
      <c r="BK215" s="27">
        <f t="shared" si="137"/>
        <v>1995.843289997727</v>
      </c>
      <c r="BL215" s="17">
        <f>'[1]Енергопостачання ліфтів'!H217+'[2]по будинку'!BX215+'[3]по будинку'!BW215+'[4]по будинку'!BW215+'[5]по будинку'!BW215+'[6]по будинку'!BW215+'[7]по будинку'!BW215+'[8]по будинку'!BW215+'[9]по будинку'!BW215+'[10]по будинку'!BW215+'[11]по будинку'!BW215+'[12]по будинку'!BW215</f>
        <v>21921.661007999995</v>
      </c>
      <c r="BM215" s="10">
        <f>'[1]Енергопостачання ліфтів'!P217+'[2]по будинку'!BY215+'[3]по будинку'!BX215+'[4]по будинку'!BX215+'[5]по будинку'!BX215+'[6]по будинку'!BX215+'[7]по будинку'!BX215+'[8]по будинку'!BX215+'[9]по будинку'!BX215+'[10]по будинку'!BX215+'[11]по будинку'!BX215+'[12]по будинку'!BX215</f>
        <v>0</v>
      </c>
      <c r="BN215" s="10">
        <f t="shared" si="127"/>
        <v>21921.661007999995</v>
      </c>
      <c r="BO215" s="23">
        <v>0</v>
      </c>
      <c r="BP215" s="134">
        <f t="shared" si="129"/>
        <v>343432.05151342868</v>
      </c>
      <c r="BQ215" s="12">
        <f t="shared" si="129"/>
        <v>296750.75770995708</v>
      </c>
      <c r="BR215" s="10">
        <f t="shared" si="130"/>
        <v>46681.293803471606</v>
      </c>
      <c r="BS215" s="15">
        <v>0</v>
      </c>
      <c r="BT215" s="30">
        <f t="shared" si="131"/>
        <v>0.86407414917228165</v>
      </c>
    </row>
    <row r="216" spans="1:72" ht="17.100000000000001" customHeight="1" x14ac:dyDescent="0.2">
      <c r="A216" s="135">
        <v>211</v>
      </c>
      <c r="B216" s="39" t="s">
        <v>27</v>
      </c>
      <c r="C216" s="36" t="s">
        <v>41</v>
      </c>
      <c r="D216" s="22">
        <f>'[1]Прибирання сходових кліто'!H217+'[2]по будинку'!P216+'[3]по будинку'!O216+'[4]по будинку'!O216+'[5]по будинку'!O216+'[6]по будинку'!O216+'[7]по будинку'!O216+'[8]по будинку'!O216+'[9]по будинку'!O216+'[10]по будинку'!O216+'[11]по будинку'!O216+'[12]по будинку'!O216</f>
        <v>51389.141999999985</v>
      </c>
      <c r="E216" s="11">
        <f>'[1]Прибирання сходових кліто'!Y217+'[2]по будинку'!Q216+'[3]по будинку'!P216+'[4]по будинку'!P216+'[5]по будинку'!P216+'[6]по будинку'!P216+'[7]по будинку'!P216+'[8]по будинку'!P216+'[9]по будинку'!P216+'[10]по будинку'!P216+'[11]по будинку'!P216+'[12]по будинку'!P216</f>
        <v>50160.66967239786</v>
      </c>
      <c r="F216" s="10">
        <f t="shared" si="132"/>
        <v>1228.472327602125</v>
      </c>
      <c r="G216" s="23">
        <v>0</v>
      </c>
      <c r="H216" s="17">
        <f>'[1]Прибирання прибуд терит.'!H216+'[2]по будинку'!T216+'[3]по будинку'!S216+'[4]по будинку'!S216+'[5]по будинку'!S216+'[6]по будинку'!S216+'[7]по будинку'!S216+'[8]по будинку'!S216+'[9]по будинку'!S216+'[10]по будинку'!S216+'[11]по будинку'!S216+'[12]по будинку'!S216</f>
        <v>69351.912000000011</v>
      </c>
      <c r="I216" s="11">
        <f>'[1]Прибирання прибуд терит.'!AG216+'[2]по будинку'!U216+'[3]по будинку'!T216+'[4]по будинку'!T216+'[5]по будинку'!T216+'[6]по будинку'!T216+'[7]по будинку'!T216+'[8]по будинку'!T216+'[9]по будинку'!T216+'[10]по будинку'!T216+'[11]по будинку'!T216+'[12]по будинку'!T216</f>
        <v>80858.075946766097</v>
      </c>
      <c r="J216" s="10">
        <v>0</v>
      </c>
      <c r="K216" s="23">
        <f t="shared" si="116"/>
        <v>11506.163946766086</v>
      </c>
      <c r="L216" s="22">
        <f>'[1]Вивезення та знешкодження ТПВ'!H218+'[2]по будинку'!X216+'[3]по будинку'!W216+'[4]по будинку'!W216+'[5]по будинку'!W216</f>
        <v>15508.230000000001</v>
      </c>
      <c r="M216" s="10">
        <f>'[1]Вивезення та знешкодження ТПВ'!V218+'[2]по будинку'!Y216+'[3]по будинку'!X216+'[4]по будинку'!X216+'[5]по будинку'!X216</f>
        <v>18862.832472649709</v>
      </c>
      <c r="N216" s="10">
        <v>0</v>
      </c>
      <c r="O216" s="15">
        <f t="shared" si="117"/>
        <v>3354.6024726497071</v>
      </c>
      <c r="P216" s="17">
        <f>'[1]Приб підвал, тех.поверхів,покр '!H218+'[2]по будинку'!AB216+'[3]по будинку'!AA216+'[4]по будинку'!AA216+'[5]по будинку'!AA216+'[6]по будинку'!AA216+'[7]по будинку'!AA216+'[8]по будинку'!AA216+'[9]по будинку'!AA216+'[10]по будинку'!AA216+'[11]по будинку'!AA216+'[12]по будинку'!AA216</f>
        <v>1628.9219999999996</v>
      </c>
      <c r="Q216" s="11">
        <f>'[1]Приб підвал, тех.поверхів,покр '!Q218+'[2]по будинку'!AC216+'[3]по будинку'!AB216+'[4]по будинку'!AB216+'[5]по будинку'!AB216+'[6]по будинку'!AB216+'[7]по будинку'!AB216+'[8]по будинку'!AB216+'[9]по будинку'!AB216+'[10]по будинку'!AB216+'[11]по будинку'!AB216+'[12]по будинку'!AB216</f>
        <v>284.07323885096395</v>
      </c>
      <c r="R216" s="10">
        <f t="shared" si="118"/>
        <v>1344.8487611490357</v>
      </c>
      <c r="S216" s="23">
        <v>0</v>
      </c>
      <c r="T216" s="17">
        <f>'[1]ТО ліфтів'!H218+'[2]по будинку'!AF216+'[3]по будинку'!AE216+'[4]по будинку'!AE216+'[5]по будинку'!AE216+'[6]по будинку'!AE216+'[7]по будинку'!AE216+'[8]по будинку'!AE216+'[9]по будинку'!AE216+'[10]по будинку'!AE216+'[11]по будинку'!AE216+'[12]по будинку'!AE216</f>
        <v>33509.271622857144</v>
      </c>
      <c r="U216" s="10">
        <f>'[1]ТО ліфтів'!Q218+'[2]по будинку'!AG216+'[3]по будинку'!AF216+'[4]по будинку'!AF216+'[5]по будинку'!AF216+'[6]по будинку'!AF216+'[7]по будинку'!AF216+'[8]по будинку'!AF216+'[9]по будинку'!AF216+'[10]по будинку'!AF216+'[11]по будинку'!AF216+'[12]по будинку'!AF216</f>
        <v>31510.097731837566</v>
      </c>
      <c r="V216" s="10">
        <f t="shared" si="119"/>
        <v>1999.1738910195782</v>
      </c>
      <c r="W216" s="23">
        <v>0</v>
      </c>
      <c r="X216" s="17">
        <f>'[1]Обслуг. дисп.'!H218+'[2]по будинку'!AJ216+'[3]по будинку'!AI216+'[4]по будинку'!AI216+'[5]по будинку'!AI216+'[6]по будинку'!AI216+'[7]по будинку'!AI216+'[8]по будинку'!AI216+'[9]по будинку'!AI216+'[10]по будинку'!AI216+'[11]по будинку'!AI216+'[12]по будинку'!AI216</f>
        <v>3972.0657314285713</v>
      </c>
      <c r="Y216" s="10">
        <f>'[1]Обслуг. дисп.'!O218+'[2]по будинку'!AK216+'[3]по будинку'!AJ216+'[4]по будинку'!AJ216+'[5]по будинку'!AJ216+'[6]по будинку'!AJ216+'[7]по будинку'!AJ216+'[8]по будинку'!AJ216+'[9]по будинку'!AJ216+'[10]по будинку'!AJ216+'[11]по будинку'!AJ216+'[12]по будинку'!AJ216</f>
        <v>3889.059045273736</v>
      </c>
      <c r="Z216" s="10">
        <v>0</v>
      </c>
      <c r="AA216" s="27">
        <f>Y216-X216</f>
        <v>-83.006686154835279</v>
      </c>
      <c r="AB216" s="17">
        <f>'[1]ТО внутр. буд.сист'!H216+'[2]по будинку'!AN216+'[3]по будинку'!AM216+'[4]по будинку'!AM216+'[5]по будинку'!AM216+'[6]по будинку'!AM216+'[7]по будинку'!AM216+'[8]по будинку'!AM216+'[9]по будинку'!AM216+'[10]по будинку'!AM216+'[11]по будинку'!AM216+'[12]по будинку'!AM216</f>
        <v>80359.408200000005</v>
      </c>
      <c r="AC216" s="10">
        <f>'[1]ТО внутр. буд.сист'!W216+'[2]по будинку'!AO216+'[3]по будинку'!AN216+'[4]по будинку'!AN216+'[5]по будинку'!AN216+'[6]по будинку'!AN216+'[7]по будинку'!AN216+'[8]по будинку'!AN216+'[9]по будинку'!AN216+'[10]по будинку'!AN216+'[11]по будинку'!AN216+'[12]по будинку'!AN216</f>
        <v>36896.485384845073</v>
      </c>
      <c r="AD216" s="10">
        <f t="shared" si="133"/>
        <v>43462.922815154932</v>
      </c>
      <c r="AE216" s="23">
        <v>0</v>
      </c>
      <c r="AF216" s="17">
        <f>[1]Дератизація!H217+'[2]по будинку'!AR216+'[3]по будинку'!AQ216+'[4]по будинку'!AQ216+'[5]по будинку'!AQ216+'[6]по будинку'!AQ216+'[7]по будинку'!AQ216+'[8]по будинку'!AQ216+'[9]по будинку'!AQ216+'[10]по будинку'!AQ216+'[11]по будинку'!AQ216+'[12]по будинку'!AQ216</f>
        <v>2898.5885999999996</v>
      </c>
      <c r="AG216" s="10">
        <f>[1]Дератизація!O217+'[2]по будинку'!AS216+'[3]по будинку'!AR216+'[4]по будинку'!AR216+'[5]по будинку'!AR216+'[6]по будинку'!AR216+'[7]по будинку'!AR216+'[8]по будинку'!AR216+'[9]по будинку'!AR216+'[10]по будинку'!AR216+'[11]по будинку'!AR216+'[12]по будинку'!AR216</f>
        <v>2379.2636051520349</v>
      </c>
      <c r="AH216" s="10">
        <f t="shared" si="123"/>
        <v>519.32499484796472</v>
      </c>
      <c r="AI216" s="23">
        <v>0</v>
      </c>
      <c r="AJ216" s="17">
        <f>[1]Дезінсекція!H218+'[2]по будинку'!AV216+'[3]по будинку'!AU216+'[4]по будинку'!AU216+'[5]по будинку'!AU216+'[6]по будинку'!AU216+'[7]по будинку'!AU216+'[8]по будинку'!AU216+'[9]по будинку'!AU216+'[10]по будинку'!AU216+'[11]по будинку'!AU216+'[12]по будинку'!AU216</f>
        <v>110.45429999999999</v>
      </c>
      <c r="AK216" s="10">
        <f>[1]Дезінсекція!O218+'[2]по будинку'!AW216+'[3]по будинку'!AV216+'[4]по будинку'!AV216+'[5]по будинку'!AV216+'[6]по будинку'!AV216+'[7]по будинку'!AV216+'[8]по будинку'!AV216+'[9]по будинку'!AV216+'[10]по будинку'!AV216+'[11]по будинку'!AV216+'[12]по будинку'!AV216</f>
        <v>0</v>
      </c>
      <c r="AL216" s="10">
        <f t="shared" si="124"/>
        <v>110.45429999999999</v>
      </c>
      <c r="AM216" s="23">
        <v>0</v>
      </c>
      <c r="AN216" s="17">
        <f>'[1]Обслуг. ДВК'!H218+'[2]по будинку'!AZ216+'[3]по будинку'!AY216+'[4]по будинку'!AY216+'[5]по будинку'!AY216+'[6]по будинку'!AY216+'[7]по будинку'!AY216+'[8]по будинку'!AY216+'[9]по будинку'!AY216+'[10]по будинку'!AY216+'[11]по будинку'!AY216+'[12]по будинку'!AY216</f>
        <v>7341.3059999999996</v>
      </c>
      <c r="AO216" s="10">
        <f>'[1]Обслуг. ДВК'!Q218+'[2]по будинку'!BA216+'[3]по будинку'!AZ216+'[4]по будинку'!AZ216+'[5]по будинку'!AZ216+'[6]по будинку'!AZ216+'[7]по будинку'!AZ216+'[8]по будинку'!AZ216+'[9]по будинку'!AZ216+'[10]по будинку'!AZ216+'[11]по будинку'!AZ216+'[12]по будинку'!AZ216</f>
        <v>3373.1709967834449</v>
      </c>
      <c r="AP216" s="10">
        <f t="shared" si="134"/>
        <v>3968.1350032165547</v>
      </c>
      <c r="AQ216" s="23">
        <v>0</v>
      </c>
      <c r="AR216" s="17">
        <f>'[1]ТО мереж електропост.'!H219+'[2]по будинку'!BD216+'[3]по будинку'!BC216+'[4]по будинку'!BC216+'[5]по будинку'!BC216+'[6]по будинку'!BC216+'[7]по будинку'!BC216+'[8]по будинку'!BC216+'[9]по будинку'!BC216+'[10]по будинку'!BC216+'[11]по будинку'!BC216+'[12]по будинку'!BC216</f>
        <v>21974.827199999996</v>
      </c>
      <c r="AS216" s="11">
        <f>'[1]ТО мереж електропост.'!P219+'[2]по будинку'!BE216+'[3]по будинку'!BD216+'[4]по будинку'!BD216+'[5]по будинку'!BD216+'[6]по будинку'!BD216+'[7]по будинку'!BD216+'[8]по будинку'!BD216+'[9]по будинку'!BD216+'[10]по будинку'!BD216+'[11]по будинку'!BD216+'[12]по будинку'!BD216</f>
        <v>21711.218514211316</v>
      </c>
      <c r="AT216" s="10">
        <f t="shared" si="136"/>
        <v>263.6086857886803</v>
      </c>
      <c r="AU216" s="23">
        <v>0</v>
      </c>
      <c r="AV216" s="17">
        <f>'[1]ПР констр.'!H218+'[2]по будинку'!BH216+'[3]по будинку'!BG216+'[4]по будинку'!BG216+'[5]по будинку'!BG216+'[6]по будинку'!BG216+'[7]по будинку'!BG216+'[8]по будинку'!BG216+'[9]по будинку'!BG216+'[10]по будинку'!BG216+'[11]по будинку'!BG216+'[12]по будинку'!BG216</f>
        <v>114188.54790000001</v>
      </c>
      <c r="AW216" s="10">
        <v>104368.29000000001</v>
      </c>
      <c r="AX216" s="10">
        <f t="shared" si="135"/>
        <v>9820.2578999999969</v>
      </c>
      <c r="AY216" s="23">
        <v>0</v>
      </c>
      <c r="AZ216" s="17">
        <f>'[1]Прибирання та вивезення снігу'!H217+'[2]по будинку'!BL216+'[3]по будинку'!BK216+'[4]по будинку'!BK216+'[5]по будинку'!BK216+'[6]по будинку'!BK216+'[7]по будинку'!BK216+'[8]по будинку'!BK216+'[9]по будинку'!BK216+'[10]по будинку'!BK216+'[11]по будинку'!BK216+'[12]по будинку'!BK216</f>
        <v>8864.2364999999991</v>
      </c>
      <c r="BA216" s="10">
        <f>'[1]Прибирання та вивезення снігу'!R217+'[2]по будинку'!BM216+'[3]по будинку'!BL216+'[4]по будинку'!BL216+'[5]по будинку'!BL216+'[6]по будинку'!BL216+'[7]по будинку'!BL216+'[8]по будинку'!BL216+'[9]по будинку'!BL216+'[10]по будинку'!BL216+'[11]по будинку'!BL216+'[12]по будинку'!BL216</f>
        <v>3307.9239964997137</v>
      </c>
      <c r="BB216" s="10">
        <f t="shared" ref="BB216:BB220" si="145">AZ216-BA216</f>
        <v>5556.3125035002849</v>
      </c>
      <c r="BC216" s="23">
        <v>0</v>
      </c>
      <c r="BD216" s="17">
        <f>'[1]експлуатація номерних знаків'!H218+'[2]по будинку'!BP216+'[3]по будинку'!BO216+'[4]по будинку'!BO216+'[5]по будинку'!BO216+'[6]по будинку'!BO216+'[7]по будинку'!BO216+'[8]по будинку'!BO216+'[9]по будинку'!BO216+'[10]по будинку'!BO216+'[11]по будинку'!BO216+'[12]по будинку'!BO216</f>
        <v>7.8099000000000016</v>
      </c>
      <c r="BE216" s="10">
        <f>'[1]експлуатація номерних знаків'!P218+'[2]по будинку'!BQ216+'[3]по будинку'!BP216+'[4]по будинку'!BP216+'[5]по будинку'!BP216+'[6]по будинку'!BP216+'[7]по будинку'!BP216+'[8]по будинку'!BP216+'[9]по будинку'!BP216+'[10]по будинку'!BP216+'[11]по будинку'!BP216+'[12]по будинку'!BP216</f>
        <v>0</v>
      </c>
      <c r="BF216" s="12">
        <f t="shared" si="125"/>
        <v>7.8099000000000016</v>
      </c>
      <c r="BG216" s="29">
        <v>0</v>
      </c>
      <c r="BH216" s="17">
        <f>'[1]Освітлення місць загального кор'!H218+'[2]по будинку'!BT216+'[3]по будинку'!BS216+'[4]по будинку'!BS216+'[5]по будинку'!BS216+'[6]по будинку'!BS216+'[7]по будинку'!BS216+'[8]по будинку'!BS216+'[9]по будинку'!BS216+'[10]по будинку'!BS216+'[11]по будинку'!BS216+'[12]по будинку'!BS216</f>
        <v>46025.972099999992</v>
      </c>
      <c r="BI216" s="10">
        <f>'[1]Освітлення місць загального кор'!Q218+'[2]по будинку'!BU216+'[3]по будинку'!BT216+'[4]по будинку'!BT216+'[5]по будинку'!BT216+'[6]по будинку'!BT216+'[7]по будинку'!BT216+'[8]по будинку'!BT216+'[9]по будинку'!BT216+'[10]по будинку'!BT216+'[11]по будинку'!BT216+'[12]по будинку'!BT216</f>
        <v>32901.193934409741</v>
      </c>
      <c r="BJ216" s="10">
        <f>BH216-BI216</f>
        <v>13124.778165590251</v>
      </c>
      <c r="BK216" s="27">
        <v>0</v>
      </c>
      <c r="BL216" s="17">
        <f>'[1]Енергопостачання ліфтів'!H218+'[2]по будинку'!BX216+'[3]по будинку'!BW216+'[4]по будинку'!BW216+'[5]по будинку'!BW216+'[6]по будинку'!BW216+'[7]по будинку'!BW216+'[8]по будинку'!BW216+'[9]по будинку'!BW216+'[10]по будинку'!BW216+'[11]по будинку'!BW216+'[12]по будинку'!BW216</f>
        <v>67399.099560000002</v>
      </c>
      <c r="BM216" s="10">
        <f>'[1]Енергопостачання ліфтів'!P218+'[2]по будинку'!BY216+'[3]по будинку'!BX216+'[4]по будинку'!BX216+'[5]по будинку'!BX216+'[6]по будинку'!BX216+'[7]по будинку'!BX216+'[8]по будинку'!BX216+'[9]по будинку'!BX216+'[10]по будинку'!BX216+'[11]по будинку'!BX216+'[12]по будинку'!BX216</f>
        <v>19738.869385025442</v>
      </c>
      <c r="BN216" s="10">
        <f t="shared" si="127"/>
        <v>47660.23017497456</v>
      </c>
      <c r="BO216" s="23">
        <v>0</v>
      </c>
      <c r="BP216" s="134">
        <f t="shared" si="129"/>
        <v>524529.79361428577</v>
      </c>
      <c r="BQ216" s="12">
        <f t="shared" si="129"/>
        <v>410241.22392470273</v>
      </c>
      <c r="BR216" s="10">
        <f t="shared" si="130"/>
        <v>114288.56968958303</v>
      </c>
      <c r="BS216" s="15">
        <v>0</v>
      </c>
      <c r="BT216" s="30">
        <f t="shared" si="131"/>
        <v>0.78211233931618118</v>
      </c>
    </row>
    <row r="217" spans="1:72" ht="17.100000000000001" customHeight="1" x14ac:dyDescent="0.2">
      <c r="A217" s="136">
        <v>212</v>
      </c>
      <c r="B217" s="39" t="s">
        <v>27</v>
      </c>
      <c r="C217" s="36">
        <v>4</v>
      </c>
      <c r="D217" s="22">
        <f>'[1]Прибирання сходових кліто'!H218+'[2]по будинку'!P217+'[3]по будинку'!O217+'[4]по будинку'!O217+'[5]по будинку'!O217+'[6]по будинку'!O217+'[7]по будинку'!O217+'[8]по будинку'!O217+'[9]по будинку'!O217+'[10]по будинку'!O217+'[11]по будинку'!O217+'[12]по будинку'!O217</f>
        <v>19451.534879999999</v>
      </c>
      <c r="E217" s="11">
        <f>'[1]Прибирання сходових кліто'!Y218+'[2]по будинку'!Q217+'[3]по будинку'!P217+'[4]по будинку'!P217+'[5]по будинку'!P217+'[6]по будинку'!P217+'[7]по будинку'!P217+'[8]по будинку'!P217+'[9]по будинку'!P217+'[10]по будинку'!P217+'[11]по будинку'!P217+'[12]по будинку'!P217</f>
        <v>19830.16866243969</v>
      </c>
      <c r="F217" s="10">
        <v>0</v>
      </c>
      <c r="G217" s="23">
        <f>E217-D217</f>
        <v>378.63378243969055</v>
      </c>
      <c r="H217" s="17">
        <f>'[1]Прибирання прибуд терит.'!H217+'[2]по будинку'!T217+'[3]по будинку'!S217+'[4]по будинку'!S217+'[5]по будинку'!S217+'[6]по будинку'!S217+'[7]по будинку'!S217+'[8]по будинку'!S217+'[9]по будинку'!S217+'[10]по будинку'!S217+'[11]по будинку'!S217+'[12]по будинку'!S217</f>
        <v>40060.017599999992</v>
      </c>
      <c r="I217" s="11">
        <f>'[1]Прибирання прибуд терит.'!AG217+'[2]по будинку'!U217+'[3]по будинку'!T217+'[4]по будинку'!T217+'[5]по будинку'!T217+'[6]по будинку'!T217+'[7]по будинку'!T217+'[8]по будинку'!T217+'[9]по будинку'!T217+'[10]по будинку'!T217+'[11]по будинку'!T217+'[12]по будинку'!T217</f>
        <v>44109.503000290308</v>
      </c>
      <c r="J217" s="10">
        <v>0</v>
      </c>
      <c r="K217" s="23">
        <f t="shared" si="116"/>
        <v>4049.4854002903157</v>
      </c>
      <c r="L217" s="22">
        <f>'[1]Вивезення та знешкодження ТПВ'!H219+'[2]по будинку'!X217+'[3]по будинку'!W217+'[4]по будинку'!W217+'[5]по будинку'!W217</f>
        <v>12051.539999999997</v>
      </c>
      <c r="M217" s="10">
        <f>'[1]Вивезення та знешкодження ТПВ'!V219+'[2]по будинку'!Y217+'[3]по будинку'!X217+'[4]по будинку'!X217+'[5]по будинку'!X217</f>
        <v>13190.623711484321</v>
      </c>
      <c r="N217" s="10">
        <v>0</v>
      </c>
      <c r="O217" s="15">
        <f t="shared" si="117"/>
        <v>1139.0837114843234</v>
      </c>
      <c r="P217" s="17">
        <f>'[1]Приб підвал, тех.поверхів,покр '!H219+'[2]по будинку'!AB217+'[3]по будинку'!AA217+'[4]по будинку'!AA217+'[5]по будинку'!AA217+'[6]по будинку'!AA217+'[7]по будинку'!AA217+'[8]по будинку'!AA217+'[9]по будинку'!AA217+'[10]по будинку'!AA217+'[11]по будинку'!AA217+'[12]по будинку'!AA217</f>
        <v>591.39875999999992</v>
      </c>
      <c r="Q217" s="11">
        <f>'[1]Приб підвал, тех.поверхів,покр '!Q219+'[2]по будинку'!AC217+'[3]по будинку'!AB217+'[4]по будинку'!AB217+'[5]по будинку'!AB217+'[6]по будинку'!AB217+'[7]по будинку'!AB217+'[8]по будинку'!AB217+'[9]по будинку'!AB217+'[10]по будинку'!AB217+'[11]по будинку'!AB217+'[12]по будинку'!AB217</f>
        <v>152.95511336709538</v>
      </c>
      <c r="R217" s="10">
        <f t="shared" si="118"/>
        <v>438.44364663290457</v>
      </c>
      <c r="S217" s="23">
        <v>0</v>
      </c>
      <c r="T217" s="17">
        <f>'[1]ТО ліфтів'!H219+'[2]по будинку'!AF217+'[3]по будинку'!AE217+'[4]по будинку'!AE217+'[5]по будинку'!AE217+'[6]по будинку'!AE217+'[7]по будинку'!AE217+'[8]по будинку'!AE217+'[9]по будинку'!AE217+'[10]по будинку'!AE217+'[11]по будинку'!AE217+'[12]по будинку'!AE217</f>
        <v>10649.166930000001</v>
      </c>
      <c r="U217" s="10">
        <f>'[1]ТО ліфтів'!Q219+'[2]по будинку'!AG217+'[3]по будинку'!AF217+'[4]по будинку'!AF217+'[5]по будинку'!AF217+'[6]по будинку'!AF217+'[7]по будинку'!AF217+'[8]по будинку'!AF217+'[9]по будинку'!AF217+'[10]по будинку'!AF217+'[11]по будинку'!AF217+'[12]по будинку'!AF217</f>
        <v>10124.533050249152</v>
      </c>
      <c r="V217" s="10">
        <f t="shared" si="119"/>
        <v>524.63387975084879</v>
      </c>
      <c r="W217" s="23">
        <v>0</v>
      </c>
      <c r="X217" s="17">
        <f>'[1]Обслуг. дисп.'!H219+'[2]по будинку'!AJ217+'[3]по будинку'!AI217+'[4]по будинку'!AI217+'[5]по будинку'!AI217+'[6]по будинку'!AI217+'[7]по будинку'!AI217+'[8]по будинку'!AI217+'[9]по будинку'!AI217+'[10]по будинку'!AI217+'[11]по будинку'!AI217+'[12]по будинку'!AI217</f>
        <v>974.90222571428558</v>
      </c>
      <c r="Y217" s="10">
        <f>'[1]Обслуг. дисп.'!O219+'[2]по будинку'!AK217+'[3]по будинку'!AJ217+'[4]по будинку'!AJ217+'[5]по будинку'!AJ217+'[6]по будинку'!AJ217+'[7]по будинку'!AJ217+'[8]по будинку'!AJ217+'[9]по будинку'!AJ217+'[10]по будинку'!AJ217+'[11]по будинку'!AJ217+'[12]по будинку'!AJ217</f>
        <v>974.22486739405315</v>
      </c>
      <c r="Z217" s="10">
        <v>0</v>
      </c>
      <c r="AA217" s="27">
        <f>Y217-X217</f>
        <v>-0.67735832023242892</v>
      </c>
      <c r="AB217" s="17">
        <f>'[1]ТО внутр. буд.сист'!H217+'[2]по будинку'!AN217+'[3]по будинку'!AM217+'[4]по будинку'!AM217+'[5]по будинку'!AM217+'[6]по будинку'!AM217+'[7]по будинку'!AM217+'[8]по будинку'!AM217+'[9]по будинку'!AM217+'[10]по будинку'!AM217+'[11]по будинку'!AM217+'[12]по будинку'!AM217</f>
        <v>27487.990799999996</v>
      </c>
      <c r="AC217" s="10">
        <f>'[1]ТО внутр. буд.сист'!W217+'[2]по будинку'!AO217+'[3]по будинку'!AN217+'[4]по будинку'!AN217+'[5]по будинку'!AN217+'[6]по будинку'!AN217+'[7]по будинку'!AN217+'[8]по будинку'!AN217+'[9]по будинку'!AN217+'[10]по будинку'!AN217+'[11]по будинку'!AN217+'[12]по будинку'!AN217</f>
        <v>14028.120021228282</v>
      </c>
      <c r="AD217" s="10">
        <f t="shared" si="133"/>
        <v>13459.870778771714</v>
      </c>
      <c r="AE217" s="23">
        <v>0</v>
      </c>
      <c r="AF217" s="17">
        <f>[1]Дератизація!H218+'[2]по будинку'!AR217+'[3]по будинку'!AQ217+'[4]по будинку'!AQ217+'[5]по будинку'!AQ217+'[6]по будинку'!AQ217+'[7]по будинку'!AQ217+'[8]по будинку'!AQ217+'[9]по будинку'!AQ217+'[10]по будинку'!AQ217+'[11]по будинку'!AQ217+'[12]по будинку'!AQ217</f>
        <v>1415.4446399999999</v>
      </c>
      <c r="AG217" s="10">
        <f>[1]Дератизація!O218+'[2]по будинку'!AS217+'[3]по будинку'!AR217+'[4]по будинку'!AR217+'[5]по будинку'!AR217+'[6]по будинку'!AR217+'[7]по будинку'!AR217+'[8]по будинку'!AR217+'[9]по будинку'!AR217+'[10]по будинку'!AR217+'[11]по будинку'!AR217+'[12]по будинку'!AR217</f>
        <v>1172.7849026811516</v>
      </c>
      <c r="AH217" s="10">
        <f t="shared" si="123"/>
        <v>242.65973731884833</v>
      </c>
      <c r="AI217" s="23">
        <v>0</v>
      </c>
      <c r="AJ217" s="17">
        <f>[1]Дезінсекція!H219+'[2]по будинку'!AV217+'[3]по будинку'!AU217+'[4]по будинку'!AU217+'[5]по будинку'!AU217+'[6]по будинку'!AU217+'[7]по будинку'!AU217+'[8]по будинку'!AU217+'[9]по будинку'!AU217+'[10]по будинку'!AU217+'[11]по будинку'!AU217+'[12]по будинку'!AU217</f>
        <v>46.808879999999995</v>
      </c>
      <c r="AK217" s="10">
        <f>[1]Дезінсекція!O219+'[2]по будинку'!AW217+'[3]по будинку'!AV217+'[4]по будинку'!AV217+'[5]по будинку'!AV217+'[6]по будинку'!AV217+'[7]по будинку'!AV217+'[8]по будинку'!AV217+'[9]по будинку'!AV217+'[10]по будинку'!AV217+'[11]по будинку'!AV217+'[12]по будинку'!AV217</f>
        <v>0</v>
      </c>
      <c r="AL217" s="10">
        <f t="shared" si="124"/>
        <v>46.808879999999995</v>
      </c>
      <c r="AM217" s="23">
        <v>0</v>
      </c>
      <c r="AN217" s="17">
        <f>'[1]Обслуг. ДВК'!H219+'[2]по будинку'!AZ217+'[3]по будинку'!AY217+'[4]по будинку'!AY217+'[5]по будинку'!AY217+'[6]по будинку'!AY217+'[7]по будинку'!AY217+'[8]по будинку'!AY217+'[9]по будинку'!AY217+'[10]по будинку'!AY217+'[11]по будинку'!AY217+'[12]по будинку'!AY217</f>
        <v>4862.5344000000005</v>
      </c>
      <c r="AO217" s="10">
        <f>'[1]Обслуг. ДВК'!Q219+'[2]по будинку'!BA217+'[3]по будинку'!AZ217+'[4]по будинку'!AZ217+'[5]по будинку'!AZ217+'[6]по будинку'!AZ217+'[7]по будинку'!AZ217+'[8]по будинку'!AZ217+'[9]по будинку'!AZ217+'[10]по будинку'!AZ217+'[11]по будинку'!AZ217+'[12]по будинку'!AZ217</f>
        <v>3831.7710352826207</v>
      </c>
      <c r="AP217" s="10">
        <f t="shared" si="134"/>
        <v>1030.7633647173798</v>
      </c>
      <c r="AQ217" s="23">
        <v>0</v>
      </c>
      <c r="AR217" s="17">
        <f>'[1]ТО мереж електропост.'!H220+'[2]по будинку'!BD217+'[3]по будинку'!BC217+'[4]по будинку'!BC217+'[5]по будинку'!BC217+'[6]по будинку'!BC217+'[7]по будинку'!BC217+'[8]по будинку'!BC217+'[9]по будинку'!BC217+'[10]по будинку'!BC217+'[11]по будинку'!BC217+'[12]по будинку'!BC217</f>
        <v>3138.2908800000005</v>
      </c>
      <c r="AS217" s="11">
        <f>'[1]ТО мереж електропост.'!P220+'[2]по будинку'!BE217+'[3]по будинку'!BD217+'[4]по будинку'!BD217+'[5]по будинку'!BD217+'[6]по будинку'!BD217+'[7]по будинку'!BD217+'[8]по будинку'!BD217+'[9]по будинку'!BD217+'[10]по будинку'!BD217+'[11]по будинку'!BD217+'[12]по будинку'!BD217</f>
        <v>19473.455213535857</v>
      </c>
      <c r="AT217" s="10">
        <v>0</v>
      </c>
      <c r="AU217" s="23">
        <f>AS217-AR217</f>
        <v>16335.164333535857</v>
      </c>
      <c r="AV217" s="17">
        <f>'[1]ПР констр.'!H219+'[2]по будинку'!BH217+'[3]по будинку'!BG217+'[4]по будинку'!BG217+'[5]по будинку'!BG217+'[6]по будинку'!BG217+'[7]по будинку'!BG217+'[8]по будинку'!BG217+'[9]по будинку'!BG217+'[10]по будинку'!BG217+'[11]по будинку'!BG217+'[12]по будинку'!BG217</f>
        <v>27984.374520000005</v>
      </c>
      <c r="AW217" s="10">
        <v>6294.2800000000007</v>
      </c>
      <c r="AX217" s="10">
        <f t="shared" si="135"/>
        <v>21690.094520000006</v>
      </c>
      <c r="AY217" s="23">
        <v>0</v>
      </c>
      <c r="AZ217" s="17">
        <f>'[1]Прибирання та вивезення снігу'!H218+'[2]по будинку'!BL217+'[3]по будинку'!BK217+'[4]по будинку'!BK217+'[5]по будинку'!BK217+'[6]по будинку'!BK217+'[7]по будинку'!BK217+'[8]по будинку'!BK217+'[9]по будинку'!BK217+'[10]по будинку'!BK217+'[11]по будинку'!BK217+'[12]по будинку'!BK217</f>
        <v>3536.8649999999989</v>
      </c>
      <c r="BA217" s="10">
        <f>'[1]Прибирання та вивезення снігу'!R218+'[2]по будинку'!BM217+'[3]по будинку'!BL217+'[4]по будинку'!BL217+'[5]по будинку'!BL217+'[6]по будинку'!BL217+'[7]по будинку'!BL217+'[8]по будинку'!BL217+'[9]по будинку'!BL217+'[10]по будинку'!BL217+'[11]по будинку'!BL217+'[12]по будинку'!BL217</f>
        <v>2665.9872552913794</v>
      </c>
      <c r="BB217" s="10">
        <f t="shared" si="145"/>
        <v>870.8777447086195</v>
      </c>
      <c r="BC217" s="23">
        <v>0</v>
      </c>
      <c r="BD217" s="17">
        <f>'[1]експлуатація номерних знаків'!H219+'[2]по будинку'!BP217+'[3]по будинку'!BO217+'[4]по будинку'!BO217+'[5]по будинку'!BO217+'[6]по будинку'!BO217+'[7]по будинку'!BO217+'[8]по будинку'!BO217+'[9]по будинку'!BO217+'[10]по будинку'!BO217+'[11]по будинку'!BO217+'[12]по будинку'!BO217</f>
        <v>9.7809600000000003</v>
      </c>
      <c r="BE217" s="10">
        <f>'[1]експлуатація номерних знаків'!P219+'[2]по будинку'!BQ217+'[3]по будинку'!BP217+'[4]по будинку'!BP217+'[5]по будинку'!BP217+'[6]по будинку'!BP217+'[7]по будинку'!BP217+'[8]по будинку'!BP217+'[9]по будинку'!BP217+'[10]по будинку'!BP217+'[11]по будинку'!BP217+'[12]по будинку'!BP217</f>
        <v>0</v>
      </c>
      <c r="BF217" s="12">
        <f t="shared" si="125"/>
        <v>9.7809600000000003</v>
      </c>
      <c r="BG217" s="29">
        <v>0</v>
      </c>
      <c r="BH217" s="17">
        <f>'[1]Освітлення місць загального кор'!H219+'[2]по будинку'!BT217+'[3]по будинку'!BS217+'[4]по будинку'!BS217+'[5]по будинку'!BS217+'[6]по будинку'!BS217+'[7]по будинку'!BS217+'[8]по будинку'!BS217+'[9]по будинку'!BS217+'[10]по будинку'!BS217+'[11]по будинку'!BS217+'[12]по будинку'!BS217</f>
        <v>15938.423639999999</v>
      </c>
      <c r="BI217" s="10">
        <f>'[1]Освітлення місць загального кор'!Q219+'[2]по будинку'!BU217+'[3]по будинку'!BT217+'[4]по будинку'!BT217+'[5]по будинку'!BT217+'[6]по будинку'!BT217+'[7]по будинку'!BT217+'[8]по будинку'!BT217+'[9]по будинку'!BT217+'[10]по будинку'!BT217+'[11]по будинку'!BT217+'[12]по будинку'!BT217</f>
        <v>20198.587702645578</v>
      </c>
      <c r="BJ217" s="10">
        <v>0</v>
      </c>
      <c r="BK217" s="27">
        <f t="shared" si="137"/>
        <v>4260.1640626455792</v>
      </c>
      <c r="BL217" s="17">
        <f>'[1]Енергопостачання ліфтів'!H219+'[2]по будинку'!BX217+'[3]по будинку'!BW217+'[4]по будинку'!BW217+'[5]по будинку'!BW217+'[6]по будинку'!BW217+'[7]по будинку'!BW217+'[8]по будинку'!BW217+'[9]по будинку'!BW217+'[10]по будинку'!BW217+'[11]по будинку'!BW217+'[12]по будинку'!BW217</f>
        <v>9851.974339999997</v>
      </c>
      <c r="BM217" s="10">
        <f>'[1]Енергопостачання ліфтів'!P219+'[2]по будинку'!BY217+'[3]по будинку'!BX217+'[4]по будинку'!BX217+'[5]по будинку'!BX217+'[6]по будинку'!BX217+'[7]по будинку'!BX217+'[8]по будинку'!BX217+'[9]по будинку'!BX217+'[10]по будинку'!BX217+'[11]по будинку'!BX217+'[12]по будинку'!BX217</f>
        <v>8225.8850173804058</v>
      </c>
      <c r="BN217" s="10">
        <f t="shared" si="127"/>
        <v>1626.0893226195913</v>
      </c>
      <c r="BO217" s="23">
        <v>0</v>
      </c>
      <c r="BP217" s="134">
        <f t="shared" si="129"/>
        <v>178051.04845571425</v>
      </c>
      <c r="BQ217" s="12">
        <f t="shared" si="129"/>
        <v>164272.87955326989</v>
      </c>
      <c r="BR217" s="10">
        <f t="shared" si="130"/>
        <v>13778.168902444362</v>
      </c>
      <c r="BS217" s="15">
        <v>0</v>
      </c>
      <c r="BT217" s="30">
        <f t="shared" si="131"/>
        <v>0.9226167493988594</v>
      </c>
    </row>
    <row r="218" spans="1:72" ht="17.100000000000001" customHeight="1" x14ac:dyDescent="0.2">
      <c r="A218" s="136">
        <v>213</v>
      </c>
      <c r="B218" s="39" t="s">
        <v>27</v>
      </c>
      <c r="C218" s="36">
        <v>6</v>
      </c>
      <c r="D218" s="22">
        <f>'[1]Прибирання сходових кліто'!H219+'[2]по будинку'!P218+'[3]по будинку'!O218+'[4]по будинку'!O218+'[5]по будинку'!O218+'[6]по будинку'!O218+'[7]по будинку'!O218+'[8]по будинку'!O218+'[9]по будинку'!O218+'[10]по будинку'!O218+'[11]по будинку'!O218+'[12]по будинку'!O218</f>
        <v>22131.573573999998</v>
      </c>
      <c r="E218" s="11">
        <f>'[1]Прибирання сходових кліто'!Y219+'[2]по будинку'!Q218+'[3]по будинку'!P218+'[4]по будинку'!P218+'[5]по будинку'!P218+'[6]по будинку'!P218+'[7]по будинку'!P218+'[8]по будинку'!P218+'[9]по будинку'!P218+'[10]по будинку'!P218+'[11]по будинку'!P218+'[12]по будинку'!P218</f>
        <v>22312.168995889995</v>
      </c>
      <c r="F218" s="10">
        <v>0</v>
      </c>
      <c r="G218" s="23">
        <f t="shared" ref="G218:G219" si="146">E218-D218</f>
        <v>180.59542188999694</v>
      </c>
      <c r="H218" s="17">
        <f>'[1]Прибирання прибуд терит.'!H218+'[2]по будинку'!T218+'[3]по будинку'!S218+'[4]по будинку'!S218+'[5]по будинку'!S218+'[6]по будинку'!S218+'[7]по будинку'!S218+'[8]по будинку'!S218+'[9]по будинку'!S218+'[10]по будинку'!S218+'[11]по будинку'!S218+'[12]по будинку'!S218</f>
        <v>42207.313307999997</v>
      </c>
      <c r="I218" s="11">
        <f>'[1]Прибирання прибуд терит.'!AG218+'[2]по будинку'!U218+'[3]по будинку'!T218+'[4]по будинку'!T218+'[5]по будинку'!T218+'[6]по будинку'!T218+'[7]по будинку'!T218+'[8]по будинку'!T218+'[9]по будинку'!T218+'[10]по будинку'!T218+'[11]по будинку'!T218+'[12]по будинку'!T218</f>
        <v>44766.625909644979</v>
      </c>
      <c r="J218" s="10">
        <v>0</v>
      </c>
      <c r="K218" s="23">
        <f t="shared" si="116"/>
        <v>2559.3126016449824</v>
      </c>
      <c r="L218" s="22">
        <f>'[1]Вивезення та знешкодження ТПВ'!H220+'[2]по будинку'!X218+'[3]по будинку'!W218+'[4]по будинку'!W218+'[5]по будинку'!W218</f>
        <v>9419.2556999999997</v>
      </c>
      <c r="M218" s="10">
        <f>'[1]Вивезення та знешкодження ТПВ'!V220+'[2]по будинку'!Y218+'[3]по будинку'!X218+'[4]по будинку'!X218+'[5]по будинку'!X218</f>
        <v>9736.3193056065429</v>
      </c>
      <c r="N218" s="10">
        <v>0</v>
      </c>
      <c r="O218" s="15">
        <f t="shared" si="117"/>
        <v>317.06360560654321</v>
      </c>
      <c r="P218" s="17">
        <f>'[1]Приб підвал, тех.поверхів,покр '!H220+'[2]по будинку'!AB218+'[3]по будинку'!AA218+'[4]по будинку'!AA218+'[5]по будинку'!AA218+'[6]по будинку'!AA218+'[7]по будинку'!AA218+'[8]по будинку'!AA218+'[9]по будинку'!AA218+'[10]по будинку'!AA218+'[11]по будинку'!AA218+'[12]по будинку'!AA218</f>
        <v>749.21602600000006</v>
      </c>
      <c r="Q218" s="11">
        <f>'[1]Приб підвал, тех.поверхів,покр '!Q220+'[2]по будинку'!AC218+'[3]по будинку'!AB218+'[4]по будинку'!AB218+'[5]по будинку'!AB218+'[6]по будинку'!AB218+'[7]по будинку'!AB218+'[8]по будинку'!AB218+'[9]по будинку'!AB218+'[10]по будинку'!AB218+'[11]по будинку'!AB218+'[12]по будинку'!AB218</f>
        <v>152.95511336709538</v>
      </c>
      <c r="R218" s="10">
        <f t="shared" si="118"/>
        <v>596.26091263290471</v>
      </c>
      <c r="S218" s="23">
        <v>0</v>
      </c>
      <c r="T218" s="17">
        <f>'[1]ТО ліфтів'!H220+'[2]по будинку'!AF218+'[3]по будинку'!AE218+'[4]по будинку'!AE218+'[5]по будинку'!AE218+'[6]по будинку'!AE218+'[7]по будинку'!AE218+'[8]по будинку'!AE218+'[9]по будинку'!AE218+'[10]по будинку'!AE218+'[11]по будинку'!AE218+'[12]по будинку'!AE218</f>
        <v>30915.058001999994</v>
      </c>
      <c r="U218" s="10">
        <f>'[1]ТО ліфтів'!Q220+'[2]по будинку'!AG218+'[3]по будинку'!AF218+'[4]по будинку'!AF218+'[5]по будинку'!AF218+'[6]по будинку'!AF218+'[7]по будинку'!AF218+'[8]по будинку'!AF218+'[9]по будинку'!AF218+'[10]по будинку'!AF218+'[11]по будинку'!AF218+'[12]по будинку'!AF218</f>
        <v>29960.556612136403</v>
      </c>
      <c r="V218" s="10">
        <f t="shared" si="119"/>
        <v>954.50138986359161</v>
      </c>
      <c r="W218" s="23">
        <v>0</v>
      </c>
      <c r="X218" s="17">
        <f>'[1]Обслуг. дисп.'!H220+'[2]по будинку'!AJ218+'[3]по будинку'!AI218+'[4]по будинку'!AI218+'[5]по будинку'!AI218+'[6]по будинку'!AI218+'[7]по будинку'!AI218+'[8]по будинку'!AI218+'[9]по будинку'!AI218+'[10]по будинку'!AI218+'[11]по будинку'!AI218+'[12]по будинку'!AI218</f>
        <v>0</v>
      </c>
      <c r="Y218" s="10">
        <f>'[1]Обслуг. дисп.'!O220+'[2]по будинку'!AK218+'[3]по будинку'!AJ218+'[4]по будинку'!AJ218+'[5]по будинку'!AJ218+'[6]по будинку'!AJ218+'[7]по будинку'!AJ218+'[8]по будинку'!AJ218+'[9]по будинку'!AJ218+'[10]по будинку'!AJ218+'[11]по будинку'!AJ218+'[12]по будинку'!AJ218</f>
        <v>0</v>
      </c>
      <c r="Z218" s="10">
        <f t="shared" si="121"/>
        <v>0</v>
      </c>
      <c r="AA218" s="27">
        <f t="shared" si="122"/>
        <v>0</v>
      </c>
      <c r="AB218" s="17">
        <f>'[1]ТО внутр. буд.сист'!H218+'[2]по будинку'!AN218+'[3]по будинку'!AM218+'[4]по будинку'!AM218+'[5]по будинку'!AM218+'[6]по будинку'!AM218+'[7]по будинку'!AM218+'[8]по будинку'!AM218+'[9]по будинку'!AM218+'[10]по будинку'!AM218+'[11]по будинку'!AM218+'[12]по будинку'!AM218</f>
        <v>32857.994393999994</v>
      </c>
      <c r="AC218" s="10">
        <f>'[1]ТО внутр. буд.сист'!W218+'[2]по будинку'!AO218+'[3]по будинку'!AN218+'[4]по будинку'!AN218+'[5]по будинку'!AN218+'[6]по будинку'!AN218+'[7]по будинку'!AN218+'[8]по будинку'!AN218+'[9]по будинку'!AN218+'[10]по будинку'!AN218+'[11]по будинку'!AN218+'[12]по будинку'!AN218</f>
        <v>15013.584462108525</v>
      </c>
      <c r="AD218" s="10">
        <f t="shared" si="133"/>
        <v>17844.409931891467</v>
      </c>
      <c r="AE218" s="23">
        <v>0</v>
      </c>
      <c r="AF218" s="17">
        <f>[1]Дератизація!H219+'[2]по будинку'!AR218+'[3]по будинку'!AQ218+'[4]по будинку'!AQ218+'[5]по будинку'!AQ218+'[6]по будинку'!AQ218+'[7]по будинку'!AQ218+'[8]по будинку'!AQ218+'[9]по будинку'!AQ218+'[10]по будинку'!AQ218+'[11]по будинку'!AQ218+'[12]по будинку'!AQ218</f>
        <v>1490.693798</v>
      </c>
      <c r="AG218" s="10">
        <f>[1]Дератизація!O219+'[2]по будинку'!AS218+'[3]по будинку'!AR218+'[4]по будинку'!AR218+'[5]по будинку'!AR218+'[6]по будинку'!AR218+'[7]по будинку'!AR218+'[8]по будинку'!AR218+'[9]по будинку'!AR218+'[10]по будинку'!AR218+'[11]по будинку'!AR218+'[12]по будинку'!AR218</f>
        <v>1239.6911622636185</v>
      </c>
      <c r="AH218" s="10">
        <f t="shared" si="123"/>
        <v>251.00263573638154</v>
      </c>
      <c r="AI218" s="23">
        <v>0</v>
      </c>
      <c r="AJ218" s="17">
        <f>[1]Дезінсекція!H220+'[2]по будинку'!AV218+'[3]по будинку'!AU218+'[4]по будинку'!AU218+'[5]по будинку'!AU218+'[6]по будинку'!AU218+'[7]по будинку'!AU218+'[8]по будинку'!AU218+'[9]по будинку'!AU218+'[10]по будинку'!AU218+'[11]по будинку'!AU218+'[12]по будинку'!AU218</f>
        <v>54.621431000000008</v>
      </c>
      <c r="AK218" s="10">
        <f>[1]Дезінсекція!O220+'[2]по будинку'!AW218+'[3]по будинку'!AV218+'[4]по будинку'!AV218+'[5]по будинку'!AV218+'[6]по будинку'!AV218+'[7]по будинку'!AV218+'[8]по будинку'!AV218+'[9]по будинку'!AV218+'[10]по будинку'!AV218+'[11]по будинку'!AV218+'[12]по будинку'!AV218</f>
        <v>0</v>
      </c>
      <c r="AL218" s="10">
        <f t="shared" si="124"/>
        <v>54.621431000000008</v>
      </c>
      <c r="AM218" s="23">
        <v>0</v>
      </c>
      <c r="AN218" s="17">
        <f>'[1]Обслуг. ДВК'!H220+'[2]по будинку'!AZ218+'[3]по будинку'!AY218+'[4]по будинку'!AY218+'[5]по будинку'!AY218+'[6]по будинку'!AY218+'[7]по будинку'!AY218+'[8]по будинку'!AY218+'[9]по будинку'!AY218+'[10]по будинку'!AY218+'[11]по будинку'!AY218+'[12]по будинку'!AY218</f>
        <v>2326.354077</v>
      </c>
      <c r="AO218" s="10">
        <f>'[1]Обслуг. ДВК'!Q220+'[2]по будинку'!BA218+'[3]по будинку'!AZ218+'[4]по будинку'!AZ218+'[5]по будинку'!AZ218+'[6]по будинку'!AZ218+'[7]по будинку'!AZ218+'[8]по будинку'!AZ218+'[9]по будинку'!AZ218+'[10]по будинку'!AZ218+'[11]по будинку'!AZ218+'[12]по будинку'!AZ218</f>
        <v>3324.979179191283</v>
      </c>
      <c r="AP218" s="10">
        <v>0</v>
      </c>
      <c r="AQ218" s="23">
        <f t="shared" ref="AQ218:AQ259" si="147">AO218-AN218</f>
        <v>998.62510219128308</v>
      </c>
      <c r="AR218" s="17">
        <f>'[1]ТО мереж електропост.'!H221+'[2]по будинку'!BD218+'[3]по будинку'!BC218+'[4]по будинку'!BC218+'[5]по будинку'!BC218+'[6]по будинку'!BC218+'[7]по будинку'!BC218+'[8]по будинку'!BC218+'[9]по будинку'!BC218+'[10]по будинку'!BC218+'[11]по будинку'!BC218+'[12]по будинку'!BC218</f>
        <v>6062.9713409999986</v>
      </c>
      <c r="AS218" s="11">
        <f>'[1]ТО мереж електропост.'!P221+'[2]по будинку'!BE218+'[3]по будинку'!BD218+'[4]по будинку'!BD218+'[5]по будинку'!BD218+'[6]по будинку'!BD218+'[7]по будинку'!BD218+'[8]по будинку'!BD218+'[9]по будинку'!BD218+'[10]по будинку'!BD218+'[11]по будинку'!BD218+'[12]по будинку'!BD218</f>
        <v>16462.439253642904</v>
      </c>
      <c r="AT218" s="10">
        <v>0</v>
      </c>
      <c r="AU218" s="23">
        <f t="shared" ref="AU218:AU219" si="148">AS218-AR218</f>
        <v>10399.467912642906</v>
      </c>
      <c r="AV218" s="17">
        <f>'[1]ПР констр.'!H220+'[2]по будинку'!BH218+'[3]по будинку'!BG218+'[4]по будинку'!BG218+'[5]по будинку'!BG218+'[6]по будинку'!BG218+'[7]по будинку'!BG218+'[8]по будинку'!BG218+'[9]по будинку'!BG218+'[10]по будинку'!BG218+'[11]по будинку'!BG218+'[12]по будинку'!BG218</f>
        <v>41321.804281000004</v>
      </c>
      <c r="AW218" s="10">
        <v>8436.17</v>
      </c>
      <c r="AX218" s="10">
        <f t="shared" si="135"/>
        <v>32885.634281000006</v>
      </c>
      <c r="AY218" s="23">
        <v>0</v>
      </c>
      <c r="AZ218" s="17">
        <f>'[1]Прибирання та вивезення снігу'!H219+'[2]по будинку'!BL218+'[3]по будинку'!BK218+'[4]по будинку'!BK218+'[5]по будинку'!BK218+'[6]по будинку'!BK218+'[7]по будинку'!BK218+'[8]по будинку'!BK218+'[9]по будинку'!BK218+'[10]по будинку'!BK218+'[11]по будинку'!BK218+'[12]по будинку'!BK218</f>
        <v>2279.047247</v>
      </c>
      <c r="BA218" s="10">
        <f>'[1]Прибирання та вивезення снігу'!R219+'[2]по будинку'!BM218+'[3]по будинку'!BL218+'[4]по будинку'!BL218+'[5]по будинку'!BL218+'[6]по будинку'!BL218+'[7]по будинку'!BL218+'[8]по будинку'!BL218+'[9]по будинку'!BL218+'[10]по будинку'!BL218+'[11]по будинку'!BL218+'[12]по будинку'!BL218</f>
        <v>2646.9129569260385</v>
      </c>
      <c r="BB218" s="10">
        <v>0</v>
      </c>
      <c r="BC218" s="23">
        <f t="shared" si="138"/>
        <v>367.86570992603856</v>
      </c>
      <c r="BD218" s="17">
        <f>'[1]експлуатація номерних знаків'!H220+'[2]по будинку'!BP218+'[3]по будинку'!BO218+'[4]по будинку'!BO218+'[5]по будинку'!BO218+'[6]по будинку'!BO218+'[7]по будинку'!BO218+'[8]по будинку'!BO218+'[9]по будинку'!BO218+'[10]по будинку'!BO218+'[11]по будинку'!BO218+'[12]по будинку'!BO218</f>
        <v>6.0211420000000002</v>
      </c>
      <c r="BE218" s="10">
        <f>'[1]експлуатація номерних знаків'!P220+'[2]по будинку'!BQ218+'[3]по будинку'!BP218+'[4]по будинку'!BP218+'[5]по будинку'!BP218+'[6]по будинку'!BP218+'[7]по будинку'!BP218+'[8]по будинку'!BP218+'[9]по будинку'!BP218+'[10]по будинку'!BP218+'[11]по будинку'!BP218+'[12]по будинку'!BP218</f>
        <v>0</v>
      </c>
      <c r="BF218" s="12">
        <f t="shared" si="125"/>
        <v>6.0211420000000002</v>
      </c>
      <c r="BG218" s="29">
        <v>0</v>
      </c>
      <c r="BH218" s="17">
        <f>'[1]Освітлення місць загального кор'!H220+'[2]по будинку'!BT218+'[3]по будинку'!BS218+'[4]по будинку'!BS218+'[5]по будинку'!BS218+'[6]по будинку'!BS218+'[7]по будинку'!BS218+'[8]по будинку'!BS218+'[9]по будинку'!BS218+'[10]по будинку'!BS218+'[11]по будинку'!BS218+'[12]по будинку'!BS218</f>
        <v>10474.099008999996</v>
      </c>
      <c r="BI218" s="10">
        <f>'[1]Освітлення місць загального кор'!Q220+'[2]по будинку'!BU218+'[3]по будинку'!BT218+'[4]по будинку'!BT218+'[5]по будинку'!BT218+'[6]по будинку'!BT218+'[7]по будинку'!BT218+'[8]по будинку'!BT218+'[9]по будинку'!BT218+'[10]по будинку'!BT218+'[11]по будинку'!BT218+'[12]по будинку'!BT218</f>
        <v>31016.527555238335</v>
      </c>
      <c r="BJ218" s="10">
        <v>0</v>
      </c>
      <c r="BK218" s="27">
        <f t="shared" si="137"/>
        <v>20542.428546238341</v>
      </c>
      <c r="BL218" s="17">
        <f>'[1]Енергопостачання ліфтів'!H220+'[2]по будинку'!BX218+'[3]по будинку'!BW218+'[4]по будинку'!BW218+'[5]по будинку'!BW218+'[6]по будинку'!BW218+'[7]по будинку'!BW218+'[8]по будинку'!BW218+'[9]по будинку'!BW218+'[10]по будинку'!BW218+'[11]по будинку'!BW218+'[12]по будинку'!BW218</f>
        <v>14373.464183999997</v>
      </c>
      <c r="BM218" s="10">
        <f>'[1]Енергопостачання ліфтів'!P220+'[2]по будинку'!BY218+'[3]по будинку'!BX218+'[4]по будинку'!BX218+'[5]по будинку'!BX218+'[6]по будинку'!BX218+'[7]по будинку'!BX218+'[8]по будинку'!BX218+'[9]по будинку'!BX218+'[10]по будинку'!BX218+'[11]по будинку'!BX218+'[12]по будинку'!BX218</f>
        <v>0</v>
      </c>
      <c r="BN218" s="10">
        <f t="shared" si="127"/>
        <v>14373.464183999997</v>
      </c>
      <c r="BO218" s="23">
        <v>0</v>
      </c>
      <c r="BP218" s="134">
        <f t="shared" si="129"/>
        <v>216669.48751399998</v>
      </c>
      <c r="BQ218" s="12">
        <f t="shared" si="129"/>
        <v>185068.93050601572</v>
      </c>
      <c r="BR218" s="10">
        <f t="shared" si="130"/>
        <v>31600.557007984258</v>
      </c>
      <c r="BS218" s="15">
        <v>0</v>
      </c>
      <c r="BT218" s="30">
        <f t="shared" si="131"/>
        <v>0.85415317417067138</v>
      </c>
    </row>
    <row r="219" spans="1:72" ht="17.100000000000001" customHeight="1" x14ac:dyDescent="0.2">
      <c r="A219" s="135">
        <v>214</v>
      </c>
      <c r="B219" s="39" t="s">
        <v>27</v>
      </c>
      <c r="C219" s="36">
        <v>8</v>
      </c>
      <c r="D219" s="22">
        <f>'[1]Прибирання сходових кліто'!H220+'[2]по будинку'!P219+'[3]по будинку'!O219+'[4]по будинку'!O219+'[5]по будинку'!O219+'[6]по будинку'!O219+'[7]по будинку'!O219+'[8]по будинку'!O219+'[9]по будинку'!O219+'[10]по будинку'!O219+'[11]по будинку'!O219+'[12]по будинку'!O219</f>
        <v>29748.94528</v>
      </c>
      <c r="E219" s="11">
        <f>'[1]Прибирання сходових кліто'!Y220+'[2]по будинку'!Q219+'[3]по будинку'!P219+'[4]по будинку'!P219+'[5]по будинку'!P219+'[6]по будинку'!P219+'[7]по будинку'!P219+'[8]по будинку'!P219+'[9]по будинку'!P219+'[10]по будинку'!P219+'[11]по будинку'!P219+'[12]по будинку'!P219</f>
        <v>29889.234860823643</v>
      </c>
      <c r="F219" s="10">
        <v>0</v>
      </c>
      <c r="G219" s="23">
        <f t="shared" si="146"/>
        <v>140.28958082364261</v>
      </c>
      <c r="H219" s="17">
        <f>'[1]Прибирання прибуд терит.'!H219+'[2]по будинку'!T219+'[3]по будинку'!S219+'[4]по будинку'!S219+'[5]по будинку'!S219+'[6]по будинку'!S219+'[7]по будинку'!S219+'[8]по будинку'!S219+'[9]по будинку'!S219+'[10]по будинку'!S219+'[11]по будинку'!S219+'[12]по будинку'!S219</f>
        <v>32712.742399999996</v>
      </c>
      <c r="I219" s="11">
        <f>'[1]Прибирання прибуд терит.'!AG219+'[2]по будинку'!U219+'[3]по будинку'!T219+'[4]по будинку'!T219+'[5]по будинку'!T219+'[6]по будинку'!T219+'[7]по будинку'!T219+'[8]по будинку'!T219+'[9]по будинку'!T219+'[10]по будинку'!T219+'[11]по будинку'!T219+'[12]по будинку'!T219</f>
        <v>39017.44768171887</v>
      </c>
      <c r="J219" s="10">
        <v>0</v>
      </c>
      <c r="K219" s="23">
        <f t="shared" si="116"/>
        <v>6304.7052817188742</v>
      </c>
      <c r="L219" s="22">
        <f>'[1]Вивезення та знешкодження ТПВ'!H221+'[2]по будинку'!X219+'[3]по будинку'!W219+'[4]по будинку'!W219+'[5]по будинку'!W219</f>
        <v>8953.6224999999995</v>
      </c>
      <c r="M219" s="10">
        <f>'[1]Вивезення та знешкодження ТПВ'!V221+'[2]по будинку'!Y219+'[3]по будинку'!X219+'[4]по будинку'!X219+'[5]по будинку'!X219</f>
        <v>9434.9861391013965</v>
      </c>
      <c r="N219" s="10">
        <v>0</v>
      </c>
      <c r="O219" s="15">
        <f t="shared" si="117"/>
        <v>481.36363910139698</v>
      </c>
      <c r="P219" s="17">
        <f>'[1]Приб підвал, тех.поверхів,покр '!H221+'[2]по будинку'!AB219+'[3]по будинку'!AA219+'[4]по будинку'!AA219+'[5]по будинку'!AA219+'[6]по будинку'!AA219+'[7]по будинку'!AA219+'[8]по будинку'!AA219+'[9]по будинку'!AA219+'[10]по будинку'!AA219+'[11]по будинку'!AA219+'[12]по будинку'!AA219</f>
        <v>706.74098000000004</v>
      </c>
      <c r="Q219" s="11">
        <f>'[1]Приб підвал, тех.поверхів,покр '!Q221+'[2]по будинку'!AC219+'[3]по будинку'!AB219+'[4]по будинку'!AB219+'[5]по будинку'!AB219+'[6]по будинку'!AB219+'[7]по будинку'!AB219+'[8]по будинку'!AB219+'[9]по будинку'!AB219+'[10]по будинку'!AB219+'[11]по будинку'!AB219+'[12]по будинку'!AB219</f>
        <v>145.67611740601978</v>
      </c>
      <c r="R219" s="10">
        <f t="shared" si="118"/>
        <v>561.06486259398025</v>
      </c>
      <c r="S219" s="23">
        <v>0</v>
      </c>
      <c r="T219" s="17">
        <f>'[1]ТО ліфтів'!H221+'[2]по будинку'!AF219+'[3]по будинку'!AE219+'[4]по будинку'!AE219+'[5]по будинку'!AE219+'[6]по будинку'!AE219+'[7]по будинку'!AE219+'[8]по будинку'!AE219+'[9]по будинку'!AE219+'[10]по будинку'!AE219+'[11]по будинку'!AE219+'[12]по будинку'!AE219</f>
        <v>23587.516971428573</v>
      </c>
      <c r="U219" s="10">
        <f>'[1]ТО ліфтів'!Q221+'[2]по будинку'!AG219+'[3]по будинку'!AF219+'[4]по будинку'!AF219+'[5]по будинку'!AF219+'[6]по будинку'!AF219+'[7]по будинку'!AF219+'[8]по будинку'!AF219+'[9]по будинку'!AF219+'[10]по будинку'!AF219+'[11]по будинку'!AF219+'[12]по будинку'!AF219</f>
        <v>22013.411707306885</v>
      </c>
      <c r="V219" s="10">
        <f t="shared" si="119"/>
        <v>1574.1052641216884</v>
      </c>
      <c r="W219" s="23">
        <v>0</v>
      </c>
      <c r="X219" s="17">
        <f>'[1]Обслуг. дисп.'!H221+'[2]по будинку'!AJ219+'[3]по будинку'!AI219+'[4]по будинку'!AI219+'[5]по будинку'!AI219+'[6]по будинку'!AI219+'[7]по будинку'!AI219+'[8]по будинку'!AI219+'[9]по будинку'!AI219+'[10]по будинку'!AI219+'[11]по будинку'!AI219+'[12]по будинку'!AI219</f>
        <v>0</v>
      </c>
      <c r="Y219" s="10">
        <f>'[1]Обслуг. дисп.'!O221+'[2]по будинку'!AK219+'[3]по будинку'!AJ219+'[4]по будинку'!AJ219+'[5]по будинку'!AJ219+'[6]по будинку'!AJ219+'[7]по будинку'!AJ219+'[8]по будинку'!AJ219+'[9]по будинку'!AJ219+'[10]по будинку'!AJ219+'[11]по будинку'!AJ219+'[12]по будинку'!AJ219</f>
        <v>0</v>
      </c>
      <c r="Z219" s="10">
        <f t="shared" si="121"/>
        <v>0</v>
      </c>
      <c r="AA219" s="27">
        <f t="shared" si="122"/>
        <v>0</v>
      </c>
      <c r="AB219" s="17">
        <f>'[1]ТО внутр. буд.сист'!H219+'[2]по будинку'!AN219+'[3]по будинку'!AM219+'[4]по будинку'!AM219+'[5]по будинку'!AM219+'[6]по будинку'!AM219+'[7]по будинку'!AM219+'[8]по будинку'!AM219+'[9]по будинку'!AM219+'[10]по будинку'!AM219+'[11]по будинку'!AM219+'[12]по будинку'!AM219</f>
        <v>31241.82</v>
      </c>
      <c r="AC219" s="10">
        <f>'[1]ТО внутр. буд.сист'!W219+'[2]по будинку'!AO219+'[3]по будинку'!AN219+'[4]по будинку'!AN219+'[5]по будинку'!AN219+'[6]по будинку'!AN219+'[7]по будинку'!AN219+'[8]по будинку'!AN219+'[9]по будинку'!AN219+'[10]по будинку'!AN219+'[11]по будинку'!AN219+'[12]по будинку'!AN219</f>
        <v>15395.026563746045</v>
      </c>
      <c r="AD219" s="10">
        <f t="shared" si="133"/>
        <v>15846.793436253954</v>
      </c>
      <c r="AE219" s="23">
        <v>0</v>
      </c>
      <c r="AF219" s="17">
        <f>[1]Дератизація!H220+'[2]по будинку'!AR219+'[3]по будинку'!AQ219+'[4]по будинку'!AQ219+'[5]по будинку'!AQ219+'[6]по будинку'!AQ219+'[7]по будинку'!AQ219+'[8]по будинку'!AQ219+'[9]по будинку'!AQ219+'[10]по будинку'!AQ219+'[11]по будинку'!AQ219+'[12]по будинку'!AQ219</f>
        <v>1426.3425200000001</v>
      </c>
      <c r="AG219" s="10">
        <f>[1]Дератизація!O220+'[2]по будинку'!AS219+'[3]по будинку'!AR219+'[4]по будинку'!AR219+'[5]по будинку'!AR219+'[6]по будинку'!AR219+'[7]по будинку'!AR219+'[8]по будинку'!AR219+'[9]по будинку'!AR219+'[10]по будинку'!AR219+'[11]по будинку'!AR219+'[12]по будинку'!AR219</f>
        <v>1168.4528427081859</v>
      </c>
      <c r="AH219" s="10">
        <f t="shared" si="123"/>
        <v>257.88967729181422</v>
      </c>
      <c r="AI219" s="23">
        <v>0</v>
      </c>
      <c r="AJ219" s="17">
        <f>[1]Дезінсекція!H221+'[2]по будинку'!AV219+'[3]по будинку'!AU219+'[4]по будинку'!AU219+'[5]по будинку'!AU219+'[6]по будинку'!AU219+'[7]по будинку'!AU219+'[8]по будинку'!AU219+'[9]по будинку'!AU219+'[10]по будинку'!AU219+'[11]по будинку'!AU219+'[12]по будинку'!AU219</f>
        <v>51.113660000000003</v>
      </c>
      <c r="AK219" s="10">
        <f>[1]Дезінсекція!O221+'[2]по будинку'!AW219+'[3]по будинку'!AV219+'[4]по будинку'!AV219+'[5]по будинку'!AV219+'[6]по будинку'!AV219+'[7]по будинку'!AV219+'[8]по будинку'!AV219+'[9]по будинку'!AV219+'[10]по будинку'!AV219+'[11]по будинку'!AV219+'[12]по будинку'!AV219</f>
        <v>0</v>
      </c>
      <c r="AL219" s="10">
        <f t="shared" si="124"/>
        <v>51.113660000000003</v>
      </c>
      <c r="AM219" s="23">
        <v>0</v>
      </c>
      <c r="AN219" s="17">
        <f>'[1]Обслуг. ДВК'!H221+'[2]по будинку'!AZ219+'[3]по будинку'!AY219+'[4]по будинку'!AY219+'[5]по будинку'!AY219+'[6]по будинку'!AY219+'[7]по будинку'!AY219+'[8]по будинку'!AY219+'[9]по будинку'!AY219+'[10]по будинку'!AY219+'[11]по будинку'!AY219+'[12]по будинку'!AY219</f>
        <v>4785.3932000000004</v>
      </c>
      <c r="AO219" s="10">
        <f>'[1]Обслуг. ДВК'!Q221+'[2]по будинку'!BA219+'[3]по будинку'!AZ219+'[4]по будинку'!AZ219+'[5]по будинку'!AZ219+'[6]по будинку'!AZ219+'[7]по будинку'!AZ219+'[8]по будинку'!AZ219+'[9]по будинку'!AZ219+'[10]по будинку'!AZ219+'[11]по будинку'!AZ219+'[12]по будинку'!AZ219</f>
        <v>3007.9945709183212</v>
      </c>
      <c r="AP219" s="10">
        <f t="shared" si="134"/>
        <v>1777.3986290816792</v>
      </c>
      <c r="AQ219" s="23">
        <v>0</v>
      </c>
      <c r="AR219" s="17">
        <f>'[1]ТО мереж електропост.'!H222+'[2]по будинку'!BD219+'[3]по будинку'!BC219+'[4]по будинку'!BC219+'[5]по будинку'!BC219+'[6]по будинку'!BC219+'[7]по будинку'!BC219+'[8]по будинку'!BC219+'[9]по будинку'!BC219+'[10]по будинку'!BC219+'[11]по будинку'!BC219+'[12]по будинку'!BC219</f>
        <v>6283.79954</v>
      </c>
      <c r="AS219" s="11">
        <f>'[1]ТО мереж електропост.'!P222+'[2]по будинку'!BE219+'[3]по будинку'!BD219+'[4]по будинку'!BD219+'[5]по будинку'!BD219+'[6]по будинку'!BD219+'[7]по будинку'!BD219+'[8]по будинку'!BD219+'[9]по будинку'!BD219+'[10]по будинку'!BD219+'[11]по будинку'!BD219+'[12]по будинку'!BD219</f>
        <v>16286.209588572816</v>
      </c>
      <c r="AT219" s="10">
        <v>0</v>
      </c>
      <c r="AU219" s="23">
        <f t="shared" si="148"/>
        <v>10002.410048572816</v>
      </c>
      <c r="AV219" s="17">
        <f>'[1]ПР констр.'!H221+'[2]по будинку'!BH219+'[3]по будинку'!BG219+'[4]по будинку'!BG219+'[5]по будинку'!BG219+'[6]по будинку'!BG219+'[7]по будинку'!BG219+'[8]по будинку'!BG219+'[9]по будинку'!BG219+'[10]по будинку'!BG219+'[11]по будинку'!BG219+'[12]по будинку'!BG219</f>
        <v>41194.135240000003</v>
      </c>
      <c r="AW219" s="10">
        <v>13025.43</v>
      </c>
      <c r="AX219" s="10">
        <f t="shared" si="135"/>
        <v>28168.705240000003</v>
      </c>
      <c r="AY219" s="23">
        <v>0</v>
      </c>
      <c r="AZ219" s="17">
        <f>'[1]Прибирання та вивезення снігу'!H220+'[2]по будинку'!BL219+'[3]по будинку'!BK219+'[4]по будинку'!BK219+'[5]по будинку'!BK219+'[6]по будинку'!BK219+'[7]по будинку'!BK219+'[8]по будинку'!BK219+'[9]по будинку'!BK219+'[10]по будинку'!BK219+'[11]по будинку'!BK219+'[12]по будинку'!BK219</f>
        <v>3061.1844799999999</v>
      </c>
      <c r="BA219" s="10">
        <f>'[1]Прибирання та вивезення снігу'!R220+'[2]по будинку'!BM219+'[3]по будинку'!BL219+'[4]по будинку'!BL219+'[5]по будинку'!BL219+'[6]по будинку'!BL219+'[7]по будинку'!BL219+'[8]по будинку'!BL219+'[9]по будинку'!BL219+'[10]по будинку'!BL219+'[11]по будинку'!BL219+'[12]по будинку'!BL219</f>
        <v>4836.591516470653</v>
      </c>
      <c r="BB219" s="10">
        <v>0</v>
      </c>
      <c r="BC219" s="23">
        <f t="shared" si="138"/>
        <v>1775.4070364706531</v>
      </c>
      <c r="BD219" s="17">
        <f>'[1]експлуатація номерних знаків'!H221+'[2]по будинку'!BP219+'[3]по будинку'!BO219+'[4]по будинку'!BO219+'[5]по будинку'!BO219+'[6]по будинку'!BO219+'[7]по будинку'!BO219+'[8]по будинку'!BO219+'[9]по будинку'!BO219+'[10]по будинку'!BO219+'[11]по будинку'!BO219+'[12]по будинку'!BO219</f>
        <v>5.6351199999999997</v>
      </c>
      <c r="BE219" s="10">
        <f>'[1]експлуатація номерних знаків'!P221+'[2]по будинку'!BQ219+'[3]по будинку'!BP219+'[4]по будинку'!BP219+'[5]по будинку'!BP219+'[6]по будинку'!BP219+'[7]по будинку'!BP219+'[8]по будинку'!BP219+'[9]по будинку'!BP219+'[10]по будинку'!BP219+'[11]по будинку'!BP219+'[12]по будинку'!BP219</f>
        <v>0</v>
      </c>
      <c r="BF219" s="12">
        <f t="shared" si="125"/>
        <v>5.6351199999999997</v>
      </c>
      <c r="BG219" s="29">
        <v>0</v>
      </c>
      <c r="BH219" s="17">
        <f>'[1]Освітлення місць загального кор'!H221+'[2]по будинку'!BT219+'[3]по будинку'!BS219+'[4]по будинку'!BS219+'[5]по будинку'!BS219+'[6]по будинку'!BS219+'[7]по будинку'!BS219+'[8]по будинку'!BS219+'[9]по будинку'!BS219+'[10]по будинку'!BS219+'[11]по будинку'!BS219+'[12]по будинку'!BS219</f>
        <v>23990.177900000002</v>
      </c>
      <c r="BI219" s="10">
        <f>'[1]Освітлення місць загального кор'!Q221+'[2]по будинку'!BU219+'[3]по будинку'!BT219+'[4]по будинку'!BT219+'[5]по будинку'!BT219+'[6]по будинку'!BT219+'[7]по будинку'!BT219+'[8]по будинку'!BT219+'[9]по будинку'!BT219+'[10]по будинку'!BT219+'[11]по будинку'!BT219+'[12]по будинку'!BT219</f>
        <v>29693.204588000117</v>
      </c>
      <c r="BJ219" s="10">
        <v>0</v>
      </c>
      <c r="BK219" s="27">
        <f t="shared" si="137"/>
        <v>5703.0266880001145</v>
      </c>
      <c r="BL219" s="17">
        <f>'[1]Енергопостачання ліфтів'!H221+'[2]по будинку'!BX219+'[3]по будинку'!BW219+'[4]по будинку'!BW219+'[5]по будинку'!BW219+'[6]по будинку'!BW219+'[7]по будинку'!BW219+'[8]по будинку'!BW219+'[9]по будинку'!BW219+'[10]по будинку'!BW219+'[11]по будинку'!BW219+'[12]по будинку'!BW219</f>
        <v>14951.7747</v>
      </c>
      <c r="BM219" s="10">
        <f>'[1]Енергопостачання ліфтів'!P221+'[2]по будинку'!BY219+'[3]по будинку'!BX219+'[4]по будинку'!BX219+'[5]по будинку'!BX219+'[6]по будинку'!BX219+'[7]по будинку'!BX219+'[8]по будинку'!BX219+'[9]по будинку'!BX219+'[10]по будинку'!BX219+'[11]по будинку'!BX219+'[12]по будинку'!BX219</f>
        <v>0</v>
      </c>
      <c r="BN219" s="10">
        <f t="shared" si="127"/>
        <v>14951.7747</v>
      </c>
      <c r="BO219" s="23">
        <v>0</v>
      </c>
      <c r="BP219" s="134">
        <f t="shared" si="129"/>
        <v>222700.94449142859</v>
      </c>
      <c r="BQ219" s="12">
        <f t="shared" si="129"/>
        <v>183913.66617677294</v>
      </c>
      <c r="BR219" s="10">
        <f t="shared" si="130"/>
        <v>38787.278314655647</v>
      </c>
      <c r="BS219" s="15">
        <v>0</v>
      </c>
      <c r="BT219" s="30">
        <f t="shared" si="131"/>
        <v>0.82583244806961964</v>
      </c>
    </row>
    <row r="220" spans="1:72" ht="17.100000000000001" customHeight="1" x14ac:dyDescent="0.2">
      <c r="A220" s="136">
        <v>215</v>
      </c>
      <c r="B220" s="39" t="s">
        <v>99</v>
      </c>
      <c r="C220" s="36">
        <v>1</v>
      </c>
      <c r="D220" s="22">
        <f>'[1]Прибирання сходових кліто'!H221+'[2]по будинку'!P220+'[3]по будинку'!O220+'[4]по будинку'!O220+'[5]по будинку'!O220+'[6]по будинку'!O220+'[7]по будинку'!O220+'[8]по будинку'!O220+'[9]по будинку'!O220+'[10]по будинку'!O220+'[11]по будинку'!O220+'[12]по будинку'!O220</f>
        <v>41871.181268</v>
      </c>
      <c r="E220" s="11">
        <f>'[1]Прибирання сходових кліто'!Y221+'[2]по будинку'!Q220+'[3]по будинку'!P220+'[4]по будинку'!P220+'[5]по будинку'!P220+'[6]по будинку'!P220+'[7]по будинку'!P220+'[8]по будинку'!P220+'[9]по будинку'!P220+'[10]по будинку'!P220+'[11]по будинку'!P220+'[12]по будинку'!P220</f>
        <v>41159.118065842711</v>
      </c>
      <c r="F220" s="10">
        <f t="shared" si="132"/>
        <v>712.0632021572892</v>
      </c>
      <c r="G220" s="23">
        <v>0</v>
      </c>
      <c r="H220" s="17">
        <f>'[1]Прибирання прибуд терит.'!H220+'[2]по будинку'!T220+'[3]по будинку'!S220+'[4]по будинку'!S220+'[5]по будинку'!S220+'[6]по будинку'!S220+'[7]по будинку'!S220+'[8]по будинку'!S220+'[9]по будинку'!S220+'[10]по будинку'!S220+'[11]по будинку'!S220+'[12]по будинку'!S220</f>
        <v>68125.21777599999</v>
      </c>
      <c r="I220" s="11">
        <f>'[1]Прибирання прибуд терит.'!AG220+'[2]по будинку'!U220+'[3]по будинку'!T220+'[4]по будинку'!T220+'[5]по будинку'!T220+'[6]по будинку'!T220+'[7]по будинку'!T220+'[8]по будинку'!T220+'[9]по будинку'!T220+'[10]по будинку'!T220+'[11]по будинку'!T220+'[12]по будинку'!T220</f>
        <v>78920.68492636767</v>
      </c>
      <c r="J220" s="10">
        <v>0</v>
      </c>
      <c r="K220" s="23">
        <f t="shared" si="116"/>
        <v>10795.46715036768</v>
      </c>
      <c r="L220" s="22">
        <f>'[1]Вивезення та знешкодження ТПВ'!H222+'[2]по будинку'!X220+'[3]по будинку'!W220+'[4]по будинку'!W220+'[5]по будинку'!W220</f>
        <v>13885.213999999998</v>
      </c>
      <c r="M220" s="10">
        <f>'[1]Вивезення та знешкодження ТПВ'!V222+'[2]по будинку'!Y220+'[3]по будинку'!X220+'[4]по будинку'!X220+'[5]по будинку'!X220</f>
        <v>15556.516865909744</v>
      </c>
      <c r="N220" s="10">
        <v>0</v>
      </c>
      <c r="O220" s="15">
        <f t="shared" si="117"/>
        <v>1671.3028659097454</v>
      </c>
      <c r="P220" s="17">
        <f>'[1]Приб підвал, тех.поверхів,покр '!H222+'[2]по будинку'!AB220+'[3]по будинку'!AA220+'[4]по будинку'!AA220+'[5]по будинку'!AA220+'[6]по будинку'!AA220+'[7]по будинку'!AA220+'[8]по будинку'!AA220+'[9]по будинку'!AA220+'[10]по будинку'!AA220+'[11]по будинку'!AA220+'[12]по будинку'!AA220</f>
        <v>1847.6952059999996</v>
      </c>
      <c r="Q220" s="11">
        <f>'[1]Приб підвал, тех.поверхів,покр '!Q222+'[2]по будинку'!AC220+'[3]по будинку'!AB220+'[4]по будинку'!AB220+'[5]по будинку'!AB220+'[6]по будинку'!AB220+'[7]по будинку'!AB220+'[8]по будинку'!AB220+'[9]по будинку'!AB220+'[10]по будинку'!AB220+'[11]по будинку'!AB220+'[12]по будинку'!AB220</f>
        <v>405.5087307152877</v>
      </c>
      <c r="R220" s="10">
        <f t="shared" si="118"/>
        <v>1442.1864752847118</v>
      </c>
      <c r="S220" s="23">
        <v>0</v>
      </c>
      <c r="T220" s="17">
        <f>'[1]ТО ліфтів'!H222+'[2]по будинку'!AF220+'[3]по будинку'!AE220+'[4]по будинку'!AE220+'[5]по будинку'!AE220+'[6]по будинку'!AE220+'[7]по будинку'!AE220+'[8]по будинку'!AE220+'[9]по будинку'!AE220+'[10]по будинку'!AE220+'[11]по будинку'!AE220+'[12]по будинку'!AE220</f>
        <v>43561.598914285722</v>
      </c>
      <c r="U220" s="10">
        <f>'[1]ТО ліфтів'!Q222+'[2]по будинку'!AG220+'[3]по будинку'!AF220+'[4]по будинку'!AF220+'[5]по будинку'!AF220+'[6]по будинку'!AF220+'[7]по будинку'!AF220+'[8]по будинку'!AF220+'[9]по будинку'!AF220+'[10]по будинку'!AF220+'[11]по будинку'!AF220+'[12]по будинку'!AF220</f>
        <v>40687.007817797334</v>
      </c>
      <c r="V220" s="10">
        <f t="shared" si="119"/>
        <v>2874.5910964883878</v>
      </c>
      <c r="W220" s="23">
        <v>0</v>
      </c>
      <c r="X220" s="17">
        <f>'[1]Обслуг. дисп.'!H222+'[2]по будинку'!AJ220+'[3]по будинку'!AI220+'[4]по будинку'!AI220+'[5]по будинку'!AI220+'[6]по будинку'!AI220+'[7]по будинку'!AI220+'[8]по будинку'!AI220+'[9]по будинку'!AI220+'[10]по будинку'!AI220+'[11]по будинку'!AI220+'[12]по будинку'!AI220</f>
        <v>4050.7819617142859</v>
      </c>
      <c r="Y220" s="10">
        <f>'[1]Обслуг. дисп.'!O222+'[2]по будинку'!AK220+'[3]по будинку'!AJ220+'[4]по будинку'!AJ220+'[5]по будинку'!AJ220+'[6]по будинку'!AJ220+'[7]по будинку'!AJ220+'[8]по будинку'!AJ220+'[9]по будинку'!AJ220+'[10]по будинку'!AJ220+'[11]по будинку'!AJ220+'[12]по будинку'!AJ220</f>
        <v>3889.059045273736</v>
      </c>
      <c r="Z220" s="10">
        <v>0</v>
      </c>
      <c r="AA220" s="27">
        <f>Y220-X220</f>
        <v>-161.72291644054985</v>
      </c>
      <c r="AB220" s="17">
        <f>'[1]ТО внутр. буд.сист'!H220+'[2]по будинку'!AN220+'[3]по будинку'!AM220+'[4]по будинку'!AM220+'[5]по будинку'!AM220+'[6]по будинку'!AM220+'[7]по будинку'!AM220+'[8]по будинку'!AM220+'[9]по будинку'!AM220+'[10]по будинку'!AM220+'[11]по будинку'!AM220+'[12]по будинку'!AM220</f>
        <v>61978.607165999994</v>
      </c>
      <c r="AC220" s="10">
        <f>'[1]ТО внутр. буд.сист'!W220+'[2]по будинку'!AO220+'[3]по будинку'!AN220+'[4]по будинку'!AN220+'[5]по будинку'!AN220+'[6]по будинку'!AN220+'[7]по будинку'!AN220+'[8]по будинку'!AN220+'[9]по будинку'!AN220+'[10]по будинку'!AN220+'[11]по будинку'!AN220+'[12]по будинку'!AN220</f>
        <v>33871.197487761761</v>
      </c>
      <c r="AD220" s="10">
        <f t="shared" si="133"/>
        <v>28107.409678238233</v>
      </c>
      <c r="AE220" s="23">
        <v>0</v>
      </c>
      <c r="AF220" s="17">
        <f>[1]Дератизація!H221+'[2]по будинку'!AR220+'[3]по будинку'!AQ220+'[4]по будинку'!AQ220+'[5]по будинку'!AQ220+'[6]по будинку'!AQ220+'[7]по будинку'!AQ220+'[8]по будинку'!AQ220+'[9]по будинку'!AQ220+'[10]по будинку'!AQ220+'[11]по будинку'!AQ220+'[12]по будинку'!AQ220</f>
        <v>1948.8308139999997</v>
      </c>
      <c r="AG220" s="10">
        <f>[1]Дератизація!O221+'[2]по будинку'!AS220+'[3]по будинку'!AR220+'[4]по будинку'!AR220+'[5]по будинку'!AR220+'[6]по будинку'!AR220+'[7]по будинку'!AR220+'[8]по будинку'!AR220+'[9]по будинку'!AR220+'[10]по будинку'!AR220+'[11]по будинку'!AR220+'[12]по будинку'!AR220</f>
        <v>1624.5224898620509</v>
      </c>
      <c r="AH220" s="10">
        <f t="shared" si="123"/>
        <v>324.30832413794883</v>
      </c>
      <c r="AI220" s="23">
        <v>0</v>
      </c>
      <c r="AJ220" s="17">
        <f>[1]Дезінсекція!H222+'[2]по будинку'!AV220+'[3]по будинку'!AU220+'[4]по будинку'!AU220+'[5]по будинку'!AU220+'[6]по будинку'!AU220+'[7]по будинку'!AU220+'[8]по будинку'!AU220+'[9]по будинку'!AU220+'[10]по будинку'!AU220+'[11]по будинку'!AU220+'[12]по будинку'!AU220</f>
        <v>82.065185999999983</v>
      </c>
      <c r="AK220" s="10">
        <f>[1]Дезінсекція!O222+'[2]по будинку'!AW220+'[3]по будинку'!AV220+'[4]по будинку'!AV220+'[5]по будинку'!AV220+'[6]по будинку'!AV220+'[7]по будинку'!AV220+'[8]по будинку'!AV220+'[9]по будинку'!AV220+'[10]по будинку'!AV220+'[11]по будинку'!AV220+'[12]по будинку'!AV220</f>
        <v>0</v>
      </c>
      <c r="AL220" s="10">
        <f t="shared" si="124"/>
        <v>82.065185999999983</v>
      </c>
      <c r="AM220" s="23">
        <v>0</v>
      </c>
      <c r="AN220" s="17">
        <f>'[1]Обслуг. ДВК'!H222+'[2]по будинку'!AZ220+'[3]по будинку'!AY220+'[4]по будинку'!AY220+'[5]по будинку'!AY220+'[6]по будинку'!AY220+'[7]по будинку'!AY220+'[8]по будинку'!AY220+'[9]по будинку'!AY220+'[10]по будинку'!AY220+'[11]по будинку'!AY220+'[12]по будинку'!AY220</f>
        <v>6313.1602240000002</v>
      </c>
      <c r="AO220" s="10">
        <f>'[1]Обслуг. ДВК'!Q222+'[2]по будинку'!BA220+'[3]по будинку'!AZ220+'[4]по будинку'!AZ220+'[5]по будинку'!AZ220+'[6]по будинку'!AZ220+'[7]по будинку'!AZ220+'[8]по будинку'!AZ220+'[9]по будинку'!AZ220+'[10]по будинку'!AZ220+'[11]по будинку'!AZ220+'[12]по будинку'!AZ220</f>
        <v>7971.0847646790626</v>
      </c>
      <c r="AP220" s="10">
        <v>0</v>
      </c>
      <c r="AQ220" s="23">
        <f>AO220-AN220</f>
        <v>1657.9245406790624</v>
      </c>
      <c r="AR220" s="17">
        <f>'[1]ТО мереж електропост.'!H223+'[2]по будинку'!BD220+'[3]по будинку'!BC220+'[4]по будинку'!BC220+'[5]по будинку'!BC220+'[6]по будинку'!BC220+'[7]по будинку'!BC220+'[8]по будинку'!BC220+'[9]по будинку'!BC220+'[10]по будинку'!BC220+'[11]по будинку'!BC220+'[12]по будинку'!BC220</f>
        <v>15847.558552000002</v>
      </c>
      <c r="AS220" s="11">
        <f>'[1]ТО мереж електропост.'!P223+'[2]по будинку'!BE220+'[3]по будинку'!BD220+'[4]по будинку'!BD220+'[5]по будинку'!BD220+'[6]по будинку'!BD220+'[7]по будинку'!BD220+'[8]по будинку'!BD220+'[9]по будинку'!BD220+'[10]по будинку'!BD220+'[11]по будинку'!BD220+'[12]по будинку'!BD220</f>
        <v>7226.7345251179386</v>
      </c>
      <c r="AT220" s="10">
        <f t="shared" si="136"/>
        <v>8620.8240268820628</v>
      </c>
      <c r="AU220" s="23">
        <v>0</v>
      </c>
      <c r="AV220" s="17">
        <f>'[1]ПР констр.'!H222+'[2]по будинку'!BH220+'[3]по будинку'!BG220+'[4]по будинку'!BG220+'[5]по будинку'!BG220+'[6]по будинку'!BG220+'[7]по будинку'!BG220+'[8]по будинку'!BG220+'[9]по будинку'!BG220+'[10]по будинку'!BG220+'[11]по будинку'!BG220+'[12]по будинку'!BG220</f>
        <v>89010.12720599999</v>
      </c>
      <c r="AW220" s="10">
        <v>48147.69</v>
      </c>
      <c r="AX220" s="10">
        <f t="shared" si="135"/>
        <v>40862.437205999988</v>
      </c>
      <c r="AY220" s="23">
        <v>0</v>
      </c>
      <c r="AZ220" s="17">
        <f>'[1]Прибирання та вивезення снігу'!H221+'[2]по будинку'!BL220+'[3]по будинку'!BK220+'[4]по будинку'!BK220+'[5]по будинку'!BK220+'[6]по будинку'!BK220+'[7]по будинку'!BK220+'[8]по будинку'!BK220+'[9]по будинку'!BK220+'[10]по будинку'!BK220+'[11]по будинку'!BK220+'[12]по будинку'!BK220</f>
        <v>5761.1007999999993</v>
      </c>
      <c r="BA220" s="10">
        <f>'[1]Прибирання та вивезення снігу'!R221+'[2]по будинку'!BM220+'[3]по будинку'!BL220+'[4]по будинку'!BL220+'[5]по будинку'!BL220+'[6]по будинку'!BL220+'[7]по будинку'!BL220+'[8]по будинку'!BL220+'[9]по будинку'!BL220+'[10]по будинку'!BL220+'[11]по будинку'!BL220+'[12]по будинку'!BL220</f>
        <v>3324.3292025764576</v>
      </c>
      <c r="BB220" s="10">
        <f t="shared" si="145"/>
        <v>2436.7715974235416</v>
      </c>
      <c r="BC220" s="23">
        <v>0</v>
      </c>
      <c r="BD220" s="17">
        <f>'[1]експлуатація номерних знаків'!H222+'[2]по будинку'!BP220+'[3]по будинку'!BO220+'[4]по будинку'!BO220+'[5]по будинку'!BO220+'[6]по будинку'!BO220+'[7]по будинку'!BO220+'[8]по будинку'!BO220+'[9]по будинку'!BO220+'[10]по будинку'!BO220+'[11]по будинку'!BO220+'[12]по будинку'!BO220</f>
        <v>11.604796</v>
      </c>
      <c r="BE220" s="10">
        <f>'[1]експлуатація номерних знаків'!P222+'[2]по будинку'!BQ220+'[3]по будинку'!BP220+'[4]по будинку'!BP220+'[5]по будинку'!BP220+'[6]по будинку'!BP220+'[7]по будинку'!BP220+'[8]по будинку'!BP220+'[9]по будинку'!BP220+'[10]по будинку'!BP220+'[11]по будинку'!BP220+'[12]по будинку'!BP220</f>
        <v>0</v>
      </c>
      <c r="BF220" s="12">
        <f t="shared" si="125"/>
        <v>11.604796</v>
      </c>
      <c r="BG220" s="29">
        <v>0</v>
      </c>
      <c r="BH220" s="17">
        <f>'[1]Освітлення місць загального кор'!H222+'[2]по будинку'!BT220+'[3]по будинку'!BS220+'[4]по будинку'!BS220+'[5]по будинку'!BS220+'[6]по будинку'!BS220+'[7]по будинку'!BS220+'[8]по будинку'!BS220+'[9]по будинку'!BS220+'[10]по будинку'!BS220+'[11]по будинку'!BS220+'[12]по будинку'!BS220</f>
        <v>23672.952211999993</v>
      </c>
      <c r="BI220" s="10">
        <f>'[1]Освітлення місць загального кор'!Q222+'[2]по будинку'!BU220+'[3]по будинку'!BT220+'[4]по будинку'!BT220+'[5]по будинку'!BT220+'[6]по будинку'!BT220+'[7]по будинку'!BT220+'[8]по будинку'!BT220+'[9]по будинку'!BT220+'[10]по будинку'!BT220+'[11]по будинку'!BT220+'[12]по будинку'!BT220</f>
        <v>17183.943605789354</v>
      </c>
      <c r="BJ220" s="10">
        <f t="shared" si="126"/>
        <v>6489.0086062106384</v>
      </c>
      <c r="BK220" s="27">
        <v>0</v>
      </c>
      <c r="BL220" s="17">
        <f>'[1]Енергопостачання ліфтів'!H222+'[2]по будинку'!BX220+'[3]по будинку'!BW220+'[4]по будинку'!BW220+'[5]по будинку'!BW220+'[6]по будинку'!BW220+'[7]по будинку'!BW220+'[8]по будинку'!BW220+'[9]по будинку'!BW220+'[10]по будинку'!BW220+'[11]по будинку'!BW220+'[12]по будинку'!BW220</f>
        <v>25153.334192000002</v>
      </c>
      <c r="BM220" s="10">
        <f>'[1]Енергопостачання ліфтів'!P222+'[2]по будинку'!BY220+'[3]по будинку'!BX220+'[4]по будинку'!BX220+'[5]по будинку'!BX220+'[6]по будинку'!BX220+'[7]по будинку'!BX220+'[8]по будинку'!BX220+'[9]по будинку'!BX220+'[10]по будинку'!BX220+'[11]по будинку'!BX220+'[12]по будинку'!BX220</f>
        <v>21645.798523772319</v>
      </c>
      <c r="BN220" s="10">
        <f t="shared" si="127"/>
        <v>3507.5356682276833</v>
      </c>
      <c r="BO220" s="23">
        <v>0</v>
      </c>
      <c r="BP220" s="134">
        <f t="shared" si="129"/>
        <v>403121.03027399996</v>
      </c>
      <c r="BQ220" s="12">
        <f t="shared" si="129"/>
        <v>321613.19605146541</v>
      </c>
      <c r="BR220" s="10">
        <f t="shared" si="130"/>
        <v>81507.834222534555</v>
      </c>
      <c r="BS220" s="15">
        <v>0</v>
      </c>
      <c r="BT220" s="30">
        <f t="shared" si="131"/>
        <v>0.79780803257241639</v>
      </c>
    </row>
    <row r="221" spans="1:72" ht="17.100000000000001" customHeight="1" x14ac:dyDescent="0.2">
      <c r="A221" s="136">
        <v>216</v>
      </c>
      <c r="B221" s="39" t="s">
        <v>76</v>
      </c>
      <c r="C221" s="36">
        <v>47</v>
      </c>
      <c r="D221" s="22">
        <f>'[1]Прибирання сходових кліто'!H222+'[2]по будинку'!P221+'[3]по будинку'!O221+'[4]по будинку'!O221+'[5]по будинку'!O221+'[6]по будинку'!O221+'[7]по будинку'!O221+'[8]по будинку'!O221+'[9]по будинку'!O221+'[10]по будинку'!O221+'[11]по будинку'!O221+'[12]по будинку'!O221</f>
        <v>28484.631040000011</v>
      </c>
      <c r="E221" s="11">
        <f>'[1]Прибирання сходових кліто'!Y222+'[2]по будинку'!Q221+'[3]по будинку'!P221+'[4]по будинку'!P221+'[5]по будинку'!P221+'[6]по будинку'!P221+'[7]по будинку'!P221+'[8]по будинку'!P221+'[9]по будинку'!P221+'[10]по будинку'!P221+'[11]по будинку'!P221+'[12]по будинку'!P221</f>
        <v>24706.28982791473</v>
      </c>
      <c r="F221" s="10">
        <f t="shared" si="132"/>
        <v>3778.3412120852809</v>
      </c>
      <c r="G221" s="23">
        <v>0</v>
      </c>
      <c r="H221" s="17">
        <f>'[1]Прибирання прибуд терит.'!H221+'[2]по будинку'!T221+'[3]по будинку'!S221+'[4]по будинку'!S221+'[5]по будинку'!S221+'[6]по будинку'!S221+'[7]по будинку'!S221+'[8]по будинку'!S221+'[9]по будинку'!S221+'[10]по будинку'!S221+'[11]по будинку'!S221+'[12]по будинку'!S221</f>
        <v>34554.0406</v>
      </c>
      <c r="I221" s="11">
        <f>'[1]Прибирання прибуд терит.'!AG221+'[2]по будинку'!U221+'[3]по будинку'!T221+'[4]по будинку'!T221+'[5]по будинку'!T221+'[6]по будинку'!T221+'[7]по будинку'!T221+'[8]по будинку'!T221+'[9]по будинку'!T221+'[10]по будинку'!T221+'[11]по будинку'!T221+'[12]по будинку'!T221</f>
        <v>39167.522125023665</v>
      </c>
      <c r="J221" s="10">
        <v>0</v>
      </c>
      <c r="K221" s="23">
        <f t="shared" si="116"/>
        <v>4613.4815250236643</v>
      </c>
      <c r="L221" s="22">
        <f>'[1]Вивезення та знешкодження ТПВ'!H223+'[2]по будинку'!X221+'[3]по будинку'!W221+'[4]по будинку'!W221+'[5]по будинку'!W221</f>
        <v>6692.5352000000012</v>
      </c>
      <c r="M221" s="10">
        <f>'[1]Вивезення та знешкодження ТПВ'!V223+'[2]по будинку'!Y221+'[3]по будинку'!X221+'[4]по будинку'!X221+'[5]по будинку'!X221</f>
        <v>8243.9542468096151</v>
      </c>
      <c r="N221" s="10">
        <v>0</v>
      </c>
      <c r="O221" s="15">
        <f t="shared" si="117"/>
        <v>1551.419046809614</v>
      </c>
      <c r="P221" s="17">
        <f>'[1]Приб підвал, тех.поверхів,покр '!H223+'[2]по будинку'!AB221+'[3]по будинку'!AA221+'[4]по будинку'!AA221+'[5]по будинку'!AA221+'[6]по будинку'!AA221+'[7]по будинку'!AA221+'[8]по будинку'!AA221+'[9]по будинку'!AA221+'[10]по будинку'!AA221+'[11]по будинку'!AA221+'[12]по будинку'!AA221</f>
        <v>1391.9767200000003</v>
      </c>
      <c r="Q221" s="11">
        <f>'[1]Приб підвал, тех.поверхів,покр '!Q223+'[2]по будинку'!AC221+'[3]по будинку'!AB221+'[4]по будинку'!AB221+'[5]по будинку'!AB221+'[6]по будинку'!AB221+'[7]по будинку'!AB221+'[8]по будинку'!AB221+'[9]по будинку'!AB221+'[10]по будинку'!AB221+'[11]по будинку'!AB221+'[12]по будинку'!AB221</f>
        <v>694.8487352567513</v>
      </c>
      <c r="R221" s="10">
        <f t="shared" si="118"/>
        <v>697.12798474324904</v>
      </c>
      <c r="S221" s="23">
        <v>0</v>
      </c>
      <c r="T221" s="17">
        <f>'[1]ТО ліфтів'!H223+'[2]по будинку'!AF221+'[3]по будинку'!AE221+'[4]по будинку'!AE221+'[5]по будинку'!AE221+'[6]по будинку'!AE221+'[7]по будинку'!AE221+'[8]по будинку'!AE221+'[9]по будинку'!AE221+'[10]по будинку'!AE221+'[11]по будинку'!AE221+'[12]по будинку'!AE221</f>
        <v>12625.890634285715</v>
      </c>
      <c r="U221" s="10">
        <f>'[1]ТО ліфтів'!Q223+'[2]по будинку'!AG221+'[3]по будинку'!AF221+'[4]по будинку'!AF221+'[5]по будинку'!AF221+'[6]по будинку'!AF221+'[7]по будинку'!AF221+'[8]по будинку'!AF221+'[9]по будинку'!AF221+'[10]по будинку'!AF221+'[11]по будинку'!AF221+'[12]по будинку'!AF221</f>
        <v>11906.270350484843</v>
      </c>
      <c r="V221" s="10">
        <f t="shared" si="119"/>
        <v>719.62028380087213</v>
      </c>
      <c r="W221" s="23">
        <v>0</v>
      </c>
      <c r="X221" s="17">
        <f>'[1]Обслуг. дисп.'!H223+'[2]по будинку'!AJ221+'[3]по будинку'!AI221+'[4]по будинку'!AI221+'[5]по будинку'!AI221+'[6]по будинку'!AI221+'[7]по будинку'!AI221+'[8]по будинку'!AI221+'[9]по будинку'!AI221+'[10]по будинку'!AI221+'[11]по будинку'!AI221+'[12]по будинку'!AI221</f>
        <v>1960.190514285714</v>
      </c>
      <c r="Y221" s="10">
        <f>'[1]Обслуг. дисп.'!O223+'[2]по будинку'!AK221+'[3]по будинку'!AJ221+'[4]по будинку'!AJ221+'[5]по будинку'!AJ221+'[6]по будинку'!AJ221+'[7]по будинку'!AJ221+'[8]по будинку'!AJ221+'[9]по будинку'!AJ221+'[10]по будинку'!AJ221+'[11]по будинку'!AJ221+'[12]по будинку'!AJ221</f>
        <v>1948.4497347881065</v>
      </c>
      <c r="Z221" s="10">
        <v>0</v>
      </c>
      <c r="AA221" s="27">
        <f>Y221-X221</f>
        <v>-11.740779497607491</v>
      </c>
      <c r="AB221" s="17">
        <f>'[1]ТО внутр. буд.сист'!H221+'[2]по будинку'!AN221+'[3]по будинку'!AM221+'[4]по будинку'!AM221+'[5]по будинку'!AM221+'[6]по будинку'!AM221+'[7]по будинку'!AM221+'[8]по будинку'!AM221+'[9]по будинку'!AM221+'[10]по будинку'!AM221+'[11]по будинку'!AM221+'[12]по будинку'!AM221</f>
        <v>26696.541000000005</v>
      </c>
      <c r="AC221" s="10">
        <f>'[1]ТО внутр. буд.сист'!W221+'[2]по будинку'!AO221+'[3]по будинку'!AN221+'[4]по будинку'!AN221+'[5]по будинку'!AN221+'[6]по будинку'!AN221+'[7]по будинку'!AN221+'[8]по будинку'!AN221+'[9]по будинку'!AN221+'[10]по будинку'!AN221+'[11]по будинку'!AN221+'[12]по будинку'!AN221</f>
        <v>16558.564249704035</v>
      </c>
      <c r="AD221" s="10">
        <f t="shared" si="133"/>
        <v>10137.976750295969</v>
      </c>
      <c r="AE221" s="23">
        <v>0</v>
      </c>
      <c r="AF221" s="17">
        <f>[1]Дератизація!H222+'[2]по будинку'!AR221+'[3]по будинку'!AQ221+'[4]по будинку'!AQ221+'[5]по будинку'!AQ221+'[6]по будинку'!AQ221+'[7]по будинку'!AQ221+'[8]по будинку'!AQ221+'[9]по будинку'!AQ221+'[10]по будинку'!AQ221+'[11]по будинку'!AQ221+'[12]по будинку'!AQ221</f>
        <v>2151.3377600000003</v>
      </c>
      <c r="AG221" s="10">
        <f>[1]Дератизація!O222+'[2]по будинку'!AS221+'[3]по будинку'!AR221+'[4]по будинку'!AR221+'[5]по будинку'!AR221+'[6]по будинку'!AR221+'[7]по будинку'!AR221+'[8]по будинку'!AR221+'[9]по будинку'!AR221+'[10]по будинку'!AR221+'[11]по будинку'!AR221+'[12]по будинку'!AR221</f>
        <v>1760.5010390134671</v>
      </c>
      <c r="AH221" s="10">
        <f t="shared" si="123"/>
        <v>390.83672098653324</v>
      </c>
      <c r="AI221" s="23">
        <v>0</v>
      </c>
      <c r="AJ221" s="17">
        <f>[1]Дезінсекція!H223+'[2]по будинку'!AV221+'[3]по будинку'!AU221+'[4]по будинку'!AU221+'[5]по будинку'!AU221+'[6]по будинку'!AU221+'[7]по будинку'!AU221+'[8]по будинку'!AU221+'[9]по будинку'!AU221+'[10]по будинку'!AU221+'[11]по будинку'!AU221+'[12]по будинку'!AU221</f>
        <v>76.199560000000005</v>
      </c>
      <c r="AK221" s="10">
        <f>[1]Дезінсекція!O223+'[2]по будинку'!AW221+'[3]по будинку'!AV221+'[4]по будинку'!AV221+'[5]по будинку'!AV221+'[6]по будинку'!AV221+'[7]по будинку'!AV221+'[8]по будинку'!AV221+'[9]по будинку'!AV221+'[10]по будинку'!AV221+'[11]по будинку'!AV221+'[12]по будинку'!AV221</f>
        <v>0</v>
      </c>
      <c r="AL221" s="10">
        <f t="shared" si="124"/>
        <v>76.199560000000005</v>
      </c>
      <c r="AM221" s="23">
        <v>0</v>
      </c>
      <c r="AN221" s="17">
        <f>'[1]Обслуг. ДВК'!H223+'[2]по будинку'!AZ221+'[3]по будинку'!AY221+'[4]по будинку'!AY221+'[5]по будинку'!AY221+'[6]по будинку'!AY221+'[7]по будинку'!AY221+'[8]по будинку'!AY221+'[9]по будинку'!AY221+'[10]по будинку'!AY221+'[11]по будинку'!AY221+'[12]по будинку'!AY221</f>
        <v>3753.2616000000012</v>
      </c>
      <c r="AO221" s="10">
        <f>'[1]Обслуг. ДВК'!Q223+'[2]по будинку'!BA221+'[3]по будинку'!AZ221+'[4]по будинку'!AZ221+'[5]по будинку'!AZ221+'[6]по будинку'!AZ221+'[7]по будинку'!AZ221+'[8]по будинку'!AZ221+'[9]по будинку'!AZ221+'[10]по будинку'!AZ221+'[11]по будинку'!AZ221+'[12]по будинку'!AZ221</f>
        <v>8920.879262030141</v>
      </c>
      <c r="AP221" s="10">
        <v>0</v>
      </c>
      <c r="AQ221" s="23">
        <f t="shared" ref="AQ221:AQ226" si="149">AO221-AN221</f>
        <v>5167.6176620301394</v>
      </c>
      <c r="AR221" s="17">
        <f>'[1]ТО мереж електропост.'!H224+'[2]по будинку'!BD221+'[3]по будинку'!BC221+'[4]по будинку'!BC221+'[5]по будинку'!BC221+'[6]по будинку'!BC221+'[7]по будинку'!BC221+'[8]по будинку'!BC221+'[9]по будинку'!BC221+'[10]по будинку'!BC221+'[11]по будинку'!BC221+'[12]по будинку'!BC221</f>
        <v>9187.3510400000014</v>
      </c>
      <c r="AS221" s="11">
        <f>'[1]ТО мереж електропост.'!P224+'[2]по будинку'!BE221+'[3]по будинку'!BD221+'[4]по будинку'!BD221+'[5]по будинку'!BD221+'[6]по будинку'!BD221+'[7]по будинку'!BD221+'[8]по будинку'!BD221+'[9]по будинку'!BD221+'[10]по будинку'!BD221+'[11]по будинку'!BD221+'[12]по будинку'!BD221</f>
        <v>6446.6912097059285</v>
      </c>
      <c r="AT221" s="10">
        <f t="shared" si="136"/>
        <v>2740.6598302940729</v>
      </c>
      <c r="AU221" s="23">
        <v>0</v>
      </c>
      <c r="AV221" s="17">
        <f>'[1]ПР констр.'!H223+'[2]по будинку'!BH221+'[3]по будинку'!BG221+'[4]по будинку'!BG221+'[5]по будинку'!BG221+'[6]по будинку'!BG221+'[7]по будинку'!BG221+'[8]по будинку'!BG221+'[9]по будинку'!BG221+'[10]по будинку'!BG221+'[11]по будинку'!BG221+'[12]по будинку'!BG221</f>
        <v>74895.95282000002</v>
      </c>
      <c r="AW221" s="10">
        <v>4479.74</v>
      </c>
      <c r="AX221" s="10">
        <f t="shared" si="135"/>
        <v>70416.212820000015</v>
      </c>
      <c r="AY221" s="23">
        <v>0</v>
      </c>
      <c r="AZ221" s="17">
        <f>'[1]Прибирання та вивезення снігу'!H222+'[2]по будинку'!BL221+'[3]по будинку'!BK221+'[4]по будинку'!BK221+'[5]по будинку'!BK221+'[6]по будинку'!BK221+'[7]по будинку'!BK221+'[8]по будинку'!BK221+'[9]по будинку'!BK221+'[10]по будинку'!BK221+'[11]по будинку'!BK221+'[12]по будинку'!BK221</f>
        <v>4685.8571399999992</v>
      </c>
      <c r="BA221" s="10">
        <f>'[1]Прибирання та вивезення снігу'!R222+'[2]по будинку'!BM221+'[3]по будинку'!BL221+'[4]по будинку'!BL221+'[5]по будинку'!BL221+'[6]по будинку'!BL221+'[7]по будинку'!BL221+'[8]по будинку'!BL221+'[9]по будинку'!BL221+'[10]по будинку'!BL221+'[11]по будинку'!BL221+'[12]по будинку'!BL221</f>
        <v>1516.1434714667339</v>
      </c>
      <c r="BB221" s="10">
        <f>AZ221-BA221</f>
        <v>3169.7136685332653</v>
      </c>
      <c r="BC221" s="23">
        <v>0</v>
      </c>
      <c r="BD221" s="17">
        <f>'[1]експлуатація номерних знаків'!H223+'[2]по будинку'!BP221+'[3]по будинку'!BO221+'[4]по будинку'!BO221+'[5]по будинку'!BO221+'[6]по будинку'!BO221+'[7]по будинку'!BO221+'[8]по будинку'!BO221+'[9]по будинку'!BO221+'[10]по будинку'!BO221+'[11]по будинку'!BO221+'[12]по будинку'!BO221</f>
        <v>0</v>
      </c>
      <c r="BE221" s="10">
        <f>'[1]експлуатація номерних знаків'!P223+'[2]по будинку'!BQ221+'[3]по будинку'!BP221+'[4]по будинку'!BP221+'[5]по будинку'!BP221+'[6]по будинку'!BP221+'[7]по будинку'!BP221+'[8]по будинку'!BP221+'[9]по будинку'!BP221+'[10]по будинку'!BP221+'[11]по будинку'!BP221+'[12]по будинку'!BP221</f>
        <v>0</v>
      </c>
      <c r="BF221" s="12">
        <f t="shared" si="125"/>
        <v>0</v>
      </c>
      <c r="BG221" s="29">
        <v>0</v>
      </c>
      <c r="BH221" s="17">
        <f>'[1]Освітлення місць загального кор'!H223+'[2]по будинку'!BT221+'[3]по будинку'!BS221+'[4]по будинку'!BS221+'[5]по будинку'!BS221+'[6]по будинку'!BS221+'[7]по будинку'!BS221+'[8]по будинку'!BS221+'[9]по будинку'!BS221+'[10]по будинку'!BS221+'[11]по будинку'!BS221+'[12]по будинку'!BS221</f>
        <v>38229.907719999996</v>
      </c>
      <c r="BI221" s="10">
        <f>'[1]Освітлення місць загального кор'!Q223+'[2]по будинку'!BU221+'[3]по будинку'!BT221+'[4]по будинку'!BT221+'[5]по будинку'!BT221+'[6]по будинку'!BT221+'[7]по будинку'!BT221+'[8]по будинку'!BT221+'[9]по будинку'!BT221+'[10]по будинку'!BT221+'[11]по будинку'!BT221+'[12]по будинку'!BT221</f>
        <v>52388.548914402731</v>
      </c>
      <c r="BJ221" s="10">
        <v>0</v>
      </c>
      <c r="BK221" s="27">
        <f t="shared" si="137"/>
        <v>14158.641194402735</v>
      </c>
      <c r="BL221" s="17">
        <f>'[1]Енергопостачання ліфтів'!H223+'[2]по будинку'!BX221+'[3]по будинку'!BW221+'[4]по будинку'!BW221+'[5]по будинку'!BW221+'[6]по будинку'!BW221+'[7]по будинку'!BW221+'[8]по будинку'!BW221+'[9]по будинку'!BW221+'[10]по будинку'!BW221+'[11]по будинку'!BW221+'[12]по будинку'!BW221</f>
        <v>13963.435600000003</v>
      </c>
      <c r="BM221" s="10">
        <f>'[1]Енергопостачання ліфтів'!P223+'[2]по будинку'!BY221+'[3]по будинку'!BX221+'[4]по будинку'!BX221+'[5]по будинку'!BX221+'[6]по будинку'!BX221+'[7]по будинку'!BX221+'[8]по будинку'!BX221+'[9]по будинку'!BX221+'[10]по будинку'!BX221+'[11]по будинку'!BX221+'[12]по будинку'!BX221</f>
        <v>12018.936653285587</v>
      </c>
      <c r="BN221" s="10">
        <f t="shared" si="127"/>
        <v>1944.4989467144151</v>
      </c>
      <c r="BO221" s="23">
        <v>0</v>
      </c>
      <c r="BP221" s="134">
        <f t="shared" si="129"/>
        <v>259349.10894857146</v>
      </c>
      <c r="BQ221" s="12">
        <f t="shared" si="129"/>
        <v>190757.33981988634</v>
      </c>
      <c r="BR221" s="10">
        <f t="shared" si="130"/>
        <v>68591.769128685119</v>
      </c>
      <c r="BS221" s="15">
        <v>0</v>
      </c>
      <c r="BT221" s="30">
        <f t="shared" si="131"/>
        <v>0.73552340547163109</v>
      </c>
    </row>
    <row r="222" spans="1:72" ht="17.100000000000001" customHeight="1" x14ac:dyDescent="0.2">
      <c r="A222" s="135">
        <v>217</v>
      </c>
      <c r="B222" s="39" t="s">
        <v>76</v>
      </c>
      <c r="C222" s="36">
        <v>49</v>
      </c>
      <c r="D222" s="22">
        <f>'[1]Прибирання сходових кліто'!H223+'[2]по будинку'!P222+'[3]по будинку'!O222+'[4]по будинку'!O222+'[5]по будинку'!O222+'[6]по будинку'!O222+'[7]по будинку'!O222+'[8]по будинку'!O222+'[9]по будинку'!O222+'[10]по будинку'!O222+'[11]по будинку'!O222+'[12]по будинку'!O222</f>
        <v>8612.6458000000002</v>
      </c>
      <c r="E222" s="11">
        <f>'[1]Прибирання сходових кліто'!Y223+'[2]по будинку'!Q222+'[3]по будинку'!P222+'[4]по будинку'!P222+'[5]по будинку'!P222+'[6]по будинку'!P222+'[7]по будинку'!P222+'[8]по будинку'!P222+'[9]по будинку'!P222+'[10]по будинку'!P222+'[11]по будинку'!P222+'[12]по будинку'!P222</f>
        <v>8096.9756464645488</v>
      </c>
      <c r="F222" s="10">
        <f t="shared" si="132"/>
        <v>515.67015353545139</v>
      </c>
      <c r="G222" s="23">
        <v>0</v>
      </c>
      <c r="H222" s="17">
        <f>'[1]Прибирання прибуд терит.'!H222+'[2]по будинку'!T222+'[3]по будинку'!S222+'[4]по будинку'!S222+'[5]по будинку'!S222+'[6]по будинку'!S222+'[7]по будинку'!S222+'[8]по будинку'!S222+'[9]по будинку'!S222+'[10]по будинку'!S222+'[11]по будинку'!S222+'[12]по будинку'!S222</f>
        <v>7465.7259599999998</v>
      </c>
      <c r="I222" s="11">
        <f>'[1]Прибирання прибуд терит.'!AG222+'[2]по будинку'!U222+'[3]по будинку'!T222+'[4]по будинку'!T222+'[5]по будинку'!T222+'[6]по будинку'!T222+'[7]по будинку'!T222+'[8]по будинку'!T222+'[9]по будинку'!T222+'[10]по будинку'!T222+'[11]по будинку'!T222+'[12]по будинку'!T222</f>
        <v>13127.103773716804</v>
      </c>
      <c r="J222" s="10">
        <v>0</v>
      </c>
      <c r="K222" s="23">
        <f t="shared" si="116"/>
        <v>5661.3778137168047</v>
      </c>
      <c r="L222" s="22">
        <f>'[1]Вивезення та знешкодження ТПВ'!H224+'[2]по будинку'!X222+'[3]по будинку'!W222+'[4]по будинку'!W222+'[5]по будинку'!W222</f>
        <v>1601.3030000000001</v>
      </c>
      <c r="M222" s="10">
        <f>'[1]Вивезення та знешкодження ТПВ'!V224+'[2]по будинку'!Y222+'[3]по будинку'!X222+'[4]по будинку'!X222+'[5]по будинку'!X222</f>
        <v>2623.2952038420103</v>
      </c>
      <c r="N222" s="10">
        <v>0</v>
      </c>
      <c r="O222" s="15">
        <f t="shared" si="117"/>
        <v>1021.9922038420102</v>
      </c>
      <c r="P222" s="17">
        <f>'[1]Приб підвал, тех.поверхів,покр '!H224+'[2]по будинку'!AB222+'[3]по будинку'!AA222+'[4]по будинку'!AA222+'[5]по будинку'!AA222+'[6]по будинку'!AA222+'[7]по будинку'!AA222+'[8]по будинку'!AA222+'[9]по будинку'!AA222+'[10]по будинку'!AA222+'[11]по будинку'!AA222+'[12]по будинку'!AA222</f>
        <v>530.68685999999991</v>
      </c>
      <c r="Q222" s="11">
        <f>'[1]Приб підвал, тех.поверхів,покр '!Q224+'[2]по будинку'!AC222+'[3]по будинку'!AB222+'[4]по будинку'!AB222+'[5]по будинку'!AB222+'[6]по будинку'!AB222+'[7]по будинку'!AB222+'[8]по будинку'!AB222+'[9]по будинку'!AB222+'[10]по будинку'!AB222+'[11]по будинку'!AB222+'[12]по будинку'!AB222</f>
        <v>307.9194198079399</v>
      </c>
      <c r="R222" s="10">
        <f t="shared" si="118"/>
        <v>222.76744019206001</v>
      </c>
      <c r="S222" s="23">
        <v>0</v>
      </c>
      <c r="T222" s="17">
        <f>'[1]ТО ліфтів'!H224+'[2]по будинку'!AF222+'[3]по будинку'!AE222+'[4]по будинку'!AE222+'[5]по будинку'!AE222+'[6]по будинку'!AE222+'[7]по будинку'!AE222+'[8]по будинку'!AE222+'[9]по будинку'!AE222+'[10]по будинку'!AE222+'[11]по будинку'!AE222+'[12]по будинку'!AE222</f>
        <v>7497.7659214285713</v>
      </c>
      <c r="U222" s="10">
        <f>'[1]ТО ліфтів'!Q224+'[2]по будинку'!AG222+'[3]по будинку'!AF222+'[4]по будинку'!AF222+'[5]по будинку'!AF222+'[6]по будинку'!AF222+'[7]по будинку'!AF222+'[8]по будинку'!AF222+'[9]по будинку'!AF222+'[10]по будинку'!AF222+'[11]по будинку'!AF222+'[12]по будинку'!AF222</f>
        <v>5953.1351752424216</v>
      </c>
      <c r="V222" s="10">
        <f t="shared" si="119"/>
        <v>1544.6307461861497</v>
      </c>
      <c r="W222" s="23">
        <v>0</v>
      </c>
      <c r="X222" s="17">
        <f>'[1]Обслуг. дисп.'!H224+'[2]по будинку'!AJ222+'[3]по будинку'!AI222+'[4]по будинку'!AI222+'[5]по будинку'!AI222+'[6]по будинку'!AI222+'[7]по будинку'!AI222+'[8]по будинку'!AI222+'[9]по будинку'!AI222+'[10]по будинку'!AI222+'[11]по будинку'!AI222+'[12]по будинку'!AI222</f>
        <v>904.79249142857122</v>
      </c>
      <c r="Y222" s="10">
        <f>'[1]Обслуг. дисп.'!O224+'[2]по будинку'!AK222+'[3]по будинку'!AJ222+'[4]по будинку'!AJ222+'[5]по будинку'!AJ222+'[6]по будинку'!AJ222+'[7]по будинку'!AJ222+'[8]по будинку'!AJ222+'[9]по будинку'!AJ222+'[10]по будинку'!AJ222+'[11]по будинку'!AJ222+'[12]по будинку'!AJ222</f>
        <v>974.22486739405315</v>
      </c>
      <c r="Z222" s="10">
        <v>0</v>
      </c>
      <c r="AA222" s="27">
        <f t="shared" si="122"/>
        <v>69.432375965481924</v>
      </c>
      <c r="AB222" s="17">
        <f>'[1]ТО внутр. буд.сист'!H222+'[2]по будинку'!AN222+'[3]по будинку'!AM222+'[4]по будинку'!AM222+'[5]по будинку'!AM222+'[6]по будинку'!AM222+'[7]по будинку'!AM222+'[8]по будинку'!AM222+'[9]по будинку'!AM222+'[10]по будинку'!AM222+'[11]по будинку'!AM222+'[12]по будинку'!AM222</f>
        <v>10200.407579999999</v>
      </c>
      <c r="AC222" s="10">
        <f>'[1]ТО внутр. буд.сист'!W222+'[2]по будинку'!AO222+'[3]по будинку'!AN222+'[4]по будинку'!AN222+'[5]по будинку'!AN222+'[6]по будинку'!AN222+'[7]по будинку'!AN222+'[8]по будинку'!AN222+'[9]по будинку'!AN222+'[10]по будинку'!AN222+'[11]по будинку'!AN222+'[12]по будинку'!AN222</f>
        <v>9000.969729939201</v>
      </c>
      <c r="AD222" s="10">
        <f t="shared" si="133"/>
        <v>1199.4378500607982</v>
      </c>
      <c r="AE222" s="23">
        <v>0</v>
      </c>
      <c r="AF222" s="17">
        <f>[1]Дератизація!H223+'[2]по будинку'!AR222+'[3]по будинку'!AQ222+'[4]по будинку'!AQ222+'[5]по будинку'!AQ222+'[6]по будинку'!AQ222+'[7]по будинку'!AQ222+'[8]по будинку'!AQ222+'[9]по будинку'!AQ222+'[10]по будинку'!AQ222+'[11]по будинку'!AQ222+'[12]по будинку'!AQ222</f>
        <v>873.94604000000004</v>
      </c>
      <c r="AG222" s="10">
        <f>[1]Дератизація!O223+'[2]по будинку'!AS222+'[3]по будинку'!AR222+'[4]по будинку'!AR222+'[5]по будинку'!AR222+'[6]по будинку'!AR222+'[7]по будинку'!AR222+'[8]по будинку'!AR222+'[9]по будинку'!AR222+'[10]по будинку'!AR222+'[11]по будинку'!AR222+'[12]по будинку'!AR222</f>
        <v>753.29709529899537</v>
      </c>
      <c r="AH222" s="10">
        <f t="shared" si="123"/>
        <v>120.64894470100467</v>
      </c>
      <c r="AI222" s="23">
        <v>0</v>
      </c>
      <c r="AJ222" s="17">
        <f>[1]Дезінсекція!H224+'[2]по будинку'!AV222+'[3]по будинку'!AU222+'[4]по будинку'!AU222+'[5]по будинку'!AU222+'[6]по будинку'!AU222+'[7]по будинку'!AU222+'[8]по будинку'!AU222+'[9]по будинку'!AU222+'[10]по будинку'!AU222+'[11]по будинку'!AU222+'[12]по будинку'!AU222</f>
        <v>30.306539999999995</v>
      </c>
      <c r="AK222" s="10">
        <f>[1]Дезінсекція!O224+'[2]по будинку'!AW222+'[3]по будинку'!AV222+'[4]по будинку'!AV222+'[5]по будинку'!AV222+'[6]по будинку'!AV222+'[7]по будинку'!AV222+'[8]по будинку'!AV222+'[9]по будинку'!AV222+'[10]по будинку'!AV222+'[11]по будинку'!AV222+'[12]по будинку'!AV222</f>
        <v>0</v>
      </c>
      <c r="AL222" s="10">
        <f t="shared" si="124"/>
        <v>30.306539999999995</v>
      </c>
      <c r="AM222" s="23">
        <v>0</v>
      </c>
      <c r="AN222" s="17">
        <f>'[1]Обслуг. ДВК'!H224+'[2]по будинку'!AZ222+'[3]по будинку'!AY222+'[4]по будинку'!AY222+'[5]по будинку'!AY222+'[6]по будинку'!AY222+'[7]по будинку'!AY222+'[8]по будинку'!AY222+'[9]по будинку'!AY222+'[10]по будинку'!AY222+'[11]по будинку'!AY222+'[12]по будинку'!AY222</f>
        <v>1207.9628000000002</v>
      </c>
      <c r="AO222" s="10">
        <f>'[1]Обслуг. ДВК'!Q224+'[2]по будинку'!BA222+'[3]по будинку'!AZ222+'[4]по будинку'!AZ222+'[5]по будинку'!AZ222+'[6]по будинку'!AZ222+'[7]по будинку'!AZ222+'[8]по будинку'!AZ222+'[9]по будинку'!AZ222+'[10]по будинку'!AZ222+'[11]по будинку'!AZ222+'[12]по будинку'!AZ222</f>
        <v>2973.6264206767137</v>
      </c>
      <c r="AP222" s="10">
        <v>0</v>
      </c>
      <c r="AQ222" s="23">
        <f t="shared" si="149"/>
        <v>1765.6636206767134</v>
      </c>
      <c r="AR222" s="17">
        <f>'[1]ТО мереж електропост.'!H225+'[2]по будинку'!BD222+'[3]по будинку'!BC222+'[4]по будинку'!BC222+'[5]по будинку'!BC222+'[6]по будинку'!BC222+'[7]по будинку'!BC222+'[8]по будинку'!BC222+'[9]по будинку'!BC222+'[10]по будинку'!BC222+'[11]по будинку'!BC222+'[12]по будинку'!BC222</f>
        <v>3769.6177200000011</v>
      </c>
      <c r="AS222" s="11">
        <f>'[1]ТО мереж електропост.'!P225+'[2]по будинку'!BE222+'[3]по будинку'!BD222+'[4]по будинку'!BD222+'[5]по будинку'!BD222+'[6]по будинку'!BD222+'[7]по будинку'!BD222+'[8]по будинку'!BD222+'[9]по будинку'!BD222+'[10]по будинку'!BD222+'[11]по будинку'!BD222+'[12]по будинку'!BD222</f>
        <v>3974.9143304396212</v>
      </c>
      <c r="AT222" s="10">
        <f t="shared" si="136"/>
        <v>-205.29661043962005</v>
      </c>
      <c r="AU222" s="23">
        <v>0</v>
      </c>
      <c r="AV222" s="17">
        <f>'[1]ПР констр.'!H224+'[2]по будинку'!BH222+'[3]по будинку'!BG222+'[4]по будинку'!BG222+'[5]по будинку'!BG222+'[6]по будинку'!BG222+'[7]по будинку'!BG222+'[8]по будинку'!BG222+'[9]по будинку'!BG222+'[10]по будинку'!BG222+'[11]по будинку'!BG222+'[12]по будинку'!BG222</f>
        <v>28861.283439999992</v>
      </c>
      <c r="AW222" s="10">
        <v>75757.11</v>
      </c>
      <c r="AX222" s="10">
        <v>0</v>
      </c>
      <c r="AY222" s="23">
        <f>AW222-AV222</f>
        <v>46895.826560000009</v>
      </c>
      <c r="AZ222" s="17">
        <f>'[1]Прибирання та вивезення снігу'!H223+'[2]по будинку'!BL222+'[3]по будинку'!BK222+'[4]по будинку'!BK222+'[5]по будинку'!BK222+'[6]по будинку'!BK222+'[7]по будинку'!BK222+'[8]по будинку'!BK222+'[9]по будинку'!BK222+'[10]по будинку'!BK222+'[11]по будинку'!BK222+'[12]по будинку'!BK222</f>
        <v>2341.5563600000005</v>
      </c>
      <c r="BA222" s="10">
        <f>'[1]Прибирання та вивезення снігу'!R223+'[2]по будинку'!BM222+'[3]по будинку'!BL222+'[4]по будинку'!BL222+'[5]по будинку'!BL222+'[6]по будинку'!BL222+'[7]по будинку'!BL222+'[8]по будинку'!BL222+'[9]по будинку'!BL222+'[10]по будинку'!BL222+'[11]по будинку'!BL222+'[12]по будинку'!BL222</f>
        <v>1480.7684379202506</v>
      </c>
      <c r="BB222" s="10">
        <f t="shared" ref="BB222:BB225" si="150">AZ222-BA222</f>
        <v>860.78792207974993</v>
      </c>
      <c r="BC222" s="23">
        <v>0</v>
      </c>
      <c r="BD222" s="17">
        <f>'[1]експлуатація номерних знаків'!H224+'[2]по будинку'!BP222+'[3]по будинку'!BO222+'[4]по будинку'!BO222+'[5]по будинку'!BO222+'[6]по будинку'!BO222+'[7]по будинку'!BO222+'[8]по будинку'!BO222+'[9]по будинку'!BO222+'[10]по будинку'!BO222+'[11]по будинку'!BO222+'[12]по будинку'!BO222</f>
        <v>0</v>
      </c>
      <c r="BE222" s="10">
        <f>'[1]експлуатація номерних знаків'!P224+'[2]по будинку'!BQ222+'[3]по будинку'!BP222+'[4]по будинку'!BP222+'[5]по будинку'!BP222+'[6]по будинку'!BP222+'[7]по будинку'!BP222+'[8]по будинку'!BP222+'[9]по будинку'!BP222+'[10]по будинку'!BP222+'[11]по будинку'!BP222+'[12]по будинку'!BP222</f>
        <v>0</v>
      </c>
      <c r="BF222" s="12">
        <f t="shared" si="125"/>
        <v>0</v>
      </c>
      <c r="BG222" s="29">
        <v>0</v>
      </c>
      <c r="BH222" s="17">
        <f>'[1]Освітлення місць загального кор'!H224+'[2]по будинку'!BT222+'[3]по будинку'!BS222+'[4]по будинку'!BS222+'[5]по будинку'!BS222+'[6]по будинку'!BS222+'[7]по будинку'!BS222+'[8]по будинку'!BS222+'[9]по будинку'!BS222+'[10]по будинку'!BS222+'[11]по будинку'!BS222+'[12]по будинку'!BS222</f>
        <v>9650.3761200000026</v>
      </c>
      <c r="BI222" s="10">
        <f>'[1]Освітлення місць загального кор'!Q224+'[2]по будинку'!BU222+'[3]по будинку'!BT222+'[4]по будинку'!BT222+'[5]по будинку'!BT222+'[6]по будинку'!BT222+'[7]по будинку'!BT222+'[8]по будинку'!BT222+'[9]по будинку'!BT222+'[10]по будинку'!BT222+'[11]по будинку'!BT222+'[12]по будинку'!BT222</f>
        <v>7610.689446185128</v>
      </c>
      <c r="BJ222" s="10">
        <f>BH222-BI222</f>
        <v>2039.6866738148747</v>
      </c>
      <c r="BK222" s="27">
        <v>0</v>
      </c>
      <c r="BL222" s="17">
        <f>'[1]Енергопостачання ліфтів'!H224+'[2]по будинку'!BX222+'[3]по будинку'!BW222+'[4]по будинку'!BW222+'[5]по будинку'!BW222+'[6]по будинку'!BW222+'[7]по будинку'!BW222+'[8]по будинку'!BW222+'[9]по будинку'!BW222+'[10]по будинку'!BW222+'[11]по будинку'!BW222+'[12]по будинку'!BW222</f>
        <v>2688.8932799999989</v>
      </c>
      <c r="BM222" s="10">
        <f>'[1]Енергопостачання ліфтів'!P224+'[2]по будинку'!BY222+'[3]по будинку'!BX222+'[4]по будинку'!BX222+'[5]по будинку'!BX222+'[6]по будинку'!BX222+'[7]по будинку'!BX222+'[8]по будинку'!BX222+'[9]по будинку'!BX222+'[10]по будинку'!BX222+'[11]по будинку'!BX222+'[12]по будинку'!BX222</f>
        <v>6326.9118624132452</v>
      </c>
      <c r="BN222" s="10">
        <v>0</v>
      </c>
      <c r="BO222" s="23">
        <f t="shared" si="128"/>
        <v>3638.0185824132463</v>
      </c>
      <c r="BP222" s="134">
        <f t="shared" si="129"/>
        <v>86237.269912857155</v>
      </c>
      <c r="BQ222" s="12">
        <f t="shared" si="129"/>
        <v>138960.94140934094</v>
      </c>
      <c r="BR222" s="10">
        <v>0</v>
      </c>
      <c r="BS222" s="15">
        <f t="shared" si="139"/>
        <v>52723.671496483788</v>
      </c>
      <c r="BT222" s="30">
        <f t="shared" si="131"/>
        <v>1.611379181527443</v>
      </c>
    </row>
    <row r="223" spans="1:72" ht="17.100000000000001" customHeight="1" x14ac:dyDescent="0.2">
      <c r="A223" s="136">
        <v>218</v>
      </c>
      <c r="B223" s="39" t="s">
        <v>76</v>
      </c>
      <c r="C223" s="36">
        <v>75</v>
      </c>
      <c r="D223" s="22">
        <f>'[1]Прибирання сходових кліто'!H224+'[2]по будинку'!P223+'[3]по будинку'!O223+'[4]по будинку'!O223+'[5]по будинку'!O223+'[6]по будинку'!O223+'[7]по будинку'!O223+'[8]по будинку'!O223+'[9]по будинку'!O223+'[10]по будинку'!O223+'[11]по будинку'!O223+'[12]по будинку'!O223</f>
        <v>28885.942330000009</v>
      </c>
      <c r="E223" s="11">
        <f>'[1]Прибирання сходових кліто'!Y224+'[2]по будинку'!Q223+'[3]по будинку'!P223+'[4]по будинку'!P223+'[5]по будинку'!P223+'[6]по будинку'!P223+'[7]по будинку'!P223+'[8]по будинку'!P223+'[9]по будинку'!P223+'[10]по будинку'!P223+'[11]по будинку'!P223+'[12]по будинку'!P223</f>
        <v>29198.176672988968</v>
      </c>
      <c r="F223" s="10">
        <v>0</v>
      </c>
      <c r="G223" s="23">
        <f>E223-D223</f>
        <v>312.23434298895882</v>
      </c>
      <c r="H223" s="17">
        <f>'[1]Прибирання прибуд терит.'!H223+'[2]по будинку'!T223+'[3]по будинку'!S223+'[4]по будинку'!S223+'[5]по будинку'!S223+'[6]по будинку'!S223+'[7]по будинку'!S223+'[8]по будинку'!S223+'[9]по будинку'!S223+'[10]по будинку'!S223+'[11]по будинку'!S223+'[12]по будинку'!S223</f>
        <v>41416.878440000015</v>
      </c>
      <c r="I223" s="11">
        <f>'[1]Прибирання прибуд терит.'!AG223+'[2]по будинку'!U223+'[3]по будинку'!T223+'[4]по будинку'!T223+'[5]по будинку'!T223+'[6]по будинку'!T223+'[7]по будинку'!T223+'[8]по будинку'!T223+'[9]по будинку'!T223+'[10]по будинку'!T223+'[11]по будинку'!T223+'[12]по будинку'!T223</f>
        <v>59326.810754105914</v>
      </c>
      <c r="J223" s="10">
        <v>0</v>
      </c>
      <c r="K223" s="23">
        <f t="shared" si="116"/>
        <v>17909.932314105899</v>
      </c>
      <c r="L223" s="22">
        <f>'[1]Вивезення та знешкодження ТПВ'!H225+'[2]по будинку'!X223+'[3]по будинку'!W223+'[4]по будинку'!W223+'[5]по будинку'!W223</f>
        <v>10227.483</v>
      </c>
      <c r="M223" s="10">
        <f>'[1]Вивезення та знешкодження ТПВ'!V225+'[2]по будинку'!Y223+'[3]по будинку'!X223+'[4]по будинку'!X223+'[5]по будинку'!X223</f>
        <v>10787.489917024814</v>
      </c>
      <c r="N223" s="10">
        <v>0</v>
      </c>
      <c r="O223" s="15">
        <f t="shared" si="117"/>
        <v>560.00691702481345</v>
      </c>
      <c r="P223" s="17">
        <f>'[1]Приб підвал, тех.поверхів,покр '!H225+'[2]по будинку'!AB223+'[3]по будинку'!AA223+'[4]по будинку'!AA223+'[5]по будинку'!AA223+'[6]по будинку'!AA223+'[7]по будинку'!AA223+'[8]по будинку'!AA223+'[9]по будинку'!AA223+'[10]по будинку'!AA223+'[11]по будинку'!AA223+'[12]по будинку'!AA223</f>
        <v>1614.9836500000004</v>
      </c>
      <c r="Q223" s="11">
        <f>'[1]Приб підвал, тех.поверхів,покр '!Q225+'[2]по будинку'!AC223+'[3]по будинку'!AB223+'[4]по будинку'!AB223+'[5]по будинку'!AB223+'[6]по будинку'!AB223+'[7]по будинку'!AB223+'[8]по будинку'!AB223+'[9]по будинку'!AB223+'[10]по будинку'!AB223+'[11]по будинку'!AB223+'[12]по будинку'!AB223</f>
        <v>815.64683264847008</v>
      </c>
      <c r="R223" s="10">
        <f t="shared" si="118"/>
        <v>799.33681735153027</v>
      </c>
      <c r="S223" s="23">
        <v>0</v>
      </c>
      <c r="T223" s="17">
        <f>'[1]ТО ліфтів'!H225+'[2]по будинку'!AF223+'[3]по будинку'!AE223+'[4]по будинку'!AE223+'[5]по будинку'!AE223+'[6]по будинку'!AE223+'[7]по будинку'!AE223+'[8]по будинку'!AE223+'[9]по будинку'!AE223+'[10]по будинку'!AE223+'[11]по будинку'!AE223+'[12]по будинку'!AE223</f>
        <v>25261.396914285709</v>
      </c>
      <c r="U223" s="10">
        <f>'[1]ТО ліфтів'!Q225+'[2]по будинку'!AG223+'[3]по будинку'!AF223+'[4]по будинку'!AF223+'[5]по будинку'!AF223+'[6]по будинку'!AF223+'[7]по будинку'!AF223+'[8]по будинку'!AF223+'[9]по будинку'!AF223+'[10]по будинку'!AF223+'[11]по будинку'!AF223+'[12]по будинку'!AF223</f>
        <v>24277.219522419247</v>
      </c>
      <c r="V223" s="10">
        <f t="shared" si="119"/>
        <v>984.17739186646213</v>
      </c>
      <c r="W223" s="23">
        <v>0</v>
      </c>
      <c r="X223" s="17">
        <f>'[1]Обслуг. дисп.'!H225+'[2]по будинку'!AJ223+'[3]по будинку'!AI223+'[4]по будинку'!AI223+'[5]по будинку'!AI223+'[6]по будинку'!AI223+'[7]по будинку'!AI223+'[8]по будинку'!AI223+'[9]по будинку'!AI223+'[10]по будинку'!AI223+'[11]по будинку'!AI223+'[12]по будинку'!AI223</f>
        <v>0</v>
      </c>
      <c r="Y223" s="10">
        <f>'[1]Обслуг. дисп.'!O225+'[2]по будинку'!AK223+'[3]по будинку'!AJ223+'[4]по будинку'!AJ223+'[5]по будинку'!AJ223+'[6]по будинку'!AJ223+'[7]по будинку'!AJ223+'[8]по будинку'!AJ223+'[9]по будинку'!AJ223+'[10]по будинку'!AJ223+'[11]по будинку'!AJ223+'[12]по будинку'!AJ223</f>
        <v>0</v>
      </c>
      <c r="Z223" s="10">
        <f t="shared" si="121"/>
        <v>0</v>
      </c>
      <c r="AA223" s="27">
        <f t="shared" si="122"/>
        <v>0</v>
      </c>
      <c r="AB223" s="17">
        <f>'[1]ТО внутр. буд.сист'!H223+'[2]по будинку'!AN223+'[3]по будинку'!AM223+'[4]по будинку'!AM223+'[5]по будинку'!AM223+'[6]по будинку'!AM223+'[7]по будинку'!AM223+'[8]по будинку'!AM223+'[9]по будинку'!AM223+'[10]по будинку'!AM223+'[11]по будинку'!AM223+'[12]по будинку'!AM223</f>
        <v>42022.552179999999</v>
      </c>
      <c r="AC223" s="10">
        <f>'[1]ТО внутр. буд.сист'!W223+'[2]по будинку'!AO223+'[3]по будинку'!AN223+'[4]по будинку'!AN223+'[5]по будинку'!AN223+'[6]по будинку'!AN223+'[7]по будинку'!AN223+'[8]по будинку'!AN223+'[9]по будинку'!AN223+'[10]по будинку'!AN223+'[11]по будинку'!AN223+'[12]по будинку'!AN223</f>
        <v>32798.363141881491</v>
      </c>
      <c r="AD223" s="10">
        <f t="shared" si="133"/>
        <v>9224.1890381185076</v>
      </c>
      <c r="AE223" s="23">
        <v>0</v>
      </c>
      <c r="AF223" s="17">
        <f>[1]Дератизація!H224+'[2]по будинку'!AR223+'[3]по будинку'!AQ223+'[4]по будинку'!AQ223+'[5]по будинку'!AQ223+'[6]по будинку'!AQ223+'[7]по будинку'!AQ223+'[8]по будинку'!AQ223+'[9]по будинку'!AQ223+'[10]по будинку'!AQ223+'[11]по будинку'!AQ223+'[12]по будинку'!AQ223</f>
        <v>2254.2647399999996</v>
      </c>
      <c r="AG223" s="10">
        <f>[1]Дератизація!O224+'[2]по будинку'!AS223+'[3]по будинку'!AR223+'[4]по будинку'!AR223+'[5]по будинку'!AR223+'[6]по будинку'!AR223+'[7]по будинку'!AR223+'[8]по будинку'!AR223+'[9]по будинку'!AR223+'[10]по будинку'!AR223+'[11]по будинку'!AR223+'[12]по будинку'!AR223</f>
        <v>1874.8192883000554</v>
      </c>
      <c r="AH223" s="10">
        <f t="shared" si="123"/>
        <v>379.44545169994421</v>
      </c>
      <c r="AI223" s="23">
        <v>0</v>
      </c>
      <c r="AJ223" s="17">
        <f>[1]Дезінсекція!H225+'[2]по будинку'!AV223+'[3]по будинку'!AU223+'[4]по будинку'!AU223+'[5]по будинку'!AU223+'[6]по будинку'!AU223+'[7]по будинку'!AU223+'[8]по будинку'!AU223+'[9]по будинку'!AU223+'[10]по будинку'!AU223+'[11]по будинку'!AU223+'[12]по будинку'!AU223</f>
        <v>77.543689999999998</v>
      </c>
      <c r="AK223" s="10">
        <f>[1]Дезінсекція!O225+'[2]по будинку'!AW223+'[3]по будинку'!AV223+'[4]по будинку'!AV223+'[5]по будинку'!AV223+'[6]по будинку'!AV223+'[7]по будинку'!AV223+'[8]по будинку'!AV223+'[9]по будинку'!AV223+'[10]по будинку'!AV223+'[11]по будинку'!AV223+'[12]по будинку'!AV223</f>
        <v>0</v>
      </c>
      <c r="AL223" s="10">
        <f t="shared" si="124"/>
        <v>77.543689999999998</v>
      </c>
      <c r="AM223" s="23">
        <v>0</v>
      </c>
      <c r="AN223" s="17">
        <f>'[1]Обслуг. ДВК'!H225+'[2]по будинку'!AZ223+'[3]по будинку'!AY223+'[4]по будинку'!AY223+'[5]по будинку'!AY223+'[6]по будинку'!AY223+'[7]по будинку'!AY223+'[8]по будинку'!AY223+'[9]по будинку'!AY223+'[10]по будинку'!AY223+'[11]по будинку'!AY223+'[12]по будинку'!AY223</f>
        <v>3470.5344800000003</v>
      </c>
      <c r="AO223" s="10">
        <f>'[1]Обслуг. ДВК'!Q225+'[2]по будинку'!BA223+'[3]по будинку'!AZ223+'[4]по будинку'!AZ223+'[5]по будинку'!AZ223+'[6]по будинку'!AZ223+'[7]по будинку'!AZ223+'[8]по будинку'!AZ223+'[9]по будинку'!AZ223+'[10]по будинку'!AZ223+'[11]по будинку'!AZ223+'[12]по будинку'!AZ223</f>
        <v>8425.2748585840218</v>
      </c>
      <c r="AP223" s="10">
        <v>0</v>
      </c>
      <c r="AQ223" s="23">
        <f t="shared" si="149"/>
        <v>4954.7403785840215</v>
      </c>
      <c r="AR223" s="17">
        <f>'[1]ТО мереж електропост.'!H226+'[2]по будинку'!BD223+'[3]по будинку'!BC223+'[4]по будинку'!BC223+'[5]по будинку'!BC223+'[6]по будинку'!BC223+'[7]по будинку'!BC223+'[8]по будинку'!BC223+'[9]по будинку'!BC223+'[10]по будинку'!BC223+'[11]по будинку'!BC223+'[12]по будинку'!BC223</f>
        <v>9670.9703299999983</v>
      </c>
      <c r="AS223" s="11">
        <f>'[1]ТО мереж електропост.'!P226+'[2]по будинку'!BE223+'[3]по будинку'!BD223+'[4]по будинку'!BD223+'[5]по будинку'!BD223+'[6]по будинку'!BD223+'[7]по будинку'!BD223+'[8]по будинку'!BD223+'[9]по будинку'!BD223+'[10]по будинку'!BD223+'[11]по будинку'!BD223+'[12]по будинку'!BD223</f>
        <v>10424.173769456354</v>
      </c>
      <c r="AT223" s="10">
        <f t="shared" si="136"/>
        <v>-753.20343945635614</v>
      </c>
      <c r="AU223" s="23">
        <v>0</v>
      </c>
      <c r="AV223" s="17">
        <f>'[1]ПР констр.'!H225+'[2]по будинку'!BH223+'[3]по будинку'!BG223+'[4]по будинку'!BG223+'[5]по будинку'!BG223+'[6]по будинку'!BG223+'[7]по будинку'!BG223+'[8]по будинку'!BG223+'[9]по будинку'!BG223+'[10]по будинку'!BG223+'[11]по будинку'!BG223+'[12]по будинку'!BG223</f>
        <v>114809.80307999998</v>
      </c>
      <c r="AW223" s="10">
        <v>97537.38</v>
      </c>
      <c r="AX223" s="10">
        <f t="shared" si="135"/>
        <v>17272.423079999979</v>
      </c>
      <c r="AY223" s="23">
        <v>0</v>
      </c>
      <c r="AZ223" s="17">
        <f>'[1]Прибирання та вивезення снігу'!H224+'[2]по будинку'!BL223+'[3]по будинку'!BK223+'[4]по будинку'!BK223+'[5]по будинку'!BK223+'[6]по будинку'!BK223+'[7]по будинку'!BK223+'[8]по будинку'!BK223+'[9]по будинку'!BK223+'[10]по будинку'!BK223+'[11]по будинку'!BK223+'[12]по будинку'!BK223</f>
        <v>7638.3594000000012</v>
      </c>
      <c r="BA223" s="10">
        <f>'[1]Прибирання та вивезення снігу'!R224+'[2]по будинку'!BM223+'[3]по будинку'!BL223+'[4]по будинку'!BL223+'[5]по будинку'!BL223+'[6]по будинку'!BL223+'[7]по будинку'!BL223+'[8]по будинку'!BL223+'[9]по будинку'!BL223+'[10]по будинку'!BL223+'[11]по будинку'!BL223+'[12]по будинку'!BL223</f>
        <v>2648.4268588791474</v>
      </c>
      <c r="BB223" s="10">
        <f t="shared" si="150"/>
        <v>4989.9325411208538</v>
      </c>
      <c r="BC223" s="23">
        <v>0</v>
      </c>
      <c r="BD223" s="17">
        <f>'[1]експлуатація номерних знаків'!H225+'[2]по будинку'!BP223+'[3]по будинку'!BO223+'[4]по будинку'!BO223+'[5]по будинку'!BO223+'[6]по будинку'!BO223+'[7]по будинку'!BO223+'[8]по будинку'!BO223+'[9]по будинку'!BO223+'[10]по будинку'!BO223+'[11]по будинку'!BO223+'[12]по будинку'!BO223</f>
        <v>17.095960000000002</v>
      </c>
      <c r="BE223" s="10">
        <f>'[1]експлуатація номерних знаків'!P225+'[2]по будинку'!BQ223+'[3]по будинку'!BP223+'[4]по будинку'!BP223+'[5]по будинку'!BP223+'[6]по будинку'!BP223+'[7]по будинку'!BP223+'[8]по будинку'!BP223+'[9]по будинку'!BP223+'[10]по будинку'!BP223+'[11]по будинку'!BP223+'[12]по будинку'!BP223</f>
        <v>0</v>
      </c>
      <c r="BF223" s="12">
        <f t="shared" si="125"/>
        <v>17.095960000000002</v>
      </c>
      <c r="BG223" s="29">
        <v>0</v>
      </c>
      <c r="BH223" s="17">
        <f>'[1]Освітлення місць загального кор'!H225+'[2]по будинку'!BT223+'[3]по будинку'!BS223+'[4]по будинку'!BS223+'[5]по будинку'!BS223+'[6]по будинку'!BS223+'[7]по будинку'!BS223+'[8]по будинку'!BS223+'[9]по будинку'!BS223+'[10]по будинку'!BS223+'[11]по будинку'!BS223+'[12]по будинку'!BS223</f>
        <v>18443.854589999999</v>
      </c>
      <c r="BI223" s="10">
        <f>'[1]Освітлення місць загального кор'!Q225+'[2]по будинку'!BU223+'[3]по будинку'!BT223+'[4]по будинку'!BT223+'[5]по будинку'!BT223+'[6]по будинку'!BT223+'[7]по будинку'!BT223+'[8]по будинку'!BT223+'[9]по будинку'!BT223+'[10]по будинку'!BT223+'[11]по будинку'!BT223+'[12]по будинку'!BT223</f>
        <v>25603.519151409557</v>
      </c>
      <c r="BJ223" s="10">
        <v>0</v>
      </c>
      <c r="BK223" s="27">
        <f t="shared" si="137"/>
        <v>7159.6645614095578</v>
      </c>
      <c r="BL223" s="17">
        <f>'[1]Енергопостачання ліфтів'!H225+'[2]по будинку'!BX223+'[3]по будинку'!BW223+'[4]по будинку'!BW223+'[5]по будинку'!BW223+'[6]по будинку'!BW223+'[7]по будинку'!BW223+'[8]по будинку'!BW223+'[9]по будинку'!BW223+'[10]по будинку'!BW223+'[11]по будинку'!BW223+'[12]по будинку'!BW223</f>
        <v>15364.749100000001</v>
      </c>
      <c r="BM223" s="10">
        <f>'[1]Енергопостачання ліфтів'!P225+'[2]по будинку'!BY223+'[3]по будинку'!BX223+'[4]по будинку'!BX223+'[5]по будинку'!BX223+'[6]по будинку'!BX223+'[7]по будинку'!BX223+'[8]по будинку'!BX223+'[9]по будинку'!BX223+'[10]по будинку'!BX223+'[11]по будинку'!BX223+'[12]по будинку'!BX223</f>
        <v>17570.486814688917</v>
      </c>
      <c r="BN223" s="10">
        <v>0</v>
      </c>
      <c r="BO223" s="23">
        <f t="shared" si="128"/>
        <v>2205.7377146889157</v>
      </c>
      <c r="BP223" s="134">
        <f t="shared" si="129"/>
        <v>321176.41188428574</v>
      </c>
      <c r="BQ223" s="12">
        <f t="shared" si="129"/>
        <v>321287.78758238698</v>
      </c>
      <c r="BR223" s="10">
        <v>0</v>
      </c>
      <c r="BS223" s="15">
        <f t="shared" si="139"/>
        <v>111.37569810124114</v>
      </c>
      <c r="BT223" s="30">
        <f t="shared" si="131"/>
        <v>1.0003467742149799</v>
      </c>
    </row>
    <row r="224" spans="1:72" ht="17.100000000000001" customHeight="1" x14ac:dyDescent="0.2">
      <c r="A224" s="136">
        <v>219</v>
      </c>
      <c r="B224" s="39" t="s">
        <v>76</v>
      </c>
      <c r="C224" s="36">
        <v>83</v>
      </c>
      <c r="D224" s="22">
        <f>'[1]Прибирання сходових кліто'!H225+'[2]по будинку'!P224+'[3]по будинку'!O224+'[4]по будинку'!O224+'[5]по будинку'!O224+'[6]по будинку'!O224+'[7]по будинку'!O224+'[8]по будинку'!O224+'[9]по будинку'!O224+'[10]по будинку'!O224+'[11]по будинку'!O224+'[12]по будинку'!O224</f>
        <v>55459.150022000023</v>
      </c>
      <c r="E224" s="11">
        <f>'[1]Прибирання сходових кліто'!Y225+'[2]по будинку'!Q224+'[3]по будинку'!P224+'[4]по будинку'!P224+'[5]по будинку'!P224+'[6]по будинку'!P224+'[7]по будинку'!P224+'[8]по будинку'!P224+'[9]по будинку'!P224+'[10]по будинку'!P224+'[11]по будинку'!P224+'[12]по будинку'!P224</f>
        <v>57492.198815895368</v>
      </c>
      <c r="F224" s="10">
        <v>0</v>
      </c>
      <c r="G224" s="23">
        <f t="shared" ref="G224:G255" si="151">E224-D224</f>
        <v>2033.0487938953447</v>
      </c>
      <c r="H224" s="17">
        <f>'[1]Прибирання прибуд терит.'!H224+'[2]по будинку'!T224+'[3]по будинку'!S224+'[4]по будинку'!S224+'[5]по будинку'!S224+'[6]по будинку'!S224+'[7]по будинку'!S224+'[8]по будинку'!S224+'[9]по будинку'!S224+'[10]по будинку'!S224+'[11]по будинку'!S224+'[12]по будинку'!S224</f>
        <v>94339.926929000008</v>
      </c>
      <c r="I224" s="11">
        <f>'[1]Прибирання прибуд терит.'!AG224+'[2]по будинку'!U224+'[3]по будинку'!T224+'[4]по будинку'!T224+'[5]по будинку'!T224+'[6]по будинку'!T224+'[7]по будинку'!T224+'[8]по будинку'!T224+'[9]по будинку'!T224+'[10]по будинку'!T224+'[11]по будинку'!T224+'[12]по будинку'!T224</f>
        <v>131538.72467406897</v>
      </c>
      <c r="J224" s="10">
        <v>0</v>
      </c>
      <c r="K224" s="23">
        <f t="shared" si="116"/>
        <v>37198.797745068965</v>
      </c>
      <c r="L224" s="22">
        <f>'[1]Вивезення та знешкодження ТПВ'!H226+'[2]по будинку'!X224+'[3]по будинку'!W224+'[4]по будинку'!W224+'[5]по будинку'!W224</f>
        <v>21650.652200000004</v>
      </c>
      <c r="M224" s="10">
        <f>'[1]Вивезення та знешкодження ТПВ'!V226+'[2]по будинку'!Y224+'[3]по будинку'!X224+'[4]по будинку'!X224+'[5]по будинку'!X224</f>
        <v>23700.994715870274</v>
      </c>
      <c r="N224" s="10">
        <v>0</v>
      </c>
      <c r="O224" s="15">
        <f t="shared" si="117"/>
        <v>2050.3425158702703</v>
      </c>
      <c r="P224" s="17">
        <f>'[1]Приб підвал, тех.поверхів,покр '!H226+'[2]по будинку'!AB224+'[3]по будинку'!AA224+'[4]по будинку'!AA224+'[5]по будинку'!AA224+'[6]по будинку'!AA224+'[7]по будинку'!AA224+'[8]по будинку'!AA224+'[9]по будинку'!AA224+'[10]по будинку'!AA224+'[11]по будинку'!AA224+'[12]по будинку'!AA224</f>
        <v>2763.2481879999996</v>
      </c>
      <c r="Q224" s="11">
        <f>'[1]Приб підвал, тех.поверхів,покр '!Q226+'[2]по будинку'!AC224+'[3]по будинку'!AB224+'[4]по будинку'!AB224+'[5]по будинку'!AB224+'[6]по будинку'!AB224+'[7]по будинку'!AB224+'[8]по будинку'!AB224+'[9]по будинку'!AB224+'[10]по будинку'!AB224+'[11]по будинку'!AB224+'[12]по будинку'!AB224</f>
        <v>1403.375100811345</v>
      </c>
      <c r="R224" s="10">
        <f t="shared" si="118"/>
        <v>1359.8730871886546</v>
      </c>
      <c r="S224" s="23">
        <v>0</v>
      </c>
      <c r="T224" s="17">
        <f>'[1]ТО ліфтів'!H226+'[2]по будинку'!AF224+'[3]по будинку'!AE224+'[4]по будинку'!AE224+'[5]по будинку'!AE224+'[6]по будинку'!AE224+'[7]по будинку'!AE224+'[8]по будинку'!AE224+'[9]по будинку'!AE224+'[10]по будинку'!AE224+'[11]по будинку'!AE224+'[12]по будинку'!AE224</f>
        <v>49928.687842000014</v>
      </c>
      <c r="U224" s="10">
        <f>'[1]ТО ліфтів'!Q226+'[2]по будинку'!AG224+'[3]по будинку'!AF224+'[4]по будинку'!AF224+'[5]по будинку'!AF224+'[6]по будинку'!AF224+'[7]по будинку'!AF224+'[8]по будинку'!AF224+'[9]по будинку'!AF224+'[10]по будинку'!AF224+'[11]по будинку'!AF224+'[12]по будинку'!AF224</f>
        <v>47562.725963532677</v>
      </c>
      <c r="V224" s="10">
        <f t="shared" si="119"/>
        <v>2365.9618784673366</v>
      </c>
      <c r="W224" s="23">
        <v>0</v>
      </c>
      <c r="X224" s="17">
        <f>'[1]Обслуг. дисп.'!H226+'[2]по будинку'!AJ224+'[3]по будинку'!AI224+'[4]по будинку'!AI224+'[5]по будинку'!AI224+'[6]по будинку'!AI224+'[7]по будинку'!AI224+'[8]по будинку'!AI224+'[9]по будинку'!AI224+'[10]по будинку'!AI224+'[11]по будинку'!AI224+'[12]по будинку'!AI224</f>
        <v>0</v>
      </c>
      <c r="Y224" s="10">
        <f>'[1]Обслуг. дисп.'!O226+'[2]по будинку'!AK224+'[3]по будинку'!AJ224+'[4]по будинку'!AJ224+'[5]по будинку'!AJ224+'[6]по будинку'!AJ224+'[7]по будинку'!AJ224+'[8]по будинку'!AJ224+'[9]по будинку'!AJ224+'[10]по будинку'!AJ224+'[11]по будинку'!AJ224+'[12]по будинку'!AJ224</f>
        <v>0</v>
      </c>
      <c r="Z224" s="10">
        <f t="shared" si="121"/>
        <v>0</v>
      </c>
      <c r="AA224" s="27">
        <f t="shared" si="122"/>
        <v>0</v>
      </c>
      <c r="AB224" s="17">
        <f>'[1]ТО внутр. буд.сист'!H224+'[2]по будинку'!AN224+'[3]по будинку'!AM224+'[4]по будинку'!AM224+'[5]по будинку'!AM224+'[6]по будинку'!AM224+'[7]по будинку'!AM224+'[8]по будинку'!AM224+'[9]по будинку'!AM224+'[10]по будинку'!AM224+'[11]по будинку'!AM224+'[12]по будинку'!AM224</f>
        <v>75085.354640000005</v>
      </c>
      <c r="AC224" s="10">
        <f>'[1]ТО внутр. буд.сист'!W224+'[2]по будинку'!AO224+'[3]по будинку'!AN224+'[4]по будинку'!AN224+'[5]по будинку'!AN224+'[6]по будинку'!AN224+'[7]по будинку'!AN224+'[8]по будинку'!AN224+'[9]по будинку'!AN224+'[10]по будинку'!AN224+'[11]по будинку'!AN224+'[12]по будинку'!AN224</f>
        <v>62400.249126723429</v>
      </c>
      <c r="AD224" s="10">
        <f t="shared" si="133"/>
        <v>12685.105513276576</v>
      </c>
      <c r="AE224" s="23">
        <v>0</v>
      </c>
      <c r="AF224" s="17">
        <f>[1]Дератизація!H225+'[2]по будинку'!AR224+'[3]по будинку'!AQ224+'[4]по будинку'!AQ224+'[5]по будинку'!AQ224+'[6]по будинку'!AQ224+'[7]по будинку'!AQ224+'[8]по будинку'!AQ224+'[9]по будинку'!AQ224+'[10]по будинку'!AQ224+'[11]по будинку'!AQ224+'[12]по будинку'!AQ224</f>
        <v>4364.7268429999995</v>
      </c>
      <c r="AG224" s="10">
        <f>[1]Дератизація!O225+'[2]по будинку'!AS224+'[3]по будинку'!AR224+'[4]по будинку'!AR224+'[5]по будинку'!AR224+'[6]по будинку'!AR224+'[7]по будинку'!AR224+'[8]по будинку'!AR224+'[9]по будинку'!AR224+'[10]по будинку'!AR224+'[11]по будинку'!AR224+'[12]по будинку'!AR224</f>
        <v>3593.2030775763592</v>
      </c>
      <c r="AH224" s="10">
        <f t="shared" si="123"/>
        <v>771.52376542364027</v>
      </c>
      <c r="AI224" s="23">
        <v>0</v>
      </c>
      <c r="AJ224" s="17">
        <f>[1]Дезінсекція!H226+'[2]по будинку'!AV224+'[3]по будинку'!AU224+'[4]по будинку'!AU224+'[5]по будинку'!AU224+'[6]по будинку'!AU224+'[7]по будинку'!AU224+'[8]по будинку'!AU224+'[9]по будинку'!AU224+'[10]по будинку'!AU224+'[11]по будинку'!AU224+'[12]по будинку'!AU224</f>
        <v>149.54574200000002</v>
      </c>
      <c r="AK224" s="10">
        <f>[1]Дезінсекція!O226+'[2]по будинку'!AW224+'[3]по будинку'!AV224+'[4]по будинку'!AV224+'[5]по будинку'!AV224+'[6]по будинку'!AV224+'[7]по будинку'!AV224+'[8]по будинку'!AV224+'[9]по будинку'!AV224+'[10]по будинку'!AV224+'[11]по будинку'!AV224+'[12]по будинку'!AV224</f>
        <v>0</v>
      </c>
      <c r="AL224" s="10">
        <f t="shared" si="124"/>
        <v>149.54574200000002</v>
      </c>
      <c r="AM224" s="23">
        <v>0</v>
      </c>
      <c r="AN224" s="17">
        <f>'[1]Обслуг. ДВК'!H226+'[2]по будинку'!AZ224+'[3]по будинку'!AY224+'[4]по будинку'!AY224+'[5]по будинку'!AY224+'[6]по будинку'!AY224+'[7]по будинку'!AY224+'[8]по будинку'!AY224+'[9]по будинку'!AY224+'[10]по будинку'!AY224+'[11]по будинку'!AY224+'[12]по будинку'!AY224</f>
        <v>5894.7806659999997</v>
      </c>
      <c r="AO224" s="10">
        <f>'[1]Обслуг. ДВК'!Q226+'[2]по будинку'!BA224+'[3]по будинку'!AZ224+'[4]по будинку'!AZ224+'[5]по будинку'!AZ224+'[6]по будинку'!AZ224+'[7]по будинку'!AZ224+'[8]по будинку'!AZ224+'[9]по будинку'!AZ224+'[10]по будинку'!AZ224+'[11]по будинку'!AZ224+'[12]по будинку'!AZ224</f>
        <v>9723.5927625872246</v>
      </c>
      <c r="AP224" s="10">
        <v>0</v>
      </c>
      <c r="AQ224" s="23">
        <f t="shared" si="149"/>
        <v>3828.8120965872249</v>
      </c>
      <c r="AR224" s="17">
        <f>'[1]ТО мереж електропост.'!H227+'[2]по будинку'!BD224+'[3]по будинку'!BC224+'[4]по будинку'!BC224+'[5]по будинку'!BC224+'[6]по будинку'!BC224+'[7]по будинку'!BC224+'[8]по будинку'!BC224+'[9]по будинку'!BC224+'[10]по будинку'!BC224+'[11]по будинку'!BC224+'[12]по будинку'!BC224</f>
        <v>22815.769772</v>
      </c>
      <c r="AS224" s="11">
        <f>'[1]ТО мереж електропост.'!P227+'[2]по будинку'!BE224+'[3]по будинку'!BD224+'[4]по будинку'!BD224+'[5]по будинку'!BD224+'[6]по будинку'!BD224+'[7]по будинку'!BD224+'[8]по будинку'!BD224+'[9]по будинку'!BD224+'[10]по будинку'!BD224+'[11]по будинку'!BD224+'[12]по будинку'!BD224</f>
        <v>22859.605126698585</v>
      </c>
      <c r="AT224" s="10">
        <f t="shared" si="136"/>
        <v>-43.835354698585434</v>
      </c>
      <c r="AU224" s="23">
        <v>0</v>
      </c>
      <c r="AV224" s="17">
        <f>'[1]ПР констр.'!H226+'[2]по будинку'!BH224+'[3]по будинку'!BG224+'[4]по будинку'!BG224+'[5]по будинку'!BG224+'[6]по будинку'!BG224+'[7]по будинку'!BG224+'[8]по будинку'!BG224+'[9]по будинку'!BG224+'[10]по будинку'!BG224+'[11]по будинку'!BG224+'[12]по будинку'!BG224</f>
        <v>176036.54258099999</v>
      </c>
      <c r="AW224" s="10">
        <v>240586</v>
      </c>
      <c r="AX224" s="10">
        <v>0</v>
      </c>
      <c r="AY224" s="23">
        <f>AW224-AV224</f>
        <v>64549.457419000013</v>
      </c>
      <c r="AZ224" s="17">
        <f>'[1]Прибирання та вивезення снігу'!H225+'[2]по будинку'!BL224+'[3]по будинку'!BK224+'[4]по будинку'!BK224+'[5]по будинку'!BK224+'[6]по будинку'!BK224+'[7]по будинку'!BK224+'[8]по будинку'!BK224+'[9]по будинку'!BK224+'[10]по будинку'!BK224+'[11]по будинку'!BK224+'[12]по будинку'!BK224</f>
        <v>13417.824299000004</v>
      </c>
      <c r="BA224" s="10">
        <f>'[1]Прибирання та вивезення снігу'!R225+'[2]по будинку'!BM224+'[3]по будинку'!BL224+'[4]по будинку'!BL224+'[5]по будинку'!BL224+'[6]по будинку'!BL224+'[7]по будинку'!BL224+'[8]по будинку'!BL224+'[9]по будинку'!BL224+'[10]по будинку'!BL224+'[11]по будинку'!BL224+'[12]по будинку'!BL224</f>
        <v>4797.8587939252157</v>
      </c>
      <c r="BB224" s="10">
        <f t="shared" si="150"/>
        <v>8619.9655050747879</v>
      </c>
      <c r="BC224" s="23">
        <v>0</v>
      </c>
      <c r="BD224" s="17">
        <f>'[1]експлуатація номерних знаків'!H226+'[2]по будинку'!BP224+'[3]по будинку'!BO224+'[4]по будинку'!BO224+'[5]по будинку'!BO224+'[6]по будинку'!BO224+'[7]по будинку'!BO224+'[8]по будинку'!BO224+'[9]по будинку'!BO224+'[10]по будинку'!BO224+'[11]по будинку'!BO224+'[12]по будинку'!BO224</f>
        <v>15.624182000000005</v>
      </c>
      <c r="BE224" s="10">
        <f>'[1]експлуатація номерних знаків'!P226+'[2]по будинку'!BQ224+'[3]по будинку'!BP224+'[4]по будинку'!BP224+'[5]по будинку'!BP224+'[6]по будинку'!BP224+'[7]по будинку'!BP224+'[8]по будинку'!BP224+'[9]по будинку'!BP224+'[10]по будинку'!BP224+'[11]по будинку'!BP224+'[12]по будинку'!BP224</f>
        <v>0</v>
      </c>
      <c r="BF224" s="12">
        <f t="shared" si="125"/>
        <v>15.624182000000005</v>
      </c>
      <c r="BG224" s="29">
        <v>0</v>
      </c>
      <c r="BH224" s="17">
        <f>'[1]Освітлення місць загального кор'!H226+'[2]по будинку'!BT224+'[3]по будинку'!BS224+'[4]по будинку'!BS224+'[5]по будинку'!BS224+'[6]по будинку'!BS224+'[7]по будинку'!BS224+'[8]по будинку'!BS224+'[9]по будинку'!BS224+'[10]по будинку'!BS224+'[11]по будинку'!BS224+'[12]по будинку'!BS224</f>
        <v>35572.914375000008</v>
      </c>
      <c r="BI224" s="10">
        <f>'[1]Освітлення місць загального кор'!Q226+'[2]по будинку'!BU224+'[3]по будинку'!BT224+'[4]по будинку'!BT224+'[5]по будинку'!BT224+'[6]по будинку'!BT224+'[7]по будинку'!BT224+'[8]по будинку'!BT224+'[9]по будинку'!BT224+'[10]по будинку'!BT224+'[11]по будинку'!BT224+'[12]по будинку'!BT224</f>
        <v>22142.007843453674</v>
      </c>
      <c r="BJ224" s="10">
        <f t="shared" si="126"/>
        <v>13430.906531546334</v>
      </c>
      <c r="BK224" s="27">
        <v>0</v>
      </c>
      <c r="BL224" s="17">
        <f>'[1]Енергопостачання ліфтів'!H226+'[2]по будинку'!BX224+'[3]по будинку'!BW224+'[4]по будинку'!BW224+'[5]по будинку'!BW224+'[6]по будинку'!BW224+'[7]по будинку'!BW224+'[8]по будинку'!BW224+'[9]по будинку'!BW224+'[10]по будинку'!BW224+'[11]по будинку'!BW224+'[12]по будинку'!BW224</f>
        <v>44305.267852999998</v>
      </c>
      <c r="BM224" s="10">
        <f>'[1]Енергопостачання ліфтів'!P226+'[2]по будинку'!BY224+'[3]по будинку'!BX224+'[4]по будинку'!BX224+'[5]по будинку'!BX224+'[6]по будинку'!BX224+'[7]по будинку'!BX224+'[8]по будинку'!BX224+'[9]по будинку'!BX224+'[10]по будинку'!BX224+'[11]по будинку'!BX224+'[12]по будинку'!BX224</f>
        <v>18802.284658404929</v>
      </c>
      <c r="BN224" s="10">
        <f t="shared" si="127"/>
        <v>25502.983194595068</v>
      </c>
      <c r="BO224" s="23">
        <v>0</v>
      </c>
      <c r="BP224" s="134">
        <f t="shared" si="129"/>
        <v>601800.01613400003</v>
      </c>
      <c r="BQ224" s="12">
        <f t="shared" si="129"/>
        <v>646602.82065954804</v>
      </c>
      <c r="BR224" s="10">
        <v>0</v>
      </c>
      <c r="BS224" s="15">
        <f t="shared" si="139"/>
        <v>44802.80452554801</v>
      </c>
      <c r="BT224" s="30">
        <f t="shared" si="131"/>
        <v>1.0744479948893388</v>
      </c>
    </row>
    <row r="225" spans="1:72" ht="17.100000000000001" customHeight="1" x14ac:dyDescent="0.2">
      <c r="A225" s="135">
        <v>220</v>
      </c>
      <c r="B225" s="39" t="s">
        <v>100</v>
      </c>
      <c r="C225" s="36" t="s">
        <v>101</v>
      </c>
      <c r="D225" s="22">
        <f>'[1]Прибирання сходових кліто'!H226+'[2]по будинку'!P225+'[3]по будинку'!O225+'[4]по будинку'!O225+'[5]по будинку'!O225+'[6]по будинку'!O225+'[7]по будинку'!O225+'[8]по будинку'!O225+'[9]по будинку'!O225+'[10]по будинку'!O225+'[11]по будинку'!O225+'[12]по будинку'!O225</f>
        <v>21958.523781000004</v>
      </c>
      <c r="E225" s="11">
        <f>'[1]Прибирання сходових кліто'!Y226+'[2]по будинку'!Q225+'[3]по будинку'!P225+'[4]по будинку'!P225+'[5]по будинку'!P225+'[6]по будинку'!P225+'[7]по будинку'!P225+'[8]по будинку'!P225+'[9]по будинку'!P225+'[10]по будинку'!P225+'[11]по будинку'!P225+'[12]по будинку'!P225</f>
        <v>22268.475604640145</v>
      </c>
      <c r="F225" s="10">
        <v>0</v>
      </c>
      <c r="G225" s="23">
        <f t="shared" si="151"/>
        <v>309.95182364014181</v>
      </c>
      <c r="H225" s="17">
        <f>'[1]Прибирання прибуд терит.'!H225+'[2]по будинку'!T225+'[3]по будинку'!S225+'[4]по будинку'!S225+'[5]по будинку'!S225+'[6]по будинку'!S225+'[7]по будинку'!S225+'[8]по будинку'!S225+'[9]по будинку'!S225+'[10]по будинку'!S225+'[11]по будинку'!S225+'[12]по будинку'!S225</f>
        <v>38484.041001999991</v>
      </c>
      <c r="I225" s="11">
        <f>'[1]Прибирання прибуд терит.'!AG225+'[2]по будинку'!U225+'[3]по будинку'!T225+'[4]по будинку'!T225+'[5]по будинку'!T225+'[6]по будинку'!T225+'[7]по будинку'!T225+'[8]по будинку'!T225+'[9]по будинку'!T225+'[10]по будинку'!T225+'[11]по будинку'!T225+'[12]по будинку'!T225</f>
        <v>46506.556456254577</v>
      </c>
      <c r="J225" s="10">
        <v>0</v>
      </c>
      <c r="K225" s="23">
        <f t="shared" si="116"/>
        <v>8022.5154542545861</v>
      </c>
      <c r="L225" s="22">
        <f>'[1]Вивезення та знешкодження ТПВ'!H227+'[2]по будинку'!X225+'[3]по будинку'!W225+'[4]по будинку'!W225+'[5]по будинку'!W225</f>
        <v>8455.47955</v>
      </c>
      <c r="M225" s="10">
        <f>'[1]Вивезення та знешкодження ТПВ'!V227+'[2]по будинку'!Y225+'[3]по будинку'!X225+'[4]по будинку'!X225+'[5]по будинку'!X225</f>
        <v>9583.2489807954698</v>
      </c>
      <c r="N225" s="10">
        <v>0</v>
      </c>
      <c r="O225" s="15">
        <f t="shared" si="117"/>
        <v>1127.7694307954698</v>
      </c>
      <c r="P225" s="17">
        <f>'[1]Приб підвал, тех.поверхів,покр '!H227+'[2]по будинку'!AB225+'[3]по будинку'!AA225+'[4]по будинку'!AA225+'[5]по будинку'!AA225+'[6]по будинку'!AA225+'[7]по будинку'!AA225+'[8]по будинку'!AA225+'[9]по будинку'!AA225+'[10]по будинку'!AA225+'[11]по будинку'!AA225+'[12]по будинку'!AA225</f>
        <v>681.40163499999994</v>
      </c>
      <c r="Q225" s="11">
        <f>'[1]Приб підвал, тех.поверхів,покр '!Q227+'[2]по будинку'!AC225+'[3]по будинку'!AB225+'[4]по будинку'!AB225+'[5]по будинку'!AB225+'[6]по будинку'!AB225+'[7]по будинку'!AB225+'[8]по будинку'!AB225+'[9]по будинку'!AB225+'[10]по будинку'!AB225+'[11]по будинку'!AB225+'[12]по будинку'!AB225</f>
        <v>81.313342898571037</v>
      </c>
      <c r="R225" s="10">
        <f t="shared" si="118"/>
        <v>600.08829210142892</v>
      </c>
      <c r="S225" s="23">
        <v>0</v>
      </c>
      <c r="T225" s="17">
        <f>'[1]ТО ліфтів'!H227+'[2]по будинку'!AF225+'[3]по будинку'!AE225+'[4]по будинку'!AE225+'[5]по будинку'!AE225+'[6]по будинку'!AE225+'[7]по будинку'!AE225+'[8]по будинку'!AE225+'[9]по будинку'!AE225+'[10]по будинку'!AE225+'[11]по будинку'!AE225+'[12]по будинку'!AE225</f>
        <v>16583.799634571431</v>
      </c>
      <c r="U225" s="10">
        <f>'[1]ТО ліфтів'!Q227+'[2]по будинку'!AG225+'[3]по будинку'!AF225+'[4]по будинку'!AF225+'[5]по будинку'!AF225+'[6]по будинку'!AF225+'[7]по будинку'!AF225+'[8]по будинку'!AF225+'[9]по будинку'!AF225+'[10]по будинку'!AF225+'[11]по будинку'!AF225+'[12]по будинку'!AF225</f>
        <v>15415.049657744481</v>
      </c>
      <c r="V225" s="10">
        <f t="shared" si="119"/>
        <v>1168.7499768269499</v>
      </c>
      <c r="W225" s="23">
        <v>0</v>
      </c>
      <c r="X225" s="17">
        <f>'[1]Обслуг. дисп.'!H227+'[2]по будинку'!AJ225+'[3]по будинку'!AI225+'[4]по будинку'!AI225+'[5]по будинку'!AI225+'[6]по будинку'!AI225+'[7]по будинку'!AI225+'[8]по будинку'!AI225+'[9]по будинку'!AI225+'[10]по будинку'!AI225+'[11]по будинку'!AI225+'[12]по будинку'!AI225</f>
        <v>1782.9965128571425</v>
      </c>
      <c r="Y225" s="10">
        <f>'[1]Обслуг. дисп.'!O227+'[2]по будинку'!AK225+'[3]по будинку'!AJ225+'[4]по будинку'!AJ225+'[5]по будинку'!AJ225+'[6]по будинку'!AJ225+'[7]по будинку'!AJ225+'[8]по будинку'!AJ225+'[9]по будинку'!AJ225+'[10]по будинку'!AJ225+'[11]по будинку'!AJ225+'[12]по будинку'!AJ225</f>
        <v>1847.7578520503575</v>
      </c>
      <c r="Z225" s="10">
        <v>0</v>
      </c>
      <c r="AA225" s="27">
        <f t="shared" si="122"/>
        <v>64.761339193215008</v>
      </c>
      <c r="AB225" s="17">
        <f>'[1]ТО внутр. буд.сист'!H225+'[2]по будинку'!AN225+'[3]по будинку'!AM225+'[4]по будинку'!AM225+'[5]по будинку'!AM225+'[6]по будинку'!AM225+'[7]по будинку'!AM225+'[8]по будинку'!AM225+'[9]по будинку'!AM225+'[10]по будинку'!AM225+'[11]по будинку'!AM225+'[12]по будинку'!AM225</f>
        <v>35502.671128999995</v>
      </c>
      <c r="AC225" s="10">
        <f>'[1]ТО внутр. буд.сист'!W225+'[2]по будинку'!AO225+'[3]по будинку'!AN225+'[4]по будинку'!AN225+'[5]по будинку'!AN225+'[6]по будинку'!AN225+'[7]по будинку'!AN225+'[8]по будинку'!AN225+'[9]по будинку'!AN225+'[10]по будинку'!AN225+'[11]по будинку'!AN225+'[12]по будинку'!AN225</f>
        <v>19049.46947148523</v>
      </c>
      <c r="AD225" s="10">
        <f t="shared" si="133"/>
        <v>16453.201657514765</v>
      </c>
      <c r="AE225" s="23">
        <v>0</v>
      </c>
      <c r="AF225" s="17">
        <f>[1]Дератизація!H226+'[2]по будинку'!AR225+'[3]по будинку'!AQ225+'[4]по будинку'!AQ225+'[5]по будинку'!AQ225+'[6]по будинку'!AQ225+'[7]по будинку'!AQ225+'[8]по будинку'!AQ225+'[9]по будинку'!AQ225+'[10]по будинку'!AQ225+'[11]по будинку'!AQ225+'[12]по будинку'!AQ225</f>
        <v>962.17308300000002</v>
      </c>
      <c r="AG225" s="10">
        <f>[1]Дератизація!O226+'[2]по будинку'!AS225+'[3]по будинку'!AR225+'[4]по будинку'!AR225+'[5]по будинку'!AR225+'[6]по будинку'!AR225+'[7]по будинку'!AR225+'[8]по будинку'!AR225+'[9]по будинку'!AR225+'[10]по будинку'!AR225+'[11]по будинку'!AR225+'[12]по будинку'!AR225</f>
        <v>791.90056305808776</v>
      </c>
      <c r="AH225" s="10">
        <f t="shared" si="123"/>
        <v>170.27251994191226</v>
      </c>
      <c r="AI225" s="23">
        <v>0</v>
      </c>
      <c r="AJ225" s="17">
        <f>[1]Дезінсекція!H227+'[2]по будинку'!AV225+'[3]по будинку'!AU225+'[4]по будинку'!AU225+'[5]по будинку'!AU225+'[6]по будинку'!AU225+'[7]по будинку'!AU225+'[8]по будинку'!AU225+'[9]по будинку'!AU225+'[10]по будинку'!AU225+'[11]по будинку'!AU225+'[12]по будинку'!AU225</f>
        <v>41.933275999999999</v>
      </c>
      <c r="AK225" s="10">
        <f>[1]Дезінсекція!O227+'[2]по будинку'!AW225+'[3]по будинку'!AV225+'[4]по будинку'!AV225+'[5]по будинку'!AV225+'[6]по будинку'!AV225+'[7]по будинку'!AV225+'[8]по будинку'!AV225+'[9]по будинку'!AV225+'[10]по будинку'!AV225+'[11]по будинку'!AV225+'[12]по будинку'!AV225</f>
        <v>0</v>
      </c>
      <c r="AL225" s="10">
        <f t="shared" si="124"/>
        <v>41.933275999999999</v>
      </c>
      <c r="AM225" s="23">
        <v>0</v>
      </c>
      <c r="AN225" s="17">
        <f>'[1]Обслуг. ДВК'!H227+'[2]по будинку'!AZ225+'[3]по будинку'!AY225+'[4]по будинку'!AY225+'[5]по будинку'!AY225+'[6]по будинку'!AY225+'[7]по будинку'!AY225+'[8]по будинку'!AY225+'[9]по будинку'!AY225+'[10]по будинку'!AY225+'[11]по будинку'!AY225+'[12]по будинку'!AY225</f>
        <v>1912.4827880000005</v>
      </c>
      <c r="AO225" s="10">
        <f>'[1]Обслуг. ДВК'!Q227+'[2]по будинку'!BA225+'[3]по будинку'!AZ225+'[4]по будинку'!AZ225+'[5]по будинку'!AZ225+'[6]по будинку'!AZ225+'[7]по будинку'!AZ225+'[8]по будинку'!AZ225+'[9]по будинку'!AZ225+'[10]по будинку'!AZ225+'[11]по будинку'!AZ225+'[12]по будинку'!AZ225</f>
        <v>2940.2019841491615</v>
      </c>
      <c r="AP225" s="10">
        <v>0</v>
      </c>
      <c r="AQ225" s="23">
        <f t="shared" si="149"/>
        <v>1027.719196149161</v>
      </c>
      <c r="AR225" s="17">
        <f>'[1]ТО мереж електропост.'!H228+'[2]по будинку'!BD225+'[3]по будинку'!BC225+'[4]по будинку'!BC225+'[5]по будинку'!BC225+'[6]по будинку'!BC225+'[7]по будинку'!BC225+'[8]по будинку'!BC225+'[9]по будинку'!BC225+'[10]по будинку'!BC225+'[11]по будинку'!BC225+'[12]по будинку'!BC225</f>
        <v>9073.8099239999992</v>
      </c>
      <c r="AS225" s="11">
        <f>'[1]ТО мереж електропост.'!P228+'[2]по будинку'!BE225+'[3]по будинку'!BD225+'[4]по будинку'!BD225+'[5]по будинку'!BD225+'[6]по будинку'!BD225+'[7]по будинку'!BD225+'[8]по будинку'!BD225+'[9]по будинку'!BD225+'[10]по будинку'!BD225+'[11]по будинку'!BD225+'[12]по будинку'!BD225</f>
        <v>8799.9592736286577</v>
      </c>
      <c r="AT225" s="10">
        <f t="shared" si="136"/>
        <v>273.85065037134154</v>
      </c>
      <c r="AU225" s="23">
        <v>0</v>
      </c>
      <c r="AV225" s="17">
        <f>'[1]ПР констр.'!H227+'[2]по будинку'!BH225+'[3]по будинку'!BG225+'[4]по будинку'!BG225+'[5]по будинку'!BG225+'[6]по будинку'!BG225+'[7]по будинку'!BG225+'[8]по будинку'!BG225+'[9]по будинку'!BG225+'[10]по будинку'!BG225+'[11]по будинку'!BG225+'[12]по будинку'!BG225</f>
        <v>67150.287983999995</v>
      </c>
      <c r="AW225" s="10">
        <v>36803.61</v>
      </c>
      <c r="AX225" s="10">
        <f t="shared" si="135"/>
        <v>30346.677983999994</v>
      </c>
      <c r="AY225" s="23">
        <v>0</v>
      </c>
      <c r="AZ225" s="17">
        <f>'[1]Прибирання та вивезення снігу'!H226+'[2]по будинку'!BL225+'[3]по будинку'!BK225+'[4]по будинку'!BK225+'[5]по будинку'!BK225+'[6]по будинку'!BK225+'[7]по будинку'!BK225+'[8]по будинку'!BK225+'[9]по будинку'!BK225+'[10]по будинку'!BK225+'[11]по будинку'!BK225+'[12]по будинку'!BK225</f>
        <v>5267.5469209999992</v>
      </c>
      <c r="BA225" s="10">
        <f>'[1]Прибирання та вивезення снігу'!R226+'[2]по будинку'!BM225+'[3]по будинку'!BL225+'[4]по будинку'!BL225+'[5]по будинку'!BL225+'[6]по будинку'!BL225+'[7]по будинку'!BL225+'[8]по будинку'!BL225+'[9]по будинку'!BL225+'[10]по будинку'!BL225+'[11]по будинку'!BL225+'[12]по будинку'!BL225</f>
        <v>2635.1853344854549</v>
      </c>
      <c r="BB225" s="10">
        <f t="shared" si="150"/>
        <v>2632.3615865145443</v>
      </c>
      <c r="BC225" s="23">
        <v>0</v>
      </c>
      <c r="BD225" s="17">
        <f>'[1]експлуатація номерних знаків'!H227+'[2]по будинку'!BP225+'[3]по будинку'!BO225+'[4]по будинку'!BO225+'[5]по будинку'!BO225+'[6]по будинку'!BO225+'[7]по будинку'!BO225+'[8]по будинку'!BO225+'[9]по будинку'!BO225+'[10]по будинку'!BO225+'[11]по будинку'!BO225+'[12]по будинку'!BO225</f>
        <v>6.3807419999999997</v>
      </c>
      <c r="BE225" s="10">
        <f>'[1]експлуатація номерних знаків'!P227+'[2]по будинку'!BQ225+'[3]по будинку'!BP225+'[4]по будинку'!BP225+'[5]по будинку'!BP225+'[6]по будинку'!BP225+'[7]по будинку'!BP225+'[8]по будинку'!BP225+'[9]по будинку'!BP225+'[10]по будинку'!BP225+'[11]по будинку'!BP225+'[12]по будинку'!BP225</f>
        <v>0</v>
      </c>
      <c r="BF225" s="12">
        <f t="shared" si="125"/>
        <v>6.3807419999999997</v>
      </c>
      <c r="BG225" s="29">
        <v>0</v>
      </c>
      <c r="BH225" s="17">
        <f>'[1]Освітлення місць загального кор'!H227+'[2]по будинку'!BT225+'[3]по будинку'!BS225+'[4]по будинку'!BS225+'[5]по будинку'!BS225+'[6]по будинку'!BS225+'[7]по будинку'!BS225+'[8]по будинку'!BS225+'[9]по будинку'!BS225+'[10]по будинку'!BS225+'[11]по будинку'!BS225+'[12]по будинку'!BS225</f>
        <v>11318.410895999999</v>
      </c>
      <c r="BI225" s="10">
        <f>'[1]Освітлення місць загального кор'!Q227+'[2]по будинку'!BU225+'[3]по будинку'!BT225+'[4]по будинку'!BT225+'[5]по будинку'!BT225+'[6]по будинку'!BT225+'[7]по будинку'!BT225+'[8]по будинку'!BT225+'[9]по будинку'!BT225+'[10]по будинку'!BT225+'[11]по будинку'!BT225+'[12]по будинку'!BT225</f>
        <v>7092.6805683291259</v>
      </c>
      <c r="BJ225" s="10">
        <f t="shared" si="126"/>
        <v>4225.7303276708735</v>
      </c>
      <c r="BK225" s="27">
        <v>0</v>
      </c>
      <c r="BL225" s="17">
        <f>'[1]Енергопостачання ліфтів'!H227+'[2]по будинку'!BX225+'[3]по будинку'!BW225+'[4]по будинку'!BW225+'[5]по будинку'!BW225+'[6]по будинку'!BW225+'[7]по будинку'!BW225+'[8]по будинку'!BW225+'[9]по будинку'!BW225+'[10]по будинку'!BW225+'[11]по будинку'!BW225+'[12]по будинку'!BW225</f>
        <v>15419.181922000003</v>
      </c>
      <c r="BM225" s="10">
        <f>'[1]Енергопостачання ліфтів'!P227+'[2]по будинку'!BY225+'[3]по будинку'!BX225+'[4]по будинку'!BX225+'[5]по будинку'!BX225+'[6]по будинку'!BX225+'[7]по будинку'!BX225+'[8]по будинку'!BX225+'[9]по будинку'!BX225+'[10]по будинку'!BX225+'[11]по будинку'!BX225+'[12]по будинку'!BX225</f>
        <v>13019.794763286729</v>
      </c>
      <c r="BN225" s="10">
        <f t="shared" si="127"/>
        <v>2399.3871587132744</v>
      </c>
      <c r="BO225" s="23">
        <v>0</v>
      </c>
      <c r="BP225" s="134">
        <f t="shared" si="129"/>
        <v>234601.12078042858</v>
      </c>
      <c r="BQ225" s="12">
        <f t="shared" si="129"/>
        <v>186835.20385280607</v>
      </c>
      <c r="BR225" s="10">
        <f t="shared" si="130"/>
        <v>47765.916927622515</v>
      </c>
      <c r="BS225" s="15">
        <v>0</v>
      </c>
      <c r="BT225" s="30">
        <f t="shared" si="131"/>
        <v>0.79639518869848747</v>
      </c>
    </row>
    <row r="226" spans="1:72" ht="17.100000000000001" customHeight="1" x14ac:dyDescent="0.2">
      <c r="A226" s="136">
        <v>221</v>
      </c>
      <c r="B226" s="39" t="s">
        <v>100</v>
      </c>
      <c r="C226" s="36">
        <v>4</v>
      </c>
      <c r="D226" s="22">
        <f>'[1]Прибирання сходових кліто'!H227+'[2]по будинку'!P226+'[3]по будинку'!O226+'[4]по будинку'!O226+'[5]по будинку'!O226+'[6]по будинку'!O226+'[7]по будинку'!O226+'[8]по будинку'!O226+'[9]по будинку'!O226+'[10]по будинку'!O226+'[11]по будинку'!O226+'[12]по будинку'!O226</f>
        <v>57999.024869999987</v>
      </c>
      <c r="E226" s="11">
        <f>'[1]Прибирання сходових кліто'!Y227+'[2]по будинку'!Q226+'[3]по будинку'!P226+'[4]по будинку'!P226+'[5]по будинку'!P226+'[6]по будинку'!P226+'[7]по будинку'!P226+'[8]по будинку'!P226+'[9]по будинку'!P226+'[10]по будинку'!P226+'[11]по будинку'!P226+'[12]по будинку'!P226</f>
        <v>49994.667476291383</v>
      </c>
      <c r="F226" s="10">
        <f t="shared" si="132"/>
        <v>8004.3573937086039</v>
      </c>
      <c r="G226" s="23">
        <v>0</v>
      </c>
      <c r="H226" s="17">
        <f>'[1]Прибирання прибуд терит.'!H226+'[2]по будинку'!T226+'[3]по будинку'!S226+'[4]по будинку'!S226+'[5]по будинку'!S226+'[6]по будинку'!S226+'[7]по будинку'!S226+'[8]по будинку'!S226+'[9]по будинку'!S226+'[10]по будинку'!S226+'[11]по будинку'!S226+'[12]по будинку'!S226</f>
        <v>84313.210770000005</v>
      </c>
      <c r="I226" s="11">
        <f>'[1]Прибирання прибуд терит.'!AG226+'[2]по будинку'!U226+'[3]по будинку'!T226+'[4]по будинку'!T226+'[5]по будинку'!T226+'[6]по будинку'!T226+'[7]по будинку'!T226+'[8]по будинку'!T226+'[9]по будинку'!T226+'[10]по будинку'!T226+'[11]по будинку'!T226+'[12]по будинку'!T226</f>
        <v>86710.322965312109</v>
      </c>
      <c r="J226" s="10">
        <v>0</v>
      </c>
      <c r="K226" s="23">
        <f t="shared" si="116"/>
        <v>2397.1121953121037</v>
      </c>
      <c r="L226" s="22">
        <f>'[1]Вивезення та знешкодження ТПВ'!H228+'[2]по будинку'!X226+'[3]по будинку'!W226+'[4]по будинку'!W226+'[5]по будинку'!W226</f>
        <v>23340.363000000001</v>
      </c>
      <c r="M226" s="10">
        <f>'[1]Вивезення та знешкодження ТПВ'!V228+'[2]по будинку'!Y226+'[3]по будинку'!X226+'[4]по будинку'!X226+'[5]по будинку'!X226</f>
        <v>26322.266936406722</v>
      </c>
      <c r="N226" s="10">
        <v>0</v>
      </c>
      <c r="O226" s="15">
        <f t="shared" si="117"/>
        <v>2981.9039364067212</v>
      </c>
      <c r="P226" s="17">
        <f>'[1]Приб підвал, тех.поверхів,покр '!H228+'[2]по будинку'!AB226+'[3]по будинку'!AA226+'[4]по будинку'!AA226+'[5]по будинку'!AA226+'[6]по будинку'!AA226+'[7]по будинку'!AA226+'[8]по будинку'!AA226+'[9]по будинку'!AA226+'[10]по будинку'!AA226+'[11]по будинку'!AA226+'[12]по будинку'!AA226</f>
        <v>1863.6746699999997</v>
      </c>
      <c r="Q226" s="11">
        <f>'[1]Приб підвал, тех.поверхів,покр '!Q228+'[2]по будинку'!AC226+'[3]по будинку'!AB226+'[4]по будинку'!AB226+'[5]по будинку'!AB226+'[6]по будинку'!AB226+'[7]по будинку'!AB226+'[8]по будинку'!AB226+'[9]по будинку'!AB226+'[10]по будинку'!AB226+'[11]по будинку'!AB226+'[12]по будинку'!AB226</f>
        <v>0</v>
      </c>
      <c r="R226" s="10">
        <f t="shared" si="118"/>
        <v>1863.6746699999997</v>
      </c>
      <c r="S226" s="23">
        <v>0</v>
      </c>
      <c r="T226" s="17">
        <f>'[1]ТО ліфтів'!H228+'[2]по будинку'!AF226+'[3]по будинку'!AE226+'[4]по будинку'!AE226+'[5]по будинку'!AE226+'[6]по будинку'!AE226+'[7]по будинку'!AE226+'[8]по будинку'!AE226+'[9]по будинку'!AE226+'[10]по будинку'!AE226+'[11]по будинку'!AE226+'[12]по будинку'!AE226</f>
        <v>36650.952380000002</v>
      </c>
      <c r="U226" s="10">
        <f>'[1]ТО ліфтів'!Q228+'[2]по будинку'!AG226+'[3]по будинку'!AF226+'[4]по будинку'!AF226+'[5]по будинку'!AF226+'[6]по будинку'!AF226+'[7]по будинку'!AF226+'[8]по будинку'!AF226+'[9]по будинку'!AF226+'[10]по будинку'!AF226+'[11]по будинку'!AF226+'[12]по будинку'!AF226</f>
        <v>34989.040296598243</v>
      </c>
      <c r="V226" s="10">
        <f t="shared" si="119"/>
        <v>1661.9120834017594</v>
      </c>
      <c r="W226" s="23">
        <v>0</v>
      </c>
      <c r="X226" s="17">
        <f>'[1]Обслуг. дисп.'!H228+'[2]по будинку'!AJ226+'[3]по будинку'!AI226+'[4]по будинку'!AI226+'[5]по будинку'!AI226+'[6]по будинку'!AI226+'[7]по будинку'!AI226+'[8]по будинку'!AI226+'[9]по будинку'!AI226+'[10]по будинку'!AI226+'[11]по будинку'!AI226+'[12]по будинку'!AI226</f>
        <v>0</v>
      </c>
      <c r="Y226" s="10">
        <f>'[1]Обслуг. дисп.'!O228+'[2]по будинку'!AK226+'[3]по будинку'!AJ226+'[4]по будинку'!AJ226+'[5]по будинку'!AJ226+'[6]по будинку'!AJ226+'[7]по будинку'!AJ226+'[8]по будинку'!AJ226+'[9]по будинку'!AJ226+'[10]по будинку'!AJ226+'[11]по будинку'!AJ226+'[12]по будинку'!AJ226</f>
        <v>0</v>
      </c>
      <c r="Z226" s="10">
        <f t="shared" si="121"/>
        <v>0</v>
      </c>
      <c r="AA226" s="27">
        <f t="shared" si="122"/>
        <v>0</v>
      </c>
      <c r="AB226" s="17">
        <f>'[1]ТО внутр. буд.сист'!H226+'[2]по будинку'!AN226+'[3]по будинку'!AM226+'[4]по будинку'!AM226+'[5]по будинку'!AM226+'[6]по будинку'!AM226+'[7]по будинку'!AM226+'[8]по будинку'!AM226+'[9]по будинку'!AM226+'[10]по будинку'!AM226+'[11]по будинку'!AM226+'[12]по будинку'!AM226</f>
        <v>79520.735219999988</v>
      </c>
      <c r="AC226" s="10">
        <f>'[1]ТО внутр. буд.сист'!W226+'[2]по будинку'!AO226+'[3]по будинку'!AN226+'[4]по будинку'!AN226+'[5]по будинку'!AN226+'[6]по будинку'!AN226+'[7]по будинку'!AN226+'[8]по будинку'!AN226+'[9]по будинку'!AN226+'[10]по будинку'!AN226+'[11]по будинку'!AN226+'[12]по будинку'!AN226</f>
        <v>49404.698570610992</v>
      </c>
      <c r="AD226" s="10">
        <f t="shared" si="133"/>
        <v>30116.036649388996</v>
      </c>
      <c r="AE226" s="23">
        <v>0</v>
      </c>
      <c r="AF226" s="17">
        <f>[1]Дератизація!H227+'[2]по будинку'!AR226+'[3]по будинку'!AQ226+'[4]по будинку'!AQ226+'[5]по будинку'!AQ226+'[6]по будинку'!AQ226+'[7]по будинку'!AQ226+'[8]по будинку'!AQ226+'[9]по будинку'!AQ226+'[10]по будинку'!AQ226+'[11]по будинку'!AQ226+'[12]по будинку'!AQ226</f>
        <v>3830.4260699999995</v>
      </c>
      <c r="AG226" s="10">
        <f>[1]Дератизація!O227+'[2]по будинку'!AS226+'[3]по будинку'!AR226+'[4]по будинку'!AR226+'[5]по будинку'!AR226+'[6]по будинку'!AR226+'[7]по будинку'!AR226+'[8]по будинку'!AR226+'[9]по будинку'!AR226+'[10]по будинку'!AR226+'[11]по будинку'!AR226+'[12]по будинку'!AR226</f>
        <v>3192.2468600785551</v>
      </c>
      <c r="AH226" s="10">
        <f t="shared" si="123"/>
        <v>638.17920992144445</v>
      </c>
      <c r="AI226" s="23">
        <v>0</v>
      </c>
      <c r="AJ226" s="17">
        <f>[1]Дезінсекція!H228+'[2]по будинку'!AV226+'[3]по будинку'!AU226+'[4]по будинку'!AU226+'[5]по будинку'!AU226+'[6]по будинку'!AU226+'[7]по будинку'!AU226+'[8]по будинку'!AU226+'[9]по будинку'!AU226+'[10]по будинку'!AU226+'[11]по будинку'!AU226+'[12]по будинку'!AU226</f>
        <v>142.17479999999998</v>
      </c>
      <c r="AK226" s="10">
        <f>[1]Дезінсекція!O228+'[2]по будинку'!AW226+'[3]по будинку'!AV226+'[4]по будинку'!AV226+'[5]по будинку'!AV226+'[6]по будинку'!AV226+'[7]по будинку'!AV226+'[8]по будинку'!AV226+'[9]по будинку'!AV226+'[10]по будинку'!AV226+'[11]по будинку'!AV226+'[12]по будинку'!AV226</f>
        <v>0</v>
      </c>
      <c r="AL226" s="10">
        <f t="shared" si="124"/>
        <v>142.17479999999998</v>
      </c>
      <c r="AM226" s="23">
        <v>0</v>
      </c>
      <c r="AN226" s="17">
        <f>'[1]Обслуг. ДВК'!H228+'[2]по будинку'!AZ226+'[3]по будинку'!AY226+'[4]по будинку'!AY226+'[5]по будинку'!AY226+'[6]по будинку'!AY226+'[7]по будинку'!AY226+'[8]по будинку'!AY226+'[9]по будинку'!AY226+'[10]по будинку'!AY226+'[11]по будинку'!AY226+'[12]по будинку'!AY226</f>
        <v>4670.4421800000009</v>
      </c>
      <c r="AO226" s="10">
        <f>'[1]Обслуг. ДВК'!Q228+'[2]по будинку'!BA226+'[3]по будинку'!AZ226+'[4]по будинку'!AZ226+'[5]по будинку'!AZ226+'[6]по будинку'!AZ226+'[7]по будинку'!AZ226+'[8]по будинку'!AZ226+'[9]по будинку'!AZ226+'[10]по будинку'!AZ226+'[11]по будинку'!AZ226+'[12]по будинку'!AZ226</f>
        <v>14266.029052655023</v>
      </c>
      <c r="AP226" s="10">
        <v>0</v>
      </c>
      <c r="AQ226" s="23">
        <f t="shared" si="149"/>
        <v>9595.5868726550216</v>
      </c>
      <c r="AR226" s="17">
        <f>'[1]ТО мереж електропост.'!H229+'[2]по будинку'!BD226+'[3]по будинку'!BC226+'[4]по будинку'!BC226+'[5]по будинку'!BC226+'[6]по будинку'!BC226+'[7]по будинку'!BC226+'[8]по будинку'!BC226+'[9]по будинку'!BC226+'[10]по будинку'!BC226+'[11]по будинку'!BC226+'[12]по будинку'!BC226</f>
        <v>21906.767100000005</v>
      </c>
      <c r="AS226" s="11">
        <f>'[1]ТО мереж електропост.'!P229+'[2]по будинку'!BE226+'[3]по будинку'!BD226+'[4]по будинку'!BD226+'[5]по будинку'!BD226+'[6]по будинку'!BD226+'[7]по будинку'!BD226+'[8]по будинку'!BD226+'[9]по будинку'!BD226+'[10]по будинку'!BD226+'[11]по будинку'!BD226+'[12]по будинку'!BD226</f>
        <v>16804.703787161368</v>
      </c>
      <c r="AT226" s="10">
        <f t="shared" si="136"/>
        <v>5102.0633128386362</v>
      </c>
      <c r="AU226" s="23">
        <v>0</v>
      </c>
      <c r="AV226" s="17">
        <f>'[1]ПР констр.'!H228+'[2]по будинку'!BH226+'[3]по будинку'!BG226+'[4]по будинку'!BG226+'[5]по будинку'!BG226+'[6]по будинку'!BG226+'[7]по будинку'!BG226+'[8]по будинку'!BG226+'[9]по будинку'!BG226+'[10]по будинку'!BG226+'[11]по будинку'!BG226+'[12]по будинку'!BG226</f>
        <v>180803.69315999997</v>
      </c>
      <c r="AW226" s="10">
        <v>197068.86</v>
      </c>
      <c r="AX226" s="10">
        <v>0</v>
      </c>
      <c r="AY226" s="23">
        <f t="shared" si="141"/>
        <v>16265.16684000002</v>
      </c>
      <c r="AZ226" s="17">
        <f>'[1]Прибирання та вивезення снігу'!H227+'[2]по будинку'!BL226+'[3]по будинку'!BK226+'[4]по будинку'!BK226+'[5]по будинку'!BK226+'[6]по будинку'!BK226+'[7]по будинку'!BK226+'[8]по будинку'!BK226+'[9]по будинку'!BK226+'[10]по будинку'!BK226+'[11]по будинку'!BK226+'[12]по будинку'!BK226</f>
        <v>10081.37811</v>
      </c>
      <c r="BA226" s="10">
        <f>'[1]Прибирання та вивезення снігу'!R227+'[2]по будинку'!BM226+'[3]по будинку'!BL226+'[4]по будинку'!BL226+'[5]по будинку'!BL226+'[6]по будинку'!BL226+'[7]по будинку'!BL226+'[8]по будинку'!BL226+'[9]по будинку'!BL226+'[10]по будинку'!BL226+'[11]по будинку'!BL226+'[12]по будинку'!BL226</f>
        <v>2798.5476120807425</v>
      </c>
      <c r="BB226" s="10">
        <f t="shared" si="115"/>
        <v>7282.8304979192571</v>
      </c>
      <c r="BC226" s="23">
        <v>0</v>
      </c>
      <c r="BD226" s="17">
        <f>'[1]експлуатація номерних знаків'!H228+'[2]по будинку'!BP226+'[3]по будинку'!BO226+'[4]по будинку'!BO226+'[5]по будинку'!BO226+'[6]по будинку'!BO226+'[7]по будинку'!BO226+'[8]по будинку'!BO226+'[9]по будинку'!BO226+'[10]по будинку'!BO226+'[11]по будинку'!BO226+'[12]по будинку'!BO226</f>
        <v>16.587059999999997</v>
      </c>
      <c r="BE226" s="10">
        <f>'[1]експлуатація номерних знаків'!P228+'[2]по будинку'!BQ226+'[3]по будинку'!BP226+'[4]по будинку'!BP226+'[5]по будинку'!BP226+'[6]по будинку'!BP226+'[7]по будинку'!BP226+'[8]по будинку'!BP226+'[9]по будинку'!BP226+'[10]по будинку'!BP226+'[11]по будинку'!BP226+'[12]по будинку'!BP226</f>
        <v>0</v>
      </c>
      <c r="BF226" s="12">
        <f t="shared" si="125"/>
        <v>16.587059999999997</v>
      </c>
      <c r="BG226" s="29">
        <v>0</v>
      </c>
      <c r="BH226" s="17">
        <f>'[1]Освітлення місць загального кор'!H228+'[2]по будинку'!BT226+'[3]по будинку'!BS226+'[4]по будинку'!BS226+'[5]по будинку'!BS226+'[6]по будинку'!BS226+'[7]по будинку'!BS226+'[8]по будинку'!BS226+'[9]по будинку'!BS226+'[10]по будинку'!BS226+'[11]по будинку'!BS226+'[12]по будинку'!BS226</f>
        <v>39403.745819999996</v>
      </c>
      <c r="BI226" s="10">
        <f>'[1]Освітлення місць загального кор'!Q228+'[2]по будинку'!BU226+'[3]по будинку'!BT226+'[4]по будинку'!BT226+'[5]по будинку'!BT226+'[6]по будинку'!BT226+'[7]по будинку'!BT226+'[8]по будинку'!BT226+'[9]по будинку'!BT226+'[10]по будинку'!BT226+'[11]по будинку'!BT226+'[12]по будинку'!BT226</f>
        <v>24901.892280637698</v>
      </c>
      <c r="BJ226" s="10">
        <f t="shared" si="126"/>
        <v>14501.853539362299</v>
      </c>
      <c r="BK226" s="27">
        <v>0</v>
      </c>
      <c r="BL226" s="17">
        <f>'[1]Енергопостачання ліфтів'!H228+'[2]по будинку'!BX226+'[3]по будинку'!BW226+'[4]по будинку'!BW226+'[5]по будинку'!BW226+'[6]по будинку'!BW226+'[7]по будинку'!BW226+'[8]по будинку'!BW226+'[9]по будинку'!BW226+'[10]по будинку'!BW226+'[11]по будинку'!BW226+'[12]по будинку'!BW226</f>
        <v>26710.502069999991</v>
      </c>
      <c r="BM226" s="10">
        <f>'[1]Енергопостачання ліфтів'!P228+'[2]по будинку'!BY226+'[3]по будинку'!BX226+'[4]по будинку'!BX226+'[5]по будинку'!BX226+'[6]по будинку'!BX226+'[7]по будинку'!BX226+'[8]по будинку'!BX226+'[9]по будинку'!BX226+'[10]по будинку'!BX226+'[11]по будинку'!BX226+'[12]по будинку'!BX226</f>
        <v>19388.374338498848</v>
      </c>
      <c r="BN226" s="10">
        <f t="shared" si="127"/>
        <v>7322.127731501143</v>
      </c>
      <c r="BO226" s="23">
        <v>0</v>
      </c>
      <c r="BP226" s="134">
        <f t="shared" si="129"/>
        <v>571253.67727999995</v>
      </c>
      <c r="BQ226" s="12">
        <f t="shared" si="129"/>
        <v>525841.65017633175</v>
      </c>
      <c r="BR226" s="10">
        <f t="shared" si="130"/>
        <v>45412.027103668195</v>
      </c>
      <c r="BS226" s="15">
        <v>0</v>
      </c>
      <c r="BT226" s="30">
        <f t="shared" si="131"/>
        <v>0.92050462183474135</v>
      </c>
    </row>
    <row r="227" spans="1:72" ht="17.100000000000001" customHeight="1" x14ac:dyDescent="0.2">
      <c r="A227" s="136">
        <v>222</v>
      </c>
      <c r="B227" s="39" t="s">
        <v>100</v>
      </c>
      <c r="C227" s="36">
        <v>8</v>
      </c>
      <c r="D227" s="22">
        <f>'[1]Прибирання сходових кліто'!H228+'[2]по будинку'!P227+'[3]по будинку'!O227+'[4]по будинку'!O227+'[5]по будинку'!O227+'[6]по будинку'!O227+'[7]по будинку'!O227+'[8]по будинку'!O227+'[9]по будинку'!O227+'[10]по будинку'!O227+'[11]по будинку'!O227+'[12]по будинку'!O227</f>
        <v>23240.714665000007</v>
      </c>
      <c r="E227" s="11">
        <f>'[1]Прибирання сходових кліто'!Y228+'[2]по будинку'!Q227+'[3]по будинку'!P227+'[4]по будинку'!P227+'[5]по будинку'!P227+'[6]по будинку'!P227+'[7]по будинку'!P227+'[8]по будинку'!P227+'[9]по будинку'!P227+'[10]по будинку'!P227+'[11]по будинку'!P227+'[12]по будинку'!P227</f>
        <v>23018.389323928175</v>
      </c>
      <c r="F227" s="10">
        <f t="shared" si="132"/>
        <v>222.32534107183164</v>
      </c>
      <c r="G227" s="23">
        <v>0</v>
      </c>
      <c r="H227" s="17">
        <f>'[1]Прибирання прибуд терит.'!H227+'[2]по будинку'!T227+'[3]по будинку'!S227+'[4]по будинку'!S227+'[5]по будинку'!S227+'[6]по будинку'!S227+'[7]по будинку'!S227+'[8]по будинку'!S227+'[9]по будинку'!S227+'[10]по будинку'!S227+'[11]по будинку'!S227+'[12]по будинку'!S227</f>
        <v>43290.61725000001</v>
      </c>
      <c r="I227" s="11">
        <f>'[1]Прибирання прибуд терит.'!AG227+'[2]по будинку'!U227+'[3]по будинку'!T227+'[4]по будинку'!T227+'[5]по будинку'!T227+'[6]по будинку'!T227+'[7]по будинку'!T227+'[8]по будинку'!T227+'[9]по будинку'!T227+'[10]по будинку'!T227+'[11]по будинку'!T227+'[12]по будинку'!T227</f>
        <v>49888.316189388614</v>
      </c>
      <c r="J227" s="10">
        <v>0</v>
      </c>
      <c r="K227" s="23">
        <f t="shared" si="116"/>
        <v>6597.6989393886033</v>
      </c>
      <c r="L227" s="22">
        <f>'[1]Вивезення та знешкодження ТПВ'!H229+'[2]по будинку'!X227+'[3]по будинку'!W227+'[4]по будинку'!W227+'[5]по будинку'!W227</f>
        <v>8496.0774000000001</v>
      </c>
      <c r="M227" s="10">
        <f>'[1]Вивезення та знешкодження ТПВ'!V229+'[2]по будинку'!Y227+'[3]по будинку'!X227+'[4]по будинку'!X227+'[5]по будинку'!X227</f>
        <v>9395.7191301749572</v>
      </c>
      <c r="N227" s="10">
        <v>0</v>
      </c>
      <c r="O227" s="15">
        <f t="shared" si="117"/>
        <v>899.64173017495705</v>
      </c>
      <c r="P227" s="17">
        <f>'[1]Приб підвал, тех.поверхів,покр '!H229+'[2]по будинку'!AB227+'[3]по будинку'!AA227+'[4]по будинку'!AA227+'[5]по будинку'!AA227+'[6]по будинку'!AA227+'[7]по будинку'!AA227+'[8]по будинку'!AA227+'[9]по будинку'!AA227+'[10]по будинку'!AA227+'[11]по будинку'!AA227+'[12]по будинку'!AA227</f>
        <v>850.61382000000037</v>
      </c>
      <c r="Q227" s="11">
        <f>'[1]Приб підвал, тех.поверхів,покр '!Q229+'[2]по будинку'!AC227+'[3]по будинку'!AB227+'[4]по будинку'!AB227+'[5]по будинку'!AB227+'[6]по будинку'!AB227+'[7]по будинку'!AB227+'[8]по будинку'!AB227+'[9]по будинку'!AB227+'[10]по будинку'!AB227+'[11]по будинку'!AB227+'[12]по будинку'!AB227</f>
        <v>0</v>
      </c>
      <c r="R227" s="10">
        <f t="shared" si="118"/>
        <v>850.61382000000037</v>
      </c>
      <c r="S227" s="23">
        <v>0</v>
      </c>
      <c r="T227" s="17">
        <f>'[1]ТО ліфтів'!H229+'[2]по будинку'!AF227+'[3]по будинку'!AE227+'[4]по будинку'!AE227+'[5]по будинку'!AE227+'[6]по будинку'!AE227+'[7]по будинку'!AE227+'[8]по будинку'!AE227+'[9]по будинку'!AE227+'[10]по будинку'!AE227+'[11]по будинку'!AE227+'[12]по будинку'!AE227</f>
        <v>24519.995551428576</v>
      </c>
      <c r="U227" s="10">
        <f>'[1]ТО ліфтів'!Q229+'[2]по будинку'!AG227+'[3]по будинку'!AF227+'[4]по будинку'!AF227+'[5]по будинку'!AF227+'[6]по будинку'!AF227+'[7]по будинку'!AF227+'[8]по будинку'!AF227+'[9]по будинку'!AF227+'[10]по будинку'!AF227+'[11]по будинку'!AF227+'[12]по будинку'!AF227</f>
        <v>23830.110459250085</v>
      </c>
      <c r="V227" s="10">
        <f t="shared" si="119"/>
        <v>689.88509217849059</v>
      </c>
      <c r="W227" s="23">
        <v>0</v>
      </c>
      <c r="X227" s="17">
        <f>'[1]Обслуг. дисп.'!H229+'[2]по будинку'!AJ227+'[3]по будинку'!AI227+'[4]по будинку'!AI227+'[5]по будинку'!AI227+'[6]по будинку'!AI227+'[7]по будинку'!AI227+'[8]по будинку'!AI227+'[9]по будинку'!AI227+'[10]по будинку'!AI227+'[11]по будинку'!AI227+'[12]по будинку'!AI227</f>
        <v>0</v>
      </c>
      <c r="Y227" s="10">
        <f>'[1]Обслуг. дисп.'!O229+'[2]по будинку'!AK227+'[3]по будинку'!AJ227+'[4]по будинку'!AJ227+'[5]по будинку'!AJ227+'[6]по будинку'!AJ227+'[7]по будинку'!AJ227+'[8]по будинку'!AJ227+'[9]по будинку'!AJ227+'[10]по будинку'!AJ227+'[11]по будинку'!AJ227+'[12]по будинку'!AJ227</f>
        <v>0</v>
      </c>
      <c r="Z227" s="10">
        <f t="shared" si="121"/>
        <v>0</v>
      </c>
      <c r="AA227" s="27">
        <f t="shared" si="122"/>
        <v>0</v>
      </c>
      <c r="AB227" s="17">
        <f>'[1]ТО внутр. буд.сист'!H227+'[2]по будинку'!AN227+'[3]по будинку'!AM227+'[4]по будинку'!AM227+'[5]по будинку'!AM227+'[6]по будинку'!AM227+'[7]по будинку'!AM227+'[8]по будинку'!AM227+'[9]по будинку'!AM227+'[10]по будинку'!AM227+'[11]по будинку'!AM227+'[12]по будинку'!AM227</f>
        <v>34674.978495000003</v>
      </c>
      <c r="AC227" s="10">
        <f>'[1]ТО внутр. буд.сист'!W227+'[2]по будинку'!AO227+'[3]по будинку'!AN227+'[4]по будинку'!AN227+'[5]по будинку'!AN227+'[6]по будинку'!AN227+'[7]по будинку'!AN227+'[8]по будинку'!AN227+'[9]по будинку'!AN227+'[10]по будинку'!AN227+'[11]по будинку'!AN227+'[12]по будинку'!AN227</f>
        <v>29659.318315166598</v>
      </c>
      <c r="AD227" s="10">
        <f t="shared" si="133"/>
        <v>5015.660179833405</v>
      </c>
      <c r="AE227" s="23">
        <v>0</v>
      </c>
      <c r="AF227" s="17">
        <f>[1]Дератизація!H228+'[2]по будинку'!AR227+'[3]по будинку'!AQ227+'[4]по будинку'!AQ227+'[5]по будинку'!AQ227+'[6]по будинку'!AQ227+'[7]по будинку'!AQ227+'[8]по будинку'!AQ227+'[9]по будинку'!AQ227+'[10]по будинку'!AQ227+'[11]по будинку'!AQ227+'[12]по будинку'!AQ227</f>
        <v>1741.7875600000004</v>
      </c>
      <c r="AG227" s="10">
        <f>[1]Дератизація!O228+'[2]по будинку'!AS227+'[3]по будинку'!AR227+'[4]по будинку'!AR227+'[5]по будинку'!AR227+'[6]по будинку'!AR227+'[7]по будинку'!AR227+'[8]по будинку'!AR227+'[9]по будинку'!AR227+'[10]по будинку'!AR227+'[11]по будинку'!AR227+'[12]по будинку'!AR227</f>
        <v>1442.0946310005052</v>
      </c>
      <c r="AH227" s="10">
        <f t="shared" si="123"/>
        <v>299.69292899949528</v>
      </c>
      <c r="AI227" s="23">
        <v>0</v>
      </c>
      <c r="AJ227" s="17">
        <f>[1]Дезінсекція!H229+'[2]по будинку'!AV227+'[3]по будинку'!AU227+'[4]по будинку'!AU227+'[5]по будинку'!AU227+'[6]по будинку'!AU227+'[7]по будинку'!AU227+'[8]по будинку'!AU227+'[9]по будинку'!AU227+'[10]по будинку'!AU227+'[11]по будинку'!AU227+'[12]по будинку'!AU227</f>
        <v>61.678460000000001</v>
      </c>
      <c r="AK227" s="10">
        <f>[1]Дезінсекція!O229+'[2]по будинку'!AW227+'[3]по будинку'!AV227+'[4]по будинку'!AV227+'[5]по будинку'!AV227+'[6]по будинку'!AV227+'[7]по будинку'!AV227+'[8]по будинку'!AV227+'[9]по будинку'!AV227+'[10]по будинку'!AV227+'[11]по будинку'!AV227+'[12]по будинку'!AV227</f>
        <v>0</v>
      </c>
      <c r="AL227" s="10">
        <f t="shared" si="124"/>
        <v>61.678460000000001</v>
      </c>
      <c r="AM227" s="23">
        <v>0</v>
      </c>
      <c r="AN227" s="17">
        <f>'[1]Обслуг. ДВК'!H229+'[2]по будинку'!AZ227+'[3]по будинку'!AY227+'[4]по будинку'!AY227+'[5]по будинку'!AY227+'[6]по будинку'!AY227+'[7]по будинку'!AY227+'[8]по будинку'!AY227+'[9]по будинку'!AY227+'[10]по будинку'!AY227+'[11]по будинку'!AY227+'[12]по будинку'!AY227</f>
        <v>1914.7769000000008</v>
      </c>
      <c r="AO227" s="10">
        <f>'[1]Обслуг. ДВК'!Q229+'[2]по будинку'!BA227+'[3]по будинку'!AZ227+'[4]по будинку'!AZ227+'[5]по будинку'!AZ227+'[6]по будинку'!AZ227+'[7]по будинку'!AZ227+'[8]по будинку'!AZ227+'[9]по будинку'!AZ227+'[10]по будинку'!AZ227+'[11]по будинку'!AZ227+'[12]по будинку'!AZ227</f>
        <v>0</v>
      </c>
      <c r="AP227" s="10">
        <f t="shared" si="134"/>
        <v>1914.7769000000008</v>
      </c>
      <c r="AQ227" s="23">
        <v>0</v>
      </c>
      <c r="AR227" s="17">
        <f>'[1]ТО мереж електропост.'!H230+'[2]по будинку'!BD227+'[3]по будинку'!BC227+'[4]по будинку'!BC227+'[5]по будинку'!BC227+'[6]по будинку'!BC227+'[7]по будинку'!BC227+'[8]по будинку'!BC227+'[9]по будинку'!BC227+'[10]по будинку'!BC227+'[11]по будинку'!BC227+'[12]по будинку'!BC227</f>
        <v>9137.1225150000009</v>
      </c>
      <c r="AS227" s="11">
        <f>'[1]ТО мереж електропост.'!P230+'[2]по будинку'!BE227+'[3]по будинку'!BD227+'[4]по будинку'!BD227+'[5]по будинку'!BD227+'[6]по будинку'!BD227+'[7]по будинку'!BD227+'[8]по будинку'!BD227+'[9]по будинку'!BD227+'[10]по будинку'!BD227+'[11]по будинку'!BD227+'[12]по будинку'!BD227</f>
        <v>7890.7856266136623</v>
      </c>
      <c r="AT227" s="10">
        <f t="shared" si="136"/>
        <v>1246.3368883863386</v>
      </c>
      <c r="AU227" s="23">
        <v>0</v>
      </c>
      <c r="AV227" s="17">
        <f>'[1]ПР констр.'!H229+'[2]по будинку'!BH227+'[3]по будинку'!BG227+'[4]по будинку'!BG227+'[5]по будинку'!BG227+'[6]по будинку'!BG227+'[7]по будинку'!BG227+'[8]по будинку'!BG227+'[9]по будинку'!BG227+'[10]по будинку'!BG227+'[11]по будинку'!BG227+'[12]по будинку'!BG227</f>
        <v>67232.609390000012</v>
      </c>
      <c r="AW227" s="10">
        <v>233679.64</v>
      </c>
      <c r="AX227" s="10">
        <v>0</v>
      </c>
      <c r="AY227" s="23">
        <f t="shared" si="141"/>
        <v>166447.03061000002</v>
      </c>
      <c r="AZ227" s="17">
        <f>'[1]Прибирання та вивезення снігу'!H228+'[2]по будинку'!BL227+'[3]по будинку'!BK227+'[4]по будинку'!BK227+'[5]по будинку'!BK227+'[6]по будинку'!BK227+'[7]по будинку'!BK227+'[8]по будинку'!BK227+'[9]по будинку'!BK227+'[10]по будинку'!BK227+'[11]по будинку'!BK227+'[12]по будинку'!BK227</f>
        <v>5121.6947550000004</v>
      </c>
      <c r="BA227" s="10">
        <f>'[1]Прибирання та вивезення снігу'!R228+'[2]по будинку'!BM227+'[3]по будинку'!BL227+'[4]по будинку'!BL227+'[5]по будинку'!BL227+'[6]по будинку'!BL227+'[7]по будинку'!BL227+'[8]по будинку'!BL227+'[9]по будинку'!BL227+'[10]по будинку'!BL227+'[11]по будинку'!BL227+'[12]по будинку'!BL227</f>
        <v>3525.1314416941309</v>
      </c>
      <c r="BB227" s="10">
        <f t="shared" si="115"/>
        <v>1596.5633133058695</v>
      </c>
      <c r="BC227" s="23">
        <v>0</v>
      </c>
      <c r="BD227" s="17">
        <f>'[1]експлуатація номерних знаків'!H229+'[2]по будинку'!BP227+'[3]по будинку'!BO227+'[4]по будинку'!BO227+'[5]по будинку'!BO227+'[6]по будинку'!BO227+'[7]по будинку'!BO227+'[8]по будинку'!BO227+'[9]по будинку'!BO227+'[10]по будинку'!BO227+'[11]по будинку'!BO227+'[12]по будинку'!BO227</f>
        <v>6.4423100000000009</v>
      </c>
      <c r="BE227" s="10">
        <f>'[1]експлуатація номерних знаків'!P229+'[2]по будинку'!BQ227+'[3]по будинку'!BP227+'[4]по будинку'!BP227+'[5]по будинку'!BP227+'[6]по будинку'!BP227+'[7]по будинку'!BP227+'[8]по будинку'!BP227+'[9]по будинку'!BP227+'[10]по будинку'!BP227+'[11]по будинку'!BP227+'[12]по будинку'!BP227</f>
        <v>0</v>
      </c>
      <c r="BF227" s="12">
        <f t="shared" si="125"/>
        <v>6.4423100000000009</v>
      </c>
      <c r="BG227" s="29">
        <v>0</v>
      </c>
      <c r="BH227" s="17">
        <f>'[1]Освітлення місць загального кор'!H229+'[2]по будинку'!BT227+'[3]по будинку'!BS227+'[4]по будинку'!BS227+'[5]по будинку'!BS227+'[6]по будинку'!BS227+'[7]по будинку'!BS227+'[8]по будинку'!BS227+'[9]по будинку'!BS227+'[10]по будинку'!BS227+'[11]по будинку'!BS227+'[12]по будинку'!BS227</f>
        <v>20481.212720000003</v>
      </c>
      <c r="BI227" s="10">
        <f>'[1]Освітлення місць загального кор'!Q229+'[2]по будинку'!BU227+'[3]по будинку'!BT227+'[4]по будинку'!BT227+'[5]по будинку'!BT227+'[6]по будинку'!BT227+'[7]по будинку'!BT227+'[8]по будинку'!BT227+'[9]по будинку'!BT227+'[10]по будинку'!BT227+'[11]по будинку'!BT227+'[12]по будинку'!BT227</f>
        <v>11316.420001694303</v>
      </c>
      <c r="BJ227" s="10">
        <f t="shared" si="126"/>
        <v>9164.7927183057</v>
      </c>
      <c r="BK227" s="27">
        <v>0</v>
      </c>
      <c r="BL227" s="17">
        <f>'[1]Енергопостачання ліфтів'!H229+'[2]по будинку'!BX227+'[3]по будинку'!BW227+'[4]по будинку'!BW227+'[5]по будинку'!BW227+'[6]по будинку'!BW227+'[7]по будинку'!BW227+'[8]по будинку'!BW227+'[9]по будинку'!BW227+'[10]по будинку'!BW227+'[11]по будинку'!BW227+'[12]по будинку'!BW227</f>
        <v>12614.658884999999</v>
      </c>
      <c r="BM227" s="10">
        <f>'[1]Енергопостачання ліфтів'!P229+'[2]по будинку'!BY227+'[3]по будинку'!BX227+'[4]по будинку'!BX227+'[5]по будинку'!BX227+'[6]по будинку'!BX227+'[7]по будинку'!BX227+'[8]по будинку'!BX227+'[9]по будинку'!BX227+'[10]по будинку'!BX227+'[11]по будинку'!BX227+'[12]по будинку'!BX227</f>
        <v>9461.663463473089</v>
      </c>
      <c r="BN227" s="10">
        <v>0</v>
      </c>
      <c r="BO227" s="23">
        <v>0</v>
      </c>
      <c r="BP227" s="134">
        <f t="shared" si="129"/>
        <v>253384.98067642862</v>
      </c>
      <c r="BQ227" s="12">
        <f t="shared" si="129"/>
        <v>403107.58858238411</v>
      </c>
      <c r="BR227" s="10">
        <v>0</v>
      </c>
      <c r="BS227" s="15">
        <f t="shared" si="139"/>
        <v>149722.60790595549</v>
      </c>
      <c r="BT227" s="30">
        <f t="shared" si="131"/>
        <v>1.5908898290114146</v>
      </c>
    </row>
    <row r="228" spans="1:72" ht="17.100000000000001" customHeight="1" x14ac:dyDescent="0.2">
      <c r="A228" s="135">
        <v>223</v>
      </c>
      <c r="B228" s="39" t="s">
        <v>70</v>
      </c>
      <c r="C228" s="36">
        <v>22</v>
      </c>
      <c r="D228" s="22">
        <f>'[1]Прибирання сходових кліто'!H229+'[2]по будинку'!P228+'[3]по будинку'!O228+'[4]по будинку'!O228+'[5]по будинку'!O228+'[6]по будинку'!O228+'[7]по будинку'!O228+'[8]по будинку'!O228+'[9]по будинку'!O228+'[10]по будинку'!O228+'[11]по будинку'!O228+'[12]по будинку'!O228</f>
        <v>34951.157908999994</v>
      </c>
      <c r="E228" s="11">
        <f>'[1]Прибирання сходових кліто'!Y229+'[2]по будинку'!Q228+'[3]по будинку'!P228+'[4]по будинку'!P228+'[5]по будинку'!P228+'[6]по будинку'!P228+'[7]по будинку'!P228+'[8]по будинку'!P228+'[9]по будинку'!P228+'[10]по будинку'!P228+'[11]по будинку'!P228+'[12]по будинку'!P228</f>
        <v>34710.189965820384</v>
      </c>
      <c r="F228" s="10">
        <f t="shared" si="132"/>
        <v>240.9679431796103</v>
      </c>
      <c r="G228" s="23">
        <v>0</v>
      </c>
      <c r="H228" s="17">
        <f>'[1]Прибирання прибуд терит.'!H228+'[2]по будинку'!T228+'[3]по будинку'!S228+'[4]по будинку'!S228+'[5]по будинку'!S228+'[6]по будинку'!S228+'[7]по будинку'!S228+'[8]по будинку'!S228+'[9]по будинку'!S228+'[10]по будинку'!S228+'[11]по будинку'!S228+'[12]по будинку'!S228</f>
        <v>71096.033070000005</v>
      </c>
      <c r="I228" s="11">
        <f>'[1]Прибирання прибуд терит.'!AG228+'[2]по будинку'!U228+'[3]по будинку'!T228+'[4]по будинку'!T228+'[5]по будинку'!T228+'[6]по будинку'!T228+'[7]по будинку'!T228+'[8]по будинку'!T228+'[9]по будинку'!T228+'[10]по будинку'!T228+'[11]по будинку'!T228+'[12]по будинку'!T228</f>
        <v>76980.036263276648</v>
      </c>
      <c r="J228" s="10">
        <v>0</v>
      </c>
      <c r="K228" s="23">
        <f t="shared" si="116"/>
        <v>5884.0031932766433</v>
      </c>
      <c r="L228" s="22">
        <f>'[1]Вивезення та знешкодження ТПВ'!H230+'[2]по будинку'!X228+'[3]по будинку'!W228+'[4]по будинку'!W228+'[5]по будинку'!W228</f>
        <v>11975.1289</v>
      </c>
      <c r="M228" s="10">
        <f>'[1]Вивезення та знешкодження ТПВ'!V230+'[2]по будинку'!Y228+'[3]по будинку'!X228+'[4]по будинку'!X228+'[5]по будинку'!X228</f>
        <v>12304.908479106312</v>
      </c>
      <c r="N228" s="10">
        <v>0</v>
      </c>
      <c r="O228" s="15">
        <f t="shared" si="117"/>
        <v>329.77957910631267</v>
      </c>
      <c r="P228" s="17">
        <f>'[1]Приб підвал, тех.поверхів,покр '!H230+'[2]по будинку'!AB228+'[3]по будинку'!AA228+'[4]по будинку'!AA228+'[5]по будинку'!AA228+'[6]по будинку'!AA228+'[7]по будинку'!AA228+'[8]по будинку'!AA228+'[9]по будинку'!AA228+'[10]по будинку'!AA228+'[11]по будинку'!AA228+'[12]по будинку'!AA228</f>
        <v>1623.6854409999999</v>
      </c>
      <c r="Q228" s="11">
        <f>'[1]Приб підвал, тех.поверхів,покр '!Q230+'[2]по будинку'!AC228+'[3]по будинку'!AB228+'[4]по будинку'!AB228+'[5]по будинку'!AB228+'[6]по будинку'!AB228+'[7]по будинку'!AB228+'[8]по будинку'!AB228+'[9]по будинку'!AB228+'[10]по будинку'!AB228+'[11]по будинку'!AB228+'[12]по будинку'!AB228</f>
        <v>791.63150731380892</v>
      </c>
      <c r="R228" s="10">
        <f t="shared" si="118"/>
        <v>832.05393368619093</v>
      </c>
      <c r="S228" s="23">
        <v>0</v>
      </c>
      <c r="T228" s="17">
        <f>'[1]ТО ліфтів'!H230+'[2]по будинку'!AF228+'[3]по будинку'!AE228+'[4]по будинку'!AE228+'[5]по будинку'!AE228+'[6]по будинку'!AE228+'[7]по будинку'!AE228+'[8]по будинку'!AE228+'[9]по будинку'!AE228+'[10]по будинку'!AE228+'[11]по будинку'!AE228+'[12]по будинку'!AE228</f>
        <v>31967.569778999998</v>
      </c>
      <c r="U228" s="10">
        <f>'[1]ТО ліфтів'!Q230+'[2]по будинку'!AG228+'[3]по будинку'!AF228+'[4]по будинку'!AF228+'[5]по будинку'!AF228+'[6]по будинку'!AF228+'[7]по будинку'!AF228+'[8]по будинку'!AF228+'[9]по будинку'!AF228+'[10]по будинку'!AF228+'[11]по будинку'!AF228+'[12]по будинку'!AF228</f>
        <v>30055.112688912599</v>
      </c>
      <c r="V228" s="10">
        <f t="shared" si="119"/>
        <v>1912.4570900873987</v>
      </c>
      <c r="W228" s="23">
        <v>0</v>
      </c>
      <c r="X228" s="17">
        <f>'[1]Обслуг. дисп.'!H230+'[2]по будинку'!AJ228+'[3]по будинку'!AI228+'[4]по будинку'!AI228+'[5]по будинку'!AI228+'[6]по будинку'!AI228+'[7]по будинку'!AI228+'[8]по будинку'!AI228+'[9]по будинку'!AI228+'[10]по будинку'!AI228+'[11]по будинку'!AI228+'[12]по будинку'!AI228</f>
        <v>2940.5990261428565</v>
      </c>
      <c r="Y228" s="10">
        <f>'[1]Обслуг. дисп.'!O230+'[2]по будинку'!AK228+'[3]по будинку'!AJ228+'[4]по будинку'!AJ228+'[5]по будинку'!AJ228+'[6]по будинку'!AJ228+'[7]по будинку'!AJ228+'[8]по будинку'!AJ228+'[9]по будинку'!AJ228+'[10]по будинку'!AJ228+'[11]по будинку'!AJ228+'[12]по будинку'!AJ228</f>
        <v>2922.6746021821591</v>
      </c>
      <c r="Z228" s="10">
        <v>0</v>
      </c>
      <c r="AA228" s="27">
        <f>Y228-X228</f>
        <v>-17.924423960697368</v>
      </c>
      <c r="AB228" s="17">
        <f>'[1]ТО внутр. буд.сист'!H228+'[2]по будинку'!AN228+'[3]по будинку'!AM228+'[4]по будинку'!AM228+'[5]по будинку'!AM228+'[6]по будинку'!AM228+'[7]по будинку'!AM228+'[8]по будинку'!AM228+'[9]по будинку'!AM228+'[10]по будинку'!AM228+'[11]по будинку'!AM228+'[12]по будинку'!AM228</f>
        <v>47408.876475999983</v>
      </c>
      <c r="AC228" s="10">
        <f>'[1]ТО внутр. буд.сист'!W228+'[2]по будинку'!AO228+'[3]по будинку'!AN228+'[4]по будинку'!AN228+'[5]по будинку'!AN228+'[6]по будинку'!AN228+'[7]по будинку'!AN228+'[8]по будинку'!AN228+'[9]по будинку'!AN228+'[10]по будинку'!AN228+'[11]по будинку'!AN228+'[12]по будинку'!AN228</f>
        <v>25482.062150640741</v>
      </c>
      <c r="AD228" s="10">
        <f t="shared" si="133"/>
        <v>21926.814325359243</v>
      </c>
      <c r="AE228" s="23">
        <v>0</v>
      </c>
      <c r="AF228" s="17">
        <f>[1]Дератизація!H229+'[2]по будинку'!AR228+'[3]по будинку'!AQ228+'[4]по будинку'!AQ228+'[5]по будинку'!AQ228+'[6]по будинку'!AQ228+'[7]по будинку'!AQ228+'[8]по будинку'!AQ228+'[9]по будинку'!AQ228+'[10]по будинку'!AQ228+'[11]по будинку'!AQ228+'[12]по будинку'!AQ228</f>
        <v>1839.6044450000004</v>
      </c>
      <c r="AG228" s="10">
        <f>[1]Дератизація!O229+'[2]по будинку'!AS228+'[3]по будинку'!AR228+'[4]по будинку'!AR228+'[5]по будинку'!AR228+'[6]по будинку'!AR228+'[7]по будинку'!AR228+'[8]по будинку'!AR228+'[9]по будинку'!AR228+'[10]по будинку'!AR228+'[11]по будинку'!AR228+'[12]по будинку'!AR228</f>
        <v>1525.6071204793393</v>
      </c>
      <c r="AH228" s="10">
        <f t="shared" si="123"/>
        <v>313.9973245206611</v>
      </c>
      <c r="AI228" s="23">
        <v>0</v>
      </c>
      <c r="AJ228" s="17">
        <f>[1]Дезінсекція!H230+'[2]по будинку'!AV228+'[3]по будинку'!AU228+'[4]по будинку'!AU228+'[5]по будинку'!AU228+'[6]по будинку'!AU228+'[7]по будинку'!AU228+'[8]по будинку'!AU228+'[9]по будинку'!AU228+'[10]по будинку'!AU228+'[11]по будинку'!AU228+'[12]по будинку'!AU228</f>
        <v>65.766937999999982</v>
      </c>
      <c r="AK228" s="10">
        <f>[1]Дезінсекція!O230+'[2]по будинку'!AW228+'[3]по будинку'!AV228+'[4]по будинку'!AV228+'[5]по будинку'!AV228+'[6]по будинку'!AV228+'[7]по будинку'!AV228+'[8]по будинку'!AV228+'[9]по будинку'!AV228+'[10]по будинку'!AV228+'[11]по будинку'!AV228+'[12]по будинку'!AV228</f>
        <v>0</v>
      </c>
      <c r="AL228" s="10">
        <f t="shared" si="124"/>
        <v>65.766937999999982</v>
      </c>
      <c r="AM228" s="23">
        <v>0</v>
      </c>
      <c r="AN228" s="17">
        <f>'[1]Обслуг. ДВК'!H230+'[2]по будинку'!AZ228+'[3]по будинку'!AY228+'[4]по будинку'!AY228+'[5]по будинку'!AY228+'[6]по будинку'!AY228+'[7]по будинку'!AY228+'[8]по будинку'!AY228+'[9]по будинку'!AY228+'[10]по будинку'!AY228+'[11]по будинку'!AY228+'[12]по будинку'!AY228</f>
        <v>4283.496791999999</v>
      </c>
      <c r="AO228" s="10">
        <f>'[1]Обслуг. ДВК'!Q230+'[2]по будинку'!BA228+'[3]по будинку'!AZ228+'[4]по будинку'!AZ228+'[5]по будинку'!AZ228+'[6]по будинку'!AZ228+'[7]по будинку'!AZ228+'[8]по будинку'!AZ228+'[9]по будинку'!AZ228+'[10]по будинку'!AZ228+'[11]по будинку'!AZ228+'[12]по будинку'!AZ228</f>
        <v>7205.5499877584607</v>
      </c>
      <c r="AP228" s="10">
        <v>0</v>
      </c>
      <c r="AQ228" s="23">
        <f>AO228-AN228</f>
        <v>2922.0531957584617</v>
      </c>
      <c r="AR228" s="17">
        <f>'[1]ТО мереж електропост.'!H231+'[2]по будинку'!BD228+'[3]по будинку'!BC228+'[4]по будинку'!BC228+'[5]по будинку'!BC228+'[6]по будинку'!BC228+'[7]по будинку'!BC228+'[8]по будинку'!BC228+'[9]по будинку'!BC228+'[10]по будинку'!BC228+'[11]по будинку'!BC228+'[12]по будинку'!BC228</f>
        <v>12810.780903999999</v>
      </c>
      <c r="AS228" s="11">
        <f>'[1]ТО мереж електропост.'!P231+'[2]по будинку'!BE228+'[3]по будинку'!BD228+'[4]по будинку'!BD228+'[5]по будинку'!BD228+'[6]по будинку'!BD228+'[7]по будинку'!BD228+'[8]по будинку'!BD228+'[9]по будинку'!BD228+'[10]по будинку'!BD228+'[11]по будинку'!BD228+'[12]по будинку'!BD228</f>
        <v>5371.1471256420682</v>
      </c>
      <c r="AT228" s="10">
        <f t="shared" si="136"/>
        <v>7439.6337783579311</v>
      </c>
      <c r="AU228" s="23">
        <v>0</v>
      </c>
      <c r="AV228" s="17">
        <f>'[1]ПР констр.'!H230+'[2]по будинку'!BH228+'[3]по будинку'!BG228+'[4]по будинку'!BG228+'[5]по будинку'!BG228+'[6]по будинку'!BG228+'[7]по будинку'!BG228+'[8]по будинку'!BG228+'[9]по будинку'!BG228+'[10]по будинку'!BG228+'[11]по будинку'!BG228+'[12]по будинку'!BG228</f>
        <v>64767.688470000001</v>
      </c>
      <c r="AW228" s="10">
        <v>41661.15</v>
      </c>
      <c r="AX228" s="10">
        <f t="shared" si="135"/>
        <v>23106.53847</v>
      </c>
      <c r="AY228" s="23">
        <v>0</v>
      </c>
      <c r="AZ228" s="17">
        <f>'[1]Прибирання та вивезення снігу'!H229+'[2]по будинку'!BL228+'[3]по будинку'!BK228+'[4]по будинку'!BK228+'[5]по будинку'!BK228+'[6]по будинку'!BK228+'[7]по будинку'!BK228+'[8]по будинку'!BK228+'[9]по будинку'!BK228+'[10]по будинку'!BK228+'[11]по будинку'!BK228+'[12]по будинку'!BK228</f>
        <v>3751.7918309999995</v>
      </c>
      <c r="BA228" s="10">
        <f>'[1]Прибирання та вивезення снігу'!R229+'[2]по будинку'!BM228+'[3]по будинку'!BL228+'[4]по будинку'!BL228+'[5]по будинку'!BL228+'[6]по будинку'!BL228+'[7]по будинку'!BL228+'[8]по будинку'!BL228+'[9]по будинку'!BL228+'[10]по будинку'!BL228+'[11]по будинку'!BL228+'[12]по будинку'!BL228</f>
        <v>2147.5827080942759</v>
      </c>
      <c r="BB228" s="10">
        <f t="shared" si="115"/>
        <v>1604.2091229057237</v>
      </c>
      <c r="BC228" s="23">
        <v>0</v>
      </c>
      <c r="BD228" s="17">
        <f>'[1]експлуатація номерних знаків'!H230+'[2]по будинку'!BP228+'[3]по будинку'!BO228+'[4]по будинку'!BO228+'[5]по будинку'!BO228+'[6]по будинку'!BO228+'[7]по будинку'!BO228+'[8]по будинку'!BO228+'[9]по будинку'!BO228+'[10]по будинку'!BO228+'[11]по будинку'!BO228+'[12]по будинку'!BO228</f>
        <v>8.6858219999999999</v>
      </c>
      <c r="BE228" s="10">
        <f>'[1]експлуатація номерних знаків'!P230+'[2]по будинку'!BQ228+'[3]по будинку'!BP228+'[4]по будинку'!BP228+'[5]по будинку'!BP228+'[6]по будинку'!BP228+'[7]по будинку'!BP228+'[8]по будинку'!BP228+'[9]по будинку'!BP228+'[10]по будинку'!BP228+'[11]по будинку'!BP228+'[12]по будинку'!BP228</f>
        <v>0</v>
      </c>
      <c r="BF228" s="12">
        <f t="shared" si="125"/>
        <v>8.6858219999999999</v>
      </c>
      <c r="BG228" s="29">
        <v>0</v>
      </c>
      <c r="BH228" s="17">
        <f>'[1]Освітлення місць загального кор'!H230+'[2]по будинку'!BT228+'[3]по будинку'!BS228+'[4]по будинку'!BS228+'[5]по будинку'!BS228+'[6]по будинку'!BS228+'[7]по будинку'!BS228+'[8]по будинку'!BS228+'[9]по будинку'!BS228+'[10]по будинку'!BS228+'[11]по будинку'!BS228+'[12]по будинку'!BS228</f>
        <v>10711.745071999994</v>
      </c>
      <c r="BI228" s="10">
        <f>'[1]Освітлення місць загального кор'!Q230+'[2]по будинку'!BU228+'[3]по будинку'!BT228+'[4]по будинку'!BT228+'[5]по будинку'!BT228+'[6]по будинку'!BT228+'[7]по будинку'!BT228+'[8]по будинку'!BT228+'[9]по будинку'!BT228+'[10]по будинку'!BT228+'[11]по будинку'!BT228+'[12]по будинку'!BT228</f>
        <v>3135.8484491165327</v>
      </c>
      <c r="BJ228" s="10">
        <f t="shared" si="126"/>
        <v>7575.8966228834615</v>
      </c>
      <c r="BK228" s="27">
        <v>0</v>
      </c>
      <c r="BL228" s="17">
        <f>'[1]Енергопостачання ліфтів'!H230+'[2]по будинку'!BX228+'[3]по будинку'!BW228+'[4]по будинку'!BW228+'[5]по будинку'!BW228+'[6]по будинку'!BW228+'[7]по будинку'!BW228+'[8]по будинку'!BW228+'[9]по будинку'!BW228+'[10]по будинку'!BW228+'[11]по будинку'!BW228+'[12]по будинку'!BW228</f>
        <v>20124.013246000002</v>
      </c>
      <c r="BM228" s="10">
        <f>'[1]Енергопостачання ліфтів'!P230+'[2]по будинку'!BY228+'[3]по будинку'!BX228+'[4]по будинку'!BX228+'[5]по будинку'!BX228+'[6]по будинку'!BX228+'[7]по будинку'!BX228+'[8]по будинку'!BX228+'[9]по будинку'!BX228+'[10]по будинку'!BX228+'[11]по будинку'!BX228+'[12]по будинку'!BX228</f>
        <v>12607.457331942092</v>
      </c>
      <c r="BN228" s="10">
        <f t="shared" si="127"/>
        <v>7516.5559140579098</v>
      </c>
      <c r="BO228" s="23">
        <v>0</v>
      </c>
      <c r="BP228" s="134">
        <f t="shared" si="129"/>
        <v>320326.62412114284</v>
      </c>
      <c r="BQ228" s="12">
        <f t="shared" si="129"/>
        <v>256900.95838028539</v>
      </c>
      <c r="BR228" s="10">
        <f t="shared" si="130"/>
        <v>63425.665740857454</v>
      </c>
      <c r="BS228" s="15">
        <v>0</v>
      </c>
      <c r="BT228" s="30">
        <f t="shared" si="131"/>
        <v>0.80199689640262062</v>
      </c>
    </row>
    <row r="229" spans="1:72" ht="17.100000000000001" customHeight="1" x14ac:dyDescent="0.2">
      <c r="A229" s="136">
        <v>224</v>
      </c>
      <c r="B229" s="39" t="s">
        <v>70</v>
      </c>
      <c r="C229" s="36">
        <v>5</v>
      </c>
      <c r="D229" s="22">
        <f>'[1]Прибирання сходових кліто'!H230+'[2]по будинку'!P229+'[3]по будинку'!O229+'[4]по будинку'!O229+'[5]по будинку'!O229+'[6]по будинку'!O229+'[7]по будинку'!O229+'[8]по будинку'!O229+'[9]по будинку'!O229+'[10]по будинку'!O229+'[11]по будинку'!O229+'[12]по будинку'!O229</f>
        <v>17865.984337000005</v>
      </c>
      <c r="E229" s="11">
        <f>'[1]Прибирання сходових кліто'!Y230+'[2]по будинку'!Q229+'[3]по будинку'!P229+'[4]по будинку'!P229+'[5]по будинку'!P229+'[6]по будинку'!P229+'[7]по будинку'!P229+'[8]по будинку'!P229+'[9]по будинку'!P229+'[10]по будинку'!P229+'[11]по будинку'!P229+'[12]по будинку'!P229</f>
        <v>18442.507067078848</v>
      </c>
      <c r="F229" s="10">
        <v>0</v>
      </c>
      <c r="G229" s="23">
        <f>E229-D229</f>
        <v>576.52273007884287</v>
      </c>
      <c r="H229" s="17">
        <f>'[1]Прибирання прибуд терит.'!H229+'[2]по будинку'!T229+'[3]по будинку'!S229+'[4]по будинку'!S229+'[5]по будинку'!S229+'[6]по будинку'!S229+'[7]по будинку'!S229+'[8]по будинку'!S229+'[9]по будинку'!S229+'[10]по будинку'!S229+'[11]по будинку'!S229+'[12]по будинку'!S229</f>
        <v>44440.624030000014</v>
      </c>
      <c r="I229" s="11">
        <f>'[1]Прибирання прибуд терит.'!AG229+'[2]по будинку'!U229+'[3]по будинку'!T229+'[4]по будинку'!T229+'[5]по будинку'!T229+'[6]по будинку'!T229+'[7]по будинку'!T229+'[8]по будинку'!T229+'[9]по будинку'!T229+'[10]по будинку'!T229+'[11]по будинку'!T229+'[12]по будинку'!T229</f>
        <v>52035.954369094623</v>
      </c>
      <c r="J229" s="10">
        <v>0</v>
      </c>
      <c r="K229" s="23">
        <f t="shared" si="116"/>
        <v>7595.3303390946094</v>
      </c>
      <c r="L229" s="22">
        <f>'[1]Вивезення та знешкодження ТПВ'!H231+'[2]по будинку'!X229+'[3]по будинку'!W229+'[4]по будинку'!W229+'[5]по будинку'!W229</f>
        <v>9252.6471999999994</v>
      </c>
      <c r="M229" s="10">
        <f>'[1]Вивезення та знешкодження ТПВ'!V231+'[2]по будинку'!Y229+'[3]по будинку'!X229+'[4]по будинку'!X229+'[5]по будинку'!X229</f>
        <v>9790.883361810631</v>
      </c>
      <c r="N229" s="10">
        <v>0</v>
      </c>
      <c r="O229" s="15">
        <f t="shared" si="117"/>
        <v>538.23616181063153</v>
      </c>
      <c r="P229" s="17">
        <f>'[1]Приб підвал, тех.поверхів,покр '!H231+'[2]по будинку'!AB229+'[3]по будинку'!AA229+'[4]по будинку'!AA229+'[5]по будинку'!AA229+'[6]по будинку'!AA229+'[7]по будинку'!AA229+'[8]по будинку'!AA229+'[9]по будинку'!AA229+'[10]по будинку'!AA229+'[11]по будинку'!AA229+'[12]по будинку'!AA229</f>
        <v>1206.8323459999997</v>
      </c>
      <c r="Q229" s="11">
        <f>'[1]Приб підвал, тех.поверхів,покр '!Q231+'[2]по будинку'!AC229+'[3]по будинку'!AB229+'[4]по будинку'!AB229+'[5]по будинку'!AB229+'[6]по будинку'!AB229+'[7]по будинку'!AB229+'[8]по будинку'!AB229+'[9]по будинку'!AB229+'[10]по будинку'!AB229+'[11]по будинку'!AB229+'[12]по будинку'!AB229</f>
        <v>477.83375856983946</v>
      </c>
      <c r="R229" s="10">
        <f t="shared" si="118"/>
        <v>728.99858743016023</v>
      </c>
      <c r="S229" s="23">
        <v>0</v>
      </c>
      <c r="T229" s="17">
        <f>'[1]ТО ліфтів'!H231+'[2]по будинку'!AF229+'[3]по будинку'!AE229+'[4]по будинку'!AE229+'[5]по будинку'!AE229+'[6]по будинку'!AE229+'[7]по будинку'!AE229+'[8]по будинку'!AE229+'[9]по будинку'!AE229+'[10]по будинку'!AE229+'[11]по будинку'!AE229+'[12]по будинку'!AE229</f>
        <v>23581.656218428576</v>
      </c>
      <c r="U229" s="10">
        <f>'[1]ТО ліфтів'!Q231+'[2]по будинку'!AG229+'[3]по будинку'!AF229+'[4]по будинку'!AF229+'[5]по будинку'!AF229+'[6]по будинку'!AF229+'[7]по будинку'!AF229+'[8]по будинку'!AF229+'[9]по будинку'!AF229+'[10]по будинку'!AF229+'[11]по будинку'!AF229+'[12]по будинку'!AF229</f>
        <v>22396.835757182744</v>
      </c>
      <c r="V229" s="10">
        <f t="shared" si="119"/>
        <v>1184.8204612458321</v>
      </c>
      <c r="W229" s="23">
        <v>0</v>
      </c>
      <c r="X229" s="17">
        <f>'[1]Обслуг. дисп.'!H231+'[2]по будинку'!AJ229+'[3]по будинку'!AI229+'[4]по будинку'!AI229+'[5]по будинку'!AI229+'[6]по будинку'!AI229+'[7]по будинку'!AI229+'[8]по будинку'!AI229+'[9]по будинку'!AI229+'[10]по будинку'!AI229+'[11]по будинку'!AI229+'[12]по будинку'!AI229</f>
        <v>0</v>
      </c>
      <c r="Y229" s="10">
        <f>'[1]Обслуг. дисп.'!O231+'[2]по будинку'!AK229+'[3]по будинку'!AJ229+'[4]по будинку'!AJ229+'[5]по будинку'!AJ229+'[6]по будинку'!AJ229+'[7]по будинку'!AJ229+'[8]по будинку'!AJ229+'[9]по будинку'!AJ229+'[10]по будинку'!AJ229+'[11]по будинку'!AJ229+'[12]по будинку'!AJ229</f>
        <v>0</v>
      </c>
      <c r="Z229" s="10">
        <f t="shared" si="121"/>
        <v>0</v>
      </c>
      <c r="AA229" s="27">
        <v>0</v>
      </c>
      <c r="AB229" s="17">
        <f>'[1]ТО внутр. буд.сист'!H229+'[2]по будинку'!AN229+'[3]по будинку'!AM229+'[4]по будинку'!AM229+'[5]по будинку'!AM229+'[6]по будинку'!AM229+'[7]по будинку'!AM229+'[8]по будинку'!AM229+'[9]по будинку'!AM229+'[10]по будинку'!AM229+'[11]по будинку'!AM229+'[12]по будинку'!AM229</f>
        <v>30317.175956999999</v>
      </c>
      <c r="AC229" s="10">
        <f>'[1]ТО внутр. буд.сист'!W229+'[2]по будинку'!AO229+'[3]по будинку'!AN229+'[4]по будинку'!AN229+'[5]по будинку'!AN229+'[6]по будинку'!AN229+'[7]по будинку'!AN229+'[8]по будинку'!AN229+'[9]по будинку'!AN229+'[10]по будинку'!AN229+'[11]по будинку'!AN229+'[12]по будинку'!AN229</f>
        <v>14693.049634714844</v>
      </c>
      <c r="AD229" s="10">
        <f t="shared" si="133"/>
        <v>15624.126322285156</v>
      </c>
      <c r="AE229" s="23">
        <v>0</v>
      </c>
      <c r="AF229" s="17">
        <f>[1]Дератизація!H230+'[2]по будинку'!AR229+'[3]по будинку'!AQ229+'[4]по будинку'!AQ229+'[5]по будинку'!AQ229+'[6]по будинку'!AQ229+'[7]по будинку'!AQ229+'[8]по будинку'!AQ229+'[9]по будинку'!AQ229+'[10]по будинку'!AQ229+'[11]по будинку'!AQ229+'[12]по будинку'!AQ229</f>
        <v>1503.5551700000003</v>
      </c>
      <c r="AG229" s="10">
        <f>[1]Дератизація!O230+'[2]по будинку'!AS229+'[3]по будинку'!AR229+'[4]по будинку'!AR229+'[5]по будинку'!AR229+'[6]по будинку'!AR229+'[7]по будинку'!AR229+'[8]по будинку'!AR229+'[9]по будинку'!AR229+'[10]по будинку'!AR229+'[11]по будинку'!AR229+'[12]по будинку'!AR229</f>
        <v>1226.4543123462238</v>
      </c>
      <c r="AH229" s="10">
        <f t="shared" si="123"/>
        <v>277.10085765377653</v>
      </c>
      <c r="AI229" s="23">
        <v>0</v>
      </c>
      <c r="AJ229" s="17">
        <f>[1]Дезінсекція!H231+'[2]по будинку'!AV229+'[3]по будинку'!AU229+'[4]по будинку'!AU229+'[5]по будинку'!AU229+'[6]по будинку'!AU229+'[7]по будинку'!AU229+'[8]по будинку'!AU229+'[9]по будинку'!AU229+'[10]по будинку'!AU229+'[11]по будинку'!AU229+'[12]по будинку'!AU229</f>
        <v>50.650266999999999</v>
      </c>
      <c r="AK229" s="10">
        <f>[1]Дезінсекція!O231+'[2]по будинку'!AW229+'[3]по будинку'!AV229+'[4]по будинку'!AV229+'[5]по будинку'!AV229+'[6]по будинку'!AV229+'[7]по будинку'!AV229+'[8]по будинку'!AV229+'[9]по будинку'!AV229+'[10]по будинку'!AV229+'[11]по будинку'!AV229+'[12]по будинку'!AV229</f>
        <v>0</v>
      </c>
      <c r="AL229" s="10">
        <f t="shared" si="124"/>
        <v>50.650266999999999</v>
      </c>
      <c r="AM229" s="23">
        <v>0</v>
      </c>
      <c r="AN229" s="17">
        <f>'[1]Обслуг. ДВК'!H231+'[2]по будинку'!AZ229+'[3]по будинку'!AY229+'[4]по будинку'!AY229+'[5]по будинку'!AY229+'[6]по будинку'!AY229+'[7]по будинку'!AY229+'[8]по будинку'!AY229+'[9]по будинку'!AY229+'[10]по будинку'!AY229+'[11]по будинку'!AY229+'[12]по будинку'!AY229</f>
        <v>3079.6957620000003</v>
      </c>
      <c r="AO229" s="10">
        <f>'[1]Обслуг. ДВК'!Q231+'[2]по будинку'!BA229+'[3]по будинку'!AZ229+'[4]по будинку'!AZ229+'[5]по будинку'!AZ229+'[6]по будинку'!AZ229+'[7]по будинку'!AZ229+'[8]по будинку'!AZ229+'[9]по будинку'!AZ229+'[10]по будинку'!AZ229+'[11]по будинку'!AZ229+'[12]по будинку'!AZ229</f>
        <v>3111.9325962845314</v>
      </c>
      <c r="AP229" s="10">
        <v>0</v>
      </c>
      <c r="AQ229" s="23">
        <f>AO229-AN229</f>
        <v>32.236834284531142</v>
      </c>
      <c r="AR229" s="17">
        <f>'[1]ТО мереж електропост.'!H232+'[2]по будинку'!BD229+'[3]по будинку'!BC229+'[4]по будинку'!BC229+'[5]по будинку'!BC229+'[6]по будинку'!BC229+'[7]по будинку'!BC229+'[8]по будинку'!BC229+'[9]по будинку'!BC229+'[10]по будинку'!BC229+'[11]по будинку'!BC229+'[12]по будинку'!BC229</f>
        <v>6876.4716819999985</v>
      </c>
      <c r="AS229" s="11">
        <f>'[1]ТО мереж електропост.'!P232+'[2]по будинку'!BE229+'[3]по будинку'!BD229+'[4]по будинку'!BD229+'[5]по будинку'!BD229+'[6]по будинку'!BD229+'[7]по будинку'!BD229+'[8]по будинку'!BD229+'[9]по будинку'!BD229+'[10]по будинку'!BD229+'[11]по будинку'!BD229+'[12]по будинку'!BD229</f>
        <v>5694.1393976971422</v>
      </c>
      <c r="AT229" s="10">
        <f t="shared" si="136"/>
        <v>1182.3322843028564</v>
      </c>
      <c r="AU229" s="23">
        <v>0</v>
      </c>
      <c r="AV229" s="17">
        <f>'[1]ПР констр.'!H231+'[2]по будинку'!BH229+'[3]по будинку'!BG229+'[4]по будинку'!BG229+'[5]по будинку'!BG229+'[6]по будинку'!BG229+'[7]по будинку'!BG229+'[8]по будинку'!BG229+'[9]по будинку'!BG229+'[10]по будинку'!BG229+'[11]по будинку'!BG229+'[12]по будинку'!BG229</f>
        <v>37902.352555999991</v>
      </c>
      <c r="AW229" s="10">
        <v>8043.6100000000006</v>
      </c>
      <c r="AX229" s="10">
        <f t="shared" si="135"/>
        <v>29858.74255599999</v>
      </c>
      <c r="AY229" s="23">
        <v>0</v>
      </c>
      <c r="AZ229" s="17">
        <f>'[1]Прибирання та вивезення снігу'!H230+'[2]по будинку'!BL229+'[3]по будинку'!BK229+'[4]по будинку'!BK229+'[5]по будинку'!BK229+'[6]по будинку'!BK229+'[7]по будинку'!BK229+'[8]по будинку'!BK229+'[9]по будинку'!BK229+'[10]по будинку'!BK229+'[11]по будинку'!BK229+'[12]по будинку'!BK229</f>
        <v>3539.9351959999995</v>
      </c>
      <c r="BA229" s="10">
        <f>'[1]Прибирання та вивезення снігу'!R230+'[2]по будинку'!BM229+'[3]по будинку'!BL229+'[4]по будинку'!BL229+'[5]по будинку'!BL229+'[6]по будинку'!BL229+'[7]по будинку'!BL229+'[8]по будинку'!BL229+'[9]по будинку'!BL229+'[10]по будинку'!BL229+'[11]по будинку'!BL229+'[12]по будинку'!BL229</f>
        <v>2036.8506023005698</v>
      </c>
      <c r="BB229" s="10">
        <f t="shared" si="115"/>
        <v>1503.0845936994297</v>
      </c>
      <c r="BC229" s="23">
        <v>0</v>
      </c>
      <c r="BD229" s="17">
        <f>'[1]експлуатація номерних знаків'!H231+'[2]по будинку'!BP229+'[3]по будинку'!BO229+'[4]по будинку'!BO229+'[5]по будинку'!BO229+'[6]по будинку'!BO229+'[7]по будинку'!BO229+'[8]по будинку'!BO229+'[9]по будинку'!BO229+'[10]по будинку'!BO229+'[11]по будинку'!BO229+'[12]по будинку'!BO229</f>
        <v>5.583494</v>
      </c>
      <c r="BE229" s="10">
        <f>'[1]експлуатація номерних знаків'!P231+'[2]по будинку'!BQ229+'[3]по будинку'!BP229+'[4]по будинку'!BP229+'[5]по будинку'!BP229+'[6]по будинку'!BP229+'[7]по будинку'!BP229+'[8]по будинку'!BP229+'[9]по будинку'!BP229+'[10]по будинку'!BP229+'[11]по будинку'!BP229+'[12]по будинку'!BP229</f>
        <v>0</v>
      </c>
      <c r="BF229" s="12">
        <f t="shared" si="125"/>
        <v>5.583494</v>
      </c>
      <c r="BG229" s="29">
        <v>0</v>
      </c>
      <c r="BH229" s="17">
        <f>'[1]Освітлення місць загального кор'!H231+'[2]по будинку'!BT229+'[3]по будинку'!BS229+'[4]по будинку'!BS229+'[5]по будинку'!BS229+'[6]по будинку'!BS229+'[7]по будинку'!BS229+'[8]по будинку'!BS229+'[9]по будинку'!BS229+'[10]по будинку'!BS229+'[11]по будинку'!BS229+'[12]по будинку'!BS229</f>
        <v>27773.096798000006</v>
      </c>
      <c r="BI229" s="10">
        <f>'[1]Освітлення місць загального кор'!Q231+'[2]по будинку'!BU229+'[3]по будинку'!BT229+'[4]по будинку'!BT229+'[5]по будинку'!BT229+'[6]по будинку'!BT229+'[7]по будинку'!BT229+'[8]по будинку'!BT229+'[9]по будинку'!BT229+'[10]по будинку'!BT229+'[11]по будинку'!BT229+'[12]по будинку'!BT229</f>
        <v>36951.622981184701</v>
      </c>
      <c r="BJ229" s="10">
        <v>0</v>
      </c>
      <c r="BK229" s="27">
        <f t="shared" si="137"/>
        <v>9178.5261831846947</v>
      </c>
      <c r="BL229" s="17">
        <f>'[1]Енергопостачання ліфтів'!H231+'[2]по будинку'!BX229+'[3]по будинку'!BW229+'[4]по будинку'!BW229+'[5]по будинку'!BW229+'[6]по будинку'!BW229+'[7]по будинку'!BW229+'[8]по будинку'!BW229+'[9]по будинку'!BW229+'[10]по будинку'!BW229+'[11]по будинку'!BW229+'[12]по будинку'!BW229</f>
        <v>12728.456635999995</v>
      </c>
      <c r="BM229" s="10">
        <f>'[1]Енергопостачання ліфтів'!P231+'[2]по будинку'!BY229+'[3]по будинку'!BX229+'[4]по будинку'!BX229+'[5]по будинку'!BX229+'[6]по будинку'!BX229+'[7]по будинку'!BX229+'[8]по будинку'!BX229+'[9]по будинку'!BX229+'[10]по будинку'!BX229+'[11]по будинку'!BX229+'[12]по будинку'!BX229</f>
        <v>0</v>
      </c>
      <c r="BN229" s="10">
        <f t="shared" si="127"/>
        <v>12728.456635999995</v>
      </c>
      <c r="BO229" s="23">
        <v>0</v>
      </c>
      <c r="BP229" s="134">
        <f t="shared" si="129"/>
        <v>220124.71764942858</v>
      </c>
      <c r="BQ229" s="12">
        <f t="shared" si="129"/>
        <v>174901.67383826472</v>
      </c>
      <c r="BR229" s="10">
        <f t="shared" si="130"/>
        <v>45223.043811163865</v>
      </c>
      <c r="BS229" s="15">
        <v>0</v>
      </c>
      <c r="BT229" s="30">
        <f t="shared" si="131"/>
        <v>0.79455717515928292</v>
      </c>
    </row>
    <row r="230" spans="1:72" ht="17.100000000000001" customHeight="1" x14ac:dyDescent="0.2">
      <c r="A230" s="136">
        <v>225</v>
      </c>
      <c r="B230" s="39" t="s">
        <v>46</v>
      </c>
      <c r="C230" s="36" t="s">
        <v>102</v>
      </c>
      <c r="D230" s="22">
        <f>'[1]Прибирання сходових кліто'!H231+'[2]по будинку'!P230+'[3]по будинку'!O230+'[4]по будинку'!O230+'[5]по будинку'!O230+'[6]по будинку'!O230+'[7]по будинку'!O230+'[8]по будинку'!O230+'[9]по будинку'!O230+'[10]по будинку'!O230+'[11]по будинку'!O230+'[12]по будинку'!O230</f>
        <v>8284.0883399999984</v>
      </c>
      <c r="E230" s="11">
        <f>'[1]Прибирання сходових кліто'!Y231+'[2]по будинку'!Q230+'[3]по будинку'!P230+'[4]по будинку'!P230+'[5]по будинку'!P230+'[6]по будинку'!P230+'[7]по будинку'!P230+'[8]по будинку'!P230+'[9]по будинку'!P230+'[10]по будинку'!P230+'[11]по будинку'!P230+'[12]по будинку'!P230</f>
        <v>8733.8756317171119</v>
      </c>
      <c r="F230" s="10">
        <v>0</v>
      </c>
      <c r="G230" s="23">
        <f>E230-D230</f>
        <v>449.78729171711348</v>
      </c>
      <c r="H230" s="17">
        <f>'[1]Прибирання прибуд терит.'!H230+'[2]по будинку'!T230+'[3]по будинку'!S230+'[4]по будинку'!S230+'[5]по будинку'!S230+'[6]по будинку'!S230+'[7]по будинку'!S230+'[8]по будинку'!S230+'[9]по будинку'!S230+'[10]по будинку'!S230+'[11]по будинку'!S230+'[12]по будинку'!S230</f>
        <v>20531.473599999998</v>
      </c>
      <c r="I230" s="11">
        <f>'[1]Прибирання прибуд терит.'!AG230+'[2]по будинку'!U230+'[3]по будинку'!T230+'[4]по будинку'!T230+'[5]по будинку'!T230+'[6]по будинку'!T230+'[7]по будинку'!T230+'[8]по будинку'!T230+'[9]по будинку'!T230+'[10]по будинку'!T230+'[11]по будинку'!T230+'[12]по будинку'!T230</f>
        <v>27597.16833484704</v>
      </c>
      <c r="J230" s="10">
        <v>0</v>
      </c>
      <c r="K230" s="23">
        <f t="shared" si="116"/>
        <v>7065.6947348470421</v>
      </c>
      <c r="L230" s="22">
        <f>'[1]Вивезення та знешкодження ТПВ'!H232+'[2]по будинку'!X230+'[3]по будинку'!W230+'[4]по будинку'!W230+'[5]по будинку'!W230</f>
        <v>3763.1</v>
      </c>
      <c r="M230" s="10">
        <f>'[1]Вивезення та знешкодження ТПВ'!V232+'[2]по будинку'!Y230+'[3]по будинку'!X230+'[4]по будинку'!X230+'[5]по будинку'!X230</f>
        <v>4170.4070943549823</v>
      </c>
      <c r="N230" s="10">
        <v>0</v>
      </c>
      <c r="O230" s="15">
        <f t="shared" si="117"/>
        <v>407.30709435498238</v>
      </c>
      <c r="P230" s="17">
        <f>'[1]Приб підвал, тех.поверхів,покр '!H232+'[2]по будинку'!AB230+'[3]по будинку'!AA230+'[4]по будинку'!AA230+'[5]по будинку'!AA230+'[6]по будинку'!AA230+'[7]по будинку'!AA230+'[8]по будинку'!AA230+'[9]по будинку'!AA230+'[10]по будинку'!AA230+'[11]по будинку'!AA230+'[12]по будинку'!AA230</f>
        <v>395.50180999999992</v>
      </c>
      <c r="Q230" s="11">
        <f>'[1]Приб підвал, тех.поверхів,покр '!Q232+'[2]по будинку'!AC230+'[3]по будинку'!AB230+'[4]по будинку'!AB230+'[5]по будинку'!AB230+'[6]по будинку'!AB230+'[7]по будинку'!AB230+'[8]по будинку'!AB230+'[9]по будинку'!AB230+'[10]по будинку'!AB230+'[11]по будинку'!AB230+'[12]по будинку'!AB230</f>
        <v>248.10786526066173</v>
      </c>
      <c r="R230" s="10">
        <f t="shared" si="118"/>
        <v>147.3939447393382</v>
      </c>
      <c r="S230" s="23">
        <v>0</v>
      </c>
      <c r="T230" s="17">
        <f>'[1]ТО ліфтів'!H232+'[2]по будинку'!AF230+'[3]по будинку'!AE230+'[4]по будинку'!AE230+'[5]по будинку'!AE230+'[6]по будинку'!AE230+'[7]по будинку'!AE230+'[8]по будинку'!AE230+'[9]по будинку'!AE230+'[10]по будинку'!AE230+'[11]по будинку'!AE230+'[12]по будинку'!AE230</f>
        <v>15872.187519999996</v>
      </c>
      <c r="U230" s="10">
        <f>'[1]ТО ліфтів'!Q232+'[2]по будинку'!AG230+'[3]по будинку'!AF230+'[4]по будинку'!AF230+'[5]по будинку'!AF230+'[6]по будинку'!AF230+'[7]по будинку'!AF230+'[8]по будинку'!AF230+'[9]по будинку'!AF230+'[10]по будинку'!AF230+'[11]по будинку'!AF230+'[12]по будинку'!AF230</f>
        <v>15040.695850178039</v>
      </c>
      <c r="V230" s="10">
        <f t="shared" si="119"/>
        <v>831.49166982195675</v>
      </c>
      <c r="W230" s="23">
        <v>0</v>
      </c>
      <c r="X230" s="17">
        <f>'[1]Обслуг. дисп.'!H232+'[2]по будинку'!AJ230+'[3]по будинку'!AI230+'[4]по будинку'!AI230+'[5]по будинку'!AI230+'[6]по будинку'!AI230+'[7]по будинку'!AI230+'[8]по будинку'!AI230+'[9]по будинку'!AI230+'[10]по будинку'!AI230+'[11]по будинку'!AI230+'[12]по будинку'!AI230</f>
        <v>0</v>
      </c>
      <c r="Y230" s="10">
        <f>'[1]Обслуг. дисп.'!O232+'[2]по будинку'!AK230+'[3]по будинку'!AJ230+'[4]по будинку'!AJ230+'[5]по будинку'!AJ230+'[6]по будинку'!AJ230+'[7]по будинку'!AJ230+'[8]по будинку'!AJ230+'[9]по будинку'!AJ230+'[10]по будинку'!AJ230+'[11]по будинку'!AJ230+'[12]по будинку'!AJ230</f>
        <v>0</v>
      </c>
      <c r="Z230" s="10">
        <f t="shared" si="121"/>
        <v>0</v>
      </c>
      <c r="AA230" s="27">
        <v>0</v>
      </c>
      <c r="AB230" s="17">
        <f>'[1]ТО внутр. буд.сист'!H230+'[2]по будинку'!AN230+'[3]по будинку'!AM230+'[4]по будинку'!AM230+'[5]по будинку'!AM230+'[6]по будинку'!AM230+'[7]по будинку'!AM230+'[8]по будинку'!AM230+'[9]по будинку'!AM230+'[10]по будинку'!AM230+'[11]по будинку'!AM230+'[12]по будинку'!AM230</f>
        <v>14395.927204999996</v>
      </c>
      <c r="AC230" s="10">
        <f>'[1]ТО внутр. буд.сист'!W230+'[2]по будинку'!AO230+'[3]по будинку'!AN230+'[4]по будинку'!AN230+'[5]по будинку'!AN230+'[6]по будинку'!AN230+'[7]по будинку'!AN230+'[8]по будинку'!AN230+'[9]по будинку'!AN230+'[10]по будинку'!AN230+'[11]по будинку'!AN230+'[12]по будинку'!AN230</f>
        <v>12338.04488913776</v>
      </c>
      <c r="AD230" s="10">
        <f t="shared" si="133"/>
        <v>2057.8823158622363</v>
      </c>
      <c r="AE230" s="23">
        <v>0</v>
      </c>
      <c r="AF230" s="17">
        <f>[1]Дератизація!H231+'[2]по будинку'!AR230+'[3]по будинку'!AQ230+'[4]по будинку'!AQ230+'[5]по будинку'!AQ230+'[6]по будинку'!AQ230+'[7]по будинку'!AQ230+'[8]по будинку'!AQ230+'[9]по будинку'!AQ230+'[10]по будинку'!AQ230+'[11]по будинку'!AQ230+'[12]по будинку'!AQ230</f>
        <v>539.25223000000005</v>
      </c>
      <c r="AG230" s="10">
        <f>[1]Дератизація!O231+'[2]по будинку'!AS230+'[3]по будинку'!AR230+'[4]по будинку'!AR230+'[5]по будинку'!AR230+'[6]по будинку'!AR230+'[7]по будинку'!AR230+'[8]по будинку'!AR230+'[9]по будинку'!AR230+'[10]по будинку'!AR230+'[11]по будинку'!AR230+'[12]по будинку'!AR230</f>
        <v>448.6088772004241</v>
      </c>
      <c r="AH230" s="10">
        <f t="shared" si="123"/>
        <v>90.64335279957595</v>
      </c>
      <c r="AI230" s="23">
        <v>0</v>
      </c>
      <c r="AJ230" s="17">
        <f>[1]Дезінсекція!H232+'[2]по будинку'!AV230+'[3]по будинку'!AU230+'[4]по будинку'!AU230+'[5]по будинку'!AU230+'[6]по будинку'!AU230+'[7]по будинку'!AU230+'[8]по будинку'!AU230+'[9]по будинку'!AU230+'[10]по будинку'!AU230+'[11]по будинку'!AU230+'[12]по будинку'!AU230</f>
        <v>19.944430000000004</v>
      </c>
      <c r="AK230" s="10">
        <f>[1]Дезінсекція!O232+'[2]по будинку'!AW230+'[3]по будинку'!AV230+'[4]по будинку'!AV230+'[5]по будинку'!AV230+'[6]по будинку'!AV230+'[7]по будинку'!AV230+'[8]по будинку'!AV230+'[9]по будинку'!AV230+'[10]по будинку'!AV230+'[11]по будинку'!AV230+'[12]по будинку'!AV230</f>
        <v>0</v>
      </c>
      <c r="AL230" s="10">
        <f t="shared" si="124"/>
        <v>19.944430000000004</v>
      </c>
      <c r="AM230" s="23">
        <v>0</v>
      </c>
      <c r="AN230" s="17">
        <f>'[1]Обслуг. ДВК'!H232+'[2]по будинку'!AZ230+'[3]по будинку'!AY230+'[4]по будинку'!AY230+'[5]по будинку'!AY230+'[6]по будинку'!AY230+'[7]по будинку'!AY230+'[8]по будинку'!AY230+'[9]по будинку'!AY230+'[10]по будинку'!AY230+'[11]по будинку'!AY230+'[12]по будинку'!AY230</f>
        <v>859.86835000000008</v>
      </c>
      <c r="AO230" s="10">
        <f>'[1]Обслуг. ДВК'!Q232+'[2]по будинку'!BA230+'[3]по будинку'!AZ230+'[4]по будинку'!AZ230+'[5]по будинку'!AZ230+'[6]по будинку'!AZ230+'[7]по будинку'!AZ230+'[8]по будинку'!AZ230+'[9]по будинку'!AZ230+'[10]по будинку'!AZ230+'[11]по будинку'!AZ230+'[12]по будинку'!AZ230</f>
        <v>0</v>
      </c>
      <c r="AP230" s="10">
        <f t="shared" si="134"/>
        <v>859.86835000000008</v>
      </c>
      <c r="AQ230" s="23">
        <v>0</v>
      </c>
      <c r="AR230" s="17">
        <f>'[1]ТО мереж електропост.'!H233+'[2]по будинку'!BD230+'[3]по будинку'!BC230+'[4]по будинку'!BC230+'[5]по будинку'!BC230+'[6]по будинку'!BC230+'[7]по будинку'!BC230+'[8]по будинку'!BC230+'[9]по будинку'!BC230+'[10]по будинку'!BC230+'[11]по будинку'!BC230+'[12]по будинку'!BC230</f>
        <v>2805.0147400000005</v>
      </c>
      <c r="AS230" s="11">
        <f>'[1]ТО мереж електропост.'!P233+'[2]по будинку'!BE230+'[3]по будинку'!BD230+'[4]по будинку'!BD230+'[5]по будинку'!BD230+'[6]по будинку'!BD230+'[7]по будинку'!BD230+'[8]по будинку'!BD230+'[9]по будинку'!BD230+'[10]по будинку'!BD230+'[11]по будинку'!BD230+'[12]по будинку'!BD230</f>
        <v>4711.9964616752904</v>
      </c>
      <c r="AT230" s="10">
        <f t="shared" si="136"/>
        <v>-1906.9817216752899</v>
      </c>
      <c r="AU230" s="23">
        <v>0</v>
      </c>
      <c r="AV230" s="17">
        <f>'[1]ПР констр.'!H232+'[2]по будинку'!BH230+'[3]по будинку'!BG230+'[4]по будинку'!BG230+'[5]по будинку'!BG230+'[6]по будинку'!BG230+'[7]по будинку'!BG230+'[8]по будинку'!BG230+'[9]по будинку'!BG230+'[10]по будинку'!BG230+'[11]по будинку'!BG230+'[12]по будинку'!BG230</f>
        <v>16185.845719999998</v>
      </c>
      <c r="AW230" s="10">
        <v>17015.12</v>
      </c>
      <c r="AX230" s="10">
        <v>0</v>
      </c>
      <c r="AY230" s="23">
        <f>AW230-AV230</f>
        <v>829.27428000000145</v>
      </c>
      <c r="AZ230" s="17">
        <f>'[1]Прибирання та вивезення снігу'!H231+'[2]по будинку'!BL230+'[3]по будинку'!BK230+'[4]по будинку'!BK230+'[5]по будинку'!BK230+'[6]по будинку'!BK230+'[7]по будинку'!BK230+'[8]по будинку'!BK230+'[9]по будинку'!BK230+'[10]по будинку'!BK230+'[11]по будинку'!BK230+'[12]по будинку'!BK230</f>
        <v>2527.6742699999995</v>
      </c>
      <c r="BA230" s="10">
        <f>'[1]Прибирання та вивезення снігу'!R231+'[2]по будинку'!BM230+'[3]по будинку'!BL230+'[4]по будинку'!BL230+'[5]по будинку'!BL230+'[6]по будинку'!BL230+'[7]по будинку'!BL230+'[8]по будинку'!BL230+'[9]по будинку'!BL230+'[10]по будинку'!BL230+'[11]по будинку'!BL230+'[12]по будинку'!BL230</f>
        <v>1902.5920917365613</v>
      </c>
      <c r="BB230" s="10">
        <f t="shared" si="115"/>
        <v>625.08217826343821</v>
      </c>
      <c r="BC230" s="23">
        <v>0</v>
      </c>
      <c r="BD230" s="17">
        <f>'[1]експлуатація номерних знаків'!H232+'[2]по будинку'!BP230+'[3]по будинку'!BO230+'[4]по будинку'!BO230+'[5]по будинку'!BO230+'[6]по будинку'!BO230+'[7]по будинку'!BO230+'[8]по будинку'!BO230+'[9]по будинку'!BO230+'[10]по будинку'!BO230+'[11]по будинку'!BO230+'[12]по будинку'!BO230</f>
        <v>7.9025099999999977</v>
      </c>
      <c r="BE230" s="10">
        <f>'[1]експлуатація номерних знаків'!P232+'[2]по будинку'!BQ230+'[3]по будинку'!BP230+'[4]по будинку'!BP230+'[5]по будинку'!BP230+'[6]по будинку'!BP230+'[7]по будинку'!BP230+'[8]по будинку'!BP230+'[9]по будинку'!BP230+'[10]по будинку'!BP230+'[11]по будинку'!BP230+'[12]по будинку'!BP230</f>
        <v>0</v>
      </c>
      <c r="BF230" s="12">
        <f t="shared" si="125"/>
        <v>7.9025099999999977</v>
      </c>
      <c r="BG230" s="29">
        <v>0</v>
      </c>
      <c r="BH230" s="17">
        <f>'[1]Освітлення місць загального кор'!H232+'[2]по будинку'!BT230+'[3]по будинку'!BS230+'[4]по будинку'!BS230+'[5]по будинку'!BS230+'[6]по будинку'!BS230+'[7]по будинку'!BS230+'[8]по будинку'!BS230+'[9]по будинку'!BS230+'[10]по будинку'!BS230+'[11]по будинку'!BS230+'[12]по будинку'!BS230</f>
        <v>11508.312419999998</v>
      </c>
      <c r="BI230" s="10">
        <f>'[1]Освітлення місць загального кор'!Q232+'[2]по будинку'!BU230+'[3]по будинку'!BT230+'[4]по будинку'!BT230+'[5]по будинку'!BT230+'[6]по будинку'!BT230+'[7]по будинку'!BT230+'[8]по будинку'!BT230+'[9]по будинку'!BT230+'[10]по будинку'!BT230+'[11]по будинку'!BT230+'[12]по будинку'!BT230</f>
        <v>12957.669603224103</v>
      </c>
      <c r="BJ230" s="10">
        <v>0</v>
      </c>
      <c r="BK230" s="27">
        <f t="shared" si="137"/>
        <v>1449.357183224105</v>
      </c>
      <c r="BL230" s="17">
        <f>'[1]Енергопостачання ліфтів'!H232+'[2]по будинку'!BX230+'[3]по будинку'!BW230+'[4]по будинку'!BW230+'[5]по будинку'!BW230+'[6]по будинку'!BW230+'[7]по будинку'!BW230+'[8]по будинку'!BW230+'[9]по будинку'!BW230+'[10]по будинку'!BW230+'[11]по будинку'!BW230+'[12]по будинку'!BW230</f>
        <v>6602.1580799999974</v>
      </c>
      <c r="BM230" s="10">
        <f>'[1]Енергопостачання ліфтів'!P232+'[2]по будинку'!BY230+'[3]по будинку'!BX230+'[4]по будинку'!BX230+'[5]по будинку'!BX230+'[6]по будинку'!BX230+'[7]по будинку'!BX230+'[8]по будинку'!BX230+'[9]по будинку'!BX230+'[10]по будинку'!BX230+'[11]по будинку'!BX230+'[12]по будинку'!BX230</f>
        <v>0</v>
      </c>
      <c r="BN230" s="10">
        <f t="shared" si="127"/>
        <v>6602.1580799999974</v>
      </c>
      <c r="BO230" s="23">
        <v>0</v>
      </c>
      <c r="BP230" s="134">
        <f t="shared" si="129"/>
        <v>104298.25122499999</v>
      </c>
      <c r="BQ230" s="12">
        <f t="shared" si="129"/>
        <v>105164.28669933196</v>
      </c>
      <c r="BR230" s="10">
        <v>0</v>
      </c>
      <c r="BS230" s="15">
        <f t="shared" si="139"/>
        <v>866.03547433197673</v>
      </c>
      <c r="BT230" s="30">
        <f t="shared" si="131"/>
        <v>1.0083034515359581</v>
      </c>
    </row>
    <row r="231" spans="1:72" ht="17.100000000000001" customHeight="1" x14ac:dyDescent="0.2">
      <c r="A231" s="135">
        <v>226</v>
      </c>
      <c r="B231" s="39" t="s">
        <v>46</v>
      </c>
      <c r="C231" s="36">
        <v>190</v>
      </c>
      <c r="D231" s="22">
        <f>'[1]Прибирання сходових кліто'!H232+'[2]по будинку'!P231+'[3]по будинку'!O231+'[4]по будинку'!O231+'[5]по будинку'!O231+'[6]по будинку'!O231+'[7]по будинку'!O231+'[8]по будинку'!O231+'[9]по будинку'!O231+'[10]по будинку'!O231+'[11]по будинку'!O231+'[12]по будинку'!O231</f>
        <v>21862.330099999996</v>
      </c>
      <c r="E231" s="11">
        <f>'[1]Прибирання сходових кліто'!Y232+'[2]по будинку'!Q231+'[3]по будинку'!P231+'[4]по будинку'!P231+'[5]по будинку'!P231+'[6]по будинку'!P231+'[7]по будинку'!P231+'[8]по будинку'!P231+'[9]по будинку'!P231+'[10]по будинку'!P231+'[11]по будинку'!P231+'[12]по будинку'!P231</f>
        <v>17073.838098094348</v>
      </c>
      <c r="F231" s="10">
        <f t="shared" si="132"/>
        <v>4788.4920019056481</v>
      </c>
      <c r="G231" s="23">
        <v>0</v>
      </c>
      <c r="H231" s="17">
        <f>'[1]Прибирання прибуд терит.'!H231+'[2]по будинку'!T231+'[3]по будинку'!S231+'[4]по будинку'!S231+'[5]по будинку'!S231+'[6]по будинку'!S231+'[7]по будинку'!S231+'[8]по будинку'!S231+'[9]по будинку'!S231+'[10]по будинку'!S231+'[11]по будинку'!S231+'[12]по будинку'!S231</f>
        <v>54245.625000000015</v>
      </c>
      <c r="I231" s="11">
        <f>'[1]Прибирання прибуд терит.'!AG231+'[2]по будинку'!U231+'[3]по будинку'!T231+'[4]по будинку'!T231+'[5]по будинку'!T231+'[6]по будинку'!T231+'[7]по будинку'!T231+'[8]по будинку'!T231+'[9]по будинку'!T231+'[10]по будинку'!T231+'[11]по будинку'!T231+'[12]по будинку'!T231</f>
        <v>48189.379235101071</v>
      </c>
      <c r="J231" s="10">
        <f t="shared" ref="J231" si="152">H231-I231</f>
        <v>6056.2457648989439</v>
      </c>
      <c r="K231" s="23">
        <v>0</v>
      </c>
      <c r="L231" s="22">
        <f>'[1]Вивезення та знешкодження ТПВ'!H233+'[2]по будинку'!X231+'[3]по будинку'!W231+'[4]по будинку'!W231+'[5]по будинку'!W231</f>
        <v>8183.34</v>
      </c>
      <c r="M231" s="10">
        <f>'[1]Вивезення та знешкодження ТПВ'!V233+'[2]по будинку'!Y231+'[3]по будинку'!X231+'[4]по будинку'!X231+'[5]по будинку'!X231</f>
        <v>8130.8797901717353</v>
      </c>
      <c r="N231" s="10">
        <f t="shared" ref="N231:N250" si="153">L231-M231</f>
        <v>52.460209828264851</v>
      </c>
      <c r="O231" s="15">
        <v>0</v>
      </c>
      <c r="P231" s="17">
        <f>'[1]Приб підвал, тех.поверхів,покр '!H233+'[2]по будинку'!AB231+'[3]по будинку'!AA231+'[4]по будинку'!AA231+'[5]по будинку'!AA231+'[6]по будинку'!AA231+'[7]по будинку'!AA231+'[8]по будинку'!AA231+'[9]по будинку'!AA231+'[10]по будинку'!AA231+'[11]по будинку'!AA231+'[12]по будинку'!AA231</f>
        <v>1061.3543999999999</v>
      </c>
      <c r="Q231" s="11">
        <f>'[1]Приб підвал, тех.поверхів,покр '!Q233+'[2]по будинку'!AC231+'[3]по будинку'!AB231+'[4]по будинку'!AB231+'[5]по будинку'!AB231+'[6]по будинку'!AB231+'[7]по будинку'!AB231+'[8]по будинку'!AB231+'[9]по будинку'!AB231+'[10]по будинку'!AB231+'[11]по будинку'!AB231+'[12]по будинку'!AB231</f>
        <v>0</v>
      </c>
      <c r="R231" s="10">
        <f t="shared" si="118"/>
        <v>1061.3543999999999</v>
      </c>
      <c r="S231" s="23">
        <v>0</v>
      </c>
      <c r="T231" s="17">
        <f>'[1]ТО ліфтів'!H233+'[2]по будинку'!AF231+'[3]по будинку'!AE231+'[4]по будинку'!AE231+'[5]по будинку'!AE231+'[6]по будинку'!AE231+'[7]по будинку'!AE231+'[8]по будинку'!AE231+'[9]по будинку'!AE231+'[10]по будинку'!AE231+'[11]по будинку'!AE231+'[12]по будинку'!AE231</f>
        <v>20843.079307142856</v>
      </c>
      <c r="U231" s="10">
        <f>'[1]ТО ліфтів'!Q233+'[2]по будинку'!AG231+'[3]по будинку'!AF231+'[4]по будинку'!AF231+'[5]по будинку'!AF231+'[6]по будинку'!AF231+'[7]по будинку'!AF231+'[8]по будинку'!AF231+'[9]по будинку'!AF231+'[10]по будинку'!AF231+'[11]по будинку'!AF231+'[12]по будинку'!AF231</f>
        <v>19951.466741053402</v>
      </c>
      <c r="V231" s="10">
        <f t="shared" si="119"/>
        <v>891.61256608945405</v>
      </c>
      <c r="W231" s="23">
        <v>0</v>
      </c>
      <c r="X231" s="17">
        <f>'[1]Обслуг. дисп.'!H233+'[2]по будинку'!AJ231+'[3]по будинку'!AI231+'[4]по будинку'!AI231+'[5]по будинку'!AI231+'[6]по будинку'!AI231+'[7]по будинку'!AI231+'[8]по будинку'!AI231+'[9]по будинку'!AI231+'[10]по будинку'!AI231+'[11]по будинку'!AI231+'[12]по будинку'!AI231</f>
        <v>1956.3514171428565</v>
      </c>
      <c r="Y231" s="10">
        <f>'[1]Обслуг. дисп.'!O233+'[2]по будинку'!AK231+'[3]по будинку'!AJ231+'[4]по будинку'!AJ231+'[5]по будинку'!AJ231+'[6]по будинку'!AJ231+'[7]по будинку'!AJ231+'[8]по будинку'!AJ231+'[9]по будинку'!AJ231+'[10]по будинку'!AJ231+'[11]по будинку'!AJ231+'[12]по будинку'!AJ231</f>
        <v>1948.4497347881063</v>
      </c>
      <c r="Z231" s="10">
        <v>0</v>
      </c>
      <c r="AA231" s="27">
        <f>Y231-X231</f>
        <v>-7.9016823547501644</v>
      </c>
      <c r="AB231" s="17">
        <f>'[1]ТО внутр. буд.сист'!H231+'[2]по будинку'!AN231+'[3]по будинку'!AM231+'[4]по будинку'!AM231+'[5]по будинку'!AM231+'[6]по будинку'!AM231+'[7]по будинку'!AM231+'[8]по будинку'!AM231+'[9]по будинку'!AM231+'[10]по будинку'!AM231+'[11]по будинку'!AM231+'[12]по будинку'!AM231</f>
        <v>30243.227500000001</v>
      </c>
      <c r="AC231" s="10">
        <f>'[1]ТО внутр. буд.сист'!W231+'[2]по будинку'!AO231+'[3]по будинку'!AN231+'[4]по будинку'!AN231+'[5]по будинку'!AN231+'[6]по будинку'!AN231+'[7]по будинку'!AN231+'[8]по будинку'!AN231+'[9]по будинку'!AN231+'[10]по будинку'!AN231+'[11]по будинку'!AN231+'[12]по будинку'!AN231</f>
        <v>15215.0058442679</v>
      </c>
      <c r="AD231" s="10">
        <f t="shared" si="133"/>
        <v>15028.221655732101</v>
      </c>
      <c r="AE231" s="23">
        <v>0</v>
      </c>
      <c r="AF231" s="17">
        <f>[1]Дератизація!H232+'[2]по будинку'!AR231+'[3]по будинку'!AQ231+'[4]по будинку'!AQ231+'[5]по будинку'!AQ231+'[6]по будинку'!AQ231+'[7]по будинку'!AQ231+'[8]по будинку'!AQ231+'[9]по будинку'!AQ231+'[10]по будинку'!AQ231+'[11]по будинку'!AQ231+'[12]по будинку'!AQ231</f>
        <v>1523.0104999999999</v>
      </c>
      <c r="AG231" s="10">
        <f>[1]Дератизація!O232+'[2]по будинку'!AS231+'[3]по будинку'!AR231+'[4]по будинку'!AR231+'[5]по будинку'!AR231+'[6]по будинку'!AR231+'[7]по будинку'!AR231+'[8]по будинку'!AR231+'[9]по будинку'!AR231+'[10]по будинку'!AR231+'[11]по будинку'!AR231+'[12]по будинку'!AR231</f>
        <v>1261.3514621284457</v>
      </c>
      <c r="AH231" s="10">
        <f t="shared" si="123"/>
        <v>261.65903787155412</v>
      </c>
      <c r="AI231" s="23">
        <v>0</v>
      </c>
      <c r="AJ231" s="17">
        <f>[1]Дезінсекція!H233+'[2]по будинку'!AV231+'[3]по будинку'!AU231+'[4]по будинку'!AU231+'[5]по будинку'!AU231+'[6]по будинку'!AU231+'[7]по будинку'!AU231+'[8]по будинку'!AU231+'[9]по будинку'!AU231+'[10]по будинку'!AU231+'[11]по будинку'!AU231+'[12]по будинку'!AU231</f>
        <v>52.489100000000015</v>
      </c>
      <c r="AK231" s="10">
        <f>[1]Дезінсекція!O233+'[2]по будинку'!AW231+'[3]по будинку'!AV231+'[4]по будинку'!AV231+'[5]по будинку'!AV231+'[6]по будинку'!AV231+'[7]по будинку'!AV231+'[8]по будинку'!AV231+'[9]по будинку'!AV231+'[10]по будинку'!AV231+'[11]по будинку'!AV231+'[12]по будинку'!AV231</f>
        <v>0</v>
      </c>
      <c r="AL231" s="10">
        <f t="shared" si="124"/>
        <v>52.489100000000015</v>
      </c>
      <c r="AM231" s="23">
        <v>0</v>
      </c>
      <c r="AN231" s="17">
        <f>'[1]Обслуг. ДВК'!H233+'[2]по будинку'!AZ231+'[3]по будинку'!AY231+'[4]по будинку'!AY231+'[5]по будинку'!AY231+'[6]по будинку'!AY231+'[7]по будинку'!AY231+'[8]по будинку'!AY231+'[9]по будинку'!AY231+'[10]по будинку'!AY231+'[11]по будинку'!AY231+'[12]по будинку'!AY231</f>
        <v>3246.8847999999994</v>
      </c>
      <c r="AO231" s="10">
        <f>'[1]Обслуг. ДВК'!Q233+'[2]по будинку'!BA231+'[3]по будинку'!AZ231+'[4]по будинку'!AZ231+'[5]по будинку'!AZ231+'[6]по будинку'!AZ231+'[7]по будинку'!AZ231+'[8]по будинку'!AZ231+'[9]по будинку'!AZ231+'[10]по будинку'!AZ231+'[11]по будинку'!AZ231+'[12]по будинку'!AZ231</f>
        <v>0</v>
      </c>
      <c r="AP231" s="10">
        <f t="shared" si="134"/>
        <v>3246.8847999999994</v>
      </c>
      <c r="AQ231" s="23">
        <v>0</v>
      </c>
      <c r="AR231" s="17">
        <f>'[1]ТО мереж електропост.'!H234+'[2]по будинку'!BD231+'[3]по будинку'!BC231+'[4]по будинку'!BC231+'[5]по будинку'!BC231+'[6]по будинку'!BC231+'[7]по будинку'!BC231+'[8]по будинку'!BC231+'[9]по будинку'!BC231+'[10]по будинку'!BC231+'[11]по будинку'!BC231+'[12]по будинку'!BC231</f>
        <v>6621.8926000000001</v>
      </c>
      <c r="AS231" s="11">
        <f>'[1]ТО мереж електропост.'!P234+'[2]по будинку'!BE231+'[3]по будинку'!BD231+'[4]по будинку'!BD231+'[5]по будинку'!BD231+'[6]по будинку'!BD231+'[7]по будинку'!BD231+'[8]по будинку'!BD231+'[9]по будинку'!BD231+'[10]по будинку'!BD231+'[11]по будинку'!BD231+'[12]по будинку'!BD231</f>
        <v>9794.9475109839368</v>
      </c>
      <c r="AT231" s="10">
        <f t="shared" si="136"/>
        <v>-3173.0549109839367</v>
      </c>
      <c r="AU231" s="23">
        <v>0</v>
      </c>
      <c r="AV231" s="17">
        <f>'[1]ПР констр.'!H233+'[2]по будинку'!BH231+'[3]по будинку'!BG231+'[4]по будинку'!BG231+'[5]по будинку'!BG231+'[6]по будинку'!BG231+'[7]по будинку'!BG231+'[8]по будинку'!BG231+'[9]по будинку'!BG231+'[10]по будинку'!BG231+'[11]по будинку'!BG231+'[12]по будинку'!BG231</f>
        <v>37851.253899999996</v>
      </c>
      <c r="AW231" s="10">
        <v>48225.04</v>
      </c>
      <c r="AX231" s="10">
        <v>0</v>
      </c>
      <c r="AY231" s="23">
        <f>AW231-AV231</f>
        <v>10373.786100000005</v>
      </c>
      <c r="AZ231" s="17">
        <f>'[1]Прибирання та вивезення снігу'!H232+'[2]по будинку'!BL231+'[3]по будинку'!BK231+'[4]по будинку'!BK231+'[5]по будинку'!BK231+'[6]по будинку'!BK231+'[7]по будинку'!BK231+'[8]по будинку'!BK231+'[9]по будинку'!BK231+'[10]по будинку'!BK231+'[11]по будинку'!BK231+'[12]по будинку'!BK231</f>
        <v>2735.219399999999</v>
      </c>
      <c r="BA231" s="10">
        <f>'[1]Прибирання та вивезення снігу'!R232+'[2]по будинку'!BM231+'[3]по будинку'!BL231+'[4]по будинку'!BL231+'[5]по будинку'!BL231+'[6]по будинку'!BL231+'[7]по будинку'!BL231+'[8]по будинку'!BL231+'[9]по будинку'!BL231+'[10]по будинку'!BL231+'[11]по будинку'!BL231+'[12]по будинку'!BL231</f>
        <v>1493.5798401917232</v>
      </c>
      <c r="BB231" s="10">
        <f>AZ231-BA231</f>
        <v>1241.6395598082759</v>
      </c>
      <c r="BC231" s="23">
        <v>0</v>
      </c>
      <c r="BD231" s="17">
        <f>'[1]експлуатація номерних знаків'!H233+'[2]по будинку'!BP231+'[3]по будинку'!BO231+'[4]по будинку'!BO231+'[5]по будинку'!BO231+'[6]по будинку'!BO231+'[7]по будинку'!BO231+'[8]по будинку'!BO231+'[9]по будинку'!BO231+'[10]по будинку'!BO231+'[11]по будинку'!BO231+'[12]по будинку'!BO231</f>
        <v>5.7862</v>
      </c>
      <c r="BE231" s="10">
        <f>'[1]експлуатація номерних знаків'!P233+'[2]по будинку'!BQ231+'[3]по будинку'!BP231+'[4]по будинку'!BP231+'[5]по будинку'!BP231+'[6]по будинку'!BP231+'[7]по будинку'!BP231+'[8]по будинку'!BP231+'[9]по будинку'!BP231+'[10]по будинку'!BP231+'[11]по будинку'!BP231+'[12]по будинку'!BP231</f>
        <v>0</v>
      </c>
      <c r="BF231" s="12">
        <f t="shared" si="125"/>
        <v>5.7862</v>
      </c>
      <c r="BG231" s="29">
        <v>0</v>
      </c>
      <c r="BH231" s="17">
        <f>'[1]Освітлення місць загального кор'!H233+'[2]по будинку'!BT231+'[3]по будинку'!BS231+'[4]по будинку'!BS231+'[5]по будинку'!BS231+'[6]по будинку'!BS231+'[7]по будинку'!BS231+'[8]по будинку'!BS231+'[9]по будинку'!BS231+'[10]по будинку'!BS231+'[11]по будинку'!BS231+'[12]по будинку'!BS231</f>
        <v>21809.841000000004</v>
      </c>
      <c r="BI231" s="10">
        <f>'[1]Освітлення місць загального кор'!Q233+'[2]по будинку'!BU231+'[3]по будинку'!BT231+'[4]по будинку'!BT231+'[5]по будинку'!BT231+'[6]по будинку'!BT231+'[7]по будинку'!BT231+'[8]по будинку'!BT231+'[9]по будинку'!BT231+'[10]по будинку'!BT231+'[11]по будинку'!BT231+'[12]по будинку'!BT231</f>
        <v>23620.632784979076</v>
      </c>
      <c r="BJ231" s="10">
        <v>0</v>
      </c>
      <c r="BK231" s="27">
        <f t="shared" si="137"/>
        <v>1810.791784979072</v>
      </c>
      <c r="BL231" s="17">
        <f>'[1]Енергопостачання ліфтів'!H233+'[2]по будинку'!BX231+'[3]по будинку'!BW231+'[4]по будинку'!BW231+'[5]по будинку'!BW231+'[6]по будинку'!BW231+'[7]по будинку'!BW231+'[8]по будинку'!BW231+'[9]по будинку'!BW231+'[10]по будинку'!BW231+'[11]по будинку'!BW231+'[12]по будинку'!BW231</f>
        <v>13155.943550000002</v>
      </c>
      <c r="BM231" s="10">
        <f>'[1]Енергопостачання ліфтів'!P233+'[2]по будинку'!BY231+'[3]по будинку'!BX231+'[4]по будинку'!BX231+'[5]по будинку'!BX231+'[6]по будинку'!BX231+'[7]по будинку'!BX231+'[8]по будинку'!BX231+'[9]по будинку'!BX231+'[10]по будинку'!BX231+'[11]по будинку'!BX231+'[12]по будинку'!BX231</f>
        <v>11135.099074230617</v>
      </c>
      <c r="BN231" s="10">
        <f t="shared" si="127"/>
        <v>2020.8444757693851</v>
      </c>
      <c r="BO231" s="23">
        <v>0</v>
      </c>
      <c r="BP231" s="134">
        <f t="shared" si="129"/>
        <v>225397.62877428572</v>
      </c>
      <c r="BQ231" s="12">
        <f t="shared" si="129"/>
        <v>206039.67011599036</v>
      </c>
      <c r="BR231" s="10">
        <f t="shared" si="130"/>
        <v>19357.958658295363</v>
      </c>
      <c r="BS231" s="15">
        <v>0</v>
      </c>
      <c r="BT231" s="30">
        <f t="shared" si="131"/>
        <v>0.91411640502358382</v>
      </c>
    </row>
    <row r="232" spans="1:72" ht="17.100000000000001" customHeight="1" x14ac:dyDescent="0.2">
      <c r="A232" s="136">
        <v>227</v>
      </c>
      <c r="B232" s="39" t="s">
        <v>46</v>
      </c>
      <c r="C232" s="36">
        <v>204</v>
      </c>
      <c r="D232" s="22">
        <f>'[1]Прибирання сходових кліто'!H233+'[2]по будинку'!P232+'[3]по будинку'!O232+'[4]по будинку'!O232+'[5]по будинку'!O232+'[6]по будинку'!O232+'[7]по будинку'!O232+'[8]по будинку'!O232+'[9]по будинку'!O232+'[10]по будинку'!O232+'[11]по будинку'!O232+'[12]по будинку'!O232</f>
        <v>72172.114224000004</v>
      </c>
      <c r="E232" s="11">
        <f>'[1]Прибирання сходових кліто'!Y233+'[2]по будинку'!Q232+'[3]по будинку'!P232+'[4]по будинку'!P232+'[5]по будинку'!P232+'[6]по будинку'!P232+'[7]по будинку'!P232+'[8]по будинку'!P232+'[9]по будинку'!P232+'[10]по будинку'!P232+'[11]по будинку'!P232+'[12]по будинку'!P232</f>
        <v>69657.782313459844</v>
      </c>
      <c r="F232" s="10">
        <f t="shared" si="132"/>
        <v>2514.3319105401606</v>
      </c>
      <c r="G232" s="23">
        <v>0</v>
      </c>
      <c r="H232" s="17">
        <f>'[1]Прибирання прибуд терит.'!H232+'[2]по будинку'!T232+'[3]по будинку'!S232+'[4]по будинку'!S232+'[5]по будинку'!S232+'[6]по будинку'!S232+'[7]по будинку'!S232+'[8]по будинку'!S232+'[9]по будинку'!S232+'[10]по будинку'!S232+'[11]по будинку'!S232+'[12]по будинку'!S232</f>
        <v>128819.82709200002</v>
      </c>
      <c r="I232" s="11">
        <f>'[1]Прибирання прибуд терит.'!AG232+'[2]по будинку'!U232+'[3]по будинку'!T232+'[4]по будинку'!T232+'[5]по будинку'!T232+'[6]по будинку'!T232+'[7]по будинку'!T232+'[8]по будинку'!T232+'[9]по будинку'!T232+'[10]по будинку'!T232+'[11]по будинку'!T232+'[12]по будинку'!T232</f>
        <v>141414.05318469874</v>
      </c>
      <c r="J232" s="10">
        <v>0</v>
      </c>
      <c r="K232" s="23">
        <f>I232-H232</f>
        <v>12594.226092698722</v>
      </c>
      <c r="L232" s="22">
        <f>'[1]Вивезення та знешкодження ТПВ'!H234+'[2]по будинку'!X232+'[3]по будинку'!W232+'[4]по будинку'!W232+'[5]по будинку'!W232</f>
        <v>26116.280699999996</v>
      </c>
      <c r="M232" s="10">
        <f>'[1]Вивезення та знешкодження ТПВ'!V234+'[2]по будинку'!Y232+'[3]по будинку'!X232+'[4]по будинку'!X232+'[5]по будинку'!X232</f>
        <v>27937.355070257083</v>
      </c>
      <c r="N232" s="10">
        <v>0</v>
      </c>
      <c r="O232" s="15">
        <f t="shared" si="117"/>
        <v>1821.0743702570871</v>
      </c>
      <c r="P232" s="17">
        <f>'[1]Приб підвал, тех.поверхів,покр '!H234+'[2]по будинку'!AB232+'[3]по будинку'!AA232+'[4]по будинку'!AA232+'[5]по будинку'!AA232+'[6]по будинку'!AA232+'[7]по будинку'!AA232+'[8]по будинку'!AA232+'[9]по будинку'!AA232+'[10]по будинку'!AA232+'[11]по будинку'!AA232+'[12]по будинку'!AA232</f>
        <v>3458.0964719999993</v>
      </c>
      <c r="Q232" s="11">
        <f>'[1]Приб підвал, тех.поверхів,покр '!Q234+'[2]по будинку'!AC232+'[3]по будинку'!AB232+'[4]по будинку'!AB232+'[5]по будинку'!AB232+'[6]по будинку'!AB232+'[7]по будинку'!AB232+'[8]по будинку'!AB232+'[9]по будинку'!AB232+'[10]по будинку'!AB232+'[11]по будинку'!AB232+'[12]по будинку'!AB232</f>
        <v>1843.8931431340675</v>
      </c>
      <c r="R232" s="10">
        <f t="shared" si="118"/>
        <v>1614.2033288659318</v>
      </c>
      <c r="S232" s="23">
        <v>0</v>
      </c>
      <c r="T232" s="17">
        <f>'[1]ТО ліфтів'!H234+'[2]по будинку'!AF232+'[3]по будинку'!AE232+'[4]по будинку'!AE232+'[5]по будинку'!AE232+'[6]по будинку'!AE232+'[7]по будинку'!AE232+'[8]по будинку'!AE232+'[9]по будинку'!AE232+'[10]по будинку'!AE232+'[11]по будинку'!AE232+'[12]по будинку'!AE232</f>
        <v>76350.844283999992</v>
      </c>
      <c r="U232" s="10">
        <f>'[1]ТО ліфтів'!Q234+'[2]по будинку'!AG232+'[3]по будинку'!AF232+'[4]по будинку'!AF232+'[5]по будинку'!AF232+'[6]по будинку'!AF232+'[7]по будинку'!AF232+'[8]по будинку'!AF232+'[9]по будинку'!AF232+'[10]по будинку'!AF232+'[11]по будинку'!AF232+'[12]по будинку'!AF232</f>
        <v>70871.813776770156</v>
      </c>
      <c r="V232" s="10">
        <f t="shared" si="119"/>
        <v>5479.0305072298361</v>
      </c>
      <c r="W232" s="23">
        <v>0</v>
      </c>
      <c r="X232" s="17">
        <f>'[1]Обслуг. дисп.'!H234+'[2]по будинку'!AJ232+'[3]по будинку'!AI232+'[4]по будинку'!AI232+'[5]по будинку'!AI232+'[6]по будинку'!AI232+'[7]по будинку'!AI232+'[8]по будинку'!AI232+'[9]по будинку'!AI232+'[10]по будинку'!AI232+'[11]по будинку'!AI232+'[12]по будинку'!AI232</f>
        <v>7000.0676820000017</v>
      </c>
      <c r="Y232" s="10">
        <f>'[1]Обслуг. дисп.'!O234+'[2]по будинку'!AK232+'[3]по будинку'!AJ232+'[4]по будинку'!AJ232+'[5]по будинку'!AJ232+'[6]по будинку'!AJ232+'[7]по будинку'!AJ232+'[8]по будинку'!AJ232+'[9]по будинку'!AJ232+'[10]по будинку'!AJ232+'[11]по будинку'!AJ232+'[12]по будинку'!AJ232</f>
        <v>6819.5740717583731</v>
      </c>
      <c r="Z232" s="10">
        <v>0</v>
      </c>
      <c r="AA232" s="27">
        <f t="shared" ref="AA232:AA233" si="154">Y232-X232</f>
        <v>-180.49361024162863</v>
      </c>
      <c r="AB232" s="17">
        <f>'[1]ТО внутр. буд.сист'!H232+'[2]по будинку'!AN232+'[3]по будинку'!AM232+'[4]по будинку'!AM232+'[5]по будинку'!AM232+'[6]по будинку'!AM232+'[7]по будинку'!AM232+'[8]по будинку'!AM232+'[9]по будинку'!AM232+'[10]по будинку'!AM232+'[11]по будинку'!AM232+'[12]по будинку'!AM232</f>
        <v>109965.16753199998</v>
      </c>
      <c r="AC232" s="10">
        <f>'[1]ТО внутр. буд.сист'!W232+'[2]по будинку'!AO232+'[3]по будинку'!AN232+'[4]по будинку'!AN232+'[5]по будинку'!AN232+'[6]по будинку'!AN232+'[7]по будинку'!AN232+'[8]по будинку'!AN232+'[9]по будинку'!AN232+'[10]по будинку'!AN232+'[11]по будинку'!AN232+'[12]по будинку'!AN232</f>
        <v>52486.730680492234</v>
      </c>
      <c r="AD232" s="10">
        <f t="shared" si="133"/>
        <v>57478.436851507744</v>
      </c>
      <c r="AE232" s="23">
        <v>0</v>
      </c>
      <c r="AF232" s="17">
        <f>[1]Дератизація!H233+'[2]по будинку'!AR232+'[3]по будинку'!AQ232+'[4]по будинку'!AQ232+'[5]по будинку'!AQ232+'[6]по будинку'!AQ232+'[7]по будинку'!AQ232+'[8]по будинку'!AQ232+'[9]по будинку'!AQ232+'[10]по будинку'!AQ232+'[11]по будинку'!AQ232+'[12]по будинку'!AQ232</f>
        <v>3122.0524560000008</v>
      </c>
      <c r="AG232" s="10">
        <f>[1]Дератизація!O233+'[2]по будинку'!AS232+'[3]по будинку'!AR232+'[4]по будинку'!AR232+'[5]по будинку'!AR232+'[6]по будинку'!AR232+'[7]по будинку'!AR232+'[8]по будинку'!AR232+'[9]по будинку'!AR232+'[10]по будинку'!AR232+'[11]по будинку'!AR232+'[12]по будинку'!AR232</f>
        <v>2577.3350139159561</v>
      </c>
      <c r="AH232" s="10">
        <f t="shared" si="123"/>
        <v>544.71744208404471</v>
      </c>
      <c r="AI232" s="23">
        <v>0</v>
      </c>
      <c r="AJ232" s="17">
        <f>[1]Дезінсекція!H234+'[2]по будинку'!AV232+'[3]по будинку'!AU232+'[4]по будинку'!AU232+'[5]по будинку'!AU232+'[6]по будинку'!AU232+'[7]по будинку'!AU232+'[8]по будинку'!AU232+'[9]по будинку'!AU232+'[10]по будинку'!AU232+'[11]по будинку'!AU232+'[12]по будинку'!AU232</f>
        <v>133.84621199999998</v>
      </c>
      <c r="AK232" s="10">
        <f>[1]Дезінсекція!O234+'[2]по будинку'!AW232+'[3]по будинку'!AV232+'[4]по будинку'!AV232+'[5]по будинку'!AV232+'[6]по будинку'!AV232+'[7]по будинку'!AV232+'[8]по будинку'!AV232+'[9]по будинку'!AV232+'[10]по будинку'!AV232+'[11]по будинку'!AV232+'[12]по будинку'!AV232</f>
        <v>11060.411616310601</v>
      </c>
      <c r="AL232" s="10">
        <v>0</v>
      </c>
      <c r="AM232" s="23">
        <f>AK232-AJ232</f>
        <v>10926.565404310601</v>
      </c>
      <c r="AN232" s="17">
        <f>'[1]Обслуг. ДВК'!H234+'[2]по будинку'!AZ232+'[3]по будинку'!AY232+'[4]по будинку'!AY232+'[5]по будинку'!AY232+'[6]по будинку'!AY232+'[7]по будинку'!AY232+'[8]по будинку'!AY232+'[9]по будинку'!AY232+'[10]по будинку'!AY232+'[11]по будинку'!AY232+'[12]по будинку'!AY232</f>
        <v>10864.545947999999</v>
      </c>
      <c r="AO232" s="10">
        <f>'[1]Обслуг. ДВК'!Q234+'[2]по будинку'!BA232+'[3]по будинку'!AZ232+'[4]по будинку'!AZ232+'[5]по будинку'!AZ232+'[6]по будинку'!AZ232+'[7]по будинку'!AZ232+'[8]по будинку'!AZ232+'[9]по будинку'!AZ232+'[10]по будинку'!AZ232+'[11]по будинку'!AZ232+'[12]по будинку'!AZ232</f>
        <v>17845.971380208288</v>
      </c>
      <c r="AP232" s="10">
        <v>0</v>
      </c>
      <c r="AQ232" s="23">
        <f>AO232-AN232</f>
        <v>6981.4254322082888</v>
      </c>
      <c r="AR232" s="17">
        <f>'[1]ТО мереж електропост.'!H235+'[2]по будинку'!BD232+'[3]по будинку'!BC232+'[4]по будинку'!BC232+'[5]по будинку'!BC232+'[6]по будинку'!BC232+'[7]по будинку'!BC232+'[8]по будинку'!BC232+'[9]по будинку'!BC232+'[10]по будинку'!BC232+'[11]по будинку'!BC232+'[12]по будинку'!BC232</f>
        <v>48957.379872000012</v>
      </c>
      <c r="AS232" s="11">
        <f>'[1]ТО мереж електропост.'!P235+'[2]по будинку'!BE232+'[3]по будинку'!BD232+'[4]по будинку'!BD232+'[5]по будинку'!BD232+'[6]по будинку'!BD232+'[7]по будинку'!BD232+'[8]по будинку'!BD232+'[9]по будинку'!BD232+'[10]по будинку'!BD232+'[11]по будинку'!BD232+'[12]по будинку'!BD232</f>
        <v>11495.146351183184</v>
      </c>
      <c r="AT232" s="10">
        <f t="shared" si="136"/>
        <v>37462.23352081683</v>
      </c>
      <c r="AU232" s="23">
        <v>0</v>
      </c>
      <c r="AV232" s="17">
        <f>'[1]ПР констр.'!H234+'[2]по будинку'!BH232+'[3]по будинку'!BG232+'[4]по будинку'!BG232+'[5]по будинку'!BG232+'[6]по будинку'!BG232+'[7]по будинку'!BG232+'[8]по будинку'!BG232+'[9]по будинку'!BG232+'[10]по будинку'!BG232+'[11]по будинку'!BG232+'[12]по будинку'!BG232</f>
        <v>143156.09763599999</v>
      </c>
      <c r="AW232" s="10">
        <v>36466.959999999999</v>
      </c>
      <c r="AX232" s="10">
        <f t="shared" si="135"/>
        <v>106689.137636</v>
      </c>
      <c r="AY232" s="23">
        <v>0</v>
      </c>
      <c r="AZ232" s="17">
        <f>'[1]Прибирання та вивезення снігу'!H233+'[2]по будинку'!BL232+'[3]по будинку'!BK232+'[4]по будинку'!BK232+'[5]по будинку'!BK232+'[6]по будинку'!BK232+'[7]по будинку'!BK232+'[8]по будинку'!BK232+'[9]по будинку'!BK232+'[10]по будинку'!BK232+'[11]по будинку'!BK232+'[12]по будинку'!BK232</f>
        <v>9197.3659920000027</v>
      </c>
      <c r="BA232" s="10">
        <f>'[1]Прибирання та вивезення снігу'!R233+'[2]по будинку'!BM232+'[3]по будинку'!BL232+'[4]по будинку'!BL232+'[5]по будинку'!BL232+'[6]по будинку'!BL232+'[7]по будинку'!BL232+'[8]по будинку'!BL232+'[9]по будинку'!BL232+'[10]по будинку'!BL232+'[11]по будинку'!BL232+'[12]по будинку'!BL232</f>
        <v>4861.534480527911</v>
      </c>
      <c r="BB232" s="10">
        <f>AZ232-BA232</f>
        <v>4335.8315114720917</v>
      </c>
      <c r="BC232" s="23">
        <v>0</v>
      </c>
      <c r="BD232" s="17">
        <f>'[1]експлуатація номерних знаків'!H234+'[2]по будинку'!BP232+'[3]по будинку'!BO232+'[4]по будинку'!BO232+'[5]по будинку'!BO232+'[6]по будинку'!BO232+'[7]по будинку'!BO232+'[8]по будинку'!BO232+'[9]по будинку'!BO232+'[10]по будинку'!BO232+'[11]по будинку'!BO232+'[12]по будинку'!BO232</f>
        <v>10.183152000000002</v>
      </c>
      <c r="BE232" s="10">
        <f>'[1]експлуатація номерних знаків'!P234+'[2]по будинку'!BQ232+'[3]по будинку'!BP232+'[4]по будинку'!BP232+'[5]по будинку'!BP232+'[6]по будинку'!BP232+'[7]по будинку'!BP232+'[8]по будинку'!BP232+'[9]по будинку'!BP232+'[10]по будинку'!BP232+'[11]по будинку'!BP232+'[12]по будинку'!BP232</f>
        <v>0</v>
      </c>
      <c r="BF232" s="12">
        <f t="shared" si="125"/>
        <v>10.183152000000002</v>
      </c>
      <c r="BG232" s="29">
        <v>0</v>
      </c>
      <c r="BH232" s="17">
        <f>'[1]Освітлення місць загального кор'!H234+'[2]по будинку'!BT232+'[3]по будинку'!BS232+'[4]по будинку'!BS232+'[5]по будинку'!BS232+'[6]по будинку'!BS232+'[7]по будинку'!BS232+'[8]по будинку'!BS232+'[9]по будинку'!BS232+'[10]по будинку'!BS232+'[11]по будинку'!BS232+'[12]по будинку'!BS232</f>
        <v>41124.267012000011</v>
      </c>
      <c r="BI232" s="10">
        <f>'[1]Освітлення місць загального кор'!Q234+'[2]по будинку'!BU232+'[3]по будинку'!BT232+'[4]по будинку'!BT232+'[5]по будинку'!BT232+'[6]по будинку'!BT232+'[7]по будинку'!BT232+'[8]по будинку'!BT232+'[9]по будинку'!BT232+'[10]по будинку'!BT232+'[11]по будинку'!BT232+'[12]по будинку'!BT232</f>
        <v>30571.695748338963</v>
      </c>
      <c r="BJ232" s="10">
        <f t="shared" si="126"/>
        <v>10552.571263661048</v>
      </c>
      <c r="BK232" s="27">
        <v>0</v>
      </c>
      <c r="BL232" s="17">
        <f>'[1]Енергопостачання ліфтів'!H234+'[2]по будинку'!BX232+'[3]по будинку'!BW232+'[4]по будинку'!BW232+'[5]по будинку'!BW232+'[6]по будинку'!BW232+'[7]по будинку'!BW232+'[8]по будинку'!BW232+'[9]по будинку'!BW232+'[10]по будинку'!BW232+'[11]по будинку'!BW232+'[12]по будинку'!BW232</f>
        <v>35645.949383999992</v>
      </c>
      <c r="BM232" s="10">
        <f>'[1]Енергопостачання ліфтів'!P234+'[2]по будинку'!BY232+'[3]по будинку'!BX232+'[4]по будинку'!BX232+'[5]по будинку'!BX232+'[6]по будинку'!BX232+'[7]по будинку'!BX232+'[8]по будинку'!BX232+'[9]по будинку'!BX232+'[10]по будинку'!BX232+'[11]по будинку'!BX232+'[12]по будинку'!BX232</f>
        <v>21251.35030544682</v>
      </c>
      <c r="BN232" s="10">
        <f t="shared" si="127"/>
        <v>14394.599078553172</v>
      </c>
      <c r="BO232" s="23">
        <v>0</v>
      </c>
      <c r="BP232" s="134">
        <f t="shared" si="129"/>
        <v>716094.08564999991</v>
      </c>
      <c r="BQ232" s="12">
        <f t="shared" si="129"/>
        <v>507161.60713650222</v>
      </c>
      <c r="BR232" s="10">
        <f t="shared" si="130"/>
        <v>208932.47851349768</v>
      </c>
      <c r="BS232" s="15">
        <v>0</v>
      </c>
      <c r="BT232" s="30">
        <f t="shared" si="131"/>
        <v>0.70823320189294781</v>
      </c>
    </row>
    <row r="233" spans="1:72" ht="17.100000000000001" customHeight="1" x14ac:dyDescent="0.2">
      <c r="A233" s="136">
        <v>228</v>
      </c>
      <c r="B233" s="39" t="s">
        <v>46</v>
      </c>
      <c r="C233" s="36">
        <v>210</v>
      </c>
      <c r="D233" s="22">
        <f>'[1]Прибирання сходових кліто'!H234+'[2]по будинку'!P233+'[3]по будинку'!O233+'[4]по будинку'!O233+'[5]по будинку'!O233+'[6]по будинку'!O233+'[7]по будинку'!O233+'[8]по будинку'!O233+'[9]по будинку'!O233+'[10]по будинку'!O233+'[11]по будинку'!O233+'[12]по будинку'!O233</f>
        <v>26003.445374000003</v>
      </c>
      <c r="E233" s="11">
        <f>'[1]Прибирання сходових кліто'!Y234+'[2]по будинку'!Q233+'[3]по будинку'!P233+'[4]по будинку'!P233+'[5]по будинку'!P233+'[6]по будинку'!P233+'[7]по будинку'!P233+'[8]по будинку'!P233+'[9]по будинку'!P233+'[10]по будинку'!P233+'[11]по будинку'!P233+'[12]по будинку'!P233</f>
        <v>27441.214610965704</v>
      </c>
      <c r="F233" s="10">
        <v>0</v>
      </c>
      <c r="G233" s="23">
        <f>E233-D233</f>
        <v>1437.7692369657016</v>
      </c>
      <c r="H233" s="17">
        <f>'[1]Прибирання прибуд терит.'!H233+'[2]по будинку'!T233+'[3]по будинку'!S233+'[4]по будинку'!S233+'[5]по будинку'!S233+'[6]по будинку'!S233+'[7]по будинку'!S233+'[8]по будинку'!S233+'[9]по будинку'!S233+'[10]по будинку'!S233+'[11]по будинку'!S233+'[12]по будинку'!S233</f>
        <v>46349.512365999995</v>
      </c>
      <c r="I233" s="11">
        <f>'[1]Прибирання прибуд терит.'!AG233+'[2]по будинку'!U233+'[3]по будинку'!T233+'[4]по будинку'!T233+'[5]по будинку'!T233+'[6]по будинку'!T233+'[7]по будинку'!T233+'[8]по будинку'!T233+'[9]по будинку'!T233+'[10]по будинку'!T233+'[11]по будинку'!T233+'[12]по будинку'!T233</f>
        <v>57466.229285078916</v>
      </c>
      <c r="J233" s="10">
        <v>0</v>
      </c>
      <c r="K233" s="23">
        <f t="shared" ref="K233:K235" si="155">I233-H233</f>
        <v>11116.716919078921</v>
      </c>
      <c r="L233" s="22">
        <f>'[1]Вивезення та знешкодження ТПВ'!H235+'[2]по будинку'!X233+'[3]по будинку'!W233+'[4]по будинку'!W233+'[5]по будинку'!W233</f>
        <v>10578.638349999999</v>
      </c>
      <c r="M233" s="10">
        <f>'[1]Вивезення та знешкодження ТПВ'!V235+'[2]по будинку'!Y233+'[3]по будинку'!X233+'[4]по будинку'!X233+'[5]по будинку'!X233</f>
        <v>11258.527451020276</v>
      </c>
      <c r="N233" s="10">
        <v>0</v>
      </c>
      <c r="O233" s="15">
        <f t="shared" si="117"/>
        <v>679.88910102027694</v>
      </c>
      <c r="P233" s="17">
        <f>'[1]Приб підвал, тех.поверхів,покр '!H235+'[2]по будинку'!AB233+'[3]по будинку'!AA233+'[4]по будинку'!AA233+'[5]по будинку'!AA233+'[6]по будинку'!AA233+'[7]по будинку'!AA233+'[8]по будинку'!AA233+'[9]по будинку'!AA233+'[10]по будинку'!AA233+'[11]по будинку'!AA233+'[12]по будинку'!AA233</f>
        <v>1314.6399060000001</v>
      </c>
      <c r="Q233" s="11">
        <f>'[1]Приб підвал, тех.поверхів,покр '!Q235+'[2]по будинку'!AC233+'[3]по будинку'!AB233+'[4]по будинку'!AB233+'[5]по будинку'!AB233+'[6]по будинку'!AB233+'[7]по будинку'!AB233+'[8]по будинку'!AB233+'[9]по будинку'!AB233+'[10]по будинку'!AB233+'[11]по будинку'!AB233+'[12]по будинку'!AB233</f>
        <v>11.48500799734871</v>
      </c>
      <c r="R233" s="10">
        <f t="shared" si="118"/>
        <v>1303.1548980026514</v>
      </c>
      <c r="S233" s="23">
        <v>0</v>
      </c>
      <c r="T233" s="17">
        <f>'[1]ТО ліфтів'!H235+'[2]по будинку'!AF233+'[3]по будинку'!AE233+'[4]по будинку'!AE233+'[5]по будинку'!AE233+'[6]по будинку'!AE233+'[7]по будинку'!AE233+'[8]по будинку'!AE233+'[9]по будинку'!AE233+'[10]по будинку'!AE233+'[11]по будинку'!AE233+'[12]по будинку'!AE233</f>
        <v>10661.147854000001</v>
      </c>
      <c r="U233" s="10">
        <f>'[1]ТО ліфтів'!Q235+'[2]по будинку'!AG233+'[3]по будинку'!AF233+'[4]по будинку'!AF233+'[5]по будинку'!AF233+'[6]по будинку'!AF233+'[7]по будинку'!AF233+'[8]по будинку'!AF233+'[9]по будинку'!AF233+'[10]по будинку'!AF233+'[11]по будинку'!AF233+'[12]по будинку'!AF233</f>
        <v>10124.533050249152</v>
      </c>
      <c r="V233" s="10">
        <f t="shared" si="119"/>
        <v>536.6148037508483</v>
      </c>
      <c r="W233" s="23">
        <v>0</v>
      </c>
      <c r="X233" s="17">
        <f>'[1]Обслуг. дисп.'!H235+'[2]по будинку'!AJ233+'[3]по будинку'!AI233+'[4]по будинку'!AI233+'[5]по будинку'!AI233+'[6]по будинку'!AI233+'[7]по будинку'!AI233+'[8]по будинку'!AI233+'[9]по будинку'!AI233+'[10]по будинку'!AI233+'[11]по будинку'!AI233+'[12]по будинку'!AI233</f>
        <v>972.32178599999986</v>
      </c>
      <c r="Y233" s="10">
        <f>'[1]Обслуг. дисп.'!O235+'[2]по будинку'!AK233+'[3]по будинку'!AJ233+'[4]по будинку'!AJ233+'[5]по будинку'!AJ233+'[6]по будинку'!AJ233+'[7]по будинку'!AJ233+'[8]по будинку'!AJ233+'[9]по будинку'!AJ233+'[10]по будинку'!AJ233+'[11]по будинку'!AJ233+'[12]по будинку'!AJ233</f>
        <v>972.26476131843401</v>
      </c>
      <c r="Z233" s="10">
        <v>0</v>
      </c>
      <c r="AA233" s="27">
        <f t="shared" si="154"/>
        <v>-5.7024681565849278E-2</v>
      </c>
      <c r="AB233" s="17">
        <f>'[1]ТО внутр. буд.сист'!H233+'[2]по будинку'!AN233+'[3]по будинку'!AM233+'[4]по будинку'!AM233+'[5]по будинку'!AM233+'[6]по будинку'!AM233+'[7]по будинку'!AM233+'[8]по будинку'!AM233+'[9]по будинку'!AM233+'[10]по будинку'!AM233+'[11]по будинку'!AM233+'[12]по будинку'!AM233</f>
        <v>37029.749153999997</v>
      </c>
      <c r="AC233" s="10">
        <f>'[1]ТО внутр. буд.сист'!W233+'[2]по будинку'!AO233+'[3]по будинку'!AN233+'[4]по будинку'!AN233+'[5]по будинку'!AN233+'[6]по будинку'!AN233+'[7]по будинку'!AN233+'[8]по будинку'!AN233+'[9]по будинку'!AN233+'[10]по будинку'!AN233+'[11]по будинку'!AN233+'[12]по будинку'!AN233</f>
        <v>30822.000101204128</v>
      </c>
      <c r="AD233" s="10">
        <f t="shared" si="133"/>
        <v>6207.7490527958689</v>
      </c>
      <c r="AE233" s="23">
        <v>0</v>
      </c>
      <c r="AF233" s="17">
        <f>[1]Дератизація!H234+'[2]по будинку'!AR233+'[3]по будинку'!AQ233+'[4]по будинку'!AQ233+'[5]по будинку'!AQ233+'[6]по будинку'!AQ233+'[7]по будинку'!AQ233+'[8]по будинку'!AQ233+'[9]по будинку'!AQ233+'[10]по будинку'!AQ233+'[11]по будинку'!AQ233+'[12]по будинку'!AQ233</f>
        <v>1401.5281060000002</v>
      </c>
      <c r="AG233" s="10">
        <f>[1]Дератизація!O234+'[2]по будинку'!AS233+'[3]по будинку'!AR233+'[4]по будинку'!AR233+'[5]по будинку'!AR233+'[6]по будинку'!AR233+'[7]по будинку'!AR233+'[8]по будинку'!AR233+'[9]по будинку'!AR233+'[10]по будинку'!AR233+'[11]по будинку'!AR233+'[12]по будинку'!AR233</f>
        <v>1164.1207827352205</v>
      </c>
      <c r="AH233" s="10">
        <f t="shared" si="123"/>
        <v>237.40732326477973</v>
      </c>
      <c r="AI233" s="23">
        <v>0</v>
      </c>
      <c r="AJ233" s="17">
        <f>[1]Дезінсекція!H235+'[2]по будинку'!AV233+'[3]по будинку'!AU233+'[4]по будинку'!AU233+'[5]по будинку'!AU233+'[6]по будинку'!AU233+'[7]по будинку'!AU233+'[8]по будинку'!AU233+'[9]по будинку'!AU233+'[10]по будинку'!AU233+'[11]по будинку'!AU233+'[12]по будинку'!AU233</f>
        <v>52.13371999999999</v>
      </c>
      <c r="AK233" s="10">
        <f>[1]Дезінсекція!O235+'[2]по будинку'!AW233+'[3]по будинку'!AV233+'[4]по будинку'!AV233+'[5]по будинку'!AV233+'[6]по будинку'!AV233+'[7]по будинку'!AV233+'[8]по будинку'!AV233+'[9]по будинку'!AV233+'[10]по будинку'!AV233+'[11]по будинку'!AV233+'[12]по будинку'!AV233</f>
        <v>0</v>
      </c>
      <c r="AL233" s="10">
        <f t="shared" si="124"/>
        <v>52.13371999999999</v>
      </c>
      <c r="AM233" s="23">
        <v>0</v>
      </c>
      <c r="AN233" s="17">
        <f>'[1]Обслуг. ДВК'!H235+'[2]по будинку'!AZ233+'[3]по будинку'!AY233+'[4]по будинку'!AY233+'[5]по будинку'!AY233+'[6]по будинку'!AY233+'[7]по будинку'!AY233+'[8]по будинку'!AY233+'[9]по будинку'!AY233+'[10]по будинку'!AY233+'[11]по будинку'!AY233+'[12]по будинку'!AY233</f>
        <v>9901.943752000001</v>
      </c>
      <c r="AO233" s="10">
        <f>'[1]Обслуг. ДВК'!Q235+'[2]по будинку'!BA233+'[3]по будинку'!AZ233+'[4]по будинку'!AZ233+'[5]по будинку'!AZ233+'[6]по будинку'!AZ233+'[7]по будинку'!AZ233+'[8]по будинку'!AZ233+'[9]по будинку'!AZ233+'[10]по будинку'!AZ233+'[11]по будинку'!AZ233+'[12]по будинку'!AZ233</f>
        <v>14124.725498214391</v>
      </c>
      <c r="AP233" s="10">
        <v>0</v>
      </c>
      <c r="AQ233" s="23">
        <f t="shared" ref="AQ233:AQ235" si="156">AO233-AN233</f>
        <v>4222.7817462143903</v>
      </c>
      <c r="AR233" s="17">
        <f>'[1]ТО мереж електропост.'!H236+'[2]по будинку'!BD233+'[3]по будинку'!BC233+'[4]по будинку'!BC233+'[5]по будинку'!BC233+'[6]по будинку'!BC233+'[7]по будинку'!BC233+'[8]по будинку'!BC233+'[9]по будинку'!BC233+'[10]по будинку'!BC233+'[11]по будинку'!BC233+'[12]по будинку'!BC233</f>
        <v>3348.7267480000005</v>
      </c>
      <c r="AS233" s="11">
        <f>'[1]ТО мереж електропост.'!P236+'[2]по будинку'!BE233+'[3]по будинку'!BD233+'[4]по будинку'!BD233+'[5]по будинку'!BD233+'[6]по будинку'!BD233+'[7]по будинку'!BD233+'[8]по будинку'!BD233+'[9]по будинку'!BD233+'[10]по будинку'!BD233+'[11]по будинку'!BD233+'[12]по будинку'!BD233</f>
        <v>11309.508018118393</v>
      </c>
      <c r="AT233" s="10">
        <f t="shared" si="136"/>
        <v>-7960.7812701183921</v>
      </c>
      <c r="AU233" s="23">
        <v>0</v>
      </c>
      <c r="AV233" s="17">
        <f>'[1]ПР констр.'!H235+'[2]по будинку'!BH233+'[3]по будинку'!BG233+'[4]по будинку'!BG233+'[5]по будинку'!BG233+'[6]по будинку'!BG233+'[7]по будинку'!BG233+'[8]по будинку'!BG233+'[9]по будинку'!BG233+'[10]по будинку'!BG233+'[11]по будинку'!BG233+'[12]по будинку'!BG233</f>
        <v>38958.238913000001</v>
      </c>
      <c r="AW233" s="10">
        <v>54607</v>
      </c>
      <c r="AX233" s="10">
        <v>0</v>
      </c>
      <c r="AY233" s="23">
        <f>AW233-AV233</f>
        <v>15648.761086999999</v>
      </c>
      <c r="AZ233" s="17">
        <f>'[1]Прибирання та вивезення снігу'!H234+'[2]по будинку'!BL233+'[3]по будинку'!BK233+'[4]по будинку'!BK233+'[5]по будинку'!BK233+'[6]по будинку'!BK233+'[7]по будинку'!BK233+'[8]по будинку'!BK233+'[9]по будинку'!BK233+'[10]по будинку'!BK233+'[11]по будинку'!BK233+'[12]по будинку'!BK233</f>
        <v>4358.816073</v>
      </c>
      <c r="BA233" s="10">
        <f>'[1]Прибирання та вивезення снігу'!R234+'[2]по будинку'!BM233+'[3]по будинку'!BL233+'[4]по будинку'!BL233+'[5]по будинку'!BL233+'[6]по будинку'!BL233+'[7]по будинку'!BL233+'[8]по будинку'!BL233+'[9]по будинку'!BL233+'[10]по будинку'!BL233+'[11]по будинку'!BL233+'[12]по будинку'!BL233</f>
        <v>4712.1007899634251</v>
      </c>
      <c r="BB233" s="10">
        <v>0</v>
      </c>
      <c r="BC233" s="23">
        <f t="shared" ref="BC233" si="157">BA233-AZ233</f>
        <v>353.28471696342513</v>
      </c>
      <c r="BD233" s="17">
        <f>'[1]експлуатація номерних знаків'!H235+'[2]по будинку'!BP233+'[3]по будинку'!BO233+'[4]по будинку'!BO233+'[5]по будинку'!BO233+'[6]по будинку'!BO233+'[7]по будинку'!BO233+'[8]по будинку'!BO233+'[9]по будинку'!BO233+'[10]по будинку'!BO233+'[11]по будинку'!BO233+'[12]по будинку'!BO233</f>
        <v>6.0823340000000004</v>
      </c>
      <c r="BE233" s="10">
        <f>'[1]експлуатація номерних знаків'!P235+'[2]по будинку'!BQ233+'[3]по будинку'!BP233+'[4]по будинку'!BP233+'[5]по будинку'!BP233+'[6]по будинку'!BP233+'[7]по будинку'!BP233+'[8]по будинку'!BP233+'[9]по будинку'!BP233+'[10]по будинку'!BP233+'[11]по будинку'!BP233+'[12]по будинку'!BP233</f>
        <v>0</v>
      </c>
      <c r="BF233" s="12">
        <f t="shared" si="125"/>
        <v>6.0823340000000004</v>
      </c>
      <c r="BG233" s="29">
        <v>0</v>
      </c>
      <c r="BH233" s="17">
        <f>'[1]Освітлення місць загального кор'!H235+'[2]по будинку'!BT233+'[3]по будинку'!BS233+'[4]по будинку'!BS233+'[5]по будинку'!BS233+'[6]по будинку'!BS233+'[7]по будинку'!BS233+'[8]по будинку'!BS233+'[9]по будинку'!BS233+'[10]по будинку'!BS233+'[11]по будинку'!BS233+'[12]по будинку'!BS233</f>
        <v>9930.5438979999981</v>
      </c>
      <c r="BI233" s="10">
        <f>'[1]Освітлення місць загального кор'!Q235+'[2]по будинку'!BU233+'[3]по будинку'!BT233+'[4]по будинку'!BT233+'[5]по будинку'!BT233+'[6]по будинку'!BT233+'[7]по будинку'!BT233+'[8]по будинку'!BT233+'[9]по будинку'!BT233+'[10]по будинку'!BT233+'[11]по будинку'!BT233+'[12]по будинку'!BT233</f>
        <v>7122.9812113008193</v>
      </c>
      <c r="BJ233" s="10">
        <f t="shared" si="126"/>
        <v>2807.5626866991788</v>
      </c>
      <c r="BK233" s="27">
        <v>0</v>
      </c>
      <c r="BL233" s="17">
        <f>'[1]Енергопостачання ліфтів'!H235+'[2]по будинку'!BX233+'[3]по будинку'!BW233+'[4]по будинку'!BW233+'[5]по будинку'!BW233+'[6]по будинку'!BW233+'[7]по будинку'!BW233+'[8]по будинку'!BW233+'[9]по будинку'!BW233+'[10]по будинку'!BW233+'[11]по будинку'!BW233+'[12]по будинку'!BW233</f>
        <v>13066.560739</v>
      </c>
      <c r="BM233" s="10">
        <f>'[1]Енергопостачання ліфтів'!P235+'[2]по будинку'!BY233+'[3]по будинку'!BX233+'[4]по будинку'!BX233+'[5]по будинку'!BX233+'[6]по будинку'!BX233+'[7]по будинку'!BX233+'[8]по будинку'!BX233+'[9]по будинку'!BX233+'[10]по будинку'!BX233+'[11]по будинку'!BX233+'[12]по будинку'!BX233</f>
        <v>11262.884432101295</v>
      </c>
      <c r="BN233" s="10">
        <f t="shared" si="127"/>
        <v>1803.6763068987057</v>
      </c>
      <c r="BO233" s="23">
        <v>0</v>
      </c>
      <c r="BP233" s="134">
        <f t="shared" si="129"/>
        <v>213934.02907300001</v>
      </c>
      <c r="BQ233" s="12">
        <f t="shared" si="129"/>
        <v>242399.57500026753</v>
      </c>
      <c r="BR233" s="10">
        <v>0</v>
      </c>
      <c r="BS233" s="15">
        <f t="shared" si="139"/>
        <v>28465.545927267522</v>
      </c>
      <c r="BT233" s="30">
        <f t="shared" si="131"/>
        <v>1.1330575881294429</v>
      </c>
    </row>
    <row r="234" spans="1:72" ht="17.100000000000001" customHeight="1" x14ac:dyDescent="0.2">
      <c r="A234" s="135">
        <v>229</v>
      </c>
      <c r="B234" s="39" t="s">
        <v>46</v>
      </c>
      <c r="C234" s="36" t="s">
        <v>103</v>
      </c>
      <c r="D234" s="22">
        <f>'[1]Прибирання сходових кліто'!H235+'[2]по будинку'!P234+'[3]по будинку'!O234+'[4]по будинку'!O234+'[5]по будинку'!O234+'[6]по будинку'!O234+'[7]по будинку'!O234+'[8]по будинку'!O234+'[9]по будинку'!O234+'[10]по будинку'!O234+'[11]по будинку'!O234+'[12]по будинку'!O234</f>
        <v>21278.549664000002</v>
      </c>
      <c r="E234" s="11">
        <f>'[1]Прибирання сходових кліто'!Y235+'[2]по будинку'!Q234+'[3]по будинку'!P234+'[4]по будинку'!P234+'[5]по будинку'!P234+'[6]по будинку'!P234+'[7]по будинку'!P234+'[8]по будинку'!P234+'[9]по будинку'!P234+'[10]по будинку'!P234+'[11]по будинку'!P234+'[12]по будинку'!P234</f>
        <v>21476.432089354574</v>
      </c>
      <c r="F234" s="10">
        <v>0</v>
      </c>
      <c r="G234" s="23">
        <f>E234-D234</f>
        <v>197.88242535457175</v>
      </c>
      <c r="H234" s="17">
        <f>'[1]Прибирання прибуд терит.'!H234+'[2]по будинку'!T234+'[3]по будинку'!S234+'[4]по будинку'!S234+'[5]по будинку'!S234+'[6]по будинку'!S234+'[7]по будинку'!S234+'[8]по будинку'!S234+'[9]по будинку'!S234+'[10]по будинку'!S234+'[11]по будинку'!S234+'[12]по будинку'!S234</f>
        <v>33356.576935999998</v>
      </c>
      <c r="I234" s="11">
        <f>'[1]Прибирання прибуд терит.'!AG234+'[2]по будинку'!U234+'[3]по будинку'!T234+'[4]по будинку'!T234+'[5]по будинку'!T234+'[6]по будинку'!T234+'[7]по будинку'!T234+'[8]по будинку'!T234+'[9]по будинку'!T234+'[10]по будинку'!T234+'[11]по будинку'!T234+'[12]по будинку'!T234</f>
        <v>36600.804527315886</v>
      </c>
      <c r="J234" s="10">
        <v>0</v>
      </c>
      <c r="K234" s="23">
        <f t="shared" si="155"/>
        <v>3244.2275913158883</v>
      </c>
      <c r="L234" s="22">
        <f>'[1]Вивезення та знешкодження ТПВ'!H236+'[2]по будинку'!X234+'[3]по будинку'!W234+'[4]по будинку'!W234+'[5]по будинку'!W234</f>
        <v>10264.950199999999</v>
      </c>
      <c r="M234" s="10">
        <f>'[1]Вивезення та знешкодження ТПВ'!V236+'[2]по будинку'!Y234+'[3]по будинку'!X234+'[4]по будинку'!X234+'[5]по будинку'!X234</f>
        <v>10414.910754849454</v>
      </c>
      <c r="N234" s="10">
        <v>0</v>
      </c>
      <c r="O234" s="15">
        <f t="shared" si="117"/>
        <v>149.96055484945464</v>
      </c>
      <c r="P234" s="17">
        <f>'[1]Приб підвал, тех.поверхів,покр '!H236+'[2]по будинку'!AB234+'[3]по будинку'!AA234+'[4]по будинку'!AA234+'[5]по будинку'!AA234+'[6]по будинку'!AA234+'[7]по будинку'!AA234+'[8]по будинку'!AA234+'[9]по будинку'!AA234+'[10]по будинку'!AA234+'[11]по будинку'!AA234+'[12]по будинку'!AA234</f>
        <v>1019.411464</v>
      </c>
      <c r="Q234" s="11">
        <f>'[1]Приб підвал, тех.поверхів,покр '!Q236+'[2]по будинку'!AC234+'[3]по будинку'!AB234+'[4]по будинку'!AB234+'[5]по будинку'!AB234+'[6]по будинку'!AB234+'[7]по будинку'!AB234+'[8]по будинку'!AB234+'[9]по будинку'!AB234+'[10]по будинку'!AB234+'[11]по будинку'!AB234+'[12]по будинку'!AB234</f>
        <v>292.84833985772099</v>
      </c>
      <c r="R234" s="10">
        <f t="shared" si="118"/>
        <v>726.56312414227909</v>
      </c>
      <c r="S234" s="23">
        <v>0</v>
      </c>
      <c r="T234" s="17">
        <f>'[1]ТО ліфтів'!H236+'[2]по будинку'!AF234+'[3]по будинку'!AE234+'[4]по будинку'!AE234+'[5]по будинку'!AE234+'[6]по будинку'!AE234+'[7]по будинку'!AE234+'[8]по будинку'!AE234+'[9]по будинку'!AE234+'[10]по будинку'!AE234+'[11]по будинку'!AE234+'[12]по будинку'!AE234</f>
        <v>23555.557804</v>
      </c>
      <c r="U234" s="10">
        <f>'[1]ТО ліфтів'!Q236+'[2]по будинку'!AG234+'[3]по будинку'!AF234+'[4]по будинку'!AF234+'[5]по будинку'!AF234+'[6]по будинку'!AF234+'[7]по будинку'!AF234+'[8]по будинку'!AF234+'[9]по будинку'!AF234+'[10]по будинку'!AF234+'[11]по будинку'!AF234+'[12]по будинку'!AF234</f>
        <v>22396.959394721853</v>
      </c>
      <c r="V234" s="10">
        <f t="shared" si="119"/>
        <v>1158.5984092781473</v>
      </c>
      <c r="W234" s="23">
        <v>0</v>
      </c>
      <c r="X234" s="17">
        <f>'[1]Обслуг. дисп.'!H236+'[2]по будинку'!AJ234+'[3]по будинку'!AI234+'[4]по будинку'!AI234+'[5]по будинку'!AI234+'[6]по будинку'!AI234+'[7]по будинку'!AI234+'[8]по будинку'!AI234+'[9]по будинку'!AI234+'[10]по будинку'!AI234+'[11]по будинку'!AI234+'[12]по будинку'!AI234</f>
        <v>0</v>
      </c>
      <c r="Y234" s="10">
        <f>'[1]Обслуг. дисп.'!O236+'[2]по будинку'!AK234+'[3]по будинку'!AJ234+'[4]по будинку'!AJ234+'[5]по будинку'!AJ234+'[6]по будинку'!AJ234+'[7]по будинку'!AJ234+'[8]по будинку'!AJ234+'[9]по будинку'!AJ234+'[10]по будинку'!AJ234+'[11]по будинку'!AJ234+'[12]по будинку'!AJ234</f>
        <v>0</v>
      </c>
      <c r="Z234" s="10">
        <f t="shared" si="121"/>
        <v>0</v>
      </c>
      <c r="AA234" s="27">
        <f t="shared" si="122"/>
        <v>0</v>
      </c>
      <c r="AB234" s="17">
        <f>'[1]ТО внутр. буд.сист'!H234+'[2]по будинку'!AN234+'[3]по будинку'!AM234+'[4]по будинку'!AM234+'[5]по будинку'!AM234+'[6]по будинку'!AM234+'[7]по будинку'!AM234+'[8]по будинку'!AM234+'[9]по будинку'!AM234+'[10]по будинку'!AM234+'[11]по будинку'!AM234+'[12]по будинку'!AM234</f>
        <v>33910.836944000002</v>
      </c>
      <c r="AC234" s="10">
        <f>'[1]ТО внутр. буд.сист'!W234+'[2]по будинку'!AO234+'[3]по будинку'!AN234+'[4]по будинку'!AN234+'[5]по будинку'!AN234+'[6]по будинку'!AN234+'[7]по будинку'!AN234+'[8]по будинку'!AN234+'[9]по будинку'!AN234+'[10]по будинку'!AN234+'[11]по будинку'!AN234+'[12]по будинку'!AN234</f>
        <v>17946.952876443491</v>
      </c>
      <c r="AD234" s="10">
        <f t="shared" si="133"/>
        <v>15963.884067556512</v>
      </c>
      <c r="AE234" s="23">
        <v>0</v>
      </c>
      <c r="AF234" s="17">
        <f>[1]Дератизація!H235+'[2]по будинку'!AR234+'[3]по будинку'!AQ234+'[4]по будинку'!AQ234+'[5]по будинку'!AQ234+'[6]по будинку'!AQ234+'[7]по будинку'!AQ234+'[8]по будинку'!AQ234+'[9]по будинку'!AQ234+'[10]по будинку'!AQ234+'[11]по будинку'!AQ234+'[12]по будинку'!AQ234</f>
        <v>931.96218399999987</v>
      </c>
      <c r="AG234" s="10">
        <f>[1]Дератизація!O235+'[2]по будинку'!AS234+'[3]по будинку'!AR234+'[4]по будинку'!AR234+'[5]по будинку'!AR234+'[6]по будинку'!AR234+'[7]по будинку'!AR234+'[8]по будинку'!AR234+'[9]по будинку'!AR234+'[10]по будинку'!AR234+'[11]по будинку'!AR234+'[12]по будинку'!AR234</f>
        <v>763.88657523291079</v>
      </c>
      <c r="AH234" s="10">
        <f t="shared" si="123"/>
        <v>168.07560876708908</v>
      </c>
      <c r="AI234" s="23">
        <v>0</v>
      </c>
      <c r="AJ234" s="17">
        <f>[1]Дезінсекція!H236+'[2]по будинку'!AV234+'[3]по будинку'!AU234+'[4]по будинку'!AU234+'[5]по будинку'!AU234+'[6]по будинку'!AU234+'[7]по будинку'!AU234+'[8]по будинку'!AU234+'[9]по будинку'!AU234+'[10]по будинку'!AU234+'[11]по будинку'!AU234+'[12]по будинку'!AU234</f>
        <v>38.311255999999993</v>
      </c>
      <c r="AK234" s="10">
        <f>[1]Дезінсекція!O236+'[2]по будинку'!AW234+'[3]по будинку'!AV234+'[4]по будинку'!AV234+'[5]по будинку'!AV234+'[6]по будинку'!AV234+'[7]по будинку'!AV234+'[8]по будинку'!AV234+'[9]по будинку'!AV234+'[10]по будинку'!AV234+'[11]по будинку'!AV234+'[12]по будинку'!AV234</f>
        <v>0</v>
      </c>
      <c r="AL234" s="10">
        <f t="shared" si="124"/>
        <v>38.311255999999993</v>
      </c>
      <c r="AM234" s="23">
        <v>0</v>
      </c>
      <c r="AN234" s="17">
        <f>'[1]Обслуг. ДВК'!H236+'[2]по будинку'!AZ234+'[3]по будинку'!AY234+'[4]по будинку'!AY234+'[5]по будинку'!AY234+'[6]по будинку'!AY234+'[7]по будинку'!AY234+'[8]по будинку'!AY234+'[9]по будинку'!AY234+'[10]по будинку'!AY234+'[11]по будинку'!AY234+'[12]по будинку'!AY234</f>
        <v>3333.075272</v>
      </c>
      <c r="AO234" s="10">
        <f>'[1]Обслуг. ДВК'!Q236+'[2]по будинку'!BA234+'[3]по будинку'!AZ234+'[4]по будинку'!AZ234+'[5]по будинку'!AZ234+'[6]по будинку'!AZ234+'[7]по будинку'!AZ234+'[8]по будинку'!AZ234+'[9]по будинку'!AZ234+'[10]по будинку'!AZ234+'[11]по будинку'!AZ234+'[12]по будинку'!AZ234</f>
        <v>4613.4507160754092</v>
      </c>
      <c r="AP234" s="10">
        <v>0</v>
      </c>
      <c r="AQ234" s="23">
        <f t="shared" si="156"/>
        <v>1280.3754440754092</v>
      </c>
      <c r="AR234" s="17">
        <f>'[1]ТО мереж електропост.'!H237+'[2]по будинку'!BD234+'[3]по будинку'!BC234+'[4]по будинку'!BC234+'[5]по будинку'!BC234+'[6]по будинку'!BC234+'[7]по будинку'!BC234+'[8]по будинку'!BC234+'[9]по будинку'!BC234+'[10]по будинку'!BC234+'[11]по будинку'!BC234+'[12]по будинку'!BC234</f>
        <v>7229.9916159999975</v>
      </c>
      <c r="AS234" s="11">
        <f>'[1]ТО мереж електропост.'!P237+'[2]по будинку'!BE234+'[3]по будинку'!BD234+'[4]по будинку'!BD234+'[5]по будинку'!BD234+'[6]по будинку'!BD234+'[7]по будинку'!BD234+'[8]по будинку'!BD234+'[9]по будинку'!BD234+'[10]по будинку'!BD234+'[11]по будинку'!BD234+'[12]по будинку'!BD234</f>
        <v>2049.1259727966335</v>
      </c>
      <c r="AT234" s="10">
        <f t="shared" si="136"/>
        <v>5180.865643203364</v>
      </c>
      <c r="AU234" s="23">
        <v>0</v>
      </c>
      <c r="AV234" s="17">
        <f>'[1]ПР констр.'!H236+'[2]по будинку'!BH234+'[3]по будинку'!BG234+'[4]по будинку'!BG234+'[5]по будинку'!BG234+'[6]по будинку'!BG234+'[7]по будинку'!BG234+'[8]по будинку'!BG234+'[9]по будинку'!BG234+'[10]по будинку'!BG234+'[11]по будинку'!BG234+'[12]по будинку'!BG234</f>
        <v>42639.963359999994</v>
      </c>
      <c r="AW234" s="10">
        <v>31828.74</v>
      </c>
      <c r="AX234" s="10">
        <f t="shared" si="135"/>
        <v>10811.223359999993</v>
      </c>
      <c r="AY234" s="23">
        <v>0</v>
      </c>
      <c r="AZ234" s="17">
        <f>'[1]Прибирання та вивезення снігу'!H235+'[2]по будинку'!BL234+'[3]по будинку'!BK234+'[4]по будинку'!BK234+'[5]по будинку'!BK234+'[6]по будинку'!BK234+'[7]по будинку'!BK234+'[8]по будинку'!BK234+'[9]по будинку'!BK234+'[10]по будинку'!BK234+'[11]по будинку'!BK234+'[12]по будинку'!BK234</f>
        <v>2597.2506159999998</v>
      </c>
      <c r="BA234" s="10">
        <f>'[1]Прибирання та вивезення снігу'!R235+'[2]по будинку'!BM234+'[3]по будинку'!BL234+'[4]по будинку'!BL234+'[5]по будинку'!BL234+'[6]по будинку'!BL234+'[7]по будинку'!BL234+'[8]по будинку'!BL234+'[9]по будинку'!BL234+'[10]по будинку'!BL234+'[11]по будинку'!BL234+'[12]по будинку'!BL234</f>
        <v>2591.3825058856241</v>
      </c>
      <c r="BB234" s="10">
        <f>AZ234-BA234</f>
        <v>5.8681101143756678</v>
      </c>
      <c r="BC234" s="23">
        <v>0</v>
      </c>
      <c r="BD234" s="17">
        <f>'[1]експлуатація номерних знаків'!H236+'[2]по будинку'!BP234+'[3]по будинку'!BO234+'[4]по будинку'!BO234+'[5]по будинку'!BO234+'[6]по будинку'!BO234+'[7]по будинку'!BO234+'[8]по будинку'!BO234+'[9]по будинку'!BO234+'[10]по будинку'!BO234+'[11]по будинку'!BO234+'[12]по будинку'!BO234</f>
        <v>5.8299520000000005</v>
      </c>
      <c r="BE234" s="10">
        <f>'[1]експлуатація номерних знаків'!P236+'[2]по будинку'!BQ234+'[3]по будинку'!BP234+'[4]по будинку'!BP234+'[5]по будинку'!BP234+'[6]по будинку'!BP234+'[7]по будинку'!BP234+'[8]по будинку'!BP234+'[9]по будинку'!BP234+'[10]по будинку'!BP234+'[11]по будинку'!BP234+'[12]по будинку'!BP234</f>
        <v>0</v>
      </c>
      <c r="BF234" s="12">
        <f t="shared" si="125"/>
        <v>5.8299520000000005</v>
      </c>
      <c r="BG234" s="29">
        <v>0</v>
      </c>
      <c r="BH234" s="17">
        <f>'[1]Освітлення місць загального кор'!H236+'[2]по будинку'!BT234+'[3]по будинку'!BS234+'[4]по будинку'!BS234+'[5]по будинку'!BS234+'[6]по будинку'!BS234+'[7]по будинку'!BS234+'[8]по будинку'!BS234+'[9]по будинку'!BS234+'[10]по будинку'!BS234+'[11]по будинку'!BS234+'[12]по будинку'!BS234</f>
        <v>12356.857151999997</v>
      </c>
      <c r="BI234" s="10">
        <f>'[1]Освітлення місць загального кор'!Q236+'[2]по будинку'!BU234+'[3]по будинку'!BT234+'[4]по будинку'!BT234+'[5]по будинку'!BT234+'[6]по будинку'!BT234+'[7]по будинку'!BT234+'[8]по будинку'!BT234+'[9]по будинку'!BT234+'[10]по будинку'!BT234+'[11]по будинку'!BT234+'[12]по будинку'!BT234</f>
        <v>8572.4113723690352</v>
      </c>
      <c r="BJ234" s="10">
        <f t="shared" si="126"/>
        <v>3784.4457796309616</v>
      </c>
      <c r="BK234" s="27">
        <v>0</v>
      </c>
      <c r="BL234" s="17">
        <f>'[1]Енергопостачання ліфтів'!H236+'[2]по будинку'!BX234+'[3]по будинку'!BW234+'[4]по будинку'!BW234+'[5]по будинку'!BW234+'[6]по будинку'!BW234+'[7]по будинку'!BW234+'[8]по будинку'!BW234+'[9]по будинку'!BW234+'[10]по будинку'!BW234+'[11]по будинку'!BW234+'[12]по будинку'!BW234</f>
        <v>13109.699148</v>
      </c>
      <c r="BM234" s="10">
        <f>'[1]Енергопостачання ліфтів'!P236+'[2]по будинку'!BY234+'[3]по будинку'!BX234+'[4]по будинку'!BX234+'[5]по будинку'!BX234+'[6]по будинку'!BX234+'[7]по будинку'!BX234+'[8]по будинку'!BX234+'[9]по будинку'!BX234+'[10]по будинку'!BX234+'[11]по будинку'!BX234+'[12]по будинку'!BX234</f>
        <v>10490.615869216239</v>
      </c>
      <c r="BN234" s="10">
        <f t="shared" si="127"/>
        <v>2619.0832787837608</v>
      </c>
      <c r="BO234" s="23">
        <v>0</v>
      </c>
      <c r="BP234" s="134">
        <f t="shared" si="129"/>
        <v>205628.82356799999</v>
      </c>
      <c r="BQ234" s="12">
        <f t="shared" si="129"/>
        <v>170038.52099411885</v>
      </c>
      <c r="BR234" s="10">
        <f t="shared" si="130"/>
        <v>35590.302573881141</v>
      </c>
      <c r="BS234" s="15">
        <v>0</v>
      </c>
      <c r="BT234" s="30">
        <f t="shared" si="131"/>
        <v>0.82691968005102323</v>
      </c>
    </row>
    <row r="235" spans="1:72" ht="17.100000000000001" customHeight="1" x14ac:dyDescent="0.2">
      <c r="A235" s="136">
        <v>230</v>
      </c>
      <c r="B235" s="39" t="s">
        <v>46</v>
      </c>
      <c r="C235" s="36">
        <v>215</v>
      </c>
      <c r="D235" s="22">
        <f>'[1]Прибирання сходових кліто'!H236+'[2]по будинку'!P235+'[3]по будинку'!O235+'[4]по будинку'!O235+'[5]по будинку'!O235+'[6]по будинку'!O235+'[7]по будинку'!O235+'[8]по будинку'!O235+'[9]по будинку'!O235+'[10]по будинку'!O235+'[11]по будинку'!O235+'[12]по будинку'!O235</f>
        <v>20605.439896000004</v>
      </c>
      <c r="E235" s="11">
        <f>'[1]Прибирання сходових кліто'!Y236+'[2]по будинку'!Q235+'[3]по будинку'!P235+'[4]по будинку'!P235+'[5]по будинку'!P235+'[6]по будинку'!P235+'[7]по будинку'!P235+'[8]по будинку'!P235+'[9]по будинку'!P235+'[10]по будинку'!P235+'[11]по будинку'!P235+'[12]по будинку'!P235</f>
        <v>20887.72805599984</v>
      </c>
      <c r="F235" s="10">
        <v>0</v>
      </c>
      <c r="G235" s="23">
        <f t="shared" ref="G235:G236" si="158">E235-D235</f>
        <v>282.28815999983635</v>
      </c>
      <c r="H235" s="17">
        <f>'[1]Прибирання прибуд терит.'!H235+'[2]по будинку'!T235+'[3]по будинку'!S235+'[4]по будинку'!S235+'[5]по будинку'!S235+'[6]по будинку'!S235+'[7]по будинку'!S235+'[8]по будинку'!S235+'[9]по будинку'!S235+'[10]по будинку'!S235+'[11]по будинку'!S235+'[12]по будинку'!S235</f>
        <v>39836.26251</v>
      </c>
      <c r="I235" s="11">
        <f>'[1]Прибирання прибуд терит.'!AG235+'[2]по будинку'!U235+'[3]по будинку'!T235+'[4]по будинку'!T235+'[5]по будинку'!T235+'[6]по будинку'!T235+'[7]по будинку'!T235+'[8]по будинку'!T235+'[9]по будинку'!T235+'[10]по будинку'!T235+'[11]по будинку'!T235+'[12]по будинку'!T235</f>
        <v>44345.362206686907</v>
      </c>
      <c r="J235" s="10">
        <v>0</v>
      </c>
      <c r="K235" s="23">
        <f t="shared" si="155"/>
        <v>4509.0996966869061</v>
      </c>
      <c r="L235" s="22">
        <f>'[1]Вивезення та знешкодження ТПВ'!H237+'[2]по будинку'!X235+'[3]по будинку'!W235+'[4]по будинку'!W235+'[5]по будинку'!W235</f>
        <v>7702.2464500000006</v>
      </c>
      <c r="M235" s="10">
        <f>'[1]Вивезення та знешкодження ТПВ'!V237+'[2]по будинку'!Y235+'[3]по будинку'!X235+'[4]по будинку'!X235+'[5]по будинку'!X235</f>
        <v>8870.6460775814921</v>
      </c>
      <c r="N235" s="10">
        <v>0</v>
      </c>
      <c r="O235" s="15">
        <f t="shared" si="117"/>
        <v>1168.3996275814916</v>
      </c>
      <c r="P235" s="17">
        <f>'[1]Приб підвал, тех.поверхів,покр '!H237+'[2]по будинку'!AB235+'[3]по будинку'!AA235+'[4]по будинку'!AA235+'[5]по будинку'!AA235+'[6]по будинку'!AA235+'[7]по будинку'!AA235+'[8]по будинку'!AA235+'[9]по будинку'!AA235+'[10]по будинку'!AA235+'[11]по будинку'!AA235+'[12]по будинку'!AA235</f>
        <v>739.74081999999987</v>
      </c>
      <c r="Q235" s="11">
        <f>'[1]Приб підвал, тех.поверхів,покр '!Q237+'[2]по будинку'!AC235+'[3]по будинку'!AB235+'[4]по будинку'!AB235+'[5]по будинку'!AB235+'[6]по будинку'!AB235+'[7]по будинку'!AB235+'[8]по будинку'!AB235+'[9]по будинку'!AB235+'[10]по будинку'!AB235+'[11]по будинку'!AB235+'[12]по будинку'!AB235</f>
        <v>269.74212743238115</v>
      </c>
      <c r="R235" s="10">
        <f t="shared" si="118"/>
        <v>469.99869256761872</v>
      </c>
      <c r="S235" s="23">
        <v>0</v>
      </c>
      <c r="T235" s="17">
        <f>'[1]ТО ліфтів'!H237+'[2]по будинку'!AF235+'[3]по будинку'!AE235+'[4]по будинку'!AE235+'[5]по будинку'!AE235+'[6]по будинку'!AE235+'[7]по будинку'!AE235+'[8]по будинку'!AE235+'[9]по будинку'!AE235+'[10]по будинку'!AE235+'[11]по будинку'!AE235+'[12]по будинку'!AE235</f>
        <v>31747.844651428564</v>
      </c>
      <c r="U235" s="10">
        <f>'[1]ТО ліфтів'!Q237+'[2]по будинку'!AG235+'[3]по будинку'!AF235+'[4]по будинку'!AF235+'[5]по будинку'!AF235+'[6]по будинку'!AF235+'[7]по будинку'!AF235+'[8]по будинку'!AF235+'[9]по будинку'!AF235+'[10]по будинку'!AF235+'[11]по будинку'!AF235+'[12]по будинку'!AF235</f>
        <v>29960.556612136403</v>
      </c>
      <c r="V235" s="10">
        <f t="shared" si="119"/>
        <v>1787.2880392921616</v>
      </c>
      <c r="W235" s="23">
        <v>0</v>
      </c>
      <c r="X235" s="17">
        <f>'[1]Обслуг. дисп.'!H237+'[2]по будинку'!AJ235+'[3]по будинку'!AI235+'[4]по будинку'!AI235+'[5]по будинку'!AI235+'[6]по будинку'!AI235+'[7]по будинку'!AI235+'[8]по будинку'!AI235+'[9]по будинку'!AI235+'[10]по будинку'!AI235+'[11]по будинку'!AI235+'[12]по будинку'!AI235</f>
        <v>0</v>
      </c>
      <c r="Y235" s="10">
        <f>'[1]Обслуг. дисп.'!O237+'[2]по будинку'!AK235+'[3]по будинку'!AJ235+'[4]по будинку'!AJ235+'[5]по будинку'!AJ235+'[6]по будинку'!AJ235+'[7]по будинку'!AJ235+'[8]по будинку'!AJ235+'[9]по будинку'!AJ235+'[10]по будинку'!AJ235+'[11]по будинку'!AJ235+'[12]по будинку'!AJ235</f>
        <v>0</v>
      </c>
      <c r="Z235" s="10">
        <f t="shared" si="121"/>
        <v>0</v>
      </c>
      <c r="AA235" s="27">
        <f t="shared" si="122"/>
        <v>0</v>
      </c>
      <c r="AB235" s="17">
        <f>'[1]ТО внутр. буд.сист'!H235+'[2]по будинку'!AN235+'[3]по будинку'!AM235+'[4]по будинку'!AM235+'[5]по будинку'!AM235+'[6]по будинку'!AM235+'[7]по будинку'!AM235+'[8]по будинку'!AM235+'[9]по будинку'!AM235+'[10]по будинку'!AM235+'[11]по будинку'!AM235+'[12]по будинку'!AM235</f>
        <v>33992.716482999997</v>
      </c>
      <c r="AC235" s="10">
        <f>'[1]ТО внутр. буд.сист'!W235+'[2]по будинку'!AO235+'[3]по будинку'!AN235+'[4]по будинку'!AN235+'[5]по будинку'!AN235+'[6]по будинку'!AN235+'[7]по будинку'!AN235+'[8]по будинку'!AN235+'[9]по будинку'!AN235+'[10]по будинку'!AN235+'[11]по будинку'!AN235+'[12]по будинку'!AN235</f>
        <v>23987.528030830639</v>
      </c>
      <c r="AD235" s="10">
        <f t="shared" si="133"/>
        <v>10005.188452169357</v>
      </c>
      <c r="AE235" s="23">
        <v>0</v>
      </c>
      <c r="AF235" s="17">
        <f>[1]Дератизація!H236+'[2]по будинку'!AR235+'[3]по будинку'!AQ235+'[4]по будинку'!AQ235+'[5]по будинку'!AQ235+'[6]по будинку'!AQ235+'[7]по будинку'!AQ235+'[8]по будинку'!AQ235+'[9]по будинку'!AQ235+'[10]по будинку'!AQ235+'[11]по будинку'!AQ235+'[12]по будинку'!AQ235</f>
        <v>1156.3530949999999</v>
      </c>
      <c r="AG235" s="10">
        <f>[1]Дератизація!O236+'[2]по будинку'!AS235+'[3]по будинку'!AR235+'[4]по будинку'!AR235+'[5]по будинку'!AR235+'[6]по будинку'!AR235+'[7]по будинку'!AR235+'[8]по будинку'!AR235+'[9]по будинку'!AR235+'[10]по будинку'!AR235+'[11]по будинку'!AR235+'[12]по будинку'!AR235</f>
        <v>946.55510409295505</v>
      </c>
      <c r="AH235" s="10">
        <f t="shared" si="123"/>
        <v>209.79799090704489</v>
      </c>
      <c r="AI235" s="23">
        <v>0</v>
      </c>
      <c r="AJ235" s="17">
        <f>[1]Дезінсекція!H237+'[2]по будинку'!AV235+'[3]по будинку'!AU235+'[4]по будинку'!AU235+'[5]по будинку'!AU235+'[6]по будинку'!AU235+'[7]по будинку'!AU235+'[8]по будинку'!AU235+'[9]по будинку'!AU235+'[10]по будинку'!AU235+'[11]по будинку'!AU235+'[12]по будинку'!AU235</f>
        <v>43.083805999999996</v>
      </c>
      <c r="AK235" s="10">
        <f>[1]Дезінсекція!O237+'[2]по будинку'!AW235+'[3]по будинку'!AV235+'[4]по будинку'!AV235+'[5]по будинку'!AV235+'[6]по будинку'!AV235+'[7]по будинку'!AV235+'[8]по будинку'!AV235+'[9]по будинку'!AV235+'[10]по будинку'!AV235+'[11]по будинку'!AV235+'[12]по будинку'!AV235</f>
        <v>0</v>
      </c>
      <c r="AL235" s="10">
        <f t="shared" si="124"/>
        <v>43.083805999999996</v>
      </c>
      <c r="AM235" s="23">
        <v>0</v>
      </c>
      <c r="AN235" s="17">
        <f>'[1]Обслуг. ДВК'!H237+'[2]по будинку'!AZ235+'[3]по будинку'!AY235+'[4]по будинку'!AY235+'[5]по будинку'!AY235+'[6]по будинку'!AY235+'[7]по будинку'!AY235+'[8]по будинку'!AY235+'[9]по будинку'!AY235+'[10]по будинку'!AY235+'[11]по будинку'!AY235+'[12]по будинку'!AY235</f>
        <v>3324.7691800000002</v>
      </c>
      <c r="AO235" s="10">
        <f>'[1]Обслуг. ДВК'!Q237+'[2]по будинку'!BA235+'[3]по будинку'!AZ235+'[4]по будинку'!AZ235+'[5]по будинку'!AZ235+'[6]по будинку'!AZ235+'[7]по будинку'!AZ235+'[8]по будинку'!AZ235+'[9]по будинку'!AZ235+'[10]по будинку'!AZ235+'[11]по будинку'!AZ235+'[12]по будинку'!AZ235</f>
        <v>4680.3123206562123</v>
      </c>
      <c r="AP235" s="10">
        <v>0</v>
      </c>
      <c r="AQ235" s="23">
        <f t="shared" si="156"/>
        <v>1355.543140656212</v>
      </c>
      <c r="AR235" s="17">
        <f>'[1]ТО мереж електропост.'!H238+'[2]по будинку'!BD235+'[3]по будинку'!BC235+'[4]по будинку'!BC235+'[5]по будинку'!BC235+'[6]по будинку'!BC235+'[7]по будинку'!BC235+'[8]по будинку'!BC235+'[9]по будинку'!BC235+'[10]по будинку'!BC235+'[11]по будинку'!BC235+'[12]по будинку'!BC235</f>
        <v>6907.6347450000003</v>
      </c>
      <c r="AS235" s="11">
        <f>'[1]ТО мереж електропост.'!P238+'[2]по будинку'!BE235+'[3]по будинку'!BD235+'[4]по будинку'!BD235+'[5]по будинку'!BD235+'[6]по будинку'!BD235+'[7]по будинку'!BD235+'[8]по будинку'!BD235+'[9]по будинку'!BD235+'[10]по будинку'!BD235+'[11]по будинку'!BD235+'[12]по будинку'!BD235</f>
        <v>8790.7656827203464</v>
      </c>
      <c r="AT235" s="10">
        <f t="shared" si="136"/>
        <v>-1883.1309377203461</v>
      </c>
      <c r="AU235" s="23">
        <v>0</v>
      </c>
      <c r="AV235" s="17">
        <f>'[1]ПР констр.'!H237+'[2]по будинку'!BH235+'[3]по будинку'!BG235+'[4]по будинку'!BG235+'[5]по будинку'!BG235+'[6]по будинку'!BG235+'[7]по будинку'!BG235+'[8]по будинку'!BG235+'[9]по будинку'!BG235+'[10]по будинку'!BG235+'[11]по будинку'!BG235+'[12]по будинку'!BG235</f>
        <v>35030.792336999999</v>
      </c>
      <c r="AW235" s="10">
        <v>11416.77</v>
      </c>
      <c r="AX235" s="10">
        <f t="shared" si="135"/>
        <v>23614.022336999999</v>
      </c>
      <c r="AY235" s="23">
        <v>0</v>
      </c>
      <c r="AZ235" s="17">
        <f>'[1]Прибирання та вивезення снігу'!H236+'[2]по будинку'!BL235+'[3]по будинку'!BK235+'[4]по будинку'!BK235+'[5]по будинку'!BK235+'[6]по будинку'!BK235+'[7]по будинку'!BK235+'[8]по будинку'!BK235+'[9]по будинку'!BK235+'[10]по будинку'!BK235+'[11]по будинку'!BK235+'[12]по будинку'!BK235</f>
        <v>2428.9511759999996</v>
      </c>
      <c r="BA235" s="10">
        <f>'[1]Прибирання та вивезення снігу'!R236+'[2]по будинку'!BM235+'[3]по будинку'!BL235+'[4]по будинку'!BL235+'[5]по будинку'!BL235+'[6]по будинку'!BL235+'[7]по будинку'!BL235+'[8]по будинку'!BL235+'[9]по будинку'!BL235+'[10]по будинку'!BL235+'[11]по будинку'!BL235+'[12]по будинку'!BL235</f>
        <v>2588.8506243369352</v>
      </c>
      <c r="BB235" s="10">
        <v>0</v>
      </c>
      <c r="BC235" s="23">
        <f t="shared" si="138"/>
        <v>159.89944833693562</v>
      </c>
      <c r="BD235" s="17">
        <f>'[1]експлуатація номерних знаків'!H237+'[2]по будинку'!BP235+'[3]по будинку'!BO235+'[4]по будинку'!BO235+'[5]по будинку'!BO235+'[6]по будинку'!BO235+'[7]по будинку'!BO235+'[8]по будинку'!BO235+'[9]по будинку'!BO235+'[10]по будинку'!BO235+'[11]по будинку'!BO235+'[12]по будинку'!BO235</f>
        <v>5.6903140000000008</v>
      </c>
      <c r="BE235" s="10">
        <f>'[1]експлуатація номерних знаків'!P237+'[2]по будинку'!BQ235+'[3]по будинку'!BP235+'[4]по будинку'!BP235+'[5]по будинку'!BP235+'[6]по будинку'!BP235+'[7]по будинку'!BP235+'[8]по будинку'!BP235+'[9]по будинку'!BP235+'[10]по будинку'!BP235+'[11]по будинку'!BP235+'[12]по будинку'!BP235</f>
        <v>0</v>
      </c>
      <c r="BF235" s="12">
        <f t="shared" si="125"/>
        <v>5.6903140000000008</v>
      </c>
      <c r="BG235" s="29">
        <v>0</v>
      </c>
      <c r="BH235" s="17">
        <f>'[1]Освітлення місць загального кор'!H237+'[2]по будинку'!BT235+'[3]по будинку'!BS235+'[4]по будинку'!BS235+'[5]по будинку'!BS235+'[6]по будинку'!BS235+'[7]по будинку'!BS235+'[8]по будинку'!BS235+'[9]по будинку'!BS235+'[10]по будинку'!BS235+'[11]по будинку'!BS235+'[12]по будинку'!BS235</f>
        <v>16594.987879000004</v>
      </c>
      <c r="BI235" s="10">
        <f>'[1]Освітлення місць загального кор'!Q237+'[2]по будинку'!BU235+'[3]по будинку'!BT235+'[4]по будинку'!BT235+'[5]по будинку'!BT235+'[6]по будинку'!BT235+'[7]по будинку'!BT235+'[8]по будинку'!BT235+'[9]по будинку'!BT235+'[10]по будинку'!BT235+'[11]по будинку'!BT235+'[12]по будинку'!BT235</f>
        <v>17785.818052862276</v>
      </c>
      <c r="BJ235" s="10">
        <v>0</v>
      </c>
      <c r="BK235" s="27">
        <f t="shared" si="137"/>
        <v>1190.8301738622722</v>
      </c>
      <c r="BL235" s="17">
        <f>'[1]Енергопостачання ліфтів'!H237+'[2]по будинку'!BX235+'[3]по будинку'!BW235+'[4]по будинку'!BW235+'[5]по будинку'!BW235+'[6]по будинку'!BW235+'[7]по будинку'!BW235+'[8]по будинку'!BW235+'[9]по будинку'!BW235+'[10]по будинку'!BW235+'[11]по будинку'!BW235+'[12]по будинку'!BW235</f>
        <v>15633.768869999996</v>
      </c>
      <c r="BM235" s="10">
        <f>'[1]Енергопостачання ліфтів'!P237+'[2]по будинку'!BY235+'[3]по будинку'!BX235+'[4]по будинку'!BX235+'[5]по будинку'!BX235+'[6]по будинку'!BX235+'[7]по будинку'!BX235+'[8]по будинку'!BX235+'[9]по будинку'!BX235+'[10]по будинку'!BX235+'[11]по будинку'!BX235+'[12]по будинку'!BX235</f>
        <v>323.19181020564474</v>
      </c>
      <c r="BN235" s="10">
        <f t="shared" si="127"/>
        <v>15310.577059794352</v>
      </c>
      <c r="BO235" s="23">
        <v>0</v>
      </c>
      <c r="BP235" s="134">
        <f t="shared" si="129"/>
        <v>215750.28221242857</v>
      </c>
      <c r="BQ235" s="12">
        <f t="shared" si="129"/>
        <v>174853.82670554201</v>
      </c>
      <c r="BR235" s="10">
        <f t="shared" si="130"/>
        <v>40896.455506886559</v>
      </c>
      <c r="BS235" s="15">
        <v>0</v>
      </c>
      <c r="BT235" s="30">
        <f t="shared" si="131"/>
        <v>0.81044541361656364</v>
      </c>
    </row>
    <row r="236" spans="1:72" ht="17.100000000000001" customHeight="1" x14ac:dyDescent="0.2">
      <c r="A236" s="136">
        <v>231</v>
      </c>
      <c r="B236" s="39" t="s">
        <v>46</v>
      </c>
      <c r="C236" s="36">
        <v>249</v>
      </c>
      <c r="D236" s="22">
        <f>'[1]Прибирання сходових кліто'!H237+'[2]по будинку'!P236+'[3]по будинку'!O236+'[4]по будинку'!O236+'[5]по будинку'!O236+'[6]по будинку'!O236+'[7]по будинку'!O236+'[8]по будинку'!O236+'[9]по будинку'!O236+'[10]по будинку'!O236+'[11]по будинку'!O236+'[12]по будинку'!O236</f>
        <v>16542.760244000005</v>
      </c>
      <c r="E236" s="11">
        <f>'[1]Прибирання сходових кліто'!Y237+'[2]по будинку'!Q236+'[3]по будинку'!P236+'[4]по будинку'!P236+'[5]по будинку'!P236+'[6]по будинку'!P236+'[7]по будинку'!P236+'[8]по будинку'!P236+'[9]по будинку'!P236+'[10]по будинку'!P236+'[11]по будинку'!P236+'[12]по будинку'!P236</f>
        <v>18721.817045355587</v>
      </c>
      <c r="F236" s="10">
        <v>0</v>
      </c>
      <c r="G236" s="23">
        <f t="shared" si="158"/>
        <v>2179.0568013555821</v>
      </c>
      <c r="H236" s="17">
        <f>'[1]Прибирання прибуд терит.'!H236+'[2]по будинку'!T236+'[3]по будинку'!S236+'[4]по будинку'!S236+'[5]по будинку'!S236+'[6]по будинку'!S236+'[7]по будинку'!S236+'[8]по будинку'!S236+'[9]по будинку'!S236+'[10]по будинку'!S236+'[11]по будинку'!S236+'[12]по будинку'!S236</f>
        <v>60366.948356000008</v>
      </c>
      <c r="I236" s="11">
        <f>'[1]Прибирання прибуд терит.'!AG236+'[2]по будинку'!U236+'[3]по будинку'!T236+'[4]по будинку'!T236+'[5]по будинку'!T236+'[6]по будинку'!T236+'[7]по будинку'!T236+'[8]по будинку'!T236+'[9]по будинку'!T236+'[10]по будинку'!T236+'[11]по будинку'!T236+'[12]по будинку'!T236</f>
        <v>89196.98001437886</v>
      </c>
      <c r="J236" s="10">
        <v>0</v>
      </c>
      <c r="K236" s="23">
        <f t="shared" si="116"/>
        <v>28830.031658378852</v>
      </c>
      <c r="L236" s="22">
        <f>'[1]Вивезення та знешкодження ТПВ'!H238+'[2]по будинку'!X236+'[3]по будинку'!W236+'[4]по будинку'!W236+'[5]по будинку'!W236</f>
        <v>21610.843200000003</v>
      </c>
      <c r="M236" s="10">
        <f>'[1]Вивезення та знешкодження ТПВ'!V238+'[2]по будинку'!Y236+'[3]по будинку'!X236+'[4]по будинку'!X236+'[5]по будинку'!X236</f>
        <v>24195.205929382206</v>
      </c>
      <c r="N236" s="10">
        <v>0</v>
      </c>
      <c r="O236" s="15">
        <f t="shared" si="117"/>
        <v>2584.3627293822028</v>
      </c>
      <c r="P236" s="17">
        <f>'[1]Приб підвал, тех.поверхів,покр '!H238+'[2]по будинку'!AB236+'[3]по будинку'!AA236+'[4]по будинку'!AA236+'[5]по будинку'!AA236+'[6]по будинку'!AA236+'[7]по будинку'!AA236+'[8]по будинку'!AA236+'[9]по будинку'!AA236+'[10]по будинку'!AA236+'[11]по будинку'!AA236+'[12]по будинку'!AA236</f>
        <v>939.61665600000003</v>
      </c>
      <c r="Q236" s="11">
        <f>'[1]Приб підвал, тех.поверхів,покр '!Q238+'[2]по будинку'!AC236+'[3]по будинку'!AB236+'[4]по будинку'!AB236+'[5]по будинку'!AB236+'[6]по будинку'!AB236+'[7]по будинку'!AB236+'[8]по будинку'!AB236+'[9]по будинку'!AB236+'[10]по будинку'!AB236+'[11]по будинку'!AB236+'[12]по будинку'!AB236</f>
        <v>94.551578444448154</v>
      </c>
      <c r="R236" s="10">
        <f t="shared" si="118"/>
        <v>845.06507755555185</v>
      </c>
      <c r="S236" s="23">
        <v>0</v>
      </c>
      <c r="T236" s="17">
        <f>'[1]ТО ліфтів'!H238+'[2]по будинку'!AF236+'[3]по будинку'!AE236+'[4]по будинку'!AE236+'[5]по будинку'!AE236+'[6]по будинку'!AE236+'[7]по будинку'!AE236+'[8]по будинку'!AE236+'[9]по будинку'!AE236+'[10]по будинку'!AE236+'[11]по будинку'!AE236+'[12]по будинку'!AE236</f>
        <v>21009.688225142858</v>
      </c>
      <c r="U236" s="10">
        <f>'[1]ТО ліфтів'!Q238+'[2]по будинку'!AG236+'[3]по будинку'!AF236+'[4]по будинку'!AF236+'[5]по будинку'!AF236+'[6]по будинку'!AF236+'[7]по будинку'!AF236+'[8]по будинку'!AF236+'[9]по будинку'!AF236+'[10]по будинку'!AF236+'[11]по будинку'!AF236+'[12]по будинку'!AF236</f>
        <v>20277.157398865689</v>
      </c>
      <c r="V236" s="10">
        <f t="shared" si="119"/>
        <v>732.53082627716867</v>
      </c>
      <c r="W236" s="23">
        <v>0</v>
      </c>
      <c r="X236" s="17">
        <f>'[1]Обслуг. дисп.'!H238+'[2]по будинку'!AJ236+'[3]по будинку'!AI236+'[4]по будинку'!AI236+'[5]по будинку'!AI236+'[6]по будинку'!AI236+'[7]по будинку'!AI236+'[8]по будинку'!AI236+'[9]по будинку'!AI236+'[10]по будинку'!AI236+'[11]по будинку'!AI236+'[12]по будинку'!AI236</f>
        <v>1906.8838325714287</v>
      </c>
      <c r="Y236" s="10">
        <f>'[1]Обслуг. дисп.'!O238+'[2]по будинку'!AK236+'[3]по будинку'!AJ236+'[4]по будинку'!AJ236+'[5]по будинку'!AJ236+'[6]по будинку'!AJ236+'[7]по будинку'!AJ236+'[8]по будинку'!AJ236+'[9]по будинку'!AJ236+'[10]по будинку'!AJ236+'[11]по будинку'!AJ236+'[12]по будинку'!AJ236</f>
        <v>1944.5295226368683</v>
      </c>
      <c r="Z236" s="10">
        <v>0</v>
      </c>
      <c r="AA236" s="27">
        <f>Y236-X236</f>
        <v>37.645690065439567</v>
      </c>
      <c r="AB236" s="17">
        <f>'[1]ТО внутр. буд.сист'!H236+'[2]по будинку'!AN236+'[3]по будинку'!AM236+'[4]по будинку'!AM236+'[5]по будинку'!AM236+'[6]по будинку'!AM236+'[7]по будинку'!AM236+'[8]по будинку'!AM236+'[9]по будинку'!AM236+'[10]по будинку'!AM236+'[11]по будинку'!AM236+'[12]по будинку'!AM236</f>
        <v>36338.458819999993</v>
      </c>
      <c r="AC236" s="10">
        <f>'[1]ТО внутр. буд.сист'!W236+'[2]по будинку'!AO236+'[3]по будинку'!AN236+'[4]по будинку'!AN236+'[5]по будинку'!AN236+'[6]по будинку'!AN236+'[7]по будинку'!AN236+'[8]по будинку'!AN236+'[9]по будинку'!AN236+'[10]по будинку'!AN236+'[11]по будинку'!AN236+'[12]по будинку'!AN236</f>
        <v>35798.123365632178</v>
      </c>
      <c r="AD236" s="10">
        <f t="shared" si="133"/>
        <v>540.33545436781424</v>
      </c>
      <c r="AE236" s="23">
        <v>0</v>
      </c>
      <c r="AF236" s="17">
        <f>[1]Дератизація!H237+'[2]по будинку'!AR236+'[3]по будинку'!AQ236+'[4]по будинку'!AQ236+'[5]по будинку'!AQ236+'[6]по будинку'!AQ236+'[7]по будинку'!AQ236+'[8]по будинку'!AQ236+'[9]по будинку'!AQ236+'[10]по будинку'!AQ236+'[11]по будинку'!AQ236+'[12]по будинку'!AQ236</f>
        <v>1417.7172559999999</v>
      </c>
      <c r="AG236" s="10">
        <f>[1]Дератизація!O237+'[2]по будинку'!AS236+'[3]по будинку'!AR236+'[4]по будинку'!AR236+'[5]по будинку'!AR236+'[6]по будинку'!AR236+'[7]по будинку'!AR236+'[8]по будинку'!AR236+'[9]по будинку'!AR236+'[10]по будинку'!AR236+'[11]по будинку'!AR236+'[12]по будинку'!AR236</f>
        <v>1176.3949526586227</v>
      </c>
      <c r="AH236" s="10">
        <f t="shared" si="123"/>
        <v>241.32230334137716</v>
      </c>
      <c r="AI236" s="23">
        <v>0</v>
      </c>
      <c r="AJ236" s="17">
        <f>[1]Дезінсекція!H238+'[2]по будинку'!AV236+'[3]по будинку'!AU236+'[4]по будинку'!AU236+'[5]по будинку'!AU236+'[6]по будинку'!AU236+'[7]по будинку'!AU236+'[8]по будинку'!AU236+'[9]по будинку'!AU236+'[10]по будинку'!AU236+'[11]по будинку'!AU236+'[12]по будинку'!AU236</f>
        <v>63.10915600000002</v>
      </c>
      <c r="AK236" s="10">
        <f>[1]Дезінсекція!O238+'[2]по будинку'!AW236+'[3]по будинку'!AV236+'[4]по будинку'!AV236+'[5]по будинку'!AV236+'[6]по будинку'!AV236+'[7]по будинку'!AV236+'[8]по будинку'!AV236+'[9]по будинку'!AV236+'[10]по будинку'!AV236+'[11]по будинку'!AV236+'[12]по будинку'!AV236</f>
        <v>0</v>
      </c>
      <c r="AL236" s="10">
        <f t="shared" si="124"/>
        <v>63.10915600000002</v>
      </c>
      <c r="AM236" s="23">
        <v>0</v>
      </c>
      <c r="AN236" s="17">
        <f>'[1]Обслуг. ДВК'!H238+'[2]по будинку'!AZ236+'[3]по будинку'!AY236+'[4]по будинку'!AY236+'[5]по будинку'!AY236+'[6]по будинку'!AY236+'[7]по будинку'!AY236+'[8]по будинку'!AY236+'[9]по будинку'!AY236+'[10]по будинку'!AY236+'[11]по будинку'!AY236+'[12]по будинку'!AY236</f>
        <v>12443.223680000003</v>
      </c>
      <c r="AO236" s="10">
        <f>'[1]Обслуг. ДВК'!Q238+'[2]по будинку'!BA236+'[3]по будинку'!AZ236+'[4]по будинку'!AZ236+'[5]по будинку'!AZ236+'[6]по будинку'!AZ236+'[7]по будинку'!AZ236+'[8]по будинку'!AZ236+'[9]по будинку'!AZ236+'[10]по будинку'!AZ236+'[11]по будинку'!AZ236+'[12]по будинку'!AZ236</f>
        <v>1222.2028302194562</v>
      </c>
      <c r="AP236" s="10">
        <f t="shared" si="134"/>
        <v>11221.020849780547</v>
      </c>
      <c r="AQ236" s="23">
        <v>0</v>
      </c>
      <c r="AR236" s="17">
        <f>'[1]ТО мереж електропост.'!H239+'[2]по будинку'!BD236+'[3]по будинку'!BC236+'[4]по будинку'!BC236+'[5]по будинку'!BC236+'[6]по будинку'!BC236+'[7]по будинку'!BC236+'[8]по будинку'!BC236+'[9]по будинку'!BC236+'[10]по будинку'!BC236+'[11]по будинку'!BC236+'[12]по будинку'!BC236</f>
        <v>7372.2268600000016</v>
      </c>
      <c r="AS236" s="11">
        <f>'[1]ТО мереж електропост.'!P239+'[2]по будинку'!BE236+'[3]по будинку'!BD236+'[4]по будинку'!BD236+'[5]по будинку'!BD236+'[6]по будинку'!BD236+'[7]по будинку'!BD236+'[8]по будинку'!BD236+'[9]по будинку'!BD236+'[10]по будинку'!BD236+'[11]по будинку'!BD236+'[12]по будинку'!BD236</f>
        <v>8369.6249901534484</v>
      </c>
      <c r="AT236" s="10">
        <f t="shared" si="136"/>
        <v>-997.3981301534468</v>
      </c>
      <c r="AU236" s="23">
        <v>0</v>
      </c>
      <c r="AV236" s="17">
        <f>'[1]ПР констр.'!H238+'[2]по будинку'!BH236+'[3]по будинку'!BG236+'[4]по будинку'!BG236+'[5]по будинку'!BG236+'[6]по будинку'!BG236+'[7]по будинку'!BG236+'[8]по будинку'!BG236+'[9]по будинку'!BG236+'[10]по будинку'!BG236+'[11]по будинку'!BG236+'[12]по будинку'!BG236</f>
        <v>46223.021883999994</v>
      </c>
      <c r="AW236" s="10">
        <v>154218.85</v>
      </c>
      <c r="AX236" s="10">
        <v>0</v>
      </c>
      <c r="AY236" s="23">
        <f>AW236-AV236</f>
        <v>107995.82811600002</v>
      </c>
      <c r="AZ236" s="17">
        <f>'[1]Прибирання та вивезення снігу'!H237+'[2]по будинку'!BL236+'[3]по будинку'!BK236+'[4]по будинку'!BK236+'[5]по будинку'!BK236+'[6]по будинку'!BK236+'[7]по будинку'!BK236+'[8]по будинку'!BK236+'[9]по будинку'!BK236+'[10]по будинку'!BK236+'[11]по будинку'!BK236+'[12]по будинку'!BK236</f>
        <v>13061.583960000002</v>
      </c>
      <c r="BA236" s="10">
        <f>'[1]Прибирання та вивезення снігу'!R237+'[2]по будинку'!BM236+'[3]по будинку'!BL236+'[4]по будинку'!BL236+'[5]по будинку'!BL236+'[6]по будинку'!BL236+'[7]по будинку'!BL236+'[8]по будинку'!BL236+'[9]по будинку'!BL236+'[10]по будинку'!BL236+'[11]по будинку'!BL236+'[12]по будинку'!BL236</f>
        <v>3213.2559148763571</v>
      </c>
      <c r="BB236" s="10">
        <f t="shared" si="115"/>
        <v>9848.3280451236442</v>
      </c>
      <c r="BC236" s="23">
        <v>0</v>
      </c>
      <c r="BD236" s="17">
        <f>'[1]експлуатація номерних знаків'!H238+'[2]по будинку'!BP236+'[3]по будинку'!BO236+'[4]по будинку'!BO236+'[5]по будинку'!BO236+'[6]по будинку'!BO236+'[7]по будинку'!BO236+'[8]по будинку'!BO236+'[9]по будинку'!BO236+'[10]по будинку'!BO236+'[11]по будинку'!BO236+'[12]по будинку'!BO236</f>
        <v>8.9242160000000013</v>
      </c>
      <c r="BE236" s="10">
        <f>'[1]експлуатація номерних знаків'!P238+'[2]по будинку'!BQ236+'[3]по будинку'!BP236+'[4]по будинку'!BP236+'[5]по будинку'!BP236+'[6]по будинку'!BP236+'[7]по будинку'!BP236+'[8]по будинку'!BP236+'[9]по будинку'!BP236+'[10]по будинку'!BP236+'[11]по будинку'!BP236+'[12]по будинку'!BP236</f>
        <v>0</v>
      </c>
      <c r="BF236" s="12">
        <f t="shared" si="125"/>
        <v>8.9242160000000013</v>
      </c>
      <c r="BG236" s="29">
        <v>0</v>
      </c>
      <c r="BH236" s="17">
        <f>'[1]Освітлення місць загального кор'!H238+'[2]по будинку'!BT236+'[3]по будинку'!BS236+'[4]по будинку'!BS236+'[5]по будинку'!BS236+'[6]по будинку'!BS236+'[7]по будинку'!BS236+'[8]по будинку'!BS236+'[9]по будинку'!BS236+'[10]по будинку'!BS236+'[11]по будинку'!BS236+'[12]по будинку'!BS236</f>
        <v>36141.879667999994</v>
      </c>
      <c r="BI236" s="10">
        <f>'[1]Освітлення місць загального кор'!Q238+'[2]по будинку'!BU236+'[3]по будинку'!BT236+'[4]по будинку'!BT236+'[5]по будинку'!BT236+'[6]по будинку'!BT236+'[7]по будинку'!BT236+'[8]по будинку'!BT236+'[9]по будинку'!BT236+'[10]по будинку'!BT236+'[11]по будинку'!BT236+'[12]по будинку'!BT236</f>
        <v>44902.676089660294</v>
      </c>
      <c r="BJ236" s="10">
        <v>0</v>
      </c>
      <c r="BK236" s="27">
        <f t="shared" si="137"/>
        <v>8760.7964216602995</v>
      </c>
      <c r="BL236" s="17">
        <f>'[1]Енергопостачання ліфтів'!H238+'[2]по будинку'!BX236+'[3]по будинку'!BW236+'[4]по будинку'!BW236+'[5]по будинку'!BW236+'[6]по будинку'!BW236+'[7]по будинку'!BW236+'[8]по будинку'!BW236+'[9]по будинку'!BW236+'[10]по будинку'!BW236+'[11]по будинку'!BW236+'[12]по будинку'!BW236</f>
        <v>23719.243347999996</v>
      </c>
      <c r="BM236" s="10">
        <f>'[1]Енергопостачання ліфтів'!P238+'[2]по будинку'!BY236+'[3]по будинку'!BX236+'[4]по будинку'!BX236+'[5]по будинку'!BX236+'[6]по будинку'!BX236+'[7]по будинку'!BX236+'[8]по будинку'!BX236+'[9]по будинку'!BX236+'[10]по будинку'!BX236+'[11]по будинку'!BX236+'[12]по будинку'!BX236</f>
        <v>0</v>
      </c>
      <c r="BN236" s="10">
        <f t="shared" si="127"/>
        <v>23719.243347999996</v>
      </c>
      <c r="BO236" s="23">
        <v>0</v>
      </c>
      <c r="BP236" s="134">
        <f t="shared" si="129"/>
        <v>299166.12936171424</v>
      </c>
      <c r="BQ236" s="12">
        <f t="shared" si="129"/>
        <v>403331.36963226402</v>
      </c>
      <c r="BR236" s="10">
        <v>0</v>
      </c>
      <c r="BS236" s="15">
        <f t="shared" si="139"/>
        <v>104165.24027054978</v>
      </c>
      <c r="BT236" s="30">
        <f t="shared" si="131"/>
        <v>1.3481852724865329</v>
      </c>
    </row>
    <row r="237" spans="1:72" ht="17.100000000000001" customHeight="1" x14ac:dyDescent="0.2">
      <c r="A237" s="135">
        <v>232</v>
      </c>
      <c r="B237" s="39" t="s">
        <v>46</v>
      </c>
      <c r="C237" s="36">
        <v>251</v>
      </c>
      <c r="D237" s="22">
        <f>'[1]Прибирання сходових кліто'!H238+'[2]по будинку'!P237+'[3]по будинку'!O237+'[4]по будинку'!O237+'[5]по будинку'!O237+'[6]по будинку'!O237+'[7]по будинку'!O237+'[8]по будинку'!O237+'[9]по будинку'!O237+'[10]по будинку'!O237+'[11]по будинку'!O237+'[12]по будинку'!O237</f>
        <v>29117.132100000003</v>
      </c>
      <c r="E237" s="11">
        <f>'[1]Прибирання сходових кліто'!Y238+'[2]по будинку'!Q237+'[3]по будинку'!P237+'[4]по будинку'!P237+'[5]по будинку'!P237+'[6]по будинку'!P237+'[7]по будинку'!P237+'[8]по будинку'!P237+'[9]по будинку'!P237+'[10]по будинку'!P237+'[11]по будинку'!P237+'[12]по будинку'!P237</f>
        <v>29116.859460146567</v>
      </c>
      <c r="F237" s="10">
        <f t="shared" si="132"/>
        <v>0.27263985343597597</v>
      </c>
      <c r="G237" s="23">
        <v>0</v>
      </c>
      <c r="H237" s="17">
        <f>'[1]Прибирання прибуд терит.'!H237+'[2]по будинку'!T237+'[3]по будинку'!S237+'[4]по будинку'!S237+'[5]по будинку'!S237+'[6]по будинку'!S237+'[7]по будинку'!S237+'[8]по будинку'!S237+'[9]по будинку'!S237+'[10]по будинку'!S237+'[11]по будинку'!S237+'[12]по будинку'!S237</f>
        <v>61855.744499999979</v>
      </c>
      <c r="I237" s="11">
        <f>'[1]Прибирання прибуд терит.'!AG237+'[2]по будинку'!U237+'[3]по будинку'!T237+'[4]по будинку'!T237+'[5]по будинку'!T237+'[6]по будинку'!T237+'[7]по будинку'!T237+'[8]по будинку'!T237+'[9]по будинку'!T237+'[10]по будинку'!T237+'[11]по будинку'!T237+'[12]по будинку'!T237</f>
        <v>62357.3345202825</v>
      </c>
      <c r="J237" s="10">
        <v>0</v>
      </c>
      <c r="K237" s="23">
        <f t="shared" si="116"/>
        <v>501.59002028252144</v>
      </c>
      <c r="L237" s="22">
        <f>'[1]Вивезення та знешкодження ТПВ'!H239+'[2]по будинку'!X237+'[3]по будинку'!W237+'[4]по будинку'!W237+'[5]по будинку'!W237</f>
        <v>18206.054999999997</v>
      </c>
      <c r="M237" s="10">
        <f>'[1]Вивезення та знешкодження ТПВ'!V239+'[2]по будинку'!Y237+'[3]по будинку'!X237+'[4]по будинку'!X237+'[5]по будинку'!X237</f>
        <v>20418.74679941799</v>
      </c>
      <c r="N237" s="10">
        <v>0</v>
      </c>
      <c r="O237" s="15">
        <f t="shared" si="117"/>
        <v>2212.691799417993</v>
      </c>
      <c r="P237" s="17">
        <f>'[1]Приб підвал, тех.поверхів,покр '!H239+'[2]по будинку'!AB237+'[3]по будинку'!AA237+'[4]по будинку'!AA237+'[5]по будинку'!AA237+'[6]по будинку'!AA237+'[7]по будинку'!AA237+'[8]по будинку'!AA237+'[9]по будинку'!AA237+'[10]по будинку'!AA237+'[11]по будинку'!AA237+'[12]по будинку'!AA237</f>
        <v>1387.7258999999995</v>
      </c>
      <c r="Q237" s="11">
        <f>'[1]Приб підвал, тех.поверхів,покр '!Q239+'[2]по будинку'!AC237+'[3]по будинку'!AB237+'[4]по будинку'!AB237+'[5]по будинку'!AB237+'[6]по будинку'!AB237+'[7]по будинку'!AB237+'[8]по будинку'!AB237+'[9]по будинку'!AB237+'[10]по будинку'!AB237+'[11]по будинку'!AB237+'[12]по будинку'!AB237</f>
        <v>539.48425486476231</v>
      </c>
      <c r="R237" s="10">
        <f t="shared" si="118"/>
        <v>848.24164513523715</v>
      </c>
      <c r="S237" s="23">
        <v>0</v>
      </c>
      <c r="T237" s="17">
        <f>'[1]ТО ліфтів'!H239+'[2]по будинку'!AF237+'[3]по будинку'!AE237+'[4]по будинку'!AE237+'[5]по будинку'!AE237+'[6]по будинку'!AE237+'[7]по будинку'!AE237+'[8]по будинку'!AE237+'[9]по будинку'!AE237+'[10]по будинку'!AE237+'[11]по будинку'!AE237+'[12]по будинку'!AE237</f>
        <v>46056.815125714282</v>
      </c>
      <c r="U237" s="10">
        <f>'[1]ТО ліфтів'!Q239+'[2]по будинку'!AG237+'[3]по будинку'!AF237+'[4]по будинку'!AF237+'[5]по будинку'!AF237+'[6]по будинку'!AF237+'[7]по будинку'!AF237+'[8]по будинку'!AF237+'[9]по будинку'!AF237+'[10]по будинку'!AF237+'[11]по будинку'!AF237+'[12]по будинку'!AF237</f>
        <v>43475.452032323999</v>
      </c>
      <c r="V237" s="10">
        <f t="shared" si="119"/>
        <v>2581.3630933902823</v>
      </c>
      <c r="W237" s="23">
        <v>0</v>
      </c>
      <c r="X237" s="17">
        <f>'[1]Обслуг. дисп.'!H239+'[2]по будинку'!AJ237+'[3]по будинку'!AI237+'[4]по будинку'!AI237+'[5]по будинку'!AI237+'[6]по будинку'!AI237+'[7]по будинку'!AI237+'[8]по будинку'!AI237+'[9]по будинку'!AI237+'[10]по будинку'!AI237+'[11]по будинку'!AI237+'[12]по будинку'!AI237</f>
        <v>0</v>
      </c>
      <c r="Y237" s="10">
        <f>'[1]Обслуг. дисп.'!O239+'[2]по будинку'!AK237+'[3]по будинку'!AJ237+'[4]по будинку'!AJ237+'[5]по будинку'!AJ237+'[6]по будинку'!AJ237+'[7]по будинку'!AJ237+'[8]по будинку'!AJ237+'[9]по будинку'!AJ237+'[10]по будинку'!AJ237+'[11]по будинку'!AJ237+'[12]по будинку'!AJ237</f>
        <v>0</v>
      </c>
      <c r="Z237" s="10">
        <f t="shared" si="121"/>
        <v>0</v>
      </c>
      <c r="AA237" s="27">
        <f t="shared" si="122"/>
        <v>0</v>
      </c>
      <c r="AB237" s="17">
        <f>'[1]ТО внутр. буд.сист'!H237+'[2]по будинку'!AN237+'[3]по будинку'!AM237+'[4]по будинку'!AM237+'[5]по будинку'!AM237+'[6]по будинку'!AM237+'[7]по будинку'!AM237+'[8]по будинку'!AM237+'[9]по будинку'!AM237+'[10]по будинку'!AM237+'[11]по будинку'!AM237+'[12]по будинку'!AM237</f>
        <v>43118.754299999993</v>
      </c>
      <c r="AC237" s="10">
        <f>'[1]ТО внутр. буд.сист'!W237+'[2]по будинку'!AO237+'[3]по будинку'!AN237+'[4]по будинку'!AN237+'[5]по будинку'!AN237+'[6]по будинку'!AN237+'[7]по будинку'!AN237+'[8]по будинку'!AN237+'[9]по будинку'!AN237+'[10]по будинку'!AN237+'[11]по будинку'!AN237+'[12]по будинку'!AN237</f>
        <v>22696.031330136248</v>
      </c>
      <c r="AD237" s="10">
        <f t="shared" si="133"/>
        <v>20422.722969863746</v>
      </c>
      <c r="AE237" s="23">
        <v>0</v>
      </c>
      <c r="AF237" s="17">
        <f>[1]Дератизація!H238+'[2]по будинку'!AR237+'[3]по будинку'!AQ237+'[4]по будинку'!AQ237+'[5]по будинку'!AQ237+'[6]по будинку'!AQ237+'[7]по будинку'!AQ237+'[8]по будинку'!AQ237+'[9]по будинку'!AQ237+'[10]по будинку'!AQ237+'[11]по будинку'!AQ237+'[12]по будинку'!AQ237</f>
        <v>2203.2614999999996</v>
      </c>
      <c r="AG237" s="10">
        <f>[1]Дератизація!O238+'[2]по будинку'!AS237+'[3]по будинку'!AR237+'[4]по будинку'!AR237+'[5]по будинку'!AR237+'[6]по будинку'!AR237+'[7]по будинку'!AR237+'[8]по будинку'!AR237+'[9]по будинку'!AR237+'[10]по будинку'!AR237+'[11]по будинку'!AR237+'[12]по будинку'!AR237</f>
        <v>1855.3250184217113</v>
      </c>
      <c r="AH237" s="10">
        <f t="shared" si="123"/>
        <v>347.93648157828829</v>
      </c>
      <c r="AI237" s="23">
        <v>0</v>
      </c>
      <c r="AJ237" s="17">
        <f>[1]Дезінсекція!H239+'[2]по будинку'!AV237+'[3]по будинку'!AU237+'[4]по будинку'!AU237+'[5]по будинку'!AU237+'[6]по будинку'!AU237+'[7]по будинку'!AU237+'[8]по будинку'!AU237+'[9]по будинку'!AU237+'[10]по будинку'!AU237+'[11]по будинку'!AU237+'[12]по будинку'!AU237</f>
        <v>75.933300000000003</v>
      </c>
      <c r="AK237" s="10">
        <f>[1]Дезінсекція!O239+'[2]по будинку'!AW237+'[3]по будинку'!AV237+'[4]по будинку'!AV237+'[5]по будинку'!AV237+'[6]по будинку'!AV237+'[7]по будинку'!AV237+'[8]по будинку'!AV237+'[9]по будинку'!AV237+'[10]по будинку'!AV237+'[11]по будинку'!AV237+'[12]по будинку'!AV237</f>
        <v>0</v>
      </c>
      <c r="AL237" s="10">
        <f t="shared" si="124"/>
        <v>75.933300000000003</v>
      </c>
      <c r="AM237" s="23">
        <v>0</v>
      </c>
      <c r="AN237" s="17">
        <f>'[1]Обслуг. ДВК'!H239+'[2]по будинку'!AZ237+'[3]по будинку'!AY237+'[4]по будинку'!AY237+'[5]по будинку'!AY237+'[6]по будинку'!AY237+'[7]по будинку'!AY237+'[8]по будинку'!AY237+'[9]по будинку'!AY237+'[10]по будинку'!AY237+'[11]по будинку'!AY237+'[12]по будинку'!AY237</f>
        <v>6999.0173999999988</v>
      </c>
      <c r="AO237" s="10">
        <f>'[1]Обслуг. ДВК'!Q239+'[2]по будинку'!BA237+'[3]по будинку'!AZ237+'[4]по будинку'!AZ237+'[5]по будинку'!AZ237+'[6]по будинку'!AZ237+'[7]по будинку'!AZ237+'[8]по будинку'!AZ237+'[9]по будинку'!AZ237+'[10]по будинку'!AZ237+'[11]по будинку'!AZ237+'[12]по будинку'!AZ237</f>
        <v>11032.164755832497</v>
      </c>
      <c r="AP237" s="10">
        <v>0</v>
      </c>
      <c r="AQ237" s="23">
        <f>AO237-AN237</f>
        <v>4033.1473558324979</v>
      </c>
      <c r="AR237" s="17">
        <f>'[1]ТО мереж електропост.'!H240+'[2]по будинку'!BD237+'[3]по будинку'!BC237+'[4]по будинку'!BC237+'[5]по будинку'!BC237+'[6]по будинку'!BC237+'[7]по будинку'!BC237+'[8]по будинку'!BC237+'[9]по будинку'!BC237+'[10]по будинку'!BC237+'[11]по будинку'!BC237+'[12]по будинку'!BC237</f>
        <v>11852.171699999995</v>
      </c>
      <c r="AS237" s="11">
        <f>'[1]ТО мереж електропост.'!P240+'[2]по будинку'!BE237+'[3]по будинку'!BD237+'[4]по будинку'!BD237+'[5]по будинку'!BD237+'[6]по будинку'!BD237+'[7]по будинку'!BD237+'[8]по будинку'!BD237+'[9]по будинку'!BD237+'[10]по будинку'!BD237+'[11]по будинку'!BD237+'[12]по будинку'!BD237</f>
        <v>3835.188903640732</v>
      </c>
      <c r="AT237" s="10">
        <f t="shared" si="136"/>
        <v>8016.9827963592634</v>
      </c>
      <c r="AU237" s="23">
        <v>0</v>
      </c>
      <c r="AV237" s="17">
        <f>'[1]ПР констр.'!H239+'[2]по будинку'!BH237+'[3]по будинку'!BG237+'[4]по будинку'!BG237+'[5]по будинку'!BG237+'[6]по будинку'!BG237+'[7]по будинку'!BG237+'[8]по будинку'!BG237+'[9]по будинку'!BG237+'[10]по будинку'!BG237+'[11]по будинку'!BG237+'[12]по будинку'!BG237</f>
        <v>48545.294699999999</v>
      </c>
      <c r="AW237" s="10">
        <v>65694.239999999991</v>
      </c>
      <c r="AX237" s="10">
        <v>0</v>
      </c>
      <c r="AY237" s="23">
        <f>AW237-AV237</f>
        <v>17148.945299999992</v>
      </c>
      <c r="AZ237" s="17">
        <f>'[1]Прибирання та вивезення снігу'!H238+'[2]по будинку'!BL237+'[3]по будинку'!BK237+'[4]по будинку'!BK237+'[5]по будинку'!BK237+'[6]по будинку'!BK237+'[7]по будинку'!BK237+'[8]по будинку'!BK237+'[9]по будинку'!BK237+'[10]по будинку'!BK237+'[11]по будинку'!BK237+'[12]по будинку'!BK237</f>
        <v>3839.1158999999993</v>
      </c>
      <c r="BA237" s="10">
        <f>'[1]Прибирання та вивезення снігу'!R238+'[2]по будинку'!BM237+'[3]по будинку'!BL237+'[4]по будинку'!BL237+'[5]по будинку'!BL237+'[6]по будинку'!BL237+'[7]по будинку'!BL237+'[8]по будинку'!BL237+'[9]по будинку'!BL237+'[10]по будинку'!BL237+'[11]по будинку'!BL237+'[12]по будинку'!BL237</f>
        <v>4213.087089163665</v>
      </c>
      <c r="BB237" s="10">
        <v>0</v>
      </c>
      <c r="BC237" s="23">
        <f>BA237-AZ237</f>
        <v>373.97118916366571</v>
      </c>
      <c r="BD237" s="17">
        <f>'[1]експлуатація номерних знаків'!H239+'[2]по будинку'!BP237+'[3]по будинку'!BO237+'[4]по будинку'!BO237+'[5]по будинку'!BO237+'[6]по будинку'!BO237+'[7]по будинку'!BO237+'[8]по будинку'!BO237+'[9]по будинку'!BO237+'[10]по будинку'!BO237+'[11]по будинку'!BO237+'[12]по будинку'!BO237</f>
        <v>8.3705999999999996</v>
      </c>
      <c r="BE237" s="10">
        <f>'[1]експлуатація номерних знаків'!P239+'[2]по будинку'!BQ237+'[3]по будинку'!BP237+'[4]по будинку'!BP237+'[5]по будинку'!BP237+'[6]по будинку'!BP237+'[7]по будинку'!BP237+'[8]по будинку'!BP237+'[9]по будинку'!BP237+'[10]по будинку'!BP237+'[11]по будинку'!BP237+'[12]по будинку'!BP237</f>
        <v>0</v>
      </c>
      <c r="BF237" s="12">
        <f t="shared" si="125"/>
        <v>8.3705999999999996</v>
      </c>
      <c r="BG237" s="29">
        <v>0</v>
      </c>
      <c r="BH237" s="17">
        <f>'[1]Освітлення місць загального кор'!H239+'[2]по будинку'!BT237+'[3]по будинку'!BS237+'[4]по будинку'!BS237+'[5]по будинку'!BS237+'[6]по будинку'!BS237+'[7]по будинку'!BS237+'[8]по будинку'!BS237+'[9]по будинку'!BS237+'[10]по будинку'!BS237+'[11]по будинку'!BS237+'[12]по будинку'!BS237</f>
        <v>37338.854999999996</v>
      </c>
      <c r="BI237" s="10">
        <f>'[1]Освітлення місць загального кор'!Q239+'[2]по будинку'!BU237+'[3]по будинку'!BT237+'[4]по будинку'!BT237+'[5]по будинку'!BT237+'[6]по будинку'!BT237+'[7]по будинку'!BT237+'[8]по будинку'!BT237+'[9]по будинку'!BT237+'[10]по будинку'!BT237+'[11]по будинку'!BT237+'[12]по будинку'!BT237</f>
        <v>42403.399104256285</v>
      </c>
      <c r="BJ237" s="10">
        <v>0</v>
      </c>
      <c r="BK237" s="27">
        <f t="shared" si="137"/>
        <v>5064.5441042562888</v>
      </c>
      <c r="BL237" s="17">
        <f>'[1]Енергопостачання ліфтів'!H239+'[2]по будинку'!BX237+'[3]по будинку'!BW237+'[4]по будинку'!BW237+'[5]по будинку'!BW237+'[6]по будинку'!BW237+'[7]по будинку'!BW237+'[8]по будинку'!BW237+'[9]по будинку'!BW237+'[10]по будинку'!BW237+'[11]по будинку'!BW237+'[12]по будинку'!BW237</f>
        <v>18944.672199999997</v>
      </c>
      <c r="BM237" s="10">
        <f>'[1]Енергопостачання ліфтів'!P239+'[2]по будинку'!BY237+'[3]по будинку'!BX237+'[4]по будинку'!BX237+'[5]по будинку'!BX237+'[6]по будинку'!BX237+'[7]по будинку'!BX237+'[8]по будинку'!BX237+'[9]по будинку'!BX237+'[10]по будинку'!BX237+'[11]по будинку'!BX237+'[12]по будинку'!BX237</f>
        <v>17097.367956367623</v>
      </c>
      <c r="BN237" s="10">
        <f t="shared" si="127"/>
        <v>1847.304243632374</v>
      </c>
      <c r="BO237" s="23">
        <v>0</v>
      </c>
      <c r="BP237" s="134">
        <f t="shared" si="129"/>
        <v>329548.91922571423</v>
      </c>
      <c r="BQ237" s="12">
        <f t="shared" si="129"/>
        <v>324734.68122485455</v>
      </c>
      <c r="BR237" s="10">
        <f t="shared" si="130"/>
        <v>4814.2380008596811</v>
      </c>
      <c r="BS237" s="15">
        <v>0</v>
      </c>
      <c r="BT237" s="30">
        <f t="shared" si="131"/>
        <v>0.98539143137786378</v>
      </c>
    </row>
    <row r="238" spans="1:72" ht="17.100000000000001" customHeight="1" x14ac:dyDescent="0.2">
      <c r="A238" s="136">
        <v>233</v>
      </c>
      <c r="B238" s="39" t="s">
        <v>46</v>
      </c>
      <c r="C238" s="36">
        <v>253</v>
      </c>
      <c r="D238" s="22">
        <f>'[1]Прибирання сходових кліто'!H239+'[2]по будинку'!P238+'[3]по будинку'!O238+'[4]по будинку'!O238+'[5]по будинку'!O238+'[6]по будинку'!O238+'[7]по будинку'!O238+'[8]по будинку'!O238+'[9]по будинку'!O238+'[10]по будинку'!O238+'[11]по будинку'!O238+'[12]по будинку'!O238</f>
        <v>29530.816200000001</v>
      </c>
      <c r="E238" s="11">
        <f>'[1]Прибирання сходових кліто'!Y239+'[2]по будинку'!Q238+'[3]по будинку'!P238+'[4]по будинку'!P238+'[5]по будинку'!P238+'[6]по будинку'!P238+'[7]по будинку'!P238+'[8]по будинку'!P238+'[9]по будинку'!P238+'[10]по будинку'!P238+'[11]по будинку'!P238+'[12]по будинку'!P238</f>
        <v>30240.249188930229</v>
      </c>
      <c r="F238" s="10">
        <v>0</v>
      </c>
      <c r="G238" s="23">
        <f>E238-D238</f>
        <v>709.43298893022802</v>
      </c>
      <c r="H238" s="17">
        <f>'[1]Прибирання прибуд терит.'!H238+'[2]по будинку'!T238+'[3]по будинку'!S238+'[4]по будинку'!S238+'[5]по будинку'!S238+'[6]по будинку'!S238+'[7]по будинку'!S238+'[8]по будинку'!S238+'[9]по будинку'!S238+'[10]по будинку'!S238+'[11]по будинку'!S238+'[12]по будинку'!S238</f>
        <v>63702.037800000006</v>
      </c>
      <c r="I238" s="11">
        <f>'[1]Прибирання прибуд терит.'!AG238+'[2]по будинку'!U238+'[3]по будинку'!T238+'[4]по будинку'!T238+'[5]по будинку'!T238+'[6]по будинку'!T238+'[7]по будинку'!T238+'[8]по будинку'!T238+'[9]по будинку'!T238+'[10]по будинку'!T238+'[11]по будинку'!T238+'[12]по будинку'!T238</f>
        <v>66959.346417033827</v>
      </c>
      <c r="J238" s="10">
        <v>0</v>
      </c>
      <c r="K238" s="23">
        <f t="shared" si="116"/>
        <v>3257.3086170338211</v>
      </c>
      <c r="L238" s="22">
        <f>'[1]Вивезення та знешкодження ТПВ'!H240+'[2]по будинку'!X238+'[3]по будинку'!W238+'[4]по будинку'!W238+'[5]по будинку'!W238</f>
        <v>17991.055199999999</v>
      </c>
      <c r="M238" s="10">
        <f>'[1]Вивезення та знешкодження ТПВ'!V240+'[2]по будинку'!Y238+'[3]по будинку'!X238+'[4]по будинку'!X238+'[5]по будинку'!X238</f>
        <v>20650.384341500947</v>
      </c>
      <c r="N238" s="10">
        <v>0</v>
      </c>
      <c r="O238" s="15">
        <f t="shared" si="117"/>
        <v>2659.329141500948</v>
      </c>
      <c r="P238" s="17">
        <f>'[1]Приб підвал, тех.поверхів,покр '!H240+'[2]по будинку'!AB238+'[3]по будинку'!AA238+'[4]по будинку'!AA238+'[5]по будинку'!AA238+'[6]по будинку'!AA238+'[7]по будинку'!AA238+'[8]по будинку'!AA238+'[9]по будинку'!AA238+'[10]по будинку'!AA238+'[11]по будинку'!AA238+'[12]по будинку'!AA238</f>
        <v>1377.1475999999996</v>
      </c>
      <c r="Q238" s="11">
        <f>'[1]Приб підвал, тех.поверхів,покр '!Q240+'[2]по будинку'!AC238+'[3]по будинку'!AB238+'[4]по будинку'!AB238+'[5]по будинку'!AB238+'[6]по будинку'!AB238+'[7]по будинку'!AB238+'[8]по будинку'!AB238+'[9]по будинку'!AB238+'[10]по будинку'!AB238+'[11]по будинку'!AB238+'[12]по будинку'!AB238</f>
        <v>547.1863256732089</v>
      </c>
      <c r="R238" s="10">
        <f t="shared" si="118"/>
        <v>829.96127432679066</v>
      </c>
      <c r="S238" s="23">
        <v>0</v>
      </c>
      <c r="T238" s="17">
        <f>'[1]ТО ліфтів'!H240+'[2]по будинку'!AF238+'[3]по будинку'!AE238+'[4]по будинку'!AE238+'[5]по будинку'!AE238+'[6]по будинку'!AE238+'[7]по будинку'!AE238+'[8]по будинку'!AE238+'[9]по будинку'!AE238+'[10]по будинку'!AE238+'[11]по будинку'!AE238+'[12]по будинку'!AE238</f>
        <v>31216.01946857143</v>
      </c>
      <c r="U238" s="10">
        <f>'[1]ТО ліфтів'!Q240+'[2]по будинку'!AG238+'[3]по будинку'!AF238+'[4]по будинку'!AF238+'[5]по будинку'!AF238+'[6]по будинку'!AF238+'[7]по будинку'!AF238+'[8]по будинку'!AF238+'[9]по будинку'!AF238+'[10]по будинку'!AF238+'[11]по будинку'!AF238+'[12]по будинку'!AF238</f>
        <v>29900.045341066769</v>
      </c>
      <c r="V238" s="10">
        <f t="shared" si="119"/>
        <v>1315.9741275046617</v>
      </c>
      <c r="W238" s="23">
        <v>0</v>
      </c>
      <c r="X238" s="17">
        <f>'[1]Обслуг. дисп.'!H240+'[2]по будинку'!AJ238+'[3]по будинку'!AI238+'[4]по будинку'!AI238+'[5]по будинку'!AI238+'[6]по будинку'!AI238+'[7]по будинку'!AI238+'[8]по будинку'!AI238+'[9]по будинку'!AI238+'[10]по будинку'!AI238+'[11]по будинку'!AI238+'[12]по будинку'!AI238</f>
        <v>2929.3263028571437</v>
      </c>
      <c r="Y238" s="10">
        <f>'[1]Обслуг. дисп.'!O240+'[2]по будинку'!AK238+'[3]по будинку'!AJ238+'[4]по будинку'!AJ238+'[5]по будинку'!AJ238+'[6]по будинку'!AJ238+'[7]по будинку'!AJ238+'[8]по будинку'!AJ238+'[9]по будинку'!AJ238+'[10]по будинку'!AJ238+'[11]по будинку'!AJ238+'[12]по будинку'!AJ238</f>
        <v>2922.6746021821591</v>
      </c>
      <c r="Z238" s="10">
        <v>0</v>
      </c>
      <c r="AA238" s="27">
        <f>Y238-X238</f>
        <v>-6.6517006749845677</v>
      </c>
      <c r="AB238" s="17">
        <f>'[1]ТО внутр. буд.сист'!H238+'[2]по будинку'!AN238+'[3]по будинку'!AM238+'[4]по будинку'!AM238+'[5]по будинку'!AM238+'[6]по будинку'!AM238+'[7]по будинку'!AM238+'[8]по будинку'!AM238+'[9]по будинку'!AM238+'[10]по будинку'!AM238+'[11]по будинку'!AM238+'[12]по будинку'!AM238</f>
        <v>48087.684120000005</v>
      </c>
      <c r="AC238" s="10">
        <f>'[1]ТО внутр. буд.сист'!W238+'[2]по будинку'!AO238+'[3]по будинку'!AN238+'[4]по будинку'!AN238+'[5]по будинку'!AN238+'[6]по будинку'!AN238+'[7]по будинку'!AN238+'[8]по будинку'!AN238+'[9]по будинку'!AN238+'[10]по будинку'!AN238+'[11]по будинку'!AN238+'[12]по будинку'!AN238</f>
        <v>26800.117331223257</v>
      </c>
      <c r="AD238" s="10">
        <f t="shared" si="133"/>
        <v>21287.566788776749</v>
      </c>
      <c r="AE238" s="23">
        <v>0</v>
      </c>
      <c r="AF238" s="17">
        <f>[1]Дератизація!H239+'[2]по будинку'!AR238+'[3]по будинку'!AQ238+'[4]по будинку'!AQ238+'[5]по будинку'!AQ238+'[6]по будинку'!AQ238+'[7]по будинку'!AQ238+'[8]по будинку'!AQ238+'[9]по будинку'!AQ238+'[10]по будинку'!AQ238+'[11]по будинку'!AQ238+'[12]по будинку'!AQ238</f>
        <v>2282.46252</v>
      </c>
      <c r="AG238" s="10">
        <f>[1]Дератизація!O239+'[2]по будинку'!AS238+'[3]по будинку'!AR238+'[4]по будинку'!AR238+'[5]по будинку'!AR238+'[6]по будинку'!AR238+'[7]по будинку'!AR238+'[8]по будинку'!AR238+'[9]по будинку'!AR238+'[10]по будинку'!AR238+'[11]по будинку'!AR238+'[12]по будинку'!AR238</f>
        <v>1893.1102081859101</v>
      </c>
      <c r="AH238" s="10">
        <f t="shared" si="123"/>
        <v>389.35231181408994</v>
      </c>
      <c r="AI238" s="23">
        <v>0</v>
      </c>
      <c r="AJ238" s="17">
        <f>[1]Дезінсекція!H240+'[2]по будинку'!AV238+'[3]по будинку'!AU238+'[4]по будинку'!AU238+'[5]по будинку'!AU238+'[6]по будинку'!AU238+'[7]по будинку'!AU238+'[8]по будинку'!AU238+'[9]по будинку'!AU238+'[10]по будинку'!AU238+'[11]по будинку'!AU238+'[12]по будинку'!AU238</f>
        <v>80.234039999999993</v>
      </c>
      <c r="AK238" s="10">
        <f>[1]Дезінсекція!O240+'[2]по будинку'!AW238+'[3]по будинку'!AV238+'[4]по будинку'!AV238+'[5]по будинку'!AV238+'[6]по будинку'!AV238+'[7]по будинку'!AV238+'[8]по будинку'!AV238+'[9]по будинку'!AV238+'[10]по будинку'!AV238+'[11]по будинку'!AV238+'[12]по будинку'!AV238</f>
        <v>0</v>
      </c>
      <c r="AL238" s="10">
        <f t="shared" si="124"/>
        <v>80.234039999999993</v>
      </c>
      <c r="AM238" s="23">
        <v>0</v>
      </c>
      <c r="AN238" s="17">
        <f>'[1]Обслуг. ДВК'!H240+'[2]по будинку'!AZ238+'[3]по будинку'!AY238+'[4]по будинку'!AY238+'[5]по будинку'!AY238+'[6]по будинку'!AY238+'[7]по будинку'!AY238+'[8]по будинку'!AY238+'[9]по будинку'!AY238+'[10]по будинку'!AY238+'[11]по будинку'!AY238+'[12]по будинку'!AY238</f>
        <v>6840.2570400000013</v>
      </c>
      <c r="AO238" s="10">
        <f>'[1]Обслуг. ДВК'!Q240+'[2]по будинку'!BA238+'[3]по будинку'!AZ238+'[4]по будинку'!AZ238+'[5]по будинку'!AZ238+'[6]по будинку'!AZ238+'[7]по будинку'!AZ238+'[8]по будинку'!AZ238+'[9]по будинку'!AZ238+'[10]по будинку'!AZ238+'[11]по будинку'!AZ238+'[12]по будинку'!AZ238</f>
        <v>12475.817440165723</v>
      </c>
      <c r="AP238" s="10">
        <v>0</v>
      </c>
      <c r="AQ238" s="23">
        <f>AO238-AN238</f>
        <v>5635.5604001657221</v>
      </c>
      <c r="AR238" s="17">
        <f>'[1]ТО мереж електропост.'!H241+'[2]по будинку'!BD238+'[3]по будинку'!BC238+'[4]по будинку'!BC238+'[5]по будинку'!BC238+'[6]по будинку'!BC238+'[7]по будинку'!BC238+'[8]по будинку'!BC238+'[9]по будинку'!BC238+'[10]по будинку'!BC238+'[11]по будинку'!BC238+'[12]по будинку'!BC238</f>
        <v>12287.194409999998</v>
      </c>
      <c r="AS238" s="11">
        <f>'[1]ТО мереж електропост.'!P241+'[2]по будинку'!BE238+'[3]по будинку'!BD238+'[4]по будинку'!BD238+'[5]по будинку'!BD238+'[6]по будинку'!BD238+'[7]по будинку'!BD238+'[8]по будинку'!BD238+'[9]по будинку'!BD238+'[10]по будинку'!BD238+'[11]по будинку'!BD238+'[12]по будинку'!BD238</f>
        <v>3029.7741694298829</v>
      </c>
      <c r="AT238" s="10">
        <f t="shared" si="136"/>
        <v>9257.4202405701144</v>
      </c>
      <c r="AU238" s="23">
        <v>0</v>
      </c>
      <c r="AV238" s="17">
        <f>'[1]ПР констр.'!H240+'[2]по будинку'!BH238+'[3]по будинку'!BG238+'[4]по будинку'!BG238+'[5]по будинку'!BG238+'[6]по будинку'!BG238+'[7]по будинку'!BG238+'[8]по будинку'!BG238+'[9]по будинку'!BG238+'[10]по будинку'!BG238+'[11]по будинку'!BG238+'[12]по будинку'!BG238</f>
        <v>61220.35515000001</v>
      </c>
      <c r="AW238" s="10">
        <v>37171.01</v>
      </c>
      <c r="AX238" s="10">
        <f t="shared" si="135"/>
        <v>24049.345150000008</v>
      </c>
      <c r="AY238" s="23">
        <v>0</v>
      </c>
      <c r="AZ238" s="17">
        <f>'[1]Прибирання та вивезення снігу'!H239+'[2]по будинку'!BL238+'[3]по будинку'!BK238+'[4]по будинку'!BK238+'[5]по будинку'!BK238+'[6]по будинку'!BK238+'[7]по будинку'!BK238+'[8]по будинку'!BK238+'[9]по будинку'!BK238+'[10]по будинку'!BK238+'[11]по будинку'!BK238+'[12]по будинку'!BK238</f>
        <v>3920.6758799999998</v>
      </c>
      <c r="BA238" s="10">
        <f>'[1]Прибирання та вивезення снігу'!R239+'[2]по будинку'!BM238+'[3]по будинку'!BL238+'[4]по будинку'!BL238+'[5]по будинку'!BL238+'[6]по будинку'!BL238+'[7]по будинку'!BL238+'[8]по будинку'!BL238+'[9]по будинку'!BL238+'[10]по будинку'!BL238+'[11]по будинку'!BL238+'[12]по будинку'!BL238</f>
        <v>4207.8672119047869</v>
      </c>
      <c r="BB238" s="10">
        <v>0</v>
      </c>
      <c r="BC238" s="23">
        <f>BA238-AZ238</f>
        <v>287.19133190478715</v>
      </c>
      <c r="BD238" s="17">
        <f>'[1]експлуатація номерних знаків'!H240+'[2]по будинку'!BP238+'[3]по будинку'!BO238+'[4]по будинку'!BO238+'[5]по будинку'!BO238+'[6]по будинку'!BO238+'[7]по будинку'!BO238+'[8]по будинку'!BO238+'[9]по будинку'!BO238+'[10]по будинку'!BO238+'[11]по будинку'!BO238+'[12]по будинку'!BO238</f>
        <v>8.3831400000000009</v>
      </c>
      <c r="BE238" s="10">
        <f>'[1]експлуатація номерних знаків'!P240+'[2]по будинку'!BQ238+'[3]по будинку'!BP238+'[4]по будинку'!BP238+'[5]по будинку'!BP238+'[6]по будинку'!BP238+'[7]по будинку'!BP238+'[8]по будинку'!BP238+'[9]по будинку'!BP238+'[10]по будинку'!BP238+'[11]по будинку'!BP238+'[12]по будинку'!BP238</f>
        <v>0</v>
      </c>
      <c r="BF238" s="12">
        <f t="shared" si="125"/>
        <v>8.3831400000000009</v>
      </c>
      <c r="BG238" s="29">
        <v>0</v>
      </c>
      <c r="BH238" s="17">
        <f>'[1]Освітлення місць загального кор'!H240+'[2]по будинку'!BT238+'[3]по будинку'!BS238+'[4]по будинку'!BS238+'[5]по будинку'!BS238+'[6]по будинку'!BS238+'[7]по будинку'!BS238+'[8]по будинку'!BS238+'[9]по будинку'!BS238+'[10]по будинку'!BS238+'[11]по будинку'!BS238+'[12]по будинку'!BS238</f>
        <v>39797.67315000001</v>
      </c>
      <c r="BI238" s="10">
        <f>'[1]Освітлення місць загального кор'!Q240+'[2]по будинку'!BU238+'[3]по будинку'!BT238+'[4]по будинку'!BT238+'[5]по будинку'!BT238+'[6]по будинку'!BT238+'[7]по будинку'!BT238+'[8]по будинку'!BT238+'[9]по будинку'!BT238+'[10]по будинку'!BT238+'[11]по будинку'!BT238+'[12]по будинку'!BT238</f>
        <v>48903.947266390605</v>
      </c>
      <c r="BJ238" s="10">
        <v>0</v>
      </c>
      <c r="BK238" s="27">
        <f t="shared" si="137"/>
        <v>9106.2741163905957</v>
      </c>
      <c r="BL238" s="17">
        <f>'[1]Енергопостачання ліфтів'!H240+'[2]по будинку'!BX238+'[3]по будинку'!BW238+'[4]по будинку'!BW238+'[5]по будинку'!BW238+'[6]по будинку'!BW238+'[7]по будинку'!BW238+'[8]по будинку'!BW238+'[9]по будинку'!BW238+'[10]по будинку'!BW238+'[11]по будинку'!BW238+'[12]по будинку'!BW238</f>
        <v>20757.383180000001</v>
      </c>
      <c r="BM238" s="10">
        <f>'[1]Енергопостачання ліфтів'!P240+'[2]по будинку'!BY238+'[3]по будинку'!BX238+'[4]по будинку'!BX238+'[5]по будинку'!BX238+'[6]по будинку'!BX238+'[7]по будинку'!BX238+'[8]по будинку'!BX238+'[9]по будинку'!BX238+'[10]по будинку'!BX238+'[11]по будинку'!BX238+'[12]по будинку'!BX238</f>
        <v>21266.380753550096</v>
      </c>
      <c r="BN238" s="10">
        <v>0</v>
      </c>
      <c r="BO238" s="23">
        <f t="shared" si="128"/>
        <v>508.99757355009569</v>
      </c>
      <c r="BP238" s="134">
        <f t="shared" si="129"/>
        <v>342028.70520142856</v>
      </c>
      <c r="BQ238" s="12">
        <f t="shared" si="129"/>
        <v>306967.91059723741</v>
      </c>
      <c r="BR238" s="10">
        <f t="shared" si="130"/>
        <v>35060.794604191149</v>
      </c>
      <c r="BS238" s="15">
        <v>0</v>
      </c>
      <c r="BT238" s="30">
        <f t="shared" si="131"/>
        <v>0.89749166057994156</v>
      </c>
    </row>
    <row r="239" spans="1:72" ht="17.100000000000001" customHeight="1" x14ac:dyDescent="0.2">
      <c r="A239" s="136">
        <v>234</v>
      </c>
      <c r="B239" s="39" t="s">
        <v>46</v>
      </c>
      <c r="C239" s="36">
        <v>255</v>
      </c>
      <c r="D239" s="22">
        <f>'[1]Прибирання сходових кліто'!H240+'[2]по будинку'!P239+'[3]по будинку'!O239+'[4]по будинку'!O239+'[5]по будинку'!O239+'[6]по будинку'!O239+'[7]по будинку'!O239+'[8]по будинку'!O239+'[9]по будинку'!O239+'[10]по будинку'!O239+'[11]по будинку'!O239+'[12]по будинку'!O239</f>
        <v>22437.040220000003</v>
      </c>
      <c r="E239" s="11">
        <f>'[1]Прибирання сходових кліто'!Y240+'[2]по будинку'!Q239+'[3]по будинку'!P239+'[4]по будинку'!P239+'[5]по будинку'!P239+'[6]по будинку'!P239+'[7]по будинку'!P239+'[8]по будинку'!P239+'[9]по будинку'!P239+'[10]по будинку'!P239+'[11]по будинку'!P239+'[12]по будинку'!P239</f>
        <v>21665.513827770734</v>
      </c>
      <c r="F239" s="10">
        <f t="shared" si="132"/>
        <v>771.52639222926882</v>
      </c>
      <c r="G239" s="23">
        <v>0</v>
      </c>
      <c r="H239" s="17">
        <f>'[1]Прибирання прибуд терит.'!H239+'[2]по будинку'!T239+'[3]по будинку'!S239+'[4]по будинку'!S239+'[5]по будинку'!S239+'[6]по будинку'!S239+'[7]по будинку'!S239+'[8]по будинку'!S239+'[9]по будинку'!S239+'[10]по будинку'!S239+'[11]по будинку'!S239+'[12]по будинку'!S239</f>
        <v>39327.923839999996</v>
      </c>
      <c r="I239" s="11">
        <f>'[1]Прибирання прибуд терит.'!AG239+'[2]по будинку'!U239+'[3]по будинку'!T239+'[4]по будинку'!T239+'[5]по будинку'!T239+'[6]по будинку'!T239+'[7]по будинку'!T239+'[8]по будинку'!T239+'[9]по будинку'!T239+'[10]по будинку'!T239+'[11]по будинку'!T239+'[12]по будинку'!T239</f>
        <v>43604.660848597727</v>
      </c>
      <c r="J239" s="10">
        <v>0</v>
      </c>
      <c r="K239" s="23">
        <f t="shared" si="116"/>
        <v>4276.7370085977309</v>
      </c>
      <c r="L239" s="22">
        <f>'[1]Вивезення та знешкодження ТПВ'!H241+'[2]по будинку'!X239+'[3]по будинку'!W239+'[4]по будинку'!W239+'[5]по будинку'!W239</f>
        <v>8441.4</v>
      </c>
      <c r="M239" s="10">
        <f>'[1]Вивезення та знешкодження ТПВ'!V241+'[2]по будинку'!Y239+'[3]по будинку'!X239+'[4]по будинку'!X239+'[5]по будинку'!X239</f>
        <v>9110.8608498337835</v>
      </c>
      <c r="N239" s="10">
        <v>0</v>
      </c>
      <c r="O239" s="15">
        <f t="shared" si="117"/>
        <v>669.46084983378387</v>
      </c>
      <c r="P239" s="17">
        <f>'[1]Приб підвал, тех.поверхів,покр '!H241+'[2]по будинку'!AB239+'[3]по будинку'!AA239+'[4]по будинку'!AA239+'[5]по будинку'!AA239+'[6]по будинку'!AA239+'[7]по будинку'!AA239+'[8]по будинку'!AA239+'[9]по будинку'!AA239+'[10]по будинку'!AA239+'[11]по будинку'!AA239+'[12]по будинку'!AA239</f>
        <v>1146.3754399999998</v>
      </c>
      <c r="Q239" s="11">
        <f>'[1]Приб підвал, тех.поверхів,покр '!Q241+'[2]по будинку'!AC239+'[3]по будинку'!AB239+'[4]по будинку'!AB239+'[5]по будинку'!AB239+'[6]по будинку'!AB239+'[7]по будинку'!AB239+'[8]по будинку'!AB239+'[9]по будинку'!AB239+'[10]по будинку'!AB239+'[11]по будинку'!AB239+'[12]по будинку'!AB239</f>
        <v>0</v>
      </c>
      <c r="R239" s="10">
        <f t="shared" si="118"/>
        <v>1146.3754399999998</v>
      </c>
      <c r="S239" s="23">
        <v>0</v>
      </c>
      <c r="T239" s="17">
        <f>'[1]ТО ліфтів'!H241+'[2]по будинку'!AF239+'[3]по будинку'!AE239+'[4]по будинку'!AE239+'[5]по будинку'!AE239+'[6]по будинку'!AE239+'[7]по будинку'!AE239+'[8]по будинку'!AE239+'[9]по будинку'!AE239+'[10]по будинку'!AE239+'[11]по будинку'!AE239+'[12]по будинку'!AE239</f>
        <v>23568.013182857139</v>
      </c>
      <c r="U239" s="10">
        <f>'[1]ТО ліфтів'!Q241+'[2]по будинку'!AG239+'[3]по будинку'!AF239+'[4]по будинку'!AF239+'[5]по будинку'!AF239+'[6]по будинку'!AF239+'[7]по будинку'!AF239+'[8]по будинку'!AF239+'[9]по будинку'!AF239+'[10]по будинку'!AF239+'[11]по будинку'!AF239+'[12]по будинку'!AF239</f>
        <v>21221.427410405588</v>
      </c>
      <c r="V239" s="10">
        <f t="shared" si="119"/>
        <v>2346.5857724515517</v>
      </c>
      <c r="W239" s="23">
        <v>0</v>
      </c>
      <c r="X239" s="17">
        <f>'[1]Обслуг. дисп.'!H241+'[2]по будинку'!AJ239+'[3]по будинку'!AI239+'[4]по будинку'!AI239+'[5]по будинку'!AI239+'[6]по будинку'!AI239+'[7]по будинку'!AI239+'[8]по будинку'!AI239+'[9]по будинку'!AI239+'[10]по будинку'!AI239+'[11]по будинку'!AI239+'[12]по будинку'!AI239</f>
        <v>0</v>
      </c>
      <c r="Y239" s="10">
        <f>'[1]Обслуг. дисп.'!O241+'[2]по будинку'!AK239+'[3]по будинку'!AJ239+'[4]по будинку'!AJ239+'[5]по будинку'!AJ239+'[6]по будинку'!AJ239+'[7]по будинку'!AJ239+'[8]по будинку'!AJ239+'[9]по будинку'!AJ239+'[10]по будинку'!AJ239+'[11]по будинку'!AJ239+'[12]по будинку'!AJ239</f>
        <v>0</v>
      </c>
      <c r="Z239" s="10">
        <f t="shared" si="121"/>
        <v>0</v>
      </c>
      <c r="AA239" s="27">
        <f t="shared" si="122"/>
        <v>0</v>
      </c>
      <c r="AB239" s="17">
        <f>'[1]ТО внутр. буд.сист'!H239+'[2]по будинку'!AN239+'[3]по будинку'!AM239+'[4]по будинку'!AM239+'[5]по будинку'!AM239+'[6]по будинку'!AM239+'[7]по будинку'!AM239+'[8]по будинку'!AM239+'[9]по будинку'!AM239+'[10]по будинку'!AM239+'[11]по будинку'!AM239+'[12]по будинку'!AM239</f>
        <v>31576.405989999992</v>
      </c>
      <c r="AC239" s="10">
        <f>'[1]ТО внутр. буд.сист'!W239+'[2]по будинку'!AO239+'[3]по будинку'!AN239+'[4]по будинку'!AN239+'[5]по будинку'!AN239+'[6]по будинку'!AN239+'[7]по будинку'!AN239+'[8]по будинку'!AN239+'[9]по будинку'!AN239+'[10]по будинку'!AN239+'[11]по будинку'!AN239+'[12]по будинку'!AN239</f>
        <v>21598.011126285815</v>
      </c>
      <c r="AD239" s="10">
        <f t="shared" si="133"/>
        <v>9978.3948637141766</v>
      </c>
      <c r="AE239" s="23">
        <v>0</v>
      </c>
      <c r="AF239" s="17">
        <f>[1]Дератизація!H240+'[2]по будинку'!AR239+'[3]по будинку'!AQ239+'[4]по будинку'!AQ239+'[5]по будинку'!AQ239+'[6]по будинку'!AQ239+'[7]по будинку'!AQ239+'[8]по будинку'!AQ239+'[9]по будинку'!AQ239+'[10]по будинку'!AQ239+'[11]по будинку'!AQ239+'[12]по будинку'!AQ239</f>
        <v>1445.2071599999997</v>
      </c>
      <c r="AG239" s="10">
        <f>[1]Дератизація!O240+'[2]по будинку'!AS239+'[3]по будинку'!AR239+'[4]по будинку'!AR239+'[5]по будинку'!AR239+'[6]по будинку'!AR239+'[7]по будинку'!AR239+'[8]по будинку'!AR239+'[9]по будинку'!AR239+'[10]по будинку'!AR239+'[11]по будинку'!AR239+'[12]по будинку'!AR239</f>
        <v>1184.5777326075577</v>
      </c>
      <c r="AH239" s="10">
        <f t="shared" si="123"/>
        <v>260.62942739244204</v>
      </c>
      <c r="AI239" s="23">
        <v>0</v>
      </c>
      <c r="AJ239" s="17">
        <f>[1]Дезінсекція!H241+'[2]по будинку'!AV239+'[3]по будинку'!AU239+'[4]по будинку'!AU239+'[5]по будинку'!AU239+'[6]по будинку'!AU239+'[7]по будинку'!AU239+'[8]по будинку'!AU239+'[9]по будинку'!AU239+'[10]по будинку'!AU239+'[11]по будинку'!AU239+'[12]по будинку'!AU239</f>
        <v>53.604429999999994</v>
      </c>
      <c r="AK239" s="10">
        <f>[1]Дезінсекція!O241+'[2]по будинку'!AW239+'[3]по будинку'!AV239+'[4]по будинку'!AV239+'[5]по будинку'!AV239+'[6]по будинку'!AV239+'[7]по будинку'!AV239+'[8]по будинку'!AV239+'[9]по будинку'!AV239+'[10]по будинку'!AV239+'[11]по будинку'!AV239+'[12]по будинку'!AV239</f>
        <v>0</v>
      </c>
      <c r="AL239" s="10">
        <f t="shared" si="124"/>
        <v>53.604429999999994</v>
      </c>
      <c r="AM239" s="23">
        <v>0</v>
      </c>
      <c r="AN239" s="17">
        <f>'[1]Обслуг. ДВК'!H241+'[2]по будинку'!AZ239+'[3]по будинку'!AY239+'[4]по будинку'!AY239+'[5]по будинку'!AY239+'[6]по будинку'!AY239+'[7]по будинку'!AY239+'[8]по будинку'!AY239+'[9]по будинку'!AY239+'[10]по будинку'!AY239+'[11]по будинку'!AY239+'[12]по будинку'!AY239</f>
        <v>3250.0370000000007</v>
      </c>
      <c r="AO239" s="10">
        <f>'[1]Обслуг. ДВК'!Q241+'[2]по будинку'!BA239+'[3]по будинку'!AZ239+'[4]по будинку'!AZ239+'[5]по будинку'!AZ239+'[6]по будинку'!AZ239+'[7]по будинку'!AZ239+'[8]по будинку'!AZ239+'[9]по будинку'!AZ239+'[10]по будинку'!AZ239+'[11]по будинку'!AZ239+'[12]по будинку'!AZ239</f>
        <v>2114.9056479603614</v>
      </c>
      <c r="AP239" s="10">
        <f t="shared" si="134"/>
        <v>1135.1313520396393</v>
      </c>
      <c r="AQ239" s="23">
        <v>0</v>
      </c>
      <c r="AR239" s="17">
        <f>'[1]ТО мереж електропост.'!H242+'[2]по будинку'!BD239+'[3]по будинку'!BC239+'[4]по будинку'!BC239+'[5]по будинку'!BC239+'[6]по будинку'!BC239+'[7]по будинку'!BC239+'[8]по будинку'!BC239+'[9]по будинку'!BC239+'[10]по будинку'!BC239+'[11]по будинку'!BC239+'[12]по будинку'!BC239</f>
        <v>6920.4666399999978</v>
      </c>
      <c r="AS239" s="11">
        <f>'[1]ТО мереж електропост.'!P242+'[2]по будинку'!BE239+'[3]по будинку'!BD239+'[4]по будинку'!BD239+'[5]по будинку'!BD239+'[6]по будинку'!BD239+'[7]по будинку'!BD239+'[8]по будинку'!BD239+'[9]по будинку'!BD239+'[10]по будинку'!BD239+'[11]по будинку'!BD239+'[12]по будинку'!BD239</f>
        <v>2861.4391839385889</v>
      </c>
      <c r="AT239" s="10">
        <f t="shared" si="136"/>
        <v>4059.0274560614089</v>
      </c>
      <c r="AU239" s="23">
        <v>0</v>
      </c>
      <c r="AV239" s="17">
        <f>'[1]ПР констр.'!H241+'[2]по будинку'!BH239+'[3]по будинку'!BG239+'[4]по будинку'!BG239+'[5]по будинку'!BG239+'[6]по будинку'!BG239+'[7]по будинку'!BG239+'[8]по будинку'!BG239+'[9]по будинку'!BG239+'[10]по будинку'!BG239+'[11]по будинку'!BG239+'[12]по будинку'!BG239</f>
        <v>43207.732119999993</v>
      </c>
      <c r="AW239" s="10">
        <v>105604.62</v>
      </c>
      <c r="AX239" s="10">
        <v>0</v>
      </c>
      <c r="AY239" s="23">
        <f>AW239-AV239</f>
        <v>62396.887880000002</v>
      </c>
      <c r="AZ239" s="17">
        <f>'[1]Прибирання та вивезення снігу'!H240+'[2]по будинку'!BL239+'[3]по будинку'!BK239+'[4]по будинку'!BK239+'[5]по будинку'!BK239+'[6]по будинку'!BK239+'[7]по будинку'!BK239+'[8]по будинку'!BK239+'[9]по будинку'!BK239+'[10]по будинку'!BK239+'[11]по будинку'!BK239+'[12]по будинку'!BK239</f>
        <v>4288.3543999999993</v>
      </c>
      <c r="BA239" s="10">
        <f>'[1]Прибирання та вивезення снігу'!R240+'[2]по будинку'!BM239+'[3]по будинку'!BL239+'[4]по будинку'!BL239+'[5]по будинку'!BL239+'[6]по будинку'!BL239+'[7]по будинку'!BL239+'[8]по будинку'!BL239+'[9]по будинку'!BL239+'[10]по будинку'!BL239+'[11]по будинку'!BL239+'[12]по будинку'!BL239</f>
        <v>3348.8023587074395</v>
      </c>
      <c r="BB239" s="10">
        <f t="shared" si="115"/>
        <v>939.55204129255981</v>
      </c>
      <c r="BC239" s="23">
        <v>0</v>
      </c>
      <c r="BD239" s="17">
        <f>'[1]експлуатація номерних знаків'!H241+'[2]по будинку'!BP239+'[3]по будинку'!BO239+'[4]по будинку'!BO239+'[5]по будинку'!BO239+'[6]по будинку'!BO239+'[7]по будинку'!BO239+'[8]по будинку'!BO239+'[9]по будинку'!BO239+'[10]по будинку'!BO239+'[11]по будинку'!BO239+'[12]по будинку'!BO239</f>
        <v>5.9092599999999988</v>
      </c>
      <c r="BE239" s="10">
        <f>'[1]експлуатація номерних знаків'!P241+'[2]по будинку'!BQ239+'[3]по будинку'!BP239+'[4]по будинку'!BP239+'[5]по будинку'!BP239+'[6]по будинку'!BP239+'[7]по будинку'!BP239+'[8]по будинку'!BP239+'[9]по будинку'!BP239+'[10]по будинку'!BP239+'[11]по будинку'!BP239+'[12]по будинку'!BP239</f>
        <v>0</v>
      </c>
      <c r="BF239" s="12">
        <f t="shared" si="125"/>
        <v>5.9092599999999988</v>
      </c>
      <c r="BG239" s="29">
        <v>0</v>
      </c>
      <c r="BH239" s="17">
        <f>'[1]Освітлення місць загального кор'!H241+'[2]по будинку'!BT239+'[3]по будинку'!BS239+'[4]по будинку'!BS239+'[5]по будинку'!BS239+'[6]по будинку'!BS239+'[7]по будинку'!BS239+'[8]по будинку'!BS239+'[9]по будинку'!BS239+'[10]по будинку'!BS239+'[11]по будинку'!BS239+'[12]по будинку'!BS239</f>
        <v>15413.575619999996</v>
      </c>
      <c r="BI239" s="10">
        <f>'[1]Освітлення місць загального кор'!Q241+'[2]по будинку'!BU239+'[3]по будинку'!BT239+'[4]по будинку'!BT239+'[5]по будинку'!BT239+'[6]по будинку'!BT239+'[7]по будинку'!BT239+'[8]по будинку'!BT239+'[9]по будинку'!BT239+'[10]по будинку'!BT239+'[11]по будинку'!BT239+'[12]по будинку'!BT239</f>
        <v>14563.228983674262</v>
      </c>
      <c r="BJ239" s="10">
        <f>BH239-BI239</f>
        <v>850.34663632573393</v>
      </c>
      <c r="BK239" s="27">
        <v>0</v>
      </c>
      <c r="BL239" s="17">
        <f>'[1]Енергопостачання ліфтів'!H241+'[2]по будинку'!BX239+'[3]по будинку'!BW239+'[4]по будинку'!BW239+'[5]по будинку'!BW239+'[6]по будинку'!BW239+'[7]по будинку'!BW239+'[8]по будинку'!BW239+'[9]по будинку'!BW239+'[10]по будинку'!BW239+'[11]по будинку'!BW239+'[12]по будинку'!BW239</f>
        <v>15114.510880000002</v>
      </c>
      <c r="BM239" s="10">
        <f>'[1]Енергопостачання ліфтів'!P241+'[2]по будинку'!BY239+'[3]по будинку'!BX239+'[4]по будинку'!BX239+'[5]по будинку'!BX239+'[6]по будинку'!BX239+'[7]по будинку'!BX239+'[8]по будинку'!BX239+'[9]по будинку'!BX239+'[10]по будинку'!BX239+'[11]по будинку'!BX239+'[12]по будинку'!BX239</f>
        <v>15892.190671644084</v>
      </c>
      <c r="BN239" s="10">
        <v>0</v>
      </c>
      <c r="BO239" s="23">
        <f t="shared" si="128"/>
        <v>777.6797916440828</v>
      </c>
      <c r="BP239" s="134">
        <f t="shared" si="129"/>
        <v>216196.55618285714</v>
      </c>
      <c r="BQ239" s="12">
        <f t="shared" si="129"/>
        <v>262770.23864142591</v>
      </c>
      <c r="BR239" s="10">
        <v>0</v>
      </c>
      <c r="BS239" s="15">
        <f t="shared" si="139"/>
        <v>46573.682458568772</v>
      </c>
      <c r="BT239" s="30">
        <f t="shared" si="131"/>
        <v>1.2154228692670626</v>
      </c>
    </row>
    <row r="240" spans="1:72" ht="17.100000000000001" customHeight="1" x14ac:dyDescent="0.2">
      <c r="A240" s="135">
        <v>235</v>
      </c>
      <c r="B240" s="39" t="s">
        <v>46</v>
      </c>
      <c r="C240" s="36" t="s">
        <v>104</v>
      </c>
      <c r="D240" s="22">
        <f>'[1]Прибирання сходових кліто'!H241+'[2]по будинку'!P240+'[3]по будинку'!O240+'[4]по будинку'!O240+'[5]по будинку'!O240+'[6]по будинку'!O240+'[7]по будинку'!O240+'[8]по будинку'!O240+'[9]по будинку'!O240+'[10]по будинку'!O240+'[11]по будинку'!O240+'[12]по будинку'!O240</f>
        <v>33836.62573</v>
      </c>
      <c r="E240" s="11">
        <f>'[1]Прибирання сходових кліто'!Y241+'[2]по будинку'!Q240+'[3]по будинку'!P240+'[4]по будинку'!P240+'[5]по будинку'!P240+'[6]по будинку'!P240+'[7]по будинку'!P240+'[8]по будинку'!P240+'[9]по будинку'!P240+'[10]по будинку'!P240+'[11]по будинку'!P240+'[12]по будинку'!P240</f>
        <v>31961.415879374359</v>
      </c>
      <c r="F240" s="10">
        <f t="shared" si="132"/>
        <v>1875.2098506256407</v>
      </c>
      <c r="G240" s="23">
        <v>0</v>
      </c>
      <c r="H240" s="17">
        <f>'[1]Прибирання прибуд терит.'!H240+'[2]по будинку'!T240+'[3]по будинку'!S240+'[4]по будинку'!S240+'[5]по будинку'!S240+'[6]по будинку'!S240+'[7]по будинку'!S240+'[8]по будинку'!S240+'[9]по будинку'!S240+'[10]по будинку'!S240+'[11]по будинку'!S240+'[12]по будинку'!S240</f>
        <v>65818.331300000005</v>
      </c>
      <c r="I240" s="11">
        <f>'[1]Прибирання прибуд терит.'!AG240+'[2]по будинку'!U240+'[3]по будинку'!T240+'[4]по будинку'!T240+'[5]по будинку'!T240+'[6]по будинку'!T240+'[7]по будинку'!T240+'[8]по будинку'!T240+'[9]по будинку'!T240+'[10]по будинку'!T240+'[11]по будинку'!T240+'[12]по будинку'!T240</f>
        <v>69460.626639003734</v>
      </c>
      <c r="J240" s="10">
        <v>0</v>
      </c>
      <c r="K240" s="23">
        <f t="shared" si="116"/>
        <v>3642.2953390037292</v>
      </c>
      <c r="L240" s="22">
        <f>'[1]Вивезення та знешкодження ТПВ'!H242+'[2]по будинку'!X240+'[3]по будинку'!W240+'[4]по будинку'!W240+'[5]по будинку'!W240</f>
        <v>13858.172799999997</v>
      </c>
      <c r="M240" s="10">
        <f>'[1]Вивезення та знешкодження ТПВ'!V242+'[2]по будинку'!Y240+'[3]по будинку'!X240+'[4]по будинку'!X240+'[5]по будинку'!X240</f>
        <v>15204.723058148469</v>
      </c>
      <c r="N240" s="10">
        <v>0</v>
      </c>
      <c r="O240" s="15">
        <f t="shared" si="117"/>
        <v>1346.5502581484725</v>
      </c>
      <c r="P240" s="17">
        <f>'[1]Приб підвал, тех.поверхів,покр '!H242+'[2]по будинку'!AB240+'[3]по будинку'!AA240+'[4]по будинку'!AA240+'[5]по будинку'!AA240+'[6]по будинку'!AA240+'[7]по будинку'!AA240+'[8]по будинку'!AA240+'[9]по будинку'!AA240+'[10]по будинку'!AA240+'[11]по будинку'!AA240+'[12]по будинку'!AA240</f>
        <v>1578.3933099999999</v>
      </c>
      <c r="Q240" s="11">
        <f>'[1]Приб підвал, тех.поверхів,покр '!Q242+'[2]по будинку'!AC240+'[3]по будинку'!AB240+'[4]по будинку'!AB240+'[5]по будинку'!AB240+'[6]по будинку'!AB240+'[7]по будинку'!AB240+'[8]по будинку'!AB240+'[9]по будинку'!AB240+'[10]по будинку'!AB240+'[11]по будинку'!AB240+'[12]по будинку'!AB240</f>
        <v>7.6091740329828905</v>
      </c>
      <c r="R240" s="10">
        <f t="shared" si="118"/>
        <v>1570.7841359670169</v>
      </c>
      <c r="S240" s="23">
        <v>0</v>
      </c>
      <c r="T240" s="17">
        <f>'[1]ТО ліфтів'!H242+'[2]по будинку'!AF240+'[3]по будинку'!AE240+'[4]по будинку'!AE240+'[5]по будинку'!AE240+'[6]по будинку'!AE240+'[7]по будинку'!AE240+'[8]по будинку'!AE240+'[9]по будинку'!AE240+'[10]по будинку'!AE240+'[11]по будинку'!AE240+'[12]по будинку'!AE240</f>
        <v>39134.557179999996</v>
      </c>
      <c r="U240" s="10">
        <f>'[1]ТО ліфтів'!Q242+'[2]по будинку'!AG240+'[3]по будинку'!AF240+'[4]по будинку'!AF240+'[5]по будинку'!AF240+'[6]по будинку'!AF240+'[7]по будинку'!AF240+'[8]по будинку'!AF240+'[9]по будинку'!AF240+'[10]по будинку'!AF240+'[11]по будинку'!AF240+'[12]по будинку'!AF240</f>
        <v>39879.516869593775</v>
      </c>
      <c r="V240" s="10">
        <v>0</v>
      </c>
      <c r="W240" s="23">
        <f>U240-T240</f>
        <v>744.95968959377933</v>
      </c>
      <c r="X240" s="17">
        <f>'[1]Обслуг. дисп.'!H242+'[2]по будинку'!AJ240+'[3]по будинку'!AI240+'[4]по будинку'!AI240+'[5]по будинку'!AI240+'[6]по будинку'!AI240+'[7]по будинку'!AI240+'[8]по будинку'!AI240+'[9]по будинку'!AI240+'[10]по будинку'!AI240+'[11]по будинку'!AI240+'[12]по будинку'!AI240</f>
        <v>0</v>
      </c>
      <c r="Y240" s="10">
        <f>'[1]Обслуг. дисп.'!O242+'[2]по будинку'!AK240+'[3]по будинку'!AJ240+'[4]по будинку'!AJ240+'[5]по будинку'!AJ240+'[6]по будинку'!AJ240+'[7]по будинку'!AJ240+'[8]по будинку'!AJ240+'[9]по будинку'!AJ240+'[10]по будинку'!AJ240+'[11]по будинку'!AJ240+'[12]по будинку'!AJ240</f>
        <v>0</v>
      </c>
      <c r="Z240" s="10">
        <f t="shared" si="121"/>
        <v>0</v>
      </c>
      <c r="AA240" s="27">
        <v>0</v>
      </c>
      <c r="AB240" s="17">
        <f>'[1]ТО внутр. буд.сист'!H240+'[2]по будинку'!AN240+'[3]по будинку'!AM240+'[4]по будинку'!AM240+'[5]по будинку'!AM240+'[6]по будинку'!AM240+'[7]по будинку'!AM240+'[8]по будинку'!AM240+'[9]по будинку'!AM240+'[10]по будинку'!AM240+'[11]по будинку'!AM240+'[12]по будинку'!AM240</f>
        <v>49940.918309999986</v>
      </c>
      <c r="AC240" s="10">
        <f>'[1]ТО внутр. буд.сист'!W240+'[2]по будинку'!AO240+'[3]по будинку'!AN240+'[4]по будинку'!AN240+'[5]по будинку'!AN240+'[6]по будинку'!AN240+'[7]по будинку'!AN240+'[8]по будинку'!AN240+'[9]по будинку'!AN240+'[10]по будинку'!AN240+'[11]по будинку'!AN240+'[12]по будинку'!AN240</f>
        <v>29379.429923729742</v>
      </c>
      <c r="AD240" s="10">
        <f t="shared" si="133"/>
        <v>20561.488386270245</v>
      </c>
      <c r="AE240" s="23">
        <v>0</v>
      </c>
      <c r="AF240" s="17">
        <f>[1]Дератизація!H241+'[2]по будинку'!AR240+'[3]по будинку'!AQ240+'[4]по будинку'!AQ240+'[5]по будинку'!AQ240+'[6]по будинку'!AQ240+'[7]по будинку'!AQ240+'[8]по будинку'!AQ240+'[9]по будинку'!AQ240+'[10]по будинку'!AQ240+'[11]по будинку'!AQ240+'[12]по будинку'!AQ240</f>
        <v>1566.3181800000002</v>
      </c>
      <c r="AG240" s="10">
        <f>[1]Дератизація!O241+'[2]по будинку'!AS240+'[3]по будинку'!AR240+'[4]по будинку'!AR240+'[5]по будинку'!AR240+'[6]по будинку'!AR240+'[7]по будинку'!AR240+'[8]по будинку'!AR240+'[9]по будинку'!AR240+'[10]по будинку'!AR240+'[11]по будинку'!AR240+'[12]по будинку'!AR240</f>
        <v>1273.1442920548518</v>
      </c>
      <c r="AH240" s="10">
        <f t="shared" si="123"/>
        <v>293.17388794514841</v>
      </c>
      <c r="AI240" s="23">
        <v>0</v>
      </c>
      <c r="AJ240" s="17">
        <f>[1]Дезінсекція!H242+'[2]по будинку'!AV240+'[3]по будинку'!AU240+'[4]по будинку'!AU240+'[5]по будинку'!AU240+'[6]по будинку'!AU240+'[7]по будинку'!AU240+'[8]по будинку'!AU240+'[9]по будинку'!AU240+'[10]по будинку'!AU240+'[11]по будинку'!AU240+'[12]по будинку'!AU240</f>
        <v>62.932629999999975</v>
      </c>
      <c r="AK240" s="10">
        <f>[1]Дезінсекція!O242+'[2]по будинку'!AW240+'[3]по будинку'!AV240+'[4]по будинку'!AV240+'[5]по будинку'!AV240+'[6]по будинку'!AV240+'[7]по будинку'!AV240+'[8]по будинку'!AV240+'[9]по будинку'!AV240+'[10]по будинку'!AV240+'[11]по будинку'!AV240+'[12]по будинку'!AV240</f>
        <v>0</v>
      </c>
      <c r="AL240" s="10">
        <f t="shared" si="124"/>
        <v>62.932629999999975</v>
      </c>
      <c r="AM240" s="23">
        <v>0</v>
      </c>
      <c r="AN240" s="17">
        <f>'[1]Обслуг. ДВК'!H242+'[2]по будинку'!AZ240+'[3]по будинку'!AY240+'[4]по будинку'!AY240+'[5]по будинку'!AY240+'[6]по будинку'!AY240+'[7]по будинку'!AY240+'[8]по будинку'!AY240+'[9]по будинку'!AY240+'[10]по будинку'!AY240+'[11]по будинку'!AY240+'[12]по будинку'!AY240</f>
        <v>4814.6373799999983</v>
      </c>
      <c r="AO240" s="10">
        <f>'[1]Обслуг. ДВК'!Q242+'[2]по будинку'!BA240+'[3]по будинку'!AZ240+'[4]по будинку'!AZ240+'[5]по будинку'!AZ240+'[6]по будинку'!AZ240+'[7]по будинку'!AZ240+'[8]по будинку'!AZ240+'[9]по будинку'!AZ240+'[10]по будинку'!AZ240+'[11]по будинку'!AZ240+'[12]по будинку'!AZ240</f>
        <v>0</v>
      </c>
      <c r="AP240" s="10">
        <f t="shared" si="134"/>
        <v>4814.6373799999983</v>
      </c>
      <c r="AQ240" s="23">
        <v>0</v>
      </c>
      <c r="AR240" s="17">
        <f>'[1]ТО мереж електропост.'!H243+'[2]по будинку'!BD240+'[3]по будинку'!BC240+'[4]по будинку'!BC240+'[5]по будинку'!BC240+'[6]по будинку'!BC240+'[7]по будинку'!BC240+'[8]по будинку'!BC240+'[9]по будинку'!BC240+'[10]по будинку'!BC240+'[11]по будинку'!BC240+'[12]по будинку'!BC240</f>
        <v>12161.821739999996</v>
      </c>
      <c r="AS240" s="11">
        <f>'[1]ТО мереж електропост.'!P243+'[2]по будинку'!BE240+'[3]по будинку'!BD240+'[4]по будинку'!BD240+'[5]по будинку'!BD240+'[6]по будинку'!BD240+'[7]по будинку'!BD240+'[8]по будинку'!BD240+'[9]по будинку'!BD240+'[10]по будинку'!BD240+'[11]по будинку'!BD240+'[12]по будинку'!BD240</f>
        <v>7593.5155209376226</v>
      </c>
      <c r="AT240" s="10">
        <f t="shared" si="136"/>
        <v>4568.3062190623732</v>
      </c>
      <c r="AU240" s="23">
        <v>0</v>
      </c>
      <c r="AV240" s="17">
        <f>'[1]ПР констр.'!H242+'[2]по будинку'!BH240+'[3]по будинку'!BG240+'[4]по будинку'!BG240+'[5]по будинку'!BG240+'[6]по будинку'!BG240+'[7]по будинку'!BG240+'[8]по будинку'!BG240+'[9]по будинку'!BG240+'[10]по будинку'!BG240+'[11]по будинку'!BG240+'[12]по будинку'!BG240</f>
        <v>68083.21441</v>
      </c>
      <c r="AW240" s="10">
        <v>147747.54</v>
      </c>
      <c r="AX240" s="10">
        <v>0</v>
      </c>
      <c r="AY240" s="23">
        <f>AW240-AV240</f>
        <v>79664.325590000008</v>
      </c>
      <c r="AZ240" s="17">
        <f>'[1]Прибирання та вивезення снігу'!H241+'[2]по будинку'!BL240+'[3]по будинку'!BK240+'[4]по будинку'!BK240+'[5]по будинку'!BK240+'[6]по будинку'!BK240+'[7]по будинку'!BK240+'[8]по будинку'!BK240+'[9]по будинку'!BK240+'[10]по будинку'!BK240+'[11]по будинку'!BK240+'[12]по будинку'!BK240</f>
        <v>6691.8059899999998</v>
      </c>
      <c r="BA240" s="10">
        <f>'[1]Прибирання та вивезення снігу'!R241+'[2]по будинку'!BM240+'[3]по будинку'!BL240+'[4]по будинку'!BL240+'[5]по будинку'!BL240+'[6]по будинку'!BL240+'[7]по будинку'!BL240+'[8]по будинку'!BL240+'[9]по будинку'!BL240+'[10]по будинку'!BL240+'[11]по будинку'!BL240+'[12]по будинку'!BL240</f>
        <v>5282.2315694100607</v>
      </c>
      <c r="BB240" s="10">
        <f t="shared" si="115"/>
        <v>1409.5744205899391</v>
      </c>
      <c r="BC240" s="23">
        <v>0</v>
      </c>
      <c r="BD240" s="17">
        <f>'[1]експлуатація номерних знаків'!H242+'[2]по будинку'!BP240+'[3]по будинку'!BO240+'[4]по будинку'!BO240+'[5]по будинку'!BO240+'[6]по будинку'!BO240+'[7]по будинку'!BO240+'[8]по будинку'!BO240+'[9]по будинку'!BO240+'[10]по будинку'!BO240+'[11]по будинку'!BO240+'[12]по будинку'!BO240</f>
        <v>8.8993800000000007</v>
      </c>
      <c r="BE240" s="10">
        <f>'[1]експлуатація номерних знаків'!P242+'[2]по будинку'!BQ240+'[3]по будинку'!BP240+'[4]по будинку'!BP240+'[5]по будинку'!BP240+'[6]по будинку'!BP240+'[7]по будинку'!BP240+'[8]по будинку'!BP240+'[9]по будинку'!BP240+'[10]по будинку'!BP240+'[11]по будинку'!BP240+'[12]по будинку'!BP240</f>
        <v>0</v>
      </c>
      <c r="BF240" s="12">
        <f t="shared" si="125"/>
        <v>8.8993800000000007</v>
      </c>
      <c r="BG240" s="29">
        <v>0</v>
      </c>
      <c r="BH240" s="17">
        <f>'[1]Освітлення місць загального кор'!H242+'[2]по будинку'!BT240+'[3]по будинку'!BS240+'[4]по будинку'!BS240+'[5]по будинку'!BS240+'[6]по будинку'!BS240+'[7]по будинку'!BS240+'[8]по будинку'!BS240+'[9]по будинку'!BS240+'[10]по будинку'!BS240+'[11]по будинку'!BS240+'[12]по будинку'!BS240</f>
        <v>23151.500499999995</v>
      </c>
      <c r="BI240" s="10">
        <f>'[1]Освітлення місць загального кор'!Q242+'[2]по будинку'!BU240+'[3]по будинку'!BT240+'[4]по будинку'!BT240+'[5]по будинку'!BT240+'[6]по будинку'!BT240+'[7]по будинку'!BT240+'[8]по будинку'!BT240+'[9]по будинку'!BT240+'[10]по будинку'!BT240+'[11]по будинку'!BT240+'[12]по будинку'!BT240</f>
        <v>19905.311439920424</v>
      </c>
      <c r="BJ240" s="10">
        <f t="shared" si="126"/>
        <v>3246.1890600795705</v>
      </c>
      <c r="BK240" s="27">
        <v>0</v>
      </c>
      <c r="BL240" s="17">
        <f>'[1]Енергопостачання ліфтів'!H242+'[2]по будинку'!BX240+'[3]по будинку'!BW240+'[4]по будинку'!BW240+'[5]по будинку'!BW240+'[6]по будинку'!BW240+'[7]по будинку'!BW240+'[8]по будинку'!BW240+'[9]по будинку'!BW240+'[10]по будинку'!BW240+'[11]по будинку'!BW240+'[12]по будинку'!BW240</f>
        <v>22685.284020000003</v>
      </c>
      <c r="BM240" s="10">
        <f>'[1]Енергопостачання ліфтів'!P242+'[2]по будинку'!BY240+'[3]по будинку'!BX240+'[4]по будинку'!BX240+'[5]по будинку'!BX240+'[6]по будинку'!BX240+'[7]по будинку'!BX240+'[8]по будинку'!BX240+'[9]по будинку'!BX240+'[10]по будинку'!BX240+'[11]по будинку'!BX240+'[12]по будинку'!BX240</f>
        <v>19988.572454968336</v>
      </c>
      <c r="BN240" s="10">
        <v>0</v>
      </c>
      <c r="BO240" s="23">
        <v>0</v>
      </c>
      <c r="BP240" s="134">
        <f t="shared" si="129"/>
        <v>343393.41286000004</v>
      </c>
      <c r="BQ240" s="12">
        <f t="shared" si="129"/>
        <v>387683.63682117441</v>
      </c>
      <c r="BR240" s="10">
        <v>0</v>
      </c>
      <c r="BS240" s="15">
        <f t="shared" si="139"/>
        <v>44290.223961174372</v>
      </c>
      <c r="BT240" s="30">
        <f t="shared" si="131"/>
        <v>1.1289780825796776</v>
      </c>
    </row>
    <row r="241" spans="1:72" ht="17.100000000000001" customHeight="1" x14ac:dyDescent="0.2">
      <c r="A241" s="136">
        <v>236</v>
      </c>
      <c r="B241" s="39" t="s">
        <v>46</v>
      </c>
      <c r="C241" s="36">
        <v>257</v>
      </c>
      <c r="D241" s="22">
        <f>'[1]Прибирання сходових кліто'!H242+'[2]по будинку'!P241+'[3]по будинку'!O241+'[4]по будинку'!O241+'[5]по будинку'!O241+'[6]по будинку'!O241+'[7]по будинку'!O241+'[8]по будинку'!O241+'[9]по будинку'!O241+'[10]по будинку'!O241+'[11]по будинку'!O241+'[12]по будинку'!O241</f>
        <v>33605.510184999992</v>
      </c>
      <c r="E241" s="11">
        <f>'[1]Прибирання сходових кліто'!Y242+'[2]по будинку'!Q241+'[3]по будинку'!P241+'[4]по будинку'!P241+'[5]по будинку'!P241+'[6]по будинку'!P241+'[7]по будинку'!P241+'[8]по будинку'!P241+'[9]по будинку'!P241+'[10]по будинку'!P241+'[11]по будинку'!P241+'[12]по будинку'!P241</f>
        <v>35719.537659573441</v>
      </c>
      <c r="F241" s="10">
        <v>0</v>
      </c>
      <c r="G241" s="23">
        <f>E241-D241</f>
        <v>2114.0274745734496</v>
      </c>
      <c r="H241" s="17">
        <f>'[1]Прибирання прибуд терит.'!H241+'[2]по будинку'!T241+'[3]по будинку'!S241+'[4]по будинку'!S241+'[5]по будинку'!S241+'[6]по будинку'!S241+'[7]по будинку'!S241+'[8]по будинку'!S241+'[9]по будинку'!S241+'[10]по будинку'!S241+'[11]по будинку'!S241+'[12]по будинку'!S241</f>
        <v>66319.100380000003</v>
      </c>
      <c r="I241" s="11">
        <f>'[1]Прибирання прибуд терит.'!AG241+'[2]по будинку'!U241+'[3]по будинку'!T241+'[4]по будинку'!T241+'[5]по будинку'!T241+'[6]по будинку'!T241+'[7]по будинку'!T241+'[8]по будинку'!T241+'[9]по будинку'!T241+'[10]по будинку'!T241+'[11]по будинку'!T241+'[12]по будинку'!T241</f>
        <v>72852.478512846748</v>
      </c>
      <c r="J241" s="10">
        <v>0</v>
      </c>
      <c r="K241" s="23">
        <f t="shared" si="116"/>
        <v>6533.3781328467448</v>
      </c>
      <c r="L241" s="22">
        <f>'[1]Вивезення та знешкодження ТПВ'!H243+'[2]по будинку'!X241+'[3]по будинку'!W241+'[4]по будинку'!W241+'[5]по будинку'!W241</f>
        <v>13632.26744</v>
      </c>
      <c r="M241" s="10">
        <f>'[1]Вивезення та знешкодження ТПВ'!V243+'[2]по будинку'!Y241+'[3]по будинку'!X241+'[4]по будинку'!X241+'[5]по будинку'!X241</f>
        <v>14954.684106658728</v>
      </c>
      <c r="N241" s="10">
        <v>0</v>
      </c>
      <c r="O241" s="15">
        <f t="shared" si="117"/>
        <v>1322.416666658728</v>
      </c>
      <c r="P241" s="17">
        <f>'[1]Приб підвал, тех.поверхів,покр '!H243+'[2]по будинку'!AB241+'[3]по будинку'!AA241+'[4]по будинку'!AA241+'[5]по будинку'!AA241+'[6]по будинку'!AA241+'[7]по будинку'!AA241+'[8]по будинку'!AA241+'[9]по будинку'!AA241+'[10]по будинку'!AA241+'[11]по будинку'!AA241+'[12]по будинку'!AA241</f>
        <v>1539.787071</v>
      </c>
      <c r="Q241" s="11">
        <f>'[1]Приб підвал, тех.поверхів,покр '!Q243+'[2]по будинку'!AC241+'[3]по будинку'!AB241+'[4]по будинку'!AB241+'[5]по будинку'!AB241+'[6]по будинку'!AB241+'[7]по будинку'!AB241+'[8]по будинку'!AB241+'[9]по будинку'!AB241+'[10]по будинку'!AB241+'[11]по будинку'!AB241+'[12]по будинку'!AB241</f>
        <v>463.38574395782291</v>
      </c>
      <c r="R241" s="10">
        <f t="shared" si="118"/>
        <v>1076.4013270421769</v>
      </c>
      <c r="S241" s="23">
        <v>0</v>
      </c>
      <c r="T241" s="17">
        <f>'[1]ТО ліфтів'!H243+'[2]по будинку'!AF241+'[3]по будинку'!AE241+'[4]по будинку'!AE241+'[5]по будинку'!AE241+'[6]по будинку'!AE241+'[7]по будинку'!AE241+'[8]по будинку'!AE241+'[9]по будинку'!AE241+'[10]по будинку'!AE241+'[11]по будинку'!AE241+'[12]по будинку'!AE241</f>
        <v>35650.151542571431</v>
      </c>
      <c r="U241" s="10">
        <f>'[1]ТО ліфтів'!Q243+'[2]по будинку'!AG241+'[3]по будинку'!AF241+'[4]по будинку'!AF241+'[5]по будинку'!AF241+'[6]по будинку'!AF241+'[7]по будинку'!AF241+'[8]по будинку'!AF241+'[9]по будинку'!AF241+'[10]по будинку'!AF241+'[11]по будинку'!AF241+'[12]по будинку'!AF241</f>
        <v>32263.718552114675</v>
      </c>
      <c r="V241" s="10">
        <f t="shared" si="119"/>
        <v>3386.4329904567567</v>
      </c>
      <c r="W241" s="23">
        <v>0</v>
      </c>
      <c r="X241" s="17">
        <f>'[1]Обслуг. дисп.'!H243+'[2]по будинку'!AJ241+'[3]по будинку'!AI241+'[4]по будинку'!AI241+'[5]по будинку'!AI241+'[6]по будинку'!AI241+'[7]по будинку'!AI241+'[8]по будинку'!AI241+'[9]по будинку'!AI241+'[10]по будинку'!AI241+'[11]по будинку'!AI241+'[12]по будинку'!AI241</f>
        <v>0</v>
      </c>
      <c r="Y241" s="10">
        <f>'[1]Обслуг. дисп.'!O243+'[2]по будинку'!AK241+'[3]по будинку'!AJ241+'[4]по будинку'!AJ241+'[5]по будинку'!AJ241+'[6]по будинку'!AJ241+'[7]по будинку'!AJ241+'[8]по будинку'!AJ241+'[9]по будинку'!AJ241+'[10]по будинку'!AJ241+'[11]по будинку'!AJ241+'[12]по будинку'!AJ241</f>
        <v>0</v>
      </c>
      <c r="Z241" s="10">
        <v>0</v>
      </c>
      <c r="AA241" s="27">
        <f t="shared" si="122"/>
        <v>0</v>
      </c>
      <c r="AB241" s="17">
        <f>'[1]ТО внутр. буд.сист'!H241+'[2]по будинку'!AN241+'[3]по будинку'!AM241+'[4]по будинку'!AM241+'[5]по будинку'!AM241+'[6]по будинку'!AM241+'[7]по будинку'!AM241+'[8]по будинку'!AM241+'[9]по будинку'!AM241+'[10]по будинку'!AM241+'[11]по будинку'!AM241+'[12]по будинку'!AM241</f>
        <v>49351.601195999981</v>
      </c>
      <c r="AC241" s="10">
        <f>'[1]ТО внутр. буд.сист'!W241+'[2]по будинку'!AO241+'[3]по будинку'!AN241+'[4]по будинку'!AN241+'[5]по будинку'!AN241+'[6]по будинку'!AN241+'[7]по будинку'!AN241+'[8]по будинку'!AN241+'[9]по будинку'!AN241+'[10]по будинку'!AN241+'[11]по будинку'!AN241+'[12]по будинку'!AN241</f>
        <v>26957.653113577559</v>
      </c>
      <c r="AD241" s="10">
        <f t="shared" si="133"/>
        <v>22393.948082422423</v>
      </c>
      <c r="AE241" s="23">
        <v>0</v>
      </c>
      <c r="AF241" s="17">
        <f>[1]Дератизація!H242+'[2]по будинку'!AR241+'[3]по будинку'!AQ241+'[4]по будинку'!AQ241+'[5]по будинку'!AQ241+'[6]по будинку'!AQ241+'[7]по будинку'!AQ241+'[8]по будинку'!AQ241+'[9]по будинку'!AQ241+'[10]по будинку'!AQ241+'[11]по будинку'!AQ241+'[12]по будинку'!AQ241</f>
        <v>1849.1616350000002</v>
      </c>
      <c r="AG241" s="10">
        <f>[1]Дератизація!O242+'[2]по будинку'!AS241+'[3]по будинку'!AR241+'[4]по будинку'!AR241+'[5]по будинку'!AR241+'[6]по будинку'!AR241+'[7]по будинку'!AR241+'[8]по будинку'!AR241+'[9]по будинку'!AR241+'[10]по будинку'!AR241+'[11]по будинку'!AR241+'[12]по будинку'!AR241</f>
        <v>1528.2544904628185</v>
      </c>
      <c r="AH241" s="10">
        <f t="shared" si="123"/>
        <v>320.90714453718169</v>
      </c>
      <c r="AI241" s="23">
        <v>0</v>
      </c>
      <c r="AJ241" s="17">
        <f>[1]Дезінсекція!H243+'[2]по будинку'!AV241+'[3]по будинку'!AU241+'[4]по будинку'!AU241+'[5]по будинку'!AU241+'[6]по будинку'!AU241+'[7]по будинку'!AU241+'[8]по будинку'!AU241+'[9]по будинку'!AU241+'[10]по будинку'!AU241+'[11]по будинку'!AU241+'[12]по будинку'!AU241</f>
        <v>66.110504000000006</v>
      </c>
      <c r="AK241" s="10">
        <f>[1]Дезінсекція!O243+'[2]по будинку'!AW241+'[3]по будинку'!AV241+'[4]по будинку'!AV241+'[5]по будинку'!AV241+'[6]по будинку'!AV241+'[7]по будинку'!AV241+'[8]по будинку'!AV241+'[9]по будинку'!AV241+'[10]по будинку'!AV241+'[11]по будинку'!AV241+'[12]по будинку'!AV241</f>
        <v>0</v>
      </c>
      <c r="AL241" s="10">
        <f t="shared" si="124"/>
        <v>66.110504000000006</v>
      </c>
      <c r="AM241" s="23">
        <v>0</v>
      </c>
      <c r="AN241" s="17">
        <f>'[1]Обслуг. ДВК'!H243+'[2]по будинку'!AZ241+'[3]по будинку'!AY241+'[4]по будинку'!AY241+'[5]по будинку'!AY241+'[6]по будинку'!AY241+'[7]по будинку'!AY241+'[8]по будинку'!AY241+'[9]по будинку'!AY241+'[10]по будинку'!AY241+'[11]по будинку'!AY241+'[12]по будинку'!AY241</f>
        <v>4789.5737099999997</v>
      </c>
      <c r="AO241" s="10">
        <f>'[1]Обслуг. ДВК'!Q243+'[2]по будинку'!BA241+'[3]по будинку'!AZ241+'[4]по будинку'!AZ241+'[5]по будинку'!AZ241+'[6]по будинку'!AZ241+'[7]по будинку'!AZ241+'[8]по будинку'!AZ241+'[9]по будинку'!AZ241+'[10]по будинку'!AZ241+'[11]по будинку'!AZ241+'[12]по будинку'!AZ241</f>
        <v>3036.9175956386894</v>
      </c>
      <c r="AP241" s="10">
        <f t="shared" si="134"/>
        <v>1752.6561143613103</v>
      </c>
      <c r="AQ241" s="23">
        <v>0</v>
      </c>
      <c r="AR241" s="17">
        <f>'[1]ТО мереж електропост.'!H244+'[2]по будинку'!BD241+'[3]по будинку'!BC241+'[4]по будинку'!BC241+'[5]по будинку'!BC241+'[6]по будинку'!BC241+'[7]по будинку'!BC241+'[8]по будинку'!BC241+'[9]по будинку'!BC241+'[10]по будинку'!BC241+'[11]по будинку'!BC241+'[12]по будинку'!BC241</f>
        <v>12358.075844000001</v>
      </c>
      <c r="AS241" s="11">
        <f>'[1]ТО мереж електропост.'!P244+'[2]по будинку'!BE241+'[3]по будинку'!BD241+'[4]по будинку'!BD241+'[5]по будинку'!BD241+'[6]по будинку'!BD241+'[7]по будинку'!BD241+'[8]по будинку'!BD241+'[9]по будинку'!BD241+'[10]по будинку'!BD241+'[11]по будинку'!BD241+'[12]по будинку'!BD241</f>
        <v>3748.517587030733</v>
      </c>
      <c r="AT241" s="10">
        <f t="shared" si="136"/>
        <v>8609.5582569692669</v>
      </c>
      <c r="AU241" s="23">
        <v>0</v>
      </c>
      <c r="AV241" s="17">
        <f>'[1]ПР констр.'!H243+'[2]по будинку'!BH241+'[3]по будинку'!BG241+'[4]по будинку'!BG241+'[5]по будинку'!BG241+'[6]по будинку'!BG241+'[7]по будинку'!BG241+'[8]по будинку'!BG241+'[9]по будинку'!BG241+'[10]по будинку'!BG241+'[11]по будинку'!BG241+'[12]по будинку'!BG241</f>
        <v>67647.383379000006</v>
      </c>
      <c r="AW241" s="10">
        <v>218473.23</v>
      </c>
      <c r="AX241" s="10">
        <v>0</v>
      </c>
      <c r="AY241" s="23">
        <f t="shared" si="141"/>
        <v>150825.846621</v>
      </c>
      <c r="AZ241" s="17">
        <f>'[1]Прибирання та вивезення снігу'!H242+'[2]по будинку'!BL241+'[3]по будинку'!BK241+'[4]по будинку'!BK241+'[5]по будинку'!BK241+'[6]по будинку'!BK241+'[7]по будинку'!BK241+'[8]по будинку'!BK241+'[9]по будинку'!BK241+'[10]по будинку'!BK241+'[11]по будинку'!BK241+'[12]по будинку'!BK241</f>
        <v>4114.2317730000004</v>
      </c>
      <c r="BA241" s="10">
        <f>'[1]Прибирання та вивезення снігу'!R242+'[2]по будинку'!BM241+'[3]по будинку'!BL241+'[4]по будинку'!BL241+'[5]по будинку'!BL241+'[6]по будинку'!BL241+'[7]по будинку'!BL241+'[8]по будинку'!BL241+'[9]по будинку'!BL241+'[10]по будинку'!BL241+'[11]по будинку'!BL241+'[12]по будинку'!BL241</f>
        <v>4391.4123735524227</v>
      </c>
      <c r="BB241" s="10">
        <v>0</v>
      </c>
      <c r="BC241" s="23">
        <f t="shared" si="138"/>
        <v>277.18060055242222</v>
      </c>
      <c r="BD241" s="17">
        <f>'[1]експлуатація номерних знаків'!H243+'[2]по будинку'!BP241+'[3]по будинку'!BO241+'[4]по будинку'!BO241+'[5]по будинку'!BO241+'[6]по будинку'!BO241+'[7]по будинку'!BO241+'[8]по будинку'!BO241+'[9]по будинку'!BO241+'[10]по будинку'!BO241+'[11]по будинку'!BO241+'[12]по будинку'!BO241</f>
        <v>8.7288460000000008</v>
      </c>
      <c r="BE241" s="10">
        <f>'[1]експлуатація номерних знаків'!P243+'[2]по будинку'!BQ241+'[3]по будинку'!BP241+'[4]по будинку'!BP241+'[5]по будинку'!BP241+'[6]по будинку'!BP241+'[7]по будинку'!BP241+'[8]по будинку'!BP241+'[9]по будинку'!BP241+'[10]по будинку'!BP241+'[11]по будинку'!BP241+'[12]по будинку'!BP241</f>
        <v>0</v>
      </c>
      <c r="BF241" s="12">
        <f t="shared" si="125"/>
        <v>8.7288460000000008</v>
      </c>
      <c r="BG241" s="29">
        <v>0</v>
      </c>
      <c r="BH241" s="17">
        <f>'[1]Освітлення місць загального кор'!H243+'[2]по будинку'!BT241+'[3]по будинку'!BS241+'[4]по будинку'!BS241+'[5]по будинку'!BS241+'[6]по будинку'!BS241+'[7]по будинку'!BS241+'[8]по будинку'!BS241+'[9]по будинку'!BS241+'[10]по будинку'!BS241+'[11]по будинку'!BS241+'[12]по будинку'!BS241</f>
        <v>28027.250338000005</v>
      </c>
      <c r="BI241" s="10">
        <f>'[1]Освітлення місць загального кор'!Q243+'[2]по будинку'!BU241+'[3]по будинку'!BT241+'[4]по будинку'!BT241+'[5]по будинку'!BT241+'[6]по будинку'!BT241+'[7]по будинку'!BT241+'[8]по будинку'!BT241+'[9]по будинку'!BT241+'[10]по будинку'!BT241+'[11]по будинку'!BT241+'[12]по будинку'!BT241</f>
        <v>29703.341155356437</v>
      </c>
      <c r="BJ241" s="10">
        <v>0</v>
      </c>
      <c r="BK241" s="27">
        <f t="shared" si="137"/>
        <v>1676.0908173564312</v>
      </c>
      <c r="BL241" s="17">
        <f>'[1]Енергопостачання ліфтів'!H243+'[2]по будинку'!BX241+'[3]по будинку'!BW241+'[4]по будинку'!BW241+'[5]по будинку'!BW241+'[6]по будинку'!BW241+'[7]по будинку'!BW241+'[8]по будинку'!BW241+'[9]по будинку'!BW241+'[10]по будинку'!BW241+'[11]по будинку'!BW241+'[12]по будинку'!BW241</f>
        <v>21601.275146999997</v>
      </c>
      <c r="BM241" s="10">
        <f>'[1]Енергопостачання ліфтів'!P243+'[2]по будинку'!BY241+'[3]по будинку'!BX241+'[4]по будинку'!BX241+'[5]по будинку'!BX241+'[6]по будинку'!BX241+'[7]по будинку'!BX241+'[8]по будинку'!BX241+'[9]по будинку'!BX241+'[10]по будинку'!BX241+'[11]по будинку'!BX241+'[12]по будинку'!BX241</f>
        <v>20386.211463545238</v>
      </c>
      <c r="BN241" s="10">
        <f>BL241-BM241</f>
        <v>1215.0636834547586</v>
      </c>
      <c r="BO241" s="23">
        <v>0</v>
      </c>
      <c r="BP241" s="134">
        <f t="shared" si="129"/>
        <v>340560.20899057138</v>
      </c>
      <c r="BQ241" s="12">
        <f t="shared" si="129"/>
        <v>464479.34235431539</v>
      </c>
      <c r="BR241" s="10">
        <v>0</v>
      </c>
      <c r="BS241" s="15">
        <f t="shared" si="139"/>
        <v>123919.13336374401</v>
      </c>
      <c r="BT241" s="30">
        <f t="shared" si="131"/>
        <v>1.3638685028149451</v>
      </c>
    </row>
    <row r="242" spans="1:72" ht="17.100000000000001" customHeight="1" x14ac:dyDescent="0.2">
      <c r="A242" s="136">
        <v>237</v>
      </c>
      <c r="B242" s="39" t="s">
        <v>46</v>
      </c>
      <c r="C242" s="36">
        <v>263</v>
      </c>
      <c r="D242" s="22">
        <f>'[1]Прибирання сходових кліто'!H243+'[2]по будинку'!P242+'[3]по будинку'!O242+'[4]по будинку'!O242+'[5]по будинку'!O242+'[6]по будинку'!O242+'[7]по будинку'!O242+'[8]по будинку'!O242+'[9]по будинку'!O242+'[10]по будинку'!O242+'[11]по будинку'!O242+'[12]по будинку'!O242</f>
        <v>37517.397200000007</v>
      </c>
      <c r="E242" s="11">
        <f>'[1]Прибирання сходових кліто'!Y243+'[2]по будинку'!Q242+'[3]по будинку'!P242+'[4]по будинку'!P242+'[5]по будинку'!P242+'[6]по будинку'!P242+'[7]по будинку'!P242+'[8]по будинку'!P242+'[9]по будинку'!P242+'[10]по будинку'!P242+'[11]по будинку'!P242+'[12]по будинку'!P242</f>
        <v>34425.718064072185</v>
      </c>
      <c r="F242" s="10">
        <f t="shared" si="132"/>
        <v>3091.6791359278213</v>
      </c>
      <c r="G242" s="23">
        <v>0</v>
      </c>
      <c r="H242" s="17">
        <f>'[1]Прибирання прибуд терит.'!H242+'[2]по будинку'!T242+'[3]по будинку'!S242+'[4]по будинку'!S242+'[5]по будинку'!S242+'[6]по будинку'!S242+'[7]по будинку'!S242+'[8]по будинку'!S242+'[9]по будинку'!S242+'[10]по будинку'!S242+'[11]по будинку'!S242+'[12]по будинку'!S242</f>
        <v>61426.08911999999</v>
      </c>
      <c r="I242" s="11">
        <f>'[1]Прибирання прибуд терит.'!AG242+'[2]по будинку'!U242+'[3]по будинку'!T242+'[4]по будинку'!T242+'[5]по будинку'!T242+'[6]по будинку'!T242+'[7]по будинку'!T242+'[8]по будинку'!T242+'[9]по будинку'!T242+'[10]по будинку'!T242+'[11]по будинку'!T242+'[12]по будинку'!T242</f>
        <v>69353.451856412474</v>
      </c>
      <c r="J242" s="10">
        <v>0</v>
      </c>
      <c r="K242" s="23">
        <f t="shared" si="116"/>
        <v>7927.3627364124841</v>
      </c>
      <c r="L242" s="22">
        <f>'[1]Вивезення та знешкодження ТПВ'!H244+'[2]по будинку'!X242+'[3]по будинку'!W242+'[4]по будинку'!W242+'[5]по будинку'!W242</f>
        <v>9879.2200000000012</v>
      </c>
      <c r="M242" s="10">
        <f>'[1]Вивезення та знешкодження ТПВ'!V244+'[2]по будинку'!Y242+'[3]по будинку'!X242+'[4]по будинку'!X242+'[5]по будинку'!X242</f>
        <v>11379.67420094784</v>
      </c>
      <c r="N242" s="10">
        <v>0</v>
      </c>
      <c r="O242" s="15">
        <f t="shared" si="117"/>
        <v>1500.4542009478391</v>
      </c>
      <c r="P242" s="17">
        <f>'[1]Приб підвал, тех.поверхів,покр '!H244+'[2]по будинку'!AB242+'[3]по будинку'!AA242+'[4]по будинку'!AA242+'[5]по будинку'!AA242+'[6]по будинку'!AA242+'[7]по будинку'!AA242+'[8]по будинку'!AA242+'[9]по будинку'!AA242+'[10]по будинку'!AA242+'[11]по будинку'!AA242+'[12]по будинку'!AA242</f>
        <v>1878.5290200000004</v>
      </c>
      <c r="Q242" s="11">
        <f>'[1]Приб підвал, тех.поверхів,покр '!Q244+'[2]по будинку'!AC242+'[3]по будинку'!AB242+'[4]по будинку'!AB242+'[5]по будинку'!AB242+'[6]по будинку'!AB242+'[7]по будинку'!AB242+'[8]по будинку'!AB242+'[9]по будинку'!AB242+'[10]по будинку'!AB242+'[11]по будинку'!AB242+'[12]по будинку'!AB242</f>
        <v>0</v>
      </c>
      <c r="R242" s="10">
        <f t="shared" si="118"/>
        <v>1878.5290200000004</v>
      </c>
      <c r="S242" s="23">
        <v>0</v>
      </c>
      <c r="T242" s="17">
        <f>'[1]ТО ліфтів'!H244+'[2]по будинку'!AF242+'[3]по будинку'!AE242+'[4]по будинку'!AE242+'[5]по будинку'!AE242+'[6]по будинку'!AE242+'[7]по будинку'!AE242+'[8]по будинку'!AE242+'[9]по будинку'!AE242+'[10]по будинку'!AE242+'[11]по будинку'!AE242+'[12]по будинку'!AE242</f>
        <v>24887.39741714286</v>
      </c>
      <c r="U242" s="10">
        <f>'[1]ТО ліфтів'!Q244+'[2]по будинку'!AG242+'[3]по будинку'!AF242+'[4]по будинку'!AF242+'[5]по будинку'!AF242+'[6]по будинку'!AF242+'[7]по будинку'!AF242+'[8]по будинку'!AF242+'[9]по будинку'!AF242+'[10]по будинку'!AF242+'[11]по будинку'!AF242+'[12]по будинку'!AF242</f>
        <v>23531.933458506395</v>
      </c>
      <c r="V242" s="10">
        <f t="shared" si="119"/>
        <v>1355.4639586364647</v>
      </c>
      <c r="W242" s="23">
        <v>0</v>
      </c>
      <c r="X242" s="17">
        <f>'[1]Обслуг. дисп.'!H244+'[2]по будинку'!AJ242+'[3]по будинку'!AI242+'[4]по будинку'!AI242+'[5]по будинку'!AI242+'[6]по будинку'!AI242+'[7]по будинку'!AI242+'[8]по будинку'!AI242+'[9]по будинку'!AI242+'[10]по будинку'!AI242+'[11]по будинку'!AI242+'[12]по будинку'!AI242</f>
        <v>0</v>
      </c>
      <c r="Y242" s="10">
        <f>'[1]Обслуг. дисп.'!O244+'[2]по будинку'!AK242+'[3]по будинку'!AJ242+'[4]по будинку'!AJ242+'[5]по будинку'!AJ242+'[6]по будинку'!AJ242+'[7]по будинку'!AJ242+'[8]по будинку'!AJ242+'[9]по будинку'!AJ242+'[10]по будинку'!AJ242+'[11]по будинку'!AJ242+'[12]по будинку'!AJ242</f>
        <v>0</v>
      </c>
      <c r="Z242" s="10">
        <f t="shared" si="121"/>
        <v>0</v>
      </c>
      <c r="AA242" s="27">
        <f t="shared" si="122"/>
        <v>0</v>
      </c>
      <c r="AB242" s="17">
        <f>'[1]ТО внутр. буд.сист'!H242+'[2]по будинку'!AN242+'[3]по будинку'!AM242+'[4]по будинку'!AM242+'[5]по будинку'!AM242+'[6]по будинку'!AM242+'[7]по будинку'!AM242+'[8]по будинку'!AM242+'[9]по будинку'!AM242+'[10]по будинку'!AM242+'[11]по будинку'!AM242+'[12]по будинку'!AM242</f>
        <v>51168.622940000016</v>
      </c>
      <c r="AC242" s="10">
        <f>'[1]ТО внутр. буд.сист'!W242+'[2]по будинку'!AO242+'[3]по будинку'!AN242+'[4]по будинку'!AN242+'[5]по будинку'!AN242+'[6]по будинку'!AN242+'[7]по будинку'!AN242+'[8]по будинку'!AN242+'[9]по будинку'!AN242+'[10]по будинку'!AN242+'[11]по будинку'!AN242+'[12]по будинку'!AN242</f>
        <v>23106.055846736173</v>
      </c>
      <c r="AD242" s="10">
        <f t="shared" si="133"/>
        <v>28062.567093263842</v>
      </c>
      <c r="AE242" s="23">
        <v>0</v>
      </c>
      <c r="AF242" s="17">
        <f>[1]Дератизація!H243+'[2]по будинку'!AR242+'[3]по будинку'!AQ242+'[4]по будинку'!AQ242+'[5]по будинку'!AQ242+'[6]по будинку'!AQ242+'[7]по будинку'!AQ242+'[8]по будинку'!AQ242+'[9]по будинку'!AQ242+'[10]по будинку'!AQ242+'[11]по будинку'!AQ242+'[12]по будинку'!AQ242</f>
        <v>2731.1660400000005</v>
      </c>
      <c r="AG242" s="10">
        <f>[1]Дератизація!O243+'[2]по будинку'!AS242+'[3]по будинку'!AR242+'[4]по будинку'!AR242+'[5]по будинку'!AR242+'[6]по будинку'!AR242+'[7]по будинку'!AR242+'[8]по будинку'!AR242+'[9]по будинку'!AR242+'[10]по будинку'!AR242+'[11]по будинку'!AR242+'[12]по будинку'!AR242</f>
        <v>2282.5100776832105</v>
      </c>
      <c r="AH242" s="10">
        <f t="shared" si="123"/>
        <v>448.65596231679001</v>
      </c>
      <c r="AI242" s="23">
        <v>0</v>
      </c>
      <c r="AJ242" s="17">
        <f>[1]Дезінсекція!H244+'[2]по будинку'!AV242+'[3]по будинку'!AU242+'[4]по будинку'!AU242+'[5]по будинку'!AU242+'[6]по будинку'!AU242+'[7]по будинку'!AU242+'[8]по будинку'!AU242+'[9]по будинку'!AU242+'[10]по будинку'!AU242+'[11]по будинку'!AU242+'[12]по будинку'!AU242</f>
        <v>92.710520000000017</v>
      </c>
      <c r="AK242" s="10">
        <f>[1]Дезінсекція!O244+'[2]по будинку'!AW242+'[3]по будинку'!AV242+'[4]по будинку'!AV242+'[5]по будинку'!AV242+'[6]по будинку'!AV242+'[7]по будинку'!AV242+'[8]по будинку'!AV242+'[9]по будинку'!AV242+'[10]по будинку'!AV242+'[11]по будинку'!AV242+'[12]по будинку'!AV242</f>
        <v>0</v>
      </c>
      <c r="AL242" s="10">
        <f t="shared" si="124"/>
        <v>92.710520000000017</v>
      </c>
      <c r="AM242" s="23">
        <v>0</v>
      </c>
      <c r="AN242" s="17">
        <f>'[1]Обслуг. ДВК'!H244+'[2]по будинку'!AZ242+'[3]по будинку'!AY242+'[4]по будинку'!AY242+'[5]по будинку'!AY242+'[6]по будинку'!AY242+'[7]по будинку'!AY242+'[8]по будинку'!AY242+'[9]по будинку'!AY242+'[10]по будинку'!AY242+'[11]по будинку'!AY242+'[12]по будинку'!AY242</f>
        <v>4314.8379800000002</v>
      </c>
      <c r="AO242" s="10">
        <f>'[1]Обслуг. ДВК'!Q244+'[2]по будинку'!BA242+'[3]по будинку'!AZ242+'[4]по будинку'!AZ242+'[5]по будинку'!AZ242+'[6]по будинку'!AZ242+'[7]по будинку'!AZ242+'[8]по будинку'!AZ242+'[9]по будинку'!AZ242+'[10]по будинку'!AZ242+'[11]по будинку'!AZ242+'[12]по будинку'!AZ242</f>
        <v>2979.0715461979521</v>
      </c>
      <c r="AP242" s="10">
        <f t="shared" si="134"/>
        <v>1335.7664338020481</v>
      </c>
      <c r="AQ242" s="23">
        <v>0</v>
      </c>
      <c r="AR242" s="17">
        <f>'[1]ТО мереж електропост.'!H245+'[2]по будинку'!BD242+'[3]по будинку'!BC242+'[4]по будинку'!BC242+'[5]по будинку'!BC242+'[6]по будинку'!BC242+'[7]по будинку'!BC242+'[8]по будинку'!BC242+'[9]по будинку'!BC242+'[10]по будинку'!BC242+'[11]по будинку'!BC242+'[12]по будинку'!BC242</f>
        <v>9663.1700600000004</v>
      </c>
      <c r="AS242" s="11">
        <f>'[1]ТО мереж електропост.'!P245+'[2]по будинку'!BE242+'[3]по будинку'!BD242+'[4]по будинку'!BD242+'[5]по будинку'!BD242+'[6]по будинку'!BD242+'[7]по будинку'!BD242+'[8]по будинку'!BD242+'[9]по будинку'!BD242+'[10]по будинку'!BD242+'[11]по будинку'!BD242+'[12]по будинку'!BD242</f>
        <v>13677.198637305029</v>
      </c>
      <c r="AT242" s="10">
        <f t="shared" si="136"/>
        <v>-4014.0285773050291</v>
      </c>
      <c r="AU242" s="23">
        <v>0</v>
      </c>
      <c r="AV242" s="17">
        <f>'[1]ПР констр.'!H244+'[2]по будинку'!BH242+'[3]по будинку'!BG242+'[4]по будинку'!BG242+'[5]по будинку'!BG242+'[6]по будинку'!BG242+'[7]по будинку'!BG242+'[8]по будинку'!BG242+'[9]по будинку'!BG242+'[10]по будинку'!BG242+'[11]по будинку'!BG242+'[12]по будинку'!BG242</f>
        <v>68440.13642000001</v>
      </c>
      <c r="AW242" s="10">
        <v>14930.02</v>
      </c>
      <c r="AX242" s="10">
        <f t="shared" si="135"/>
        <v>53510.116420000006</v>
      </c>
      <c r="AY242" s="23">
        <v>0</v>
      </c>
      <c r="AZ242" s="17">
        <f>'[1]Прибирання та вивезення снігу'!H243+'[2]по будинку'!BL242+'[3]по будинку'!BK242+'[4]по будинку'!BK242+'[5]по будинку'!BK242+'[6]по будинку'!BK242+'[7]по будинку'!BK242+'[8]по будинку'!BK242+'[9]по будинку'!BK242+'[10]по будинку'!BK242+'[11]по будинку'!BK242+'[12]по будинку'!BK242</f>
        <v>7052.0848000000015</v>
      </c>
      <c r="BA242" s="10">
        <f>'[1]Прибирання та вивезення снігу'!R243+'[2]по будинку'!BM242+'[3]по будинку'!BL242+'[4]по будинку'!BL242+'[5]по будинку'!BL242+'[6]по будинку'!BL242+'[7]по будинку'!BL242+'[8]по будинку'!BL242+'[9]по будинку'!BL242+'[10]по будинку'!BL242+'[11]по будинку'!BL242+'[12]по будинку'!BL242</f>
        <v>3635.8835997053729</v>
      </c>
      <c r="BB242" s="10">
        <f t="shared" si="115"/>
        <v>3416.2012002946285</v>
      </c>
      <c r="BC242" s="23">
        <v>0</v>
      </c>
      <c r="BD242" s="17">
        <f>'[1]експлуатація номерних знаків'!H244+'[2]по будинку'!BP242+'[3]по будинку'!BO242+'[4]по будинку'!BO242+'[5]по будинку'!BO242+'[6]по будинку'!BO242+'[7]по будинку'!BO242+'[8]по будинку'!BO242+'[9]по будинку'!BO242+'[10]по будинку'!BO242+'[11]по будинку'!BO242+'[12]по будинку'!BO242</f>
        <v>4.5594599999999996</v>
      </c>
      <c r="BE242" s="10">
        <f>'[1]експлуатація номерних знаків'!P244+'[2]по будинку'!BQ242+'[3]по будинку'!BP242+'[4]по будинку'!BP242+'[5]по будинку'!BP242+'[6]по будинку'!BP242+'[7]по будинку'!BP242+'[8]по будинку'!BP242+'[9]по будинку'!BP242+'[10]по будинку'!BP242+'[11]по будинку'!BP242+'[12]по будинку'!BP242</f>
        <v>0</v>
      </c>
      <c r="BF242" s="12">
        <f t="shared" si="125"/>
        <v>4.5594599999999996</v>
      </c>
      <c r="BG242" s="29">
        <v>0</v>
      </c>
      <c r="BH242" s="17">
        <f>'[1]Освітлення місць загального кор'!H244+'[2]по будинку'!BT242+'[3]по будинку'!BS242+'[4]по будинку'!BS242+'[5]по будинку'!BS242+'[6]по будинку'!BS242+'[7]по будинку'!BS242+'[8]по будинку'!BS242+'[9]по будинку'!BS242+'[10]по будинку'!BS242+'[11]по будинку'!BS242+'[12]по будинку'!BS242</f>
        <v>18660.775960000003</v>
      </c>
      <c r="BI242" s="10">
        <f>'[1]Освітлення місць загального кор'!Q244+'[2]по будинку'!BU242+'[3]по будинку'!BT242+'[4]по будинку'!BT242+'[5]по будинку'!BT242+'[6]по будинку'!BT242+'[7]по будинку'!BT242+'[8]по будинку'!BT242+'[9]по будинку'!BT242+'[10]по будинку'!BT242+'[11]по будинку'!BT242+'[12]по будинку'!BT242</f>
        <v>13899.388751363624</v>
      </c>
      <c r="BJ242" s="10">
        <f t="shared" si="126"/>
        <v>4761.387208636379</v>
      </c>
      <c r="BK242" s="27">
        <v>0</v>
      </c>
      <c r="BL242" s="17">
        <f>'[1]Енергопостачання ліфтів'!H244+'[2]по будинку'!BX242+'[3]по будинку'!BW242+'[4]по будинку'!BW242+'[5]по будинку'!BW242+'[6]по будинку'!BW242+'[7]по будинку'!BW242+'[8]по будинку'!BW242+'[9]по будинку'!BW242+'[10]по будинку'!BW242+'[11]по будинку'!BW242+'[12]по будинку'!BW242</f>
        <v>20007.017159999999</v>
      </c>
      <c r="BM242" s="10">
        <f>'[1]Енергопостачання ліфтів'!P244+'[2]по будинку'!BY242+'[3]по будинку'!BX242+'[4]по будинку'!BX242+'[5]по будинку'!BX242+'[6]по будинку'!BX242+'[7]по будинку'!BX242+'[8]по будинку'!BX242+'[9]по будинку'!BX242+'[10]по будинку'!BX242+'[11]по будинку'!BX242+'[12]по будинку'!BX242</f>
        <v>18613.41836568675</v>
      </c>
      <c r="BN242" s="10">
        <f t="shared" si="127"/>
        <v>1393.5987943132495</v>
      </c>
      <c r="BO242" s="23">
        <v>0</v>
      </c>
      <c r="BP242" s="134">
        <f t="shared" si="129"/>
        <v>317723.71409714292</v>
      </c>
      <c r="BQ242" s="12">
        <f t="shared" si="129"/>
        <v>231814.32440461699</v>
      </c>
      <c r="BR242" s="10">
        <f t="shared" si="130"/>
        <v>85909.389692525932</v>
      </c>
      <c r="BS242" s="15">
        <v>0</v>
      </c>
      <c r="BT242" s="30">
        <f t="shared" si="131"/>
        <v>0.72960976508583986</v>
      </c>
    </row>
    <row r="243" spans="1:72" ht="17.100000000000001" customHeight="1" x14ac:dyDescent="0.2">
      <c r="A243" s="135">
        <v>238</v>
      </c>
      <c r="B243" s="39" t="s">
        <v>46</v>
      </c>
      <c r="C243" s="36">
        <v>271</v>
      </c>
      <c r="D243" s="22">
        <f>'[1]Прибирання сходових кліто'!H244+'[2]по будинку'!P243+'[3]по будинку'!O243+'[4]по будинку'!O243+'[5]по будинку'!O243+'[6]по будинку'!O243+'[7]по будинку'!O243+'[8]по будинку'!O243+'[9]по будинку'!O243+'[10]по будинку'!O243+'[11]по будинку'!O243+'[12]по будинку'!O243</f>
        <v>22924.585659999997</v>
      </c>
      <c r="E243" s="11">
        <f>'[1]Прибирання сходових кліто'!Y244+'[2]по будинку'!Q243+'[3]по будинку'!P243+'[4]по будинку'!P243+'[5]по будинку'!P243+'[6]по будинку'!P243+'[7]по будинку'!P243+'[8]по будинку'!P243+'[9]по будинку'!P243+'[10]по будинку'!P243+'[11]по будинку'!P243+'[12]по будинку'!P243</f>
        <v>22491.477158166574</v>
      </c>
      <c r="F243" s="10">
        <f t="shared" si="132"/>
        <v>433.10850183342336</v>
      </c>
      <c r="G243" s="23">
        <v>0</v>
      </c>
      <c r="H243" s="17">
        <f>'[1]Прибирання прибуд терит.'!H243+'[2]по будинку'!T243+'[3]по будинку'!S243+'[4]по будинку'!S243+'[5]по будинку'!S243+'[6]по будинку'!S243+'[7]по будинку'!S243+'[8]по будинку'!S243+'[9]по будинку'!S243+'[10]по будинку'!S243+'[11]по будинку'!S243+'[12]по будинку'!S243</f>
        <v>65170.662400000016</v>
      </c>
      <c r="I243" s="11">
        <f>'[1]Прибирання прибуд терит.'!AG243+'[2]по будинку'!U243+'[3]по будинку'!T243+'[4]по будинку'!T243+'[5]по будинку'!T243+'[6]по будинку'!T243+'[7]по будинку'!T243+'[8]по будинку'!T243+'[9]по будинку'!T243+'[10]по будинку'!T243+'[11]по будинку'!T243+'[12]по будинку'!T243</f>
        <v>74545.990078164206</v>
      </c>
      <c r="J243" s="10">
        <v>0</v>
      </c>
      <c r="K243" s="23">
        <f t="shared" si="116"/>
        <v>9375.3276781641907</v>
      </c>
      <c r="L243" s="22">
        <f>'[1]Вивезення та знешкодження ТПВ'!H245+'[2]по будинку'!X243+'[3]по будинку'!W243+'[4]по будинку'!W243+'[5]по будинку'!W243</f>
        <v>11840.600000000002</v>
      </c>
      <c r="M243" s="10">
        <f>'[1]Вивезення та знешкодження ТПВ'!V245+'[2]по будинку'!Y243+'[3]по будинку'!X243+'[4]по будинку'!X243+'[5]по будинку'!X243</f>
        <v>13166.415823412042</v>
      </c>
      <c r="N243" s="10">
        <v>0</v>
      </c>
      <c r="O243" s="15">
        <f t="shared" si="117"/>
        <v>1325.8158234120401</v>
      </c>
      <c r="P243" s="17">
        <f>'[1]Приб підвал, тех.поверхів,покр '!H245+'[2]по будинку'!AB243+'[3]по будинку'!AA243+'[4]по будинку'!AA243+'[5]по будинку'!AA243+'[6]по будинку'!AA243+'[7]по будинку'!AA243+'[8]по будинку'!AA243+'[9]по будинку'!AA243+'[10]по будинку'!AA243+'[11]по будинку'!AA243+'[12]по будинку'!AA243</f>
        <v>1319.6348700000003</v>
      </c>
      <c r="Q243" s="11">
        <f>'[1]Приб підвал, тех.поверхів,покр '!Q245+'[2]по будинку'!AC243+'[3]по будинку'!AB243+'[4]по будинку'!AB243+'[5]по будинку'!AB243+'[6]по будинку'!AB243+'[7]по будинку'!AB243+'[8]по будинку'!AB243+'[9]по будинку'!AB243+'[10]по будинку'!AB243+'[11]по будинку'!AB243+'[12]по будинку'!AB243</f>
        <v>0</v>
      </c>
      <c r="R243" s="10">
        <f t="shared" si="118"/>
        <v>1319.6348700000003</v>
      </c>
      <c r="S243" s="23">
        <v>0</v>
      </c>
      <c r="T243" s="17">
        <f>'[1]ТО ліфтів'!H245+'[2]по будинку'!AF243+'[3]по будинку'!AE243+'[4]по будинку'!AE243+'[5]по будинку'!AE243+'[6]по будинку'!AE243+'[7]по будинку'!AE243+'[8]по будинку'!AE243+'[9]по будинку'!AE243+'[10]по будинку'!AE243+'[11]по будинку'!AE243+'[12]по будинку'!AE243</f>
        <v>37885.505914285714</v>
      </c>
      <c r="U243" s="10">
        <f>'[1]ТО ліфтів'!Q245+'[2]по будинку'!AG243+'[3]по будинку'!AF243+'[4]по будинку'!AF243+'[5]по будинку'!AF243+'[6]по будинку'!AF243+'[7]по будинку'!AF243+'[8]по будинку'!AF243+'[9]по будинку'!AF243+'[10]по будинку'!AF243+'[11]по будинку'!AF243+'[12]по будинку'!AF243</f>
        <v>36415.829283628867</v>
      </c>
      <c r="V243" s="10">
        <f t="shared" si="119"/>
        <v>1469.6766306568461</v>
      </c>
      <c r="W243" s="23">
        <v>0</v>
      </c>
      <c r="X243" s="17">
        <f>'[1]Обслуг. дисп.'!H245+'[2]по будинку'!AJ243+'[3]по будинку'!AI243+'[4]по будинку'!AI243+'[5]по будинку'!AI243+'[6]по будинку'!AI243+'[7]по будинку'!AI243+'[8]по будинку'!AI243+'[9]по будинку'!AI243+'[10]по будинку'!AI243+'[11]по будинку'!AI243+'[12]по будинку'!AI243</f>
        <v>0</v>
      </c>
      <c r="Y243" s="10">
        <f>'[1]Обслуг. дисп.'!O245+'[2]по будинку'!AK243+'[3]по будинку'!AJ243+'[4]по будинку'!AJ243+'[5]по будинку'!AJ243+'[6]по будинку'!AJ243+'[7]по будинку'!AJ243+'[8]по будинку'!AJ243+'[9]по будинку'!AJ243+'[10]по будинку'!AJ243+'[11]по будинку'!AJ243+'[12]по будинку'!AJ243</f>
        <v>0</v>
      </c>
      <c r="Z243" s="10">
        <f t="shared" si="121"/>
        <v>0</v>
      </c>
      <c r="AA243" s="27">
        <f t="shared" si="122"/>
        <v>0</v>
      </c>
      <c r="AB243" s="17">
        <f>'[1]ТО внутр. буд.сист'!H243+'[2]по будинку'!AN243+'[3]по будинку'!AM243+'[4]по будинку'!AM243+'[5]по будинку'!AM243+'[6]по будинку'!AM243+'[7]по будинку'!AM243+'[8]по будинку'!AM243+'[9]по будинку'!AM243+'[10]по будинку'!AM243+'[11]по будинку'!AM243+'[12]по будинку'!AM243</f>
        <v>48269.389960000015</v>
      </c>
      <c r="AC243" s="10">
        <f>'[1]ТО внутр. буд.сист'!W243+'[2]по будинку'!AO243+'[3]по будинку'!AN243+'[4]по будинку'!AN243+'[5]по будинку'!AN243+'[6]по будинку'!AN243+'[7]по будинку'!AN243+'[8]по будинку'!AN243+'[9]по будинку'!AN243+'[10]по будинку'!AN243+'[11]по будинку'!AN243+'[12]по будинку'!AN243</f>
        <v>22243.993516953371</v>
      </c>
      <c r="AD243" s="10">
        <f t="shared" si="133"/>
        <v>26025.396443046644</v>
      </c>
      <c r="AE243" s="23">
        <v>0</v>
      </c>
      <c r="AF243" s="17">
        <f>[1]Дератизація!H244+'[2]по будинку'!AR243+'[3]по будинку'!AQ243+'[4]по будинку'!AQ243+'[5]по будинку'!AQ243+'[6]по будинку'!AQ243+'[7]по будинку'!AQ243+'[8]по будинку'!AQ243+'[9]по будинку'!AQ243+'[10]по будинку'!AQ243+'[11]по будинку'!AQ243+'[12]по будинку'!AQ243</f>
        <v>1780.2342099999998</v>
      </c>
      <c r="AG243" s="10">
        <f>[1]Дератизація!O244+'[2]по будинку'!AS243+'[3]по будинку'!AR243+'[4]по будинку'!AR243+'[5]по будинку'!AR243+'[6]по будинку'!AR243+'[7]по будинку'!AR243+'[8]по будинку'!AR243+'[9]по будинку'!AR243+'[10]по будинку'!AR243+'[11]по будинку'!AR243+'[12]по будинку'!AR243</f>
        <v>1485.4235011033427</v>
      </c>
      <c r="AH243" s="10">
        <f t="shared" si="123"/>
        <v>294.81070889665716</v>
      </c>
      <c r="AI243" s="23">
        <v>0</v>
      </c>
      <c r="AJ243" s="17">
        <f>[1]Дезінсекція!H245+'[2]по будинку'!AV243+'[3]по будинку'!AU243+'[4]по будинку'!AU243+'[5]по будинку'!AU243+'[6]по будинку'!AU243+'[7]по будинку'!AU243+'[8]по будинку'!AU243+'[9]по будинку'!AU243+'[10]по будинку'!AU243+'[11]по будинку'!AU243+'[12]по будинку'!AU243</f>
        <v>71.043599999999984</v>
      </c>
      <c r="AK243" s="10">
        <f>[1]Дезінсекція!O245+'[2]по будинку'!AW243+'[3]по будинку'!AV243+'[4]по будинку'!AV243+'[5]по будинку'!AV243+'[6]по будинку'!AV243+'[7]по будинку'!AV243+'[8]по будинку'!AV243+'[9]по будинку'!AV243+'[10]по будинку'!AV243+'[11]по будинку'!AV243+'[12]по будинку'!AV243</f>
        <v>0</v>
      </c>
      <c r="AL243" s="10">
        <f t="shared" si="124"/>
        <v>71.043599999999984</v>
      </c>
      <c r="AM243" s="23">
        <v>0</v>
      </c>
      <c r="AN243" s="17">
        <f>'[1]Обслуг. ДВК'!H245+'[2]по будинку'!AZ243+'[3]по будинку'!AY243+'[4]по будинку'!AY243+'[5]по будинку'!AY243+'[6]по будинку'!AY243+'[7]по будинку'!AY243+'[8]по будинку'!AY243+'[9]по будинку'!AY243+'[10]по будинку'!AY243+'[11]по будинку'!AY243+'[12]по будинку'!AY243</f>
        <v>3223.011320000001</v>
      </c>
      <c r="AO243" s="10">
        <f>'[1]Обслуг. ДВК'!Q245+'[2]по будинку'!BA243+'[3]по будинку'!AZ243+'[4]по будинку'!AZ243+'[5]по будинку'!AZ243+'[6]по будинку'!AZ243+'[7]по будинку'!AZ243+'[8]по будинку'!AZ243+'[9]по будинку'!AZ243+'[10]по будинку'!AZ243+'[11]по будинку'!AZ243+'[12]по будинку'!AZ243</f>
        <v>0</v>
      </c>
      <c r="AP243" s="10">
        <f t="shared" si="134"/>
        <v>3223.011320000001</v>
      </c>
      <c r="AQ243" s="23">
        <v>0</v>
      </c>
      <c r="AR243" s="17">
        <f>'[1]ТО мереж електропост.'!H246+'[2]по будинку'!BD243+'[3]по будинку'!BC243+'[4]по будинку'!BC243+'[5]по будинку'!BC243+'[6]по будинку'!BC243+'[7]по будинку'!BC243+'[8]по будинку'!BC243+'[9]по будинку'!BC243+'[10]по будинку'!BC243+'[11]по будинку'!BC243+'[12]по будинку'!BC243</f>
        <v>14370.344190000003</v>
      </c>
      <c r="AS243" s="11">
        <f>'[1]ТО мереж електропост.'!P246+'[2]по будинку'!BE243+'[3]по будинку'!BD243+'[4]по будинку'!BD243+'[5]по будинку'!BD243+'[6]по будинку'!BD243+'[7]по будинку'!BD243+'[8]по будинку'!BD243+'[9]по будинку'!BD243+'[10]по будинку'!BD243+'[11]по будинку'!BD243+'[12]по будинку'!BD243</f>
        <v>9176.1644123552069</v>
      </c>
      <c r="AT243" s="10">
        <f t="shared" si="136"/>
        <v>5194.1797776447966</v>
      </c>
      <c r="AU243" s="23">
        <v>0</v>
      </c>
      <c r="AV243" s="17">
        <f>'[1]ПР констр.'!H245+'[2]по будинку'!BH243+'[3]по будинку'!BG243+'[4]по будинку'!BG243+'[5]по будинку'!BG243+'[6]по будинку'!BG243+'[7]по будинку'!BG243+'[8]по будинку'!BG243+'[9]по будинку'!BG243+'[10]по будинку'!BG243+'[11]по будинку'!BG243+'[12]по будинку'!BG243</f>
        <v>74214.512680000014</v>
      </c>
      <c r="AW243" s="10">
        <v>171526.22000000003</v>
      </c>
      <c r="AX243" s="10">
        <v>0</v>
      </c>
      <c r="AY243" s="23">
        <f>AW243-AV243</f>
        <v>97311.707320000016</v>
      </c>
      <c r="AZ243" s="17">
        <f>'[1]Прибирання та вивезення снігу'!H244+'[2]по будинку'!BL243+'[3]по будинку'!BK243+'[4]по будинку'!BK243+'[5]по будинку'!BK243+'[6]по будинку'!BK243+'[7]по будинку'!BK243+'[8]по будинку'!BK243+'[9]по будинку'!BK243+'[10]по будинку'!BK243+'[11]по будинку'!BK243+'[12]по будинку'!BK243</f>
        <v>7343.5401200000033</v>
      </c>
      <c r="BA243" s="10">
        <f>'[1]Прибирання та вивезення снігу'!R244+'[2]по будинку'!BM243+'[3]по будинку'!BL243+'[4]по будинку'!BL243+'[5]по будинку'!BL243+'[6]по будинку'!BL243+'[7]по будинку'!BL243+'[8]по будинку'!BL243+'[9]по будинку'!BL243+'[10]по будинку'!BL243+'[11]по будинку'!BL243+'[12]по будинку'!BL243</f>
        <v>2279.5738163083111</v>
      </c>
      <c r="BB243" s="10">
        <f t="shared" si="115"/>
        <v>5063.9663036916918</v>
      </c>
      <c r="BC243" s="23">
        <v>0</v>
      </c>
      <c r="BD243" s="17">
        <f>'[1]експлуатація номерних знаків'!H245+'[2]по будинку'!BP243+'[3]по будинку'!BO243+'[4]по будинку'!BO243+'[5]по будинку'!BO243+'[6]по будинку'!BO243+'[7]по будинку'!BO243+'[8]по будинку'!BO243+'[9]по будинку'!BO243+'[10]по будинку'!BO243+'[11]по будинку'!BO243+'[12]по будинку'!BO243</f>
        <v>8.2884200000000021</v>
      </c>
      <c r="BE243" s="10">
        <f>'[1]експлуатація номерних знаків'!P245+'[2]по будинку'!BQ243+'[3]по будинку'!BP243+'[4]по будинку'!BP243+'[5]по будинку'!BP243+'[6]по будинку'!BP243+'[7]по будинку'!BP243+'[8]по будинку'!BP243+'[9]по будинку'!BP243+'[10]по будинку'!BP243+'[11]по будинку'!BP243+'[12]по будинку'!BP243</f>
        <v>0</v>
      </c>
      <c r="BF243" s="12">
        <f t="shared" si="125"/>
        <v>8.2884200000000021</v>
      </c>
      <c r="BG243" s="29">
        <v>0</v>
      </c>
      <c r="BH243" s="17">
        <f>'[1]Освітлення місць загального кор'!H245+'[2]по будинку'!BT243+'[3]по будинку'!BS243+'[4]по будинку'!BS243+'[5]по будинку'!BS243+'[6]по будинку'!BS243+'[7]по будинку'!BS243+'[8]по будинку'!BS243+'[9]по будинку'!BS243+'[10]по будинку'!BS243+'[11]по будинку'!BS243+'[12]по будинку'!BS243</f>
        <v>28674.381020000004</v>
      </c>
      <c r="BI243" s="10">
        <f>'[1]Освітлення місць загального кор'!Q245+'[2]по будинку'!BU243+'[3]по будинку'!BT243+'[4]по будинку'!BT243+'[5]по будинку'!BT243+'[6]по будинку'!BT243+'[7]по будинку'!BT243+'[8]по будинку'!BT243+'[9]по будинку'!BT243+'[10]по будинку'!BT243+'[11]по будинку'!BT243+'[12]по будинку'!BT243</f>
        <v>8556.9889737074391</v>
      </c>
      <c r="BJ243" s="10">
        <f t="shared" si="126"/>
        <v>20117.392046292567</v>
      </c>
      <c r="BK243" s="27">
        <v>0</v>
      </c>
      <c r="BL243" s="17">
        <f>'[1]Енергопостачання ліфтів'!H245+'[2]по будинку'!BX243+'[3]по будинку'!BW243+'[4]по будинку'!BW243+'[5]по будинку'!BW243+'[6]по будинку'!BW243+'[7]по будинку'!BW243+'[8]по будинку'!BW243+'[9]по будинку'!BW243+'[10]по будинку'!BW243+'[11]по будинку'!BW243+'[12]по будинку'!BW243</f>
        <v>20923.407049999994</v>
      </c>
      <c r="BM243" s="10">
        <f>'[1]Енергопостачання ліфтів'!P245+'[2]по будинку'!BY243+'[3]по будинку'!BX243+'[4]по будинку'!BX243+'[5]по будинку'!BX243+'[6]по будинку'!BX243+'[7]по будинку'!BX243+'[8]по будинку'!BX243+'[9]по будинку'!BX243+'[10]по будинку'!BX243+'[11]по будинку'!BX243+'[12]по будинку'!BX243</f>
        <v>41018.059951649171</v>
      </c>
      <c r="BN243" s="10">
        <v>0</v>
      </c>
      <c r="BO243" s="23">
        <v>0</v>
      </c>
      <c r="BP243" s="134">
        <f t="shared" si="129"/>
        <v>338019.14141428575</v>
      </c>
      <c r="BQ243" s="12">
        <f t="shared" si="129"/>
        <v>402906.13651544845</v>
      </c>
      <c r="BR243" s="10">
        <v>0</v>
      </c>
      <c r="BS243" s="15">
        <f t="shared" si="139"/>
        <v>64886.995101162698</v>
      </c>
      <c r="BT243" s="30">
        <f t="shared" si="131"/>
        <v>1.1919624871824503</v>
      </c>
    </row>
    <row r="244" spans="1:72" ht="17.100000000000001" customHeight="1" x14ac:dyDescent="0.2">
      <c r="A244" s="136">
        <v>239</v>
      </c>
      <c r="B244" s="39" t="s">
        <v>46</v>
      </c>
      <c r="C244" s="36" t="s">
        <v>105</v>
      </c>
      <c r="D244" s="22">
        <f>'[1]Прибирання сходових кліто'!H245+'[2]по будинку'!P244+'[3]по будинку'!O244+'[4]по будинку'!O244+'[5]по будинку'!O244+'[6]по будинку'!O244+'[7]по будинку'!O244+'[8]по будинку'!O244+'[9]по будинку'!O244+'[10]по будинку'!O244+'[11]по будинку'!O244+'[12]по будинку'!O244</f>
        <v>54654.168491999997</v>
      </c>
      <c r="E244" s="11">
        <f>'[1]Прибирання сходових кліто'!Y245+'[2]по будинку'!Q244+'[3]по будинку'!P244+'[4]по будинку'!P244+'[5]по будинку'!P244+'[6]по будинку'!P244+'[7]по будинку'!P244+'[8]по будинку'!P244+'[9]по будинку'!P244+'[10]по будинку'!P244+'[11]по будинку'!P244+'[12]по будинку'!P244</f>
        <v>53250.067068899923</v>
      </c>
      <c r="F244" s="10">
        <f t="shared" si="132"/>
        <v>1404.1014231000736</v>
      </c>
      <c r="G244" s="23">
        <v>0</v>
      </c>
      <c r="H244" s="17">
        <f>'[1]Прибирання прибуд терит.'!H244+'[2]по будинку'!T244+'[3]по будинку'!S244+'[4]по будинку'!S244+'[5]по будинку'!S244+'[6]по будинку'!S244+'[7]по будинку'!S244+'[8]по будинку'!S244+'[9]по будинку'!S244+'[10]по будинку'!S244+'[11]по будинку'!S244+'[12]по будинку'!S244</f>
        <v>101669.14295999997</v>
      </c>
      <c r="I244" s="11">
        <f>'[1]Прибирання прибуд терит.'!AG244+'[2]по будинку'!U244+'[3]по будинку'!T244+'[4]по будинку'!T244+'[5]по будинку'!T244+'[6]по будинку'!T244+'[7]по будинку'!T244+'[8]по будинку'!T244+'[9]по будинку'!T244+'[10]по будинку'!T244+'[11]по будинку'!T244+'[12]по будинку'!T244</f>
        <v>115015.23126034805</v>
      </c>
      <c r="J244" s="10">
        <v>0</v>
      </c>
      <c r="K244" s="23">
        <f t="shared" si="116"/>
        <v>13346.088300348085</v>
      </c>
      <c r="L244" s="22">
        <f>'[1]Вивезення та знешкодження ТПВ'!H246+'[2]по будинку'!X244+'[3]по будинку'!W244+'[4]по будинку'!W244+'[5]по будинку'!W244</f>
        <v>20182.331399999999</v>
      </c>
      <c r="M244" s="10">
        <f>'[1]Вивезення та знешкодження ТПВ'!V246+'[2]по будинку'!Y244+'[3]по будинку'!X244+'[4]по будинку'!X244+'[5]по будинку'!X244</f>
        <v>21819.046377774095</v>
      </c>
      <c r="N244" s="10">
        <v>0</v>
      </c>
      <c r="O244" s="15">
        <f t="shared" si="117"/>
        <v>1636.714977774096</v>
      </c>
      <c r="P244" s="17">
        <f>'[1]Приб підвал, тех.поверхів,покр '!H246+'[2]по будинку'!AB244+'[3]по будинку'!AA244+'[4]по будинку'!AA244+'[5]по будинку'!AA244+'[6]по будинку'!AA244+'[7]по будинку'!AA244+'[8]по будинку'!AA244+'[9]по будинку'!AA244+'[10]по будинку'!AA244+'[11]по будинку'!AA244+'[12]по будинку'!AA244</f>
        <v>2408.390292</v>
      </c>
      <c r="Q244" s="11">
        <f>'[1]Приб підвал, тех.поверхів,покр '!Q246+'[2]по будинку'!AC244+'[3]по будинку'!AB244+'[4]по будинку'!AB244+'[5]по будинку'!AB244+'[6]по будинку'!AB244+'[7]по будинку'!AB244+'[8]по будинку'!AB244+'[9]по будинку'!AB244+'[10]по будинку'!AB244+'[11]по будинку'!AB244+'[12]по будинку'!AB244</f>
        <v>0</v>
      </c>
      <c r="R244" s="10">
        <f t="shared" si="118"/>
        <v>2408.390292</v>
      </c>
      <c r="S244" s="23">
        <v>0</v>
      </c>
      <c r="T244" s="17">
        <f>'[1]ТО ліфтів'!H246+'[2]по будинку'!AF244+'[3]по будинку'!AE244+'[4]по будинку'!AE244+'[5]по будинку'!AE244+'[6]по будинку'!AE244+'[7]по будинку'!AE244+'[8]по будинку'!AE244+'[9]по будинку'!AE244+'[10]по будинку'!AE244+'[11]по будинку'!AE244+'[12]по будинку'!AE244</f>
        <v>42752.577325714286</v>
      </c>
      <c r="U244" s="10">
        <f>'[1]ТО ліфтів'!Q246+'[2]по будинку'!AG244+'[3]по будинку'!AF244+'[4]по будинку'!AF244+'[5]по будинку'!AF244+'[6]по будинку'!AF244+'[7]по будинку'!AF244+'[8]по будинку'!AF244+'[9]по будинку'!AF244+'[10]по будинку'!AF244+'[11]по будинку'!AF244+'[12]по будинку'!AF244</f>
        <v>40730.848167312746</v>
      </c>
      <c r="V244" s="10">
        <f t="shared" si="119"/>
        <v>2021.7291584015402</v>
      </c>
      <c r="W244" s="23">
        <v>0</v>
      </c>
      <c r="X244" s="17">
        <f>'[1]Обслуг. дисп.'!H246+'[2]по будинку'!AJ244+'[3]по будинку'!AI244+'[4]по будинку'!AI244+'[5]по будинку'!AI244+'[6]по будинку'!AI244+'[7]по будинку'!AI244+'[8]по будинку'!AI244+'[9]по будинку'!AI244+'[10]по будинку'!AI244+'[11]по будинку'!AI244+'[12]по будинку'!AI244</f>
        <v>0</v>
      </c>
      <c r="Y244" s="10">
        <f>'[1]Обслуг. дисп.'!O246+'[2]по будинку'!AK244+'[3]по будинку'!AJ244+'[4]по будинку'!AJ244+'[5]по будинку'!AJ244+'[6]по будинку'!AJ244+'[7]по будинку'!AJ244+'[8]по будинку'!AJ244+'[9]по будинку'!AJ244+'[10]по будинку'!AJ244+'[11]по будинку'!AJ244+'[12]по будинку'!AJ244</f>
        <v>0</v>
      </c>
      <c r="Z244" s="10">
        <f t="shared" si="121"/>
        <v>0</v>
      </c>
      <c r="AA244" s="27">
        <f t="shared" si="122"/>
        <v>0</v>
      </c>
      <c r="AB244" s="17">
        <f>'[1]ТО внутр. буд.сист'!H244+'[2]по будинку'!AN244+'[3]по будинку'!AM244+'[4]по будинку'!AM244+'[5]по будинку'!AM244+'[6]по будинку'!AM244+'[7]по будинку'!AM244+'[8]по будинку'!AM244+'[9]по будинку'!AM244+'[10]по будинку'!AM244+'[11]по будинку'!AM244+'[12]по будинку'!AM244</f>
        <v>73457.460384000005</v>
      </c>
      <c r="AC244" s="10">
        <f>'[1]ТО внутр. буд.сист'!W244+'[2]по будинку'!AO244+'[3]по будинку'!AN244+'[4]по будинку'!AN244+'[5]по будинку'!AN244+'[6]по будинку'!AN244+'[7]по будинку'!AN244+'[8]по будинку'!AN244+'[9]по будинку'!AN244+'[10]по будинку'!AN244+'[11]по будинку'!AN244+'[12]по будинку'!AN244</f>
        <v>42334.966065578563</v>
      </c>
      <c r="AD244" s="10">
        <f t="shared" si="133"/>
        <v>31122.494318421443</v>
      </c>
      <c r="AE244" s="23">
        <v>0</v>
      </c>
      <c r="AF244" s="17">
        <f>[1]Дератизація!H245+'[2]по будинку'!AR244+'[3]по будинку'!AQ244+'[4]по будинку'!AQ244+'[5]по будинку'!AQ244+'[6]по будинку'!AQ244+'[7]по будинку'!AQ244+'[8]по будинку'!AQ244+'[9]по будинку'!AQ244+'[10]по будинку'!AQ244+'[11]по будинку'!AQ244+'[12]по будинку'!AQ244</f>
        <v>1867.7735999999995</v>
      </c>
      <c r="AG244" s="10">
        <f>[1]Дератизація!O245+'[2]по будинку'!AS244+'[3]по будинку'!AR244+'[4]по будинку'!AR244+'[5]по будинку'!AR244+'[6]по будинку'!AR244+'[7]по будинку'!AR244+'[8]по будинку'!AR244+'[9]по будинку'!AR244+'[10]по будинку'!AR244+'[11]по будинку'!AR244+'[12]по будинку'!AR244</f>
        <v>1559.0689306784595</v>
      </c>
      <c r="AH244" s="10">
        <f t="shared" si="123"/>
        <v>308.70466932154</v>
      </c>
      <c r="AI244" s="23">
        <v>0</v>
      </c>
      <c r="AJ244" s="17">
        <f>[1]Дезінсекція!H246+'[2]по будинку'!AV244+'[3]по будинку'!AU244+'[4]по будинку'!AU244+'[5]по будинку'!AU244+'[6]по будинку'!AU244+'[7]по будинку'!AU244+'[8]по будинку'!AU244+'[9]по будинку'!AU244+'[10]по будинку'!AU244+'[11]по будинку'!AU244+'[12]по будинку'!AU244</f>
        <v>43.581383999999993</v>
      </c>
      <c r="AK244" s="10">
        <f>[1]Дезінсекція!O246+'[2]по будинку'!AW244+'[3]по будинку'!AV244+'[4]по будинку'!AV244+'[5]по будинку'!AV244+'[6]по будинку'!AV244+'[7]по будинку'!AV244+'[8]по будинку'!AV244+'[9]по будинку'!AV244+'[10]по будинку'!AV244+'[11]по будинку'!AV244+'[12]по будинку'!AV244</f>
        <v>0</v>
      </c>
      <c r="AL244" s="10">
        <f t="shared" si="124"/>
        <v>43.581383999999993</v>
      </c>
      <c r="AM244" s="23">
        <v>0</v>
      </c>
      <c r="AN244" s="17">
        <f>'[1]Обслуг. ДВК'!H246+'[2]по будинку'!AZ244+'[3]по будинку'!AY244+'[4]по будинку'!AY244+'[5]по будинку'!AY244+'[6]по будинку'!AY244+'[7]по будинку'!AY244+'[8]по будинку'!AY244+'[9]по будинку'!AY244+'[10]по будинку'!AY244+'[11]по будинку'!AY244+'[12]по будинку'!AY244</f>
        <v>5363.6231879999987</v>
      </c>
      <c r="AO244" s="10">
        <f>'[1]Обслуг. ДВК'!Q246+'[2]по будинку'!BA244+'[3]по будинку'!AZ244+'[4]по будинку'!AZ244+'[5]по будинку'!AZ244+'[6]по будинку'!AZ244+'[7]по будинку'!AZ244+'[8]по будинку'!AZ244+'[9]по будинку'!AZ244+'[10]по будинку'!AZ244+'[11]по будинку'!AZ244+'[12]по будинку'!AZ244</f>
        <v>0</v>
      </c>
      <c r="AP244" s="10">
        <f t="shared" si="134"/>
        <v>5363.6231879999987</v>
      </c>
      <c r="AQ244" s="23">
        <v>0</v>
      </c>
      <c r="AR244" s="17">
        <f>'[1]ТО мереж електропост.'!H247+'[2]по будинку'!BD244+'[3]по будинку'!BC244+'[4]по будинку'!BC244+'[5]по будинку'!BC244+'[6]по будинку'!BC244+'[7]по будинку'!BC244+'[8]по будинку'!BC244+'[9]по будинку'!BC244+'[10]по будинку'!BC244+'[11]по будинку'!BC244+'[12]по будинку'!BC244</f>
        <v>22398.756072</v>
      </c>
      <c r="AS244" s="11">
        <f>'[1]ТО мереж електропост.'!P247+'[2]по будинку'!BE244+'[3]по будинку'!BD244+'[4]по будинку'!BD244+'[5]по будинку'!BD244+'[6]по будинку'!BD244+'[7]по будинку'!BD244+'[8]по будинку'!BD244+'[9]по будинку'!BD244+'[10]по будинку'!BD244+'[11]по будинку'!BD244+'[12]по будинку'!BD244</f>
        <v>8203.0303230005011</v>
      </c>
      <c r="AT244" s="10">
        <f t="shared" si="136"/>
        <v>14195.725748999499</v>
      </c>
      <c r="AU244" s="23">
        <v>0</v>
      </c>
      <c r="AV244" s="17">
        <f>'[1]ПР констр.'!H246+'[2]по будинку'!BH244+'[3]по будинку'!BG244+'[4]по будинку'!BG244+'[5]по будинку'!BG244+'[6]по будинку'!BG244+'[7]по будинку'!BG244+'[8]по будинку'!BG244+'[9]по будинку'!BG244+'[10]по будинку'!BG244+'[11]по будинку'!BG244+'[12]по будинку'!BG244</f>
        <v>160847.47417200002</v>
      </c>
      <c r="AW244" s="10">
        <v>176165.86</v>
      </c>
      <c r="AX244" s="10">
        <v>0</v>
      </c>
      <c r="AY244" s="23">
        <f>AW244-AV244</f>
        <v>15318.385827999969</v>
      </c>
      <c r="AZ244" s="17">
        <f>'[1]Прибирання та вивезення снігу'!H245+'[2]по будинку'!BL244+'[3]по будинку'!BK244+'[4]по будинку'!BK244+'[5]по будинку'!BK244+'[6]по будинку'!BK244+'[7]по будинку'!BK244+'[8]по будинку'!BK244+'[9]по будинку'!BK244+'[10]по будинку'!BK244+'[11]по будинку'!BK244+'[12]по будинку'!BK244</f>
        <v>9993.6264119999996</v>
      </c>
      <c r="BA244" s="10">
        <f>'[1]Прибирання та вивезення снігу'!R245+'[2]по будинку'!BM244+'[3]по будинку'!BL244+'[4]по будинку'!BL244+'[5]по будинку'!BL244+'[6]по будинку'!BL244+'[7]по будинку'!BL244+'[8]по будинку'!BL244+'[9]по будинку'!BL244+'[10]по будинку'!BL244+'[11]по будинку'!BL244+'[12]по будинку'!BL244</f>
        <v>4912.8510338774604</v>
      </c>
      <c r="BB244" s="10">
        <f t="shared" si="115"/>
        <v>5080.7753781225392</v>
      </c>
      <c r="BC244" s="23">
        <v>0</v>
      </c>
      <c r="BD244" s="17">
        <f>'[1]експлуатація номерних знаків'!H246+'[2]по будинку'!BP244+'[3]по будинку'!BO244+'[4]по будинку'!BO244+'[5]по будинку'!BO244+'[6]по будинку'!BO244+'[7]по будинку'!BO244+'[8]по будинку'!BO244+'[9]по будинку'!BO244+'[10]по будинку'!BO244+'[11]по будинку'!BO244+'[12]по будинку'!BO244</f>
        <v>7.2635639999999988</v>
      </c>
      <c r="BE244" s="10">
        <f>'[1]експлуатація номерних знаків'!P246+'[2]по будинку'!BQ244+'[3]по будинку'!BP244+'[4]по будинку'!BP244+'[5]по будинку'!BP244+'[6]по будинку'!BP244+'[7]по будинку'!BP244+'[8]по будинку'!BP244+'[9]по будинку'!BP244+'[10]по будинку'!BP244+'[11]по будинку'!BP244+'[12]по будинку'!BP244</f>
        <v>0</v>
      </c>
      <c r="BF244" s="12">
        <f t="shared" si="125"/>
        <v>7.2635639999999988</v>
      </c>
      <c r="BG244" s="29">
        <v>0</v>
      </c>
      <c r="BH244" s="17">
        <f>'[1]Освітлення місць загального кор'!H246+'[2]по будинку'!BT244+'[3]по будинку'!BS244+'[4]по будинку'!BS244+'[5]по будинку'!BS244+'[6]по будинку'!BS244+'[7]по будинку'!BS244+'[8]по будинку'!BS244+'[9]по будинку'!BS244+'[10]по будинку'!BS244+'[11]по будинку'!BS244+'[12]по будинку'!BS244</f>
        <v>55613.996591999996</v>
      </c>
      <c r="BI244" s="10">
        <f>'[1]Освітлення місць загального кор'!Q246+'[2]по будинку'!BU244+'[3]по будинку'!BT244+'[4]по будинку'!BT244+'[5]по будинку'!BT244+'[6]по будинку'!BT244+'[7]по будинку'!BT244+'[8]по будинку'!BT244+'[9]по будинку'!BT244+'[10]по будинку'!BT244+'[11]по будинку'!BT244+'[12]по будинку'!BT244</f>
        <v>60718.473071161978</v>
      </c>
      <c r="BJ244" s="10">
        <v>0</v>
      </c>
      <c r="BK244" s="27">
        <f t="shared" si="137"/>
        <v>5104.4764791619818</v>
      </c>
      <c r="BL244" s="17">
        <f>'[1]Енергопостачання ліфтів'!H246+'[2]по будинку'!BX244+'[3]по будинку'!BW244+'[4]по будинку'!BW244+'[5]по будинку'!BW244+'[6]по будинку'!BW244+'[7]по будинку'!BW244+'[8]по будинку'!BW244+'[9]по будинку'!BW244+'[10]по будинку'!BW244+'[11]по будинку'!BW244+'[12]по будинку'!BW244</f>
        <v>26400.958272</v>
      </c>
      <c r="BM244" s="10">
        <f>'[1]Енергопостачання ліфтів'!P246+'[2]по будинку'!BY244+'[3]по будинку'!BX244+'[4]по будинку'!BX244+'[5]по будинку'!BX244+'[6]по будинку'!BX244+'[7]по будинку'!BX244+'[8]по будинку'!BX244+'[9]по будинку'!BX244+'[10]по будинку'!BX244+'[11]по будинку'!BX244+'[12]по будинку'!BX244</f>
        <v>20563.206025405358</v>
      </c>
      <c r="BN244" s="10">
        <f t="shared" si="127"/>
        <v>5837.7522465946422</v>
      </c>
      <c r="BO244" s="23">
        <v>0</v>
      </c>
      <c r="BP244" s="134">
        <f t="shared" si="129"/>
        <v>577661.12410971429</v>
      </c>
      <c r="BQ244" s="12">
        <f t="shared" si="129"/>
        <v>545272.64832403709</v>
      </c>
      <c r="BR244" s="10">
        <f t="shared" si="130"/>
        <v>32388.475785677205</v>
      </c>
      <c r="BS244" s="15">
        <v>0</v>
      </c>
      <c r="BT244" s="30">
        <f t="shared" si="131"/>
        <v>0.94393170245687896</v>
      </c>
    </row>
    <row r="245" spans="1:72" ht="17.100000000000001" customHeight="1" x14ac:dyDescent="0.2">
      <c r="A245" s="136">
        <v>240</v>
      </c>
      <c r="B245" s="39" t="s">
        <v>50</v>
      </c>
      <c r="C245" s="36">
        <v>173</v>
      </c>
      <c r="D245" s="22">
        <f>'[1]Прибирання сходових кліто'!H246+'[2]по будинку'!P245+'[3]по будинку'!O245+'[4]по будинку'!O245+'[5]по будинку'!O245+'[6]по будинку'!O245+'[7]по будинку'!O245+'[8]по будинку'!O245+'[9]по будинку'!O245+'[10]по будинку'!O245+'[11]по будинку'!O245+'[12]по будинку'!O245</f>
        <v>31376.688660000007</v>
      </c>
      <c r="E245" s="11">
        <f>'[1]Прибирання сходових кліто'!Y246+'[2]по будинку'!Q245+'[3]по будинку'!P245+'[4]по будинку'!P245+'[5]по будинку'!P245+'[6]по будинку'!P245+'[7]по будинку'!P245+'[8]по будинку'!P245+'[9]по будинку'!P245+'[10]по будинку'!P245+'[11]по будинку'!P245+'[12]по будинку'!P245</f>
        <v>30832.08490083685</v>
      </c>
      <c r="F245" s="10">
        <f t="shared" si="132"/>
        <v>544.60375916315752</v>
      </c>
      <c r="G245" s="23">
        <v>0</v>
      </c>
      <c r="H245" s="17">
        <f>'[1]Прибирання прибуд терит.'!H245+'[2]по будинку'!T245+'[3]по будинку'!S245+'[4]по будинку'!S245+'[5]по будинку'!S245+'[6]по будинку'!S245+'[7]по будинку'!S245+'[8]по будинку'!S245+'[9]по будинку'!S245+'[10]по будинку'!S245+'[11]по будинку'!S245+'[12]по будинку'!S245</f>
        <v>64149.586759999991</v>
      </c>
      <c r="I245" s="11">
        <f>'[1]Прибирання прибуд терит.'!AG245+'[2]по будинку'!U245+'[3]по будинку'!T245+'[4]по будинку'!T245+'[5]по будинку'!T245+'[6]по будинку'!T245+'[7]по будинку'!T245+'[8]по будинку'!T245+'[9]по будинку'!T245+'[10]по будинку'!T245+'[11]по будинку'!T245+'[12]по будинку'!T245</f>
        <v>72790.778560008854</v>
      </c>
      <c r="J245" s="10">
        <v>0</v>
      </c>
      <c r="K245" s="23">
        <f t="shared" si="116"/>
        <v>8641.1918000088626</v>
      </c>
      <c r="L245" s="22">
        <f>'[1]Вивезення та знешкодження ТПВ'!H247+'[2]по будинку'!X245+'[3]по будинку'!W245+'[4]по будинку'!W245+'[5]по будинку'!W245</f>
        <v>12598.056580000004</v>
      </c>
      <c r="M245" s="10">
        <f>'[1]Вивезення та знешкодження ТПВ'!V247+'[2]по будинку'!Y245+'[3]по будинку'!X245+'[4]по будинку'!X245+'[5]по будинку'!X245</f>
        <v>14026.68961339027</v>
      </c>
      <c r="N245" s="10">
        <v>0</v>
      </c>
      <c r="O245" s="15">
        <f t="shared" si="117"/>
        <v>1428.6330333902661</v>
      </c>
      <c r="P245" s="17">
        <f>'[1]Приб підвал, тех.поверхів,покр '!H247+'[2]по будинку'!AB245+'[3]по будинку'!AA245+'[4]по будинку'!AA245+'[5]по будинку'!AA245+'[6]по будинку'!AA245+'[7]по будинку'!AA245+'[8]по будинку'!AA245+'[9]по будинку'!AA245+'[10]по будинку'!AA245+'[11]по будинку'!AA245+'[12]по будинку'!AA245</f>
        <v>1374.633828</v>
      </c>
      <c r="Q245" s="11">
        <f>'[1]Приб підвал, тех.поверхів,покр '!Q247+'[2]по будинку'!AC245+'[3]по будинку'!AB245+'[4]по будинку'!AB245+'[5]по будинку'!AB245+'[6]по будинку'!AB245+'[7]по будинку'!AB245+'[8]по будинку'!AB245+'[9]по будинку'!AB245+'[10]по будинку'!AB245+'[11]по будинку'!AB245+'[12]по будинку'!AB245</f>
        <v>851.6136428147272</v>
      </c>
      <c r="R245" s="10">
        <f t="shared" si="118"/>
        <v>523.02018518527279</v>
      </c>
      <c r="S245" s="23">
        <v>0</v>
      </c>
      <c r="T245" s="17">
        <f>'[1]ТО ліфтів'!H247+'[2]по будинку'!AF245+'[3]по будинку'!AE245+'[4]по будинку'!AE245+'[5]по будинку'!AE245+'[6]по будинку'!AE245+'[7]по будинку'!AE245+'[8]по будинку'!AE245+'[9]по будинку'!AE245+'[10]по будинку'!AE245+'[11]по будинку'!AE245+'[12]по будинку'!AE245</f>
        <v>47577.280942857149</v>
      </c>
      <c r="U245" s="10">
        <f>'[1]ТО ліфтів'!Q247+'[2]по будинку'!AG245+'[3]по будинку'!AF245+'[4]по будинку'!AF245+'[5]по будинку'!AF245+'[6]по будинку'!AF245+'[7]по будинку'!AF245+'[8]по будинку'!AF245+'[9]по будинку'!AF245+'[10]по будинку'!AF245+'[11]по будинку'!AF245+'[12]по будинку'!AF245</f>
        <v>45125.920314246403</v>
      </c>
      <c r="V245" s="10">
        <f t="shared" si="119"/>
        <v>2451.3606286107461</v>
      </c>
      <c r="W245" s="23">
        <v>0</v>
      </c>
      <c r="X245" s="17">
        <f>'[1]Обслуг. дисп.'!H247+'[2]по будинку'!AJ245+'[3]по будинку'!AI245+'[4]по будинку'!AI245+'[5]по будинку'!AI245+'[6]по будинку'!AI245+'[7]по будинку'!AI245+'[8]по будинку'!AI245+'[9]по будинку'!AI245+'[10]по будинку'!AI245+'[11]по будинку'!AI245+'[12]по будинку'!AI245</f>
        <v>0</v>
      </c>
      <c r="Y245" s="10">
        <f>'[1]Обслуг. дисп.'!O247+'[2]по будинку'!AK245+'[3]по будинку'!AJ245+'[4]по будинку'!AJ245+'[5]по будинку'!AJ245+'[6]по будинку'!AJ245+'[7]по будинку'!AJ245+'[8]по будинку'!AJ245+'[9]по будинку'!AJ245+'[10]по будинку'!AJ245+'[11]по будинку'!AJ245+'[12]по будинку'!AJ245</f>
        <v>0</v>
      </c>
      <c r="Z245" s="10">
        <f t="shared" si="121"/>
        <v>0</v>
      </c>
      <c r="AA245" s="27">
        <f t="shared" si="122"/>
        <v>0</v>
      </c>
      <c r="AB245" s="17">
        <f>'[1]ТО внутр. буд.сист'!H245+'[2]по будинку'!AN245+'[3]по будинку'!AM245+'[4]по будинку'!AM245+'[5]по будинку'!AM245+'[6]по будинку'!AM245+'[7]по будинку'!AM245+'[8]по будинку'!AM245+'[9]по будинку'!AM245+'[10]по будинку'!AM245+'[11]по будинку'!AM245+'[12]по будинку'!AM245</f>
        <v>50454.611587999992</v>
      </c>
      <c r="AC245" s="10">
        <f>'[1]ТО внутр. буд.сист'!W245+'[2]по будинку'!AO245+'[3]по будинку'!AN245+'[4]по будинку'!AN245+'[5]по будинку'!AN245+'[6]по будинку'!AN245+'[7]по будинку'!AN245+'[8]по будинку'!AN245+'[9]по будинку'!AN245+'[10]по будинку'!AN245+'[11]по будинку'!AN245+'[12]по будинку'!AN245</f>
        <v>31574.991181448917</v>
      </c>
      <c r="AD245" s="10">
        <f t="shared" si="133"/>
        <v>18879.620406551076</v>
      </c>
      <c r="AE245" s="23">
        <v>0</v>
      </c>
      <c r="AF245" s="17">
        <f>[1]Дератизація!H246+'[2]по будинку'!AR245+'[3]по будинку'!AQ245+'[4]по будинку'!AQ245+'[5]по будинку'!AQ245+'[6]по будинку'!AQ245+'[7]по будинку'!AQ245+'[8]по будинку'!AQ245+'[9]по будинку'!AQ245+'[10]по будинку'!AQ245+'[11]по будинку'!AQ245+'[12]по будинку'!AQ245</f>
        <v>2195.2287120000001</v>
      </c>
      <c r="AG245" s="10">
        <f>[1]Дератизація!O246+'[2]по будинку'!AS245+'[3]по будинку'!AR245+'[4]по будинку'!AR245+'[5]по будинку'!AR245+'[6]по будинку'!AR245+'[7]по будинку'!AR245+'[8]по будинку'!AR245+'[9]по будинку'!AR245+'[10]по будинку'!AR245+'[11]по будинку'!AR245+'[12]по будинку'!AR245</f>
        <v>1838.2476833161584</v>
      </c>
      <c r="AH245" s="10">
        <f t="shared" si="123"/>
        <v>356.98102868384171</v>
      </c>
      <c r="AI245" s="23">
        <v>0</v>
      </c>
      <c r="AJ245" s="17">
        <f>[1]Дезінсекція!H247+'[2]по будинку'!AV245+'[3]по будинку'!AU245+'[4]по будинку'!AU245+'[5]по будинку'!AU245+'[6]по будинку'!AU245+'[7]по будинку'!AU245+'[8]по будинку'!AU245+'[9]по будинку'!AU245+'[10]по будинку'!AU245+'[11]по будинку'!AU245+'[12]по будинку'!AU245</f>
        <v>80.599496000000002</v>
      </c>
      <c r="AK245" s="10">
        <f>[1]Дезінсекція!O247+'[2]по будинку'!AW245+'[3]по будинку'!AV245+'[4]по будинку'!AV245+'[5]по будинку'!AV245+'[6]по будинку'!AV245+'[7]по будинку'!AV245+'[8]по будинку'!AV245+'[9]по будинку'!AV245+'[10]по будинку'!AV245+'[11]по будинку'!AV245+'[12]по будинку'!AV245</f>
        <v>0</v>
      </c>
      <c r="AL245" s="10">
        <f t="shared" si="124"/>
        <v>80.599496000000002</v>
      </c>
      <c r="AM245" s="23">
        <v>0</v>
      </c>
      <c r="AN245" s="17">
        <f>'[1]Обслуг. ДВК'!H247+'[2]по будинку'!AZ245+'[3]по будинку'!AY245+'[4]по будинку'!AY245+'[5]по будинку'!AY245+'[6]по будинку'!AY245+'[7]по будинку'!AY245+'[8]по будинку'!AY245+'[9]по будинку'!AY245+'[10]по будинку'!AY245+'[11]по будинку'!AY245+'[12]по будинку'!AY245</f>
        <v>4891.8118040000018</v>
      </c>
      <c r="AO245" s="10">
        <f>'[1]Обслуг. ДВК'!Q247+'[2]по будинку'!BA245+'[3]по будинку'!AZ245+'[4]по будинку'!AZ245+'[5]по будинку'!AZ245+'[6]по будинку'!AZ245+'[7]по будинку'!AZ245+'[8]по будинку'!AZ245+'[9]по будинку'!AZ245+'[10]по будинку'!AZ245+'[11]по будинку'!AZ245+'[12]по будинку'!AZ245</f>
        <v>5079.4551129891315</v>
      </c>
      <c r="AP245" s="10">
        <v>0</v>
      </c>
      <c r="AQ245" s="23">
        <f>AO245-AN245</f>
        <v>187.64330898912976</v>
      </c>
      <c r="AR245" s="17">
        <f>'[1]ТО мереж електропост.'!H248+'[2]по будинку'!BD245+'[3]по будинку'!BC245+'[4]по будинку'!BC245+'[5]по будинку'!BC245+'[6]по будинку'!BC245+'[7]по будинку'!BC245+'[8]по будинку'!BC245+'[9]по будинку'!BC245+'[10]по будинку'!BC245+'[11]по будинку'!BC245+'[12]по будинку'!BC245</f>
        <v>11989.634036000001</v>
      </c>
      <c r="AS245" s="11">
        <f>'[1]ТО мереж електропост.'!P248+'[2]по будинку'!BE245+'[3]по будинку'!BD245+'[4]по будинку'!BD245+'[5]по будинку'!BD245+'[6]по будинку'!BD245+'[7]по будинку'!BD245+'[8]по будинку'!BD245+'[9]по будинку'!BD245+'[10]по будинку'!BD245+'[11]по будинку'!BD245+'[12]по будинку'!BD245</f>
        <v>7607.3456223805642</v>
      </c>
      <c r="AT245" s="10">
        <f t="shared" si="136"/>
        <v>4382.2884136194371</v>
      </c>
      <c r="AU245" s="23">
        <v>0</v>
      </c>
      <c r="AV245" s="17">
        <f>'[1]ПР констр.'!H247+'[2]по будинку'!BH245+'[3]по будинку'!BG245+'[4]по будинку'!BG245+'[5]по будинку'!BG245+'[6]по будинку'!BG245+'[7]по будинку'!BG245+'[8]по будинку'!BG245+'[9]по будинку'!BG245+'[10]по будинку'!BG245+'[11]по будинку'!BG245+'[12]по будинку'!BG245</f>
        <v>61138.78102799999</v>
      </c>
      <c r="AW245" s="10">
        <v>21586.989999999998</v>
      </c>
      <c r="AX245" s="10">
        <f t="shared" si="135"/>
        <v>39551.791027999992</v>
      </c>
      <c r="AY245" s="23">
        <v>0</v>
      </c>
      <c r="AZ245" s="17">
        <f>'[1]Прибирання та вивезення снігу'!H246+'[2]по будинку'!BL245+'[3]по будинку'!BK245+'[4]по будинку'!BK245+'[5]по будинку'!BK245+'[6]по будинку'!BK245+'[7]по будинку'!BK245+'[8]по будинку'!BK245+'[9]по будинку'!BK245+'[10]по будинку'!BK245+'[11]по будинку'!BK245+'[12]по будинку'!BK245</f>
        <v>6654.219000000001</v>
      </c>
      <c r="BA245" s="10">
        <f>'[1]Прибирання та вивезення снігу'!R246+'[2]по будинку'!BM245+'[3]по будинку'!BL245+'[4]по будинку'!BL245+'[5]по будинку'!BL245+'[6]по будинку'!BL245+'[7]по будинку'!BL245+'[8]по будинку'!BL245+'[9]по будинку'!BL245+'[10]по будинку'!BL245+'[11]по будинку'!BL245+'[12]по будинку'!BL245</f>
        <v>2703.1604488564835</v>
      </c>
      <c r="BB245" s="10">
        <f>AZ245-BA245</f>
        <v>3951.0585511435174</v>
      </c>
      <c r="BC245" s="23">
        <v>0</v>
      </c>
      <c r="BD245" s="17">
        <f>'[1]експлуатація номерних знаків'!H247+'[2]по будинку'!BP245+'[3]по будинку'!BO245+'[4]по будинку'!BO245+'[5]по будинку'!BO245+'[6]по будинку'!BO245+'[7]по будинку'!BO245+'[8]по будинку'!BO245+'[9]по будинку'!BO245+'[10]по будинку'!BO245+'[11]по будинку'!BO245+'[12]по будинку'!BO245</f>
        <v>17.769584000000002</v>
      </c>
      <c r="BE245" s="10">
        <f>'[1]експлуатація номерних знаків'!P247+'[2]по будинку'!BQ245+'[3]по будинку'!BP245+'[4]по будинку'!BP245+'[5]по будинку'!BP245+'[6]по будинку'!BP245+'[7]по будинку'!BP245+'[8]по будинку'!BP245+'[9]по будинку'!BP245+'[10]по будинку'!BP245+'[11]по будинку'!BP245+'[12]по будинку'!BP245</f>
        <v>0</v>
      </c>
      <c r="BF245" s="12">
        <f t="shared" si="125"/>
        <v>17.769584000000002</v>
      </c>
      <c r="BG245" s="29">
        <v>0</v>
      </c>
      <c r="BH245" s="17">
        <f>'[1]Освітлення місць загального кор'!H247+'[2]по будинку'!BT245+'[3]по будинку'!BS245+'[4]по будинку'!BS245+'[5]по будинку'!BS245+'[6]по будинку'!BS245+'[7]по будинку'!BS245+'[8]по будинку'!BS245+'[9]по будинку'!BS245+'[10]по будинку'!BS245+'[11]по будинку'!BS245+'[12]по будинку'!BS245</f>
        <v>16851.816684000009</v>
      </c>
      <c r="BI245" s="10">
        <f>'[1]Освітлення місць загального кор'!Q247+'[2]по будинку'!BU245+'[3]по будинку'!BT245+'[4]по будинку'!BT245+'[5]по будинку'!BT245+'[6]по будинку'!BT245+'[7]по будинку'!BT245+'[8]по будинку'!BT245+'[9]по будинку'!BT245+'[10]по будинку'!BT245+'[11]по будинку'!BT245+'[12]по будинку'!BT245</f>
        <v>10686.876331219082</v>
      </c>
      <c r="BJ245" s="10">
        <f t="shared" si="126"/>
        <v>6164.9403527809263</v>
      </c>
      <c r="BK245" s="27">
        <v>0</v>
      </c>
      <c r="BL245" s="17">
        <f>'[1]Енергопостачання ліфтів'!H247+'[2]по будинку'!BX245+'[3]по будинку'!BW245+'[4]по будинку'!BW245+'[5]по будинку'!BW245+'[6]по будинку'!BW245+'[7]по будинку'!BW245+'[8]по будинку'!BW245+'[9]по будинку'!BW245+'[10]по будинку'!BW245+'[11]по будинку'!BW245+'[12]по будинку'!BW245</f>
        <v>19574.020929999999</v>
      </c>
      <c r="BM245" s="10">
        <f>'[1]Енергопостачання ліфтів'!P247+'[2]по будинку'!BY245+'[3]по будинку'!BX245+'[4]по будинку'!BX245+'[5]по будинку'!BX245+'[6]по будинку'!BX245+'[7]по будинку'!BX245+'[8]по будинку'!BX245+'[9]по будинку'!BX245+'[10]по будинку'!BX245+'[11]по будинку'!BX245+'[12]по будинку'!BX245</f>
        <v>16572.243913100381</v>
      </c>
      <c r="BN245" s="10">
        <f t="shared" si="127"/>
        <v>3001.7770168996176</v>
      </c>
      <c r="BO245" s="23">
        <v>0</v>
      </c>
      <c r="BP245" s="134">
        <f t="shared" si="129"/>
        <v>330924.73963285715</v>
      </c>
      <c r="BQ245" s="12">
        <f t="shared" si="129"/>
        <v>261276.39732460777</v>
      </c>
      <c r="BR245" s="10">
        <f t="shared" si="130"/>
        <v>69648.342308249383</v>
      </c>
      <c r="BS245" s="15">
        <v>0</v>
      </c>
      <c r="BT245" s="30">
        <f t="shared" si="131"/>
        <v>0.78953419322616858</v>
      </c>
    </row>
    <row r="246" spans="1:72" ht="17.100000000000001" customHeight="1" x14ac:dyDescent="0.2">
      <c r="A246" s="135">
        <v>241</v>
      </c>
      <c r="B246" s="39" t="s">
        <v>50</v>
      </c>
      <c r="C246" s="36">
        <v>179</v>
      </c>
      <c r="D246" s="22">
        <f>'[1]Прибирання сходових кліто'!H247+'[2]по будинку'!P246+'[3]по будинку'!O246+'[4]по будинку'!O246+'[5]по будинку'!O246+'[6]по будинку'!O246+'[7]по будинку'!O246+'[8]по будинку'!O246+'[9]по будинку'!O246+'[10]по будинку'!O246+'[11]по будинку'!O246+'[12]по будинку'!O246</f>
        <v>23003.64813799999</v>
      </c>
      <c r="E246" s="11">
        <f>'[1]Прибирання сходових кліто'!Y247+'[2]по будинку'!Q246+'[3]по будинку'!P246+'[4]по будинку'!P246+'[5]по будинку'!P246+'[6]по будинку'!P246+'[7]по будинку'!P246+'[8]по будинку'!P246+'[9]по будинку'!P246+'[10]по будинку'!P246+'[11]по будинку'!P246+'[12]по будинку'!P246</f>
        <v>24119.77186402848</v>
      </c>
      <c r="F246" s="10">
        <v>0</v>
      </c>
      <c r="G246" s="23">
        <f>E246-D246</f>
        <v>1116.1237260284906</v>
      </c>
      <c r="H246" s="17">
        <f>'[1]Прибирання прибуд терит.'!H246+'[2]по будинку'!T246+'[3]по будинку'!S246+'[4]по будинку'!S246+'[5]по будинку'!S246+'[6]по будинку'!S246+'[7]по будинку'!S246+'[8]по будинку'!S246+'[9]по будинку'!S246+'[10]по будинку'!S246+'[11]по будинку'!S246+'[12]по будинку'!S246</f>
        <v>49097.729687999992</v>
      </c>
      <c r="I246" s="11">
        <f>'[1]Прибирання прибуд терит.'!AG246+'[2]по будинку'!U246+'[3]по будинку'!T246+'[4]по будинку'!T246+'[5]по будинку'!T246+'[6]по будинку'!T246+'[7]по будинку'!T246+'[8]по будинку'!T246+'[9]по будинку'!T246+'[10]по будинку'!T246+'[11]по будинку'!T246+'[12]по будинку'!T246</f>
        <v>58146.895468749935</v>
      </c>
      <c r="J246" s="10">
        <v>0</v>
      </c>
      <c r="K246" s="23">
        <f t="shared" si="116"/>
        <v>9049.1657807499432</v>
      </c>
      <c r="L246" s="22">
        <f>'[1]Вивезення та знешкодження ТПВ'!H248+'[2]по будинку'!X246+'[3]по будинку'!W246+'[4]по будинку'!W246+'[5]по будинку'!W246</f>
        <v>8311.1427499999991</v>
      </c>
      <c r="M246" s="10">
        <f>'[1]Вивезення та знешкодження ТПВ'!V248+'[2]по будинку'!Y246+'[3]по будинку'!X246+'[4]по будинку'!X246+'[5]по будинку'!X246</f>
        <v>9276.4965869109874</v>
      </c>
      <c r="N246" s="10">
        <v>0</v>
      </c>
      <c r="O246" s="15">
        <f t="shared" si="117"/>
        <v>965.35383691098832</v>
      </c>
      <c r="P246" s="17">
        <f>'[1]Приб підвал, тех.поверхів,покр '!H248+'[2]по будинку'!AB246+'[3]по будинку'!AA246+'[4]по будинку'!AA246+'[5]по будинку'!AA246+'[6]по будинку'!AA246+'[7]по будинку'!AA246+'[8]по будинку'!AA246+'[9]по будинку'!AA246+'[10]по будинку'!AA246+'[11]по будинку'!AA246+'[12]по будинку'!AA246</f>
        <v>630.02246099999991</v>
      </c>
      <c r="Q246" s="11">
        <f>'[1]Приб підвал, тех.поверхів,покр '!Q248+'[2]по будинку'!AC246+'[3]по будинку'!AB246+'[4]по будинку'!AB246+'[5]по будинку'!AB246+'[6]по будинку'!AB246+'[7]по будинку'!AB246+'[8]по будинку'!AB246+'[9]по будинку'!AB246+'[10]по будинку'!AB246+'[11]по будинку'!AB246+'[12]по будинку'!AB246</f>
        <v>256.54994447842489</v>
      </c>
      <c r="R246" s="10">
        <f t="shared" si="118"/>
        <v>373.47251652157502</v>
      </c>
      <c r="S246" s="23">
        <v>0</v>
      </c>
      <c r="T246" s="17">
        <f>'[1]ТО ліфтів'!H248+'[2]по будинку'!AF246+'[3]по будинку'!AE246+'[4]по будинку'!AE246+'[5]по будинку'!AE246+'[6]по будинку'!AE246+'[7]по будинку'!AE246+'[8]по будинку'!AE246+'[9]по будинку'!AE246+'[10]по будинку'!AE246+'[11]по будинку'!AE246+'[12]по будинку'!AE246</f>
        <v>16200.174437</v>
      </c>
      <c r="U246" s="10">
        <f>'[1]ТО ліфтів'!Q248+'[2]по будинку'!AG246+'[3]по будинку'!AF246+'[4]по будинку'!AF246+'[5]по будинку'!AF246+'[6]по будинку'!AF246+'[7]по будинку'!AF246+'[8]по будинку'!AF246+'[9]по будинку'!AF246+'[10]по будинку'!AF246+'[11]по будинку'!AF246+'[12]по будинку'!AF246</f>
        <v>15320.443698765997</v>
      </c>
      <c r="V246" s="10">
        <f t="shared" si="119"/>
        <v>879.73073823400227</v>
      </c>
      <c r="W246" s="23">
        <v>0</v>
      </c>
      <c r="X246" s="17">
        <f>'[1]Обслуг. дисп.'!H248+'[2]по будинку'!AJ246+'[3]по будинку'!AI246+'[4]по будинку'!AI246+'[5]по будинку'!AI246+'[6]по будинку'!AI246+'[7]по будинку'!AI246+'[8]по будинку'!AI246+'[9]по будинку'!AI246+'[10]по будинку'!AI246+'[11]по будинку'!AI246+'[12]по будинку'!AI246</f>
        <v>1766.3942757142859</v>
      </c>
      <c r="Y246" s="10">
        <f>'[1]Обслуг. дисп.'!O248+'[2]по будинку'!AK246+'[3]по будинку'!AJ246+'[4]по будинку'!AJ246+'[5]по будинку'!AJ246+'[6]по будинку'!AJ246+'[7]по будинку'!AJ246+'[8]по будинку'!AJ246+'[9]по будинку'!AJ246+'[10]по будинку'!AJ246+'[11]по будинку'!AJ246+'[12]по будинку'!AJ246</f>
        <v>1847.7578520503575</v>
      </c>
      <c r="Z246" s="10">
        <v>0</v>
      </c>
      <c r="AA246" s="27">
        <f t="shared" si="122"/>
        <v>81.363576336071674</v>
      </c>
      <c r="AB246" s="17">
        <f>'[1]ТО внутр. буд.сист'!H246+'[2]по будинку'!AN246+'[3]по будинку'!AM246+'[4]по будинку'!AM246+'[5]по будинку'!AM246+'[6]по будинку'!AM246+'[7]по будинку'!AM246+'[8]по будинку'!AM246+'[9]по будинку'!AM246+'[10]по будинку'!AM246+'[11]по будинку'!AM246+'[12]по будинку'!AM246</f>
        <v>31243.183942000003</v>
      </c>
      <c r="AC246" s="10">
        <f>'[1]ТО внутр. буд.сист'!W246+'[2]по будинку'!AO246+'[3]по будинку'!AN246+'[4]по будинку'!AN246+'[5]по будинку'!AN246+'[6]по будинку'!AN246+'[7]по будинку'!AN246+'[8]по будинку'!AN246+'[9]по будинку'!AN246+'[10]по будинку'!AN246+'[11]по будинку'!AN246+'[12]по будинку'!AN246</f>
        <v>27434.815010293307</v>
      </c>
      <c r="AD246" s="10">
        <f t="shared" si="133"/>
        <v>3808.3689317066965</v>
      </c>
      <c r="AE246" s="23">
        <v>0</v>
      </c>
      <c r="AF246" s="17">
        <f>[1]Дератизація!H247+'[2]по будинку'!AR246+'[3]по будинку'!AQ246+'[4]по будинку'!AQ246+'[5]по будинку'!AQ246+'[6]по будинку'!AQ246+'[7]по будинку'!AQ246+'[8]по будинку'!AQ246+'[9]по будинку'!AQ246+'[10]по будинку'!AQ246+'[11]по будинку'!AQ246+'[12]по будинку'!AQ246</f>
        <v>1484.3408420000003</v>
      </c>
      <c r="AG246" s="10">
        <f>[1]Дератизація!O247+'[2]по будинку'!AS246+'[3]по будинку'!AR246+'[4]по будинку'!AR246+'[5]по будинку'!AR246+'[6]по будинку'!AR246+'[7]по будинку'!AR246+'[8]по будинку'!AR246+'[9]по будинку'!AR246+'[10]по будинку'!AR246+'[11]по будинку'!AR246+'[12]по будинку'!AR246</f>
        <v>1251.7316314385102</v>
      </c>
      <c r="AH246" s="10">
        <f t="shared" si="123"/>
        <v>232.60921056149004</v>
      </c>
      <c r="AI246" s="23">
        <v>0</v>
      </c>
      <c r="AJ246" s="17">
        <f>[1]Дезінсекція!H248+'[2]по будинку'!AV246+'[3]по будинку'!AU246+'[4]по будинку'!AU246+'[5]по будинку'!AU246+'[6]по будинку'!AU246+'[7]по будинку'!AU246+'[8]по будинку'!AU246+'[9]по будинку'!AU246+'[10]по будинку'!AU246+'[11]по будинку'!AU246+'[12]по будинку'!AU246</f>
        <v>50.866439000000007</v>
      </c>
      <c r="AK246" s="10">
        <f>[1]Дезінсекція!O248+'[2]по будинку'!AW246+'[3]по будинку'!AV246+'[4]по будинку'!AV246+'[5]по будинку'!AV246+'[6]по будинку'!AV246+'[7]по будинку'!AV246+'[8]по будинку'!AV246+'[9]по будинку'!AV246+'[10]по будинку'!AV246+'[11]по будинку'!AV246+'[12]по будинку'!AV246</f>
        <v>0</v>
      </c>
      <c r="AL246" s="10">
        <f t="shared" si="124"/>
        <v>50.866439000000007</v>
      </c>
      <c r="AM246" s="23">
        <v>0</v>
      </c>
      <c r="AN246" s="17">
        <f>'[1]Обслуг. ДВК'!H248+'[2]по будинку'!AZ246+'[3]по будинку'!AY246+'[4]по будинку'!AY246+'[5]по будинку'!AY246+'[6]по будинку'!AY246+'[7]по будинку'!AY246+'[8]по будинку'!AY246+'[9]по будинку'!AY246+'[10]по будинку'!AY246+'[11]по будинку'!AY246+'[12]по будинку'!AY246</f>
        <v>4880.7682019999993</v>
      </c>
      <c r="AO246" s="10">
        <f>'[1]Обслуг. ДВК'!Q248+'[2]по будинку'!BA246+'[3]по будинку'!AZ246+'[4]по будинку'!AZ246+'[5]по будинку'!AZ246+'[6]по будинку'!AZ246+'[7]по будинку'!AZ246+'[8]по будинку'!AZ246+'[9]по будинку'!AZ246+'[10]по будинку'!AZ246+'[11]по будинку'!AZ246+'[12]по будинку'!AZ246</f>
        <v>6105.5117346477928</v>
      </c>
      <c r="AP246" s="10">
        <v>0</v>
      </c>
      <c r="AQ246" s="23">
        <f>AO246-AN246</f>
        <v>1224.7435326477935</v>
      </c>
      <c r="AR246" s="17">
        <f>'[1]ТО мереж електропост.'!H249+'[2]по будинку'!BD246+'[3]по будинку'!BC246+'[4]по будинку'!BC246+'[5]по будинку'!BC246+'[6]по будинку'!BC246+'[7]по будинку'!BC246+'[8]по будинку'!BC246+'[9]по будинку'!BC246+'[10]по будинку'!BC246+'[11]по будинку'!BC246+'[12]по будинку'!BC246</f>
        <v>6456.8244970000005</v>
      </c>
      <c r="AS246" s="11">
        <f>'[1]ТО мереж електропост.'!P249+'[2]по будинку'!BE246+'[3]по будинку'!BD246+'[4]по будинку'!BD246+'[5]по будинку'!BD246+'[6]по будинку'!BD246+'[7]по будинку'!BD246+'[8]по будинку'!BD246+'[9]по будинку'!BD246+'[10]по будинку'!BD246+'[11]по будинку'!BD246+'[12]по будинку'!BD246</f>
        <v>6197.4181299633447</v>
      </c>
      <c r="AT246" s="10">
        <v>0</v>
      </c>
      <c r="AU246" s="23">
        <f t="shared" si="144"/>
        <v>-259.40636703665587</v>
      </c>
      <c r="AV246" s="17">
        <f>'[1]ПР констр.'!H248+'[2]по будинку'!BH246+'[3]по будинку'!BG246+'[4]по будинку'!BG246+'[5]по будинку'!BG246+'[6]по будинку'!BG246+'[7]по будинку'!BG246+'[8]по будинку'!BG246+'[9]по будинку'!BG246+'[10]по будинку'!BG246+'[11]по будинку'!BG246+'[12]по будинку'!BG246</f>
        <v>40274.571635000008</v>
      </c>
      <c r="AW246" s="10">
        <v>57556.74</v>
      </c>
      <c r="AX246" s="10">
        <v>0</v>
      </c>
      <c r="AY246" s="23">
        <f>AW246-AV246</f>
        <v>17282.16836499999</v>
      </c>
      <c r="AZ246" s="17">
        <f>'[1]Прибирання та вивезення снігу'!H247+'[2]по будинку'!BL246+'[3]по будинку'!BK246+'[4]по будинку'!BK246+'[5]по будинку'!BK246+'[6]по будинку'!BK246+'[7]по будинку'!BK246+'[8]по будинку'!BK246+'[9]по будинку'!BK246+'[10]по будинку'!BK246+'[11]по будинку'!BK246+'[12]по будинку'!BK246</f>
        <v>3105.6563779999997</v>
      </c>
      <c r="BA246" s="10">
        <f>'[1]Прибирання та вивезення снігу'!R247+'[2]по будинку'!BM246+'[3]по будинку'!BL246+'[4]по будинку'!BL246+'[5]по будинку'!BL246+'[6]по будинку'!BL246+'[7]по будинку'!BL246+'[8]по будинку'!BL246+'[9]по будинку'!BL246+'[10]по будинку'!BL246+'[11]по будинку'!BL246+'[12]по будинку'!BL246</f>
        <v>4965.3089090401445</v>
      </c>
      <c r="BB246" s="10">
        <v>0</v>
      </c>
      <c r="BC246" s="23">
        <f>BA246-AZ246</f>
        <v>1859.6525310401448</v>
      </c>
      <c r="BD246" s="17">
        <f>'[1]експлуатація номерних знаків'!H248+'[2]по будинку'!BP246+'[3]по будинку'!BO246+'[4]по будинку'!BO246+'[5]по будинку'!BO246+'[6]по будинку'!BO246+'[7]по будинку'!BO246+'[8]по будинку'!BO246+'[9]по будинку'!BO246+'[10]по будинку'!BO246+'[11]по будинку'!BO246+'[12]по будинку'!BO246</f>
        <v>0</v>
      </c>
      <c r="BE246" s="10">
        <f>'[1]експлуатація номерних знаків'!P248+'[2]по будинку'!BQ246+'[3]по будинку'!BP246+'[4]по будинку'!BP246+'[5]по будинку'!BP246+'[6]по будинку'!BP246+'[7]по будинку'!BP246+'[8]по будинку'!BP246+'[9]по будинку'!BP246+'[10]по будинку'!BP246+'[11]по будинку'!BP246+'[12]по будинку'!BP246</f>
        <v>0</v>
      </c>
      <c r="BF246" s="12">
        <f t="shared" si="125"/>
        <v>0</v>
      </c>
      <c r="BG246" s="29">
        <v>0</v>
      </c>
      <c r="BH246" s="17">
        <f>'[1]Освітлення місць загального кор'!H248+'[2]по будинку'!BT246+'[3]по будинку'!BS246+'[4]по будинку'!BS246+'[5]по будинку'!BS246+'[6]по будинку'!BS246+'[7]по будинку'!BS246+'[8]по будинку'!BS246+'[9]по будинку'!BS246+'[10]по будинку'!BS246+'[11]по будинку'!BS246+'[12]по будинку'!BS246</f>
        <v>7446.2692870000028</v>
      </c>
      <c r="BI246" s="10">
        <f>'[1]Освітлення місць загального кор'!Q248+'[2]по будинку'!BU246+'[3]по будинку'!BT246+'[4]по будинку'!BT246+'[5]по будинку'!BT246+'[6]по будинку'!BT246+'[7]по будинку'!BT246+'[8]по будинку'!BT246+'[9]по будинку'!BT246+'[10]по будинку'!BT246+'[11]по будинку'!BT246+'[12]по будинку'!BT246</f>
        <v>3787.5796714313879</v>
      </c>
      <c r="BJ246" s="10">
        <f t="shared" si="126"/>
        <v>3658.689615568615</v>
      </c>
      <c r="BK246" s="27">
        <v>0</v>
      </c>
      <c r="BL246" s="17">
        <f>'[1]Енергопостачання ліфтів'!H248+'[2]по будинку'!BX246+'[3]по будинку'!BW246+'[4]по будинку'!BW246+'[5]по будинку'!BW246+'[6]по будинку'!BW246+'[7]по будинку'!BW246+'[8]по будинку'!BW246+'[9]по будинку'!BW246+'[10]по будинку'!BW246+'[11]по будинку'!BW246+'[12]по будинку'!BW246</f>
        <v>14107.400578000004</v>
      </c>
      <c r="BM246" s="10">
        <f>'[1]Енергопостачання ліфтів'!P248+'[2]по будинку'!BY246+'[3]по будинку'!BX246+'[4]по будинку'!BX246+'[5]по будинку'!BX246+'[6]по будинку'!BX246+'[7]по будинку'!BX246+'[8]по будинку'!BX246+'[9]по будинку'!BX246+'[10]по будинку'!BX246+'[11]по будинку'!BX246+'[12]по будинку'!BX246</f>
        <v>13878.85878801613</v>
      </c>
      <c r="BN246" s="10">
        <v>0</v>
      </c>
      <c r="BO246" s="23">
        <v>0</v>
      </c>
      <c r="BP246" s="134">
        <f t="shared" si="129"/>
        <v>208058.99354971427</v>
      </c>
      <c r="BQ246" s="12">
        <f t="shared" si="129"/>
        <v>230145.87928981479</v>
      </c>
      <c r="BR246" s="10">
        <v>0</v>
      </c>
      <c r="BS246" s="15">
        <f t="shared" si="139"/>
        <v>22086.885740100523</v>
      </c>
      <c r="BT246" s="30">
        <f t="shared" si="131"/>
        <v>1.106156842169012</v>
      </c>
    </row>
    <row r="247" spans="1:72" ht="17.100000000000001" customHeight="1" x14ac:dyDescent="0.2">
      <c r="A247" s="136">
        <v>242</v>
      </c>
      <c r="B247" s="39" t="s">
        <v>73</v>
      </c>
      <c r="C247" s="36">
        <v>21</v>
      </c>
      <c r="D247" s="22">
        <f>'[1]Прибирання сходових кліто'!H248+'[2]по будинку'!P247+'[3]по будинку'!O247+'[4]по будинку'!O247+'[5]по будинку'!O247+'[6]по будинку'!O247+'[7]по будинку'!O247+'[8]по будинку'!O247+'[9]по будинку'!O247+'[10]по будинку'!O247+'[11]по будинку'!O247+'[12]по будинку'!O247</f>
        <v>22795.212499999998</v>
      </c>
      <c r="E247" s="11">
        <f>'[1]Прибирання сходових кліто'!Y248+'[2]по будинку'!Q247+'[3]по будинку'!P247+'[4]по будинку'!P247+'[5]по будинку'!P247+'[6]по будинку'!P247+'[7]по будинку'!P247+'[8]по будинку'!P247+'[9]по будинку'!P247+'[10]по будинку'!P247+'[11]по будинку'!P247+'[12]по будинку'!P247</f>
        <v>20979.715766448917</v>
      </c>
      <c r="F247" s="10">
        <f t="shared" si="132"/>
        <v>1815.496733551081</v>
      </c>
      <c r="G247" s="23">
        <v>0</v>
      </c>
      <c r="H247" s="17">
        <f>'[1]Прибирання прибуд терит.'!H247+'[2]по будинку'!T247+'[3]по будинку'!S247+'[4]по будинку'!S247+'[5]по будинку'!S247+'[6]по будинку'!S247+'[7]по будинку'!S247+'[8]по будинку'!S247+'[9]по будинку'!S247+'[10]по будинку'!S247+'[11]по будинку'!S247+'[12]по будинку'!S247</f>
        <v>42968.949099999991</v>
      </c>
      <c r="I247" s="11">
        <f>'[1]Прибирання прибуд терит.'!AG247+'[2]по будинку'!U247+'[3]по будинку'!T247+'[4]по будинку'!T247+'[5]по будинку'!T247+'[6]по будинку'!T247+'[7]по будинку'!T247+'[8]по будинку'!T247+'[9]по будинку'!T247+'[10]по будинку'!T247+'[11]по будинку'!T247+'[12]по будинку'!T247</f>
        <v>44778.149392294647</v>
      </c>
      <c r="J247" s="10">
        <v>0</v>
      </c>
      <c r="K247" s="23">
        <f t="shared" si="116"/>
        <v>1809.2002922946558</v>
      </c>
      <c r="L247" s="22">
        <f>'[1]Вивезення та знешкодження ТПВ'!H249+'[2]по будинку'!X247+'[3]по будинку'!W247+'[4]по будинку'!W247+'[5]по будинку'!W247</f>
        <v>8992.1249999999982</v>
      </c>
      <c r="M247" s="10">
        <f>'[1]Вивезення та знешкодження ТПВ'!V249+'[2]по будинку'!Y247+'[3]по будинку'!X247+'[4]по будинку'!X247+'[5]по будинку'!X247</f>
        <v>10355.688129244825</v>
      </c>
      <c r="N247" s="10">
        <v>0</v>
      </c>
      <c r="O247" s="15">
        <f t="shared" si="117"/>
        <v>1363.563129244827</v>
      </c>
      <c r="P247" s="17">
        <f>'[1]Приб підвал, тех.поверхів,покр '!H249+'[2]по будинку'!AB247+'[3]по будинку'!AA247+'[4]по будинку'!AA247+'[5]по будинку'!AA247+'[6]по будинку'!AA247+'[7]по будинку'!AA247+'[8]по будинку'!AA247+'[9]по будинку'!AA247+'[10]по будинку'!AA247+'[11]по будинку'!AA247+'[12]по будинку'!AA247</f>
        <v>888.22810000000004</v>
      </c>
      <c r="Q247" s="11">
        <f>'[1]Приб підвал, тех.поверхів,покр '!Q249+'[2]по будинку'!AC247+'[3]по будинку'!AB247+'[4]по будинку'!AB247+'[5]по будинку'!AB247+'[6]по будинку'!AB247+'[7]по будинку'!AB247+'[8]по будинку'!AB247+'[9]по будинку'!AB247+'[10]по будинку'!AB247+'[11]по будинку'!AB247+'[12]по будинку'!AB247</f>
        <v>481.18766970466106</v>
      </c>
      <c r="R247" s="10">
        <f t="shared" si="118"/>
        <v>407.04043029533898</v>
      </c>
      <c r="S247" s="23">
        <v>0</v>
      </c>
      <c r="T247" s="17">
        <f>'[1]ТО ліфтів'!H249+'[2]по будинку'!AF247+'[3]по будинку'!AE247+'[4]по будинку'!AE247+'[5]по будинку'!AE247+'[6]по будинку'!AE247+'[7]по будинку'!AE247+'[8]по будинку'!AE247+'[9]по будинку'!AE247+'[10]по будинку'!AE247+'[11]по будинку'!AE247+'[12]по будинку'!AE247</f>
        <v>22879.069654285719</v>
      </c>
      <c r="U247" s="10">
        <f>'[1]ТО ліфтів'!Q249+'[2]по будинку'!AG247+'[3]по будинку'!AF247+'[4]по будинку'!AF247+'[5]по будинку'!AF247+'[6]по будинку'!AF247+'[7]по будинку'!AF247+'[8]по будинку'!AF247+'[9]по будинку'!AF247+'[10]по будинку'!AF247+'[11]по будинку'!AF247+'[12]по будинку'!AF247</f>
        <v>21895.005685671491</v>
      </c>
      <c r="V247" s="10">
        <f t="shared" si="119"/>
        <v>984.06396861422763</v>
      </c>
      <c r="W247" s="23">
        <v>0</v>
      </c>
      <c r="X247" s="17">
        <f>'[1]Обслуг. дисп.'!H249+'[2]по будинку'!AJ247+'[3]по будинку'!AI247+'[4]по будинку'!AI247+'[5]по будинку'!AI247+'[6]по будинку'!AI247+'[7]по будинку'!AI247+'[8]по будинку'!AI247+'[9]по будинку'!AI247+'[10]по будинку'!AI247+'[11]по будинку'!AI247+'[12]по будинку'!AI247</f>
        <v>0</v>
      </c>
      <c r="Y247" s="10">
        <f>'[1]Обслуг. дисп.'!O249+'[2]по будинку'!AK247+'[3]по будинку'!AJ247+'[4]по будинку'!AJ247+'[5]по будинку'!AJ247+'[6]по будинку'!AJ247+'[7]по будинку'!AJ247+'[8]по будинку'!AJ247+'[9]по будинку'!AJ247+'[10]по будинку'!AJ247+'[11]по будинку'!AJ247+'[12]по будинку'!AJ247</f>
        <v>0</v>
      </c>
      <c r="Z247" s="10">
        <f t="shared" si="121"/>
        <v>0</v>
      </c>
      <c r="AA247" s="27">
        <f t="shared" si="122"/>
        <v>0</v>
      </c>
      <c r="AB247" s="17">
        <f>'[1]ТО внутр. буд.сист'!H247+'[2]по будинку'!AN247+'[3]по будинку'!AM247+'[4]по будинку'!AM247+'[5]по будинку'!AM247+'[6]по будинку'!AM247+'[7]по будинку'!AM247+'[8]по будинку'!AM247+'[9]по будинку'!AM247+'[10]по будинку'!AM247+'[11]по будинку'!AM247+'[12]по будинку'!AM247</f>
        <v>30874.950099999998</v>
      </c>
      <c r="AC247" s="10">
        <f>'[1]ТО внутр. буд.сист'!W247+'[2]по будинку'!AO247+'[3]по будинку'!AN247+'[4]по будинку'!AN247+'[5]по будинку'!AN247+'[6]по будинку'!AN247+'[7]по будинку'!AN247+'[8]по будинку'!AN247+'[9]по будинку'!AN247+'[10]по будинку'!AN247+'[11]по будинку'!AN247+'[12]по будинку'!AN247</f>
        <v>20133.232529527253</v>
      </c>
      <c r="AD247" s="10">
        <f t="shared" si="133"/>
        <v>10741.717570472745</v>
      </c>
      <c r="AE247" s="23">
        <v>0</v>
      </c>
      <c r="AF247" s="17">
        <f>[1]Дератизація!H248+'[2]по будинку'!AR247+'[3]по будинку'!AQ247+'[4]по будинку'!AQ247+'[5]по будинку'!AQ247+'[6]по будинку'!AQ247+'[7]по будинку'!AQ247+'[8]по будинку'!AQ247+'[9]по будинку'!AQ247+'[10]по будинку'!AQ247+'[11]по будинку'!AQ247+'[12]по будинку'!AQ247</f>
        <v>1478.6276999999998</v>
      </c>
      <c r="AG247" s="10">
        <f>[1]Дератизація!O248+'[2]по будинку'!AS247+'[3]по будинку'!AR247+'[4]по будинку'!AR247+'[5]по будинку'!AR247+'[6]по будинку'!AR247+'[7]по будинку'!AR247+'[8]по будинку'!AR247+'[9]по будинку'!AR247+'[10]по будинку'!AR247+'[11]по будинку'!AR247+'[12]по будинку'!AR247</f>
        <v>1220.9257001129708</v>
      </c>
      <c r="AH247" s="10">
        <f t="shared" si="123"/>
        <v>257.70199988702893</v>
      </c>
      <c r="AI247" s="23">
        <v>0</v>
      </c>
      <c r="AJ247" s="17">
        <f>[1]Дезінсекція!H249+'[2]по будинку'!AV247+'[3]по будинку'!AU247+'[4]по будинку'!AU247+'[5]по будинку'!AU247+'[6]по будинку'!AU247+'[7]по будинку'!AU247+'[8]по будинку'!AU247+'[9]по будинку'!AU247+'[10]по будинку'!AU247+'[11]по будинку'!AU247+'[12]по будинку'!AU247</f>
        <v>50.767099999999999</v>
      </c>
      <c r="AK247" s="10">
        <f>[1]Дезінсекція!O249+'[2]по будинку'!AW247+'[3]по будинку'!AV247+'[4]по будинку'!AV247+'[5]по будинку'!AV247+'[6]по будинку'!AV247+'[7]по будинку'!AV247+'[8]по будинку'!AV247+'[9]по будинку'!AV247+'[10]по будинку'!AV247+'[11]по будинку'!AV247+'[12]по будинку'!AV247</f>
        <v>0</v>
      </c>
      <c r="AL247" s="10">
        <f t="shared" si="124"/>
        <v>50.767099999999999</v>
      </c>
      <c r="AM247" s="23">
        <v>0</v>
      </c>
      <c r="AN247" s="17">
        <f>'[1]Обслуг. ДВК'!H249+'[2]по будинку'!AZ247+'[3]по будинку'!AY247+'[4]по будинку'!AY247+'[5]по будинку'!AY247+'[6]по будинку'!AY247+'[7]по будинку'!AY247+'[8]по будинку'!AY247+'[9]по будинку'!AY247+'[10]по будинку'!AY247+'[11]по будинку'!AY247+'[12]по будинку'!AY247</f>
        <v>4265.2735000000002</v>
      </c>
      <c r="AO247" s="10">
        <f>'[1]Обслуг. ДВК'!Q249+'[2]по будинку'!BA247+'[3]по будинку'!AZ247+'[4]по будинку'!AZ247+'[5]по будинку'!AZ247+'[6]по будинку'!AZ247+'[7]по будинку'!AZ247+'[8]по будинку'!AZ247+'[9]по будинку'!AZ247+'[10]по будинку'!AZ247+'[11]по будинку'!AZ247+'[12]по будинку'!AZ247</f>
        <v>4973.428388324246</v>
      </c>
      <c r="AP247" s="10">
        <v>0</v>
      </c>
      <c r="AQ247" s="23">
        <f t="shared" si="147"/>
        <v>708.1548883242458</v>
      </c>
      <c r="AR247" s="17">
        <f>'[1]ТО мереж електропост.'!H250+'[2]по будинку'!BD247+'[3]по будинку'!BC247+'[4]по будинку'!BC247+'[5]по будинку'!BC247+'[6]по будинку'!BC247+'[7]по будинку'!BC247+'[8]по будинку'!BC247+'[9]по будинку'!BC247+'[10]по будинку'!BC247+'[11]по будинку'!BC247+'[12]по будинку'!BC247</f>
        <v>6844.4305999999979</v>
      </c>
      <c r="AS247" s="11">
        <f>'[1]ТО мереж електропост.'!P250+'[2]по будинку'!BE247+'[3]по будинку'!BD247+'[4]по будинку'!BD247+'[5]по будинку'!BD247+'[6]по будинку'!BD247+'[7]по будинку'!BD247+'[8]по будинку'!BD247+'[9]по будинку'!BD247+'[10]по будинку'!BD247+'[11]по будинку'!BD247+'[12]по будинку'!BD247</f>
        <v>16312.038364761125</v>
      </c>
      <c r="AT247" s="10">
        <f t="shared" si="136"/>
        <v>-9467.6077647611273</v>
      </c>
      <c r="AU247" s="23">
        <v>0</v>
      </c>
      <c r="AV247" s="17">
        <f>'[1]ПР констр.'!H249+'[2]по будинку'!BH247+'[3]по будинку'!BG247+'[4]по будинку'!BG247+'[5]по будинку'!BG247+'[6]по будинку'!BG247+'[7]по будинку'!BG247+'[8]по будинку'!BG247+'[9]по будинку'!BG247+'[10]по будинку'!BG247+'[11]по будинку'!BG247+'[12]по будинку'!BG247</f>
        <v>42008.219899999996</v>
      </c>
      <c r="AW247" s="10">
        <v>24621.14</v>
      </c>
      <c r="AX247" s="10">
        <f t="shared" si="135"/>
        <v>17387.079899999997</v>
      </c>
      <c r="AY247" s="23">
        <v>0</v>
      </c>
      <c r="AZ247" s="17">
        <f>'[1]Прибирання та вивезення снігу'!H248+'[2]по будинку'!BL247+'[3]по будинку'!BK247+'[4]по будинку'!BK247+'[5]по будинку'!BK247+'[6]по будинку'!BK247+'[7]по будинку'!BK247+'[8]по будинку'!BK247+'[9]по будинку'!BK247+'[10]по будинку'!BK247+'[11]по будинку'!BK247+'[12]по будинку'!BK247</f>
        <v>3093.9944999999993</v>
      </c>
      <c r="BA247" s="10">
        <f>'[1]Прибирання та вивезення снігу'!R248+'[2]по будинку'!BM247+'[3]по будинку'!BL247+'[4]по будинку'!BL247+'[5]по будинку'!BL247+'[6]по будинку'!BL247+'[7]по будинку'!BL247+'[8]по будинку'!BL247+'[9]по будинку'!BL247+'[10]по будинку'!BL247+'[11]по будинку'!BL247+'[12]по будинку'!BL247</f>
        <v>1766.8398407437089</v>
      </c>
      <c r="BB247" s="10">
        <f>AZ247-BA247</f>
        <v>1327.1546592562904</v>
      </c>
      <c r="BC247" s="23">
        <v>0</v>
      </c>
      <c r="BD247" s="17">
        <f>'[1]експлуатація номерних знаків'!H249+'[2]по будинку'!BP247+'[3]по будинку'!BO247+'[4]по будинку'!BO247+'[5]по будинку'!BO247+'[6]по будинку'!BO247+'[7]по будинку'!BO247+'[8]по будинку'!BO247+'[9]по будинку'!BO247+'[10]по будинку'!BO247+'[11]по будинку'!BO247+'[12]по будинку'!BO247</f>
        <v>5.5971999999999991</v>
      </c>
      <c r="BE247" s="10">
        <f>'[1]експлуатація номерних знаків'!P249+'[2]по будинку'!BQ247+'[3]по будинку'!BP247+'[4]по будинку'!BP247+'[5]по будинку'!BP247+'[6]по будинку'!BP247+'[7]по будинку'!BP247+'[8]по будинку'!BP247+'[9]по будинку'!BP247+'[10]по будинку'!BP247+'[11]по будинку'!BP247+'[12]по будинку'!BP247</f>
        <v>0</v>
      </c>
      <c r="BF247" s="12">
        <f t="shared" si="125"/>
        <v>5.5971999999999991</v>
      </c>
      <c r="BG247" s="29">
        <v>0</v>
      </c>
      <c r="BH247" s="17">
        <f>'[1]Освітлення місць загального кор'!H249+'[2]по будинку'!BT247+'[3]по будинку'!BS247+'[4]по будинку'!BS247+'[5]по будинку'!BS247+'[6]по будинку'!BS247+'[7]по будинку'!BS247+'[8]по будинку'!BS247+'[9]по будинку'!BS247+'[10]по будинку'!BS247+'[11]по будинку'!BS247+'[12]по будинку'!BS247</f>
        <v>17517.8681</v>
      </c>
      <c r="BI247" s="10">
        <f>'[1]Освітлення місць загального кор'!Q249+'[2]по будинку'!BU247+'[3]по будинку'!BT247+'[4]по будинку'!BT247+'[5]по будинку'!BT247+'[6]по будинку'!BT247+'[7]по будинку'!BT247+'[8]по будинку'!BT247+'[9]по будинку'!BT247+'[10]по будинку'!BT247+'[11]по будинку'!BT247+'[12]по будинку'!BT247</f>
        <v>24268.558276457861</v>
      </c>
      <c r="BJ247" s="10">
        <v>0</v>
      </c>
      <c r="BK247" s="27">
        <f t="shared" si="137"/>
        <v>6750.6901764578615</v>
      </c>
      <c r="BL247" s="17">
        <f>'[1]Енергопостачання ліфтів'!H249+'[2]по будинку'!BX247+'[3]по будинку'!BW247+'[4]по будинку'!BW247+'[5]по будинку'!BW247+'[6]по будинку'!BW247+'[7]по будинку'!BW247+'[8]по будинку'!BW247+'[9]по будинку'!BW247+'[10]по будинку'!BW247+'[11]по будинку'!BW247+'[12]по будинку'!BW247</f>
        <v>12018.308460000004</v>
      </c>
      <c r="BM247" s="10">
        <f>'[1]Енергопостачання ліфтів'!P249+'[2]по будинку'!BY247+'[3]по будинку'!BX247+'[4]по будинку'!BX247+'[5]по будинку'!BX247+'[6]по будинку'!BX247+'[7]по будинку'!BX247+'[8]по будинку'!BX247+'[9]по будинку'!BX247+'[10]по будинку'!BX247+'[11]по будинку'!BX247+'[12]по будинку'!BX247</f>
        <v>10645.464673567887</v>
      </c>
      <c r="BN247" s="10">
        <f t="shared" si="127"/>
        <v>1372.8437864321168</v>
      </c>
      <c r="BO247" s="23">
        <v>0</v>
      </c>
      <c r="BP247" s="134">
        <f t="shared" si="129"/>
        <v>216681.62151428568</v>
      </c>
      <c r="BQ247" s="12">
        <f t="shared" si="129"/>
        <v>202431.37441685962</v>
      </c>
      <c r="BR247" s="10">
        <f t="shared" si="130"/>
        <v>14250.247097426065</v>
      </c>
      <c r="BS247" s="15">
        <v>0</v>
      </c>
      <c r="BT247" s="30">
        <f t="shared" si="131"/>
        <v>0.93423416809493209</v>
      </c>
    </row>
    <row r="248" spans="1:72" ht="17.100000000000001" customHeight="1" x14ac:dyDescent="0.2">
      <c r="A248" s="136">
        <v>243</v>
      </c>
      <c r="B248" s="39" t="s">
        <v>98</v>
      </c>
      <c r="C248" s="36">
        <v>14</v>
      </c>
      <c r="D248" s="22">
        <f>'[1]Прибирання сходових кліто'!H249+'[2]по будинку'!P248+'[3]по будинку'!O248+'[4]по будинку'!O248+'[5]по будинку'!O248+'[6]по будинку'!O248+'[7]по будинку'!O248+'[8]по будинку'!O248+'[9]по будинку'!O248+'[10]по будинку'!O248+'[11]по будинку'!O248+'[12]по будинку'!O248</f>
        <v>67425.593340000021</v>
      </c>
      <c r="E248" s="11">
        <f>'[1]Прибирання сходових кліто'!Y249+'[2]по будинку'!Q248+'[3]по будинку'!P248+'[4]по будинку'!P248+'[5]по будинку'!P248+'[6]по будинку'!P248+'[7]по будинку'!P248+'[8]по будинку'!P248+'[9]по будинку'!P248+'[10]по будинку'!P248+'[11]по будинку'!P248+'[12]по будинку'!P248</f>
        <v>68052.94054701156</v>
      </c>
      <c r="F248" s="10">
        <v>0</v>
      </c>
      <c r="G248" s="23">
        <f>E248-D248</f>
        <v>627.34720701153856</v>
      </c>
      <c r="H248" s="17">
        <f>'[1]Прибирання прибуд терит.'!H248+'[2]по будинку'!T248+'[3]по будинку'!S248+'[4]по будинку'!S248+'[5]по будинку'!S248+'[6]по будинку'!S248+'[7]по будинку'!S248+'[8]по будинку'!S248+'[9]по будинку'!S248+'[10]по будинку'!S248+'[11]по будинку'!S248+'[12]по будинку'!S248</f>
        <v>106935.5686</v>
      </c>
      <c r="I248" s="11">
        <f>'[1]Прибирання прибуд терит.'!AG248+'[2]по будинку'!U248+'[3]по будинку'!T248+'[4]по будинку'!T248+'[5]по будинку'!T248+'[6]по будинку'!T248+'[7]по будинку'!T248+'[8]по будинку'!T248+'[9]по будинку'!T248+'[10]по будинку'!T248+'[11]по будинку'!T248+'[12]по будинку'!T248</f>
        <v>144523.18625409677</v>
      </c>
      <c r="J248" s="10">
        <v>0</v>
      </c>
      <c r="K248" s="23">
        <f t="shared" si="116"/>
        <v>37587.617654096772</v>
      </c>
      <c r="L248" s="22">
        <f>'[1]Вивезення та знешкодження ТПВ'!H250+'[2]по будинку'!X248+'[3]по будинку'!W248+'[4]по будинку'!W248+'[5]по будинку'!W248</f>
        <v>20681.640000000003</v>
      </c>
      <c r="M248" s="10">
        <f>'[1]Вивезення та знешкодження ТПВ'!V250+'[2]по будинку'!Y248+'[3]по будинку'!X248+'[4]по будинку'!X248+'[5]по будинку'!X248</f>
        <v>22501.230087231721</v>
      </c>
      <c r="N248" s="10">
        <v>0</v>
      </c>
      <c r="O248" s="15">
        <f t="shared" si="117"/>
        <v>1819.5900872317179</v>
      </c>
      <c r="P248" s="17">
        <f>'[1]Приб підвал, тех.поверхів,покр '!H250+'[2]по будинку'!AB248+'[3]по будинку'!AA248+'[4]по будинку'!AA248+'[5]по будинку'!AA248+'[6]по будинку'!AA248+'[7]по будинку'!AA248+'[8]по будинку'!AA248+'[9]по будинку'!AA248+'[10]по будинку'!AA248+'[11]по будинку'!AA248+'[12]по будинку'!AA248</f>
        <v>3282.6358599999994</v>
      </c>
      <c r="Q248" s="11">
        <f>'[1]Приб підвал, тех.поверхів,покр '!Q250+'[2]по будинку'!AC248+'[3]по будинку'!AB248+'[4]по будинку'!AB248+'[5]по будинку'!AB248+'[6]по будинку'!AB248+'[7]по будинку'!AB248+'[8]по будинку'!AB248+'[9]по будинку'!AB248+'[10]по будинку'!AB248+'[11]по будинку'!AB248+'[12]по будинку'!AB248</f>
        <v>1619.2590711371156</v>
      </c>
      <c r="R248" s="10">
        <f t="shared" si="118"/>
        <v>1663.3767888628838</v>
      </c>
      <c r="S248" s="23">
        <v>0</v>
      </c>
      <c r="T248" s="17">
        <f>'[1]ТО ліфтів'!H250+'[2]по будинку'!AF248+'[3]по будинку'!AE248+'[4]по будинку'!AE248+'[5]по будинку'!AE248+'[6]по будинку'!AE248+'[7]по будинку'!AE248+'[8]по будинку'!AE248+'[9]по будинку'!AE248+'[10]по будинку'!AE248+'[11]по будинку'!AE248+'[12]по будинку'!AE248</f>
        <v>42187.757745714283</v>
      </c>
      <c r="U248" s="10">
        <f>'[1]ТО ліфтів'!Q250+'[2]по будинку'!AG248+'[3]по будинку'!AF248+'[4]по будинку'!AF248+'[5]по будинку'!AF248+'[6]по будинку'!AF248+'[7]по будинку'!AF248+'[8]по будинку'!AF248+'[9]по будинку'!AF248+'[10]по будинку'!AF248+'[11]по будинку'!AF248+'[12]по будинку'!AF248</f>
        <v>38755.206418772068</v>
      </c>
      <c r="V248" s="10">
        <f t="shared" si="119"/>
        <v>3432.5513269422154</v>
      </c>
      <c r="W248" s="23">
        <v>0</v>
      </c>
      <c r="X248" s="17">
        <f>'[1]Обслуг. дисп.'!H250+'[2]по будинку'!AJ248+'[3]по будинку'!AI248+'[4]по будинку'!AI248+'[5]по будинку'!AI248+'[6]по будинку'!AI248+'[7]по будинку'!AI248+'[8]по будинку'!AI248+'[9]по будинку'!AI248+'[10]по будинку'!AI248+'[11]по будинку'!AI248+'[12]по будинку'!AI248</f>
        <v>4428.912614285714</v>
      </c>
      <c r="Y248" s="10">
        <f>'[1]Обслуг. дисп.'!O250+'[2]по будинку'!AK248+'[3]по будинку'!AJ248+'[4]по будинку'!AJ248+'[5]по будинку'!AJ248+'[6]по будинку'!AJ248+'[7]по будинку'!AJ248+'[8]по будинку'!AJ248+'[9]по будинку'!AJ248+'[10]по будинку'!AJ248+'[11]по будинку'!AJ248+'[12]по будинку'!AJ248</f>
        <v>4619.3946301258939</v>
      </c>
      <c r="Z248" s="10">
        <v>0</v>
      </c>
      <c r="AA248" s="27">
        <f t="shared" si="122"/>
        <v>190.48201584017988</v>
      </c>
      <c r="AB248" s="17">
        <f>'[1]ТО внутр. буд.сист'!H248+'[2]по будинку'!AN248+'[3]по будинку'!AM248+'[4]по будинку'!AM248+'[5]по будинку'!AM248+'[6]по будинку'!AM248+'[7]по будинку'!AM248+'[8]по будинку'!AM248+'[9]по будинку'!AM248+'[10]по будинку'!AM248+'[11]по будинку'!AM248+'[12]по будинку'!AM248</f>
        <v>79369.240439999994</v>
      </c>
      <c r="AC248" s="10">
        <f>'[1]ТО внутр. буд.сист'!W248+'[2]по будинку'!AO248+'[3]по будинку'!AN248+'[4]по будинку'!AN248+'[5]по будинку'!AN248+'[6]по будинку'!AN248+'[7]по будинку'!AN248+'[8]по будинку'!AN248+'[9]по будинку'!AN248+'[10]по будинку'!AN248+'[11]по будинку'!AN248+'[12]по будинку'!AN248</f>
        <v>74013.414099209258</v>
      </c>
      <c r="AD248" s="10">
        <f t="shared" si="133"/>
        <v>5355.8263407907361</v>
      </c>
      <c r="AE248" s="23">
        <v>0</v>
      </c>
      <c r="AF248" s="17">
        <f>[1]Дератизація!H249+'[2]по будинку'!AR248+'[3]по будинку'!AQ248+'[4]по будинку'!AQ248+'[5]по будинку'!AQ248+'[6]по будинку'!AQ248+'[7]по будинку'!AQ248+'[8]по будинку'!AQ248+'[9]по будинку'!AQ248+'[10]по будинку'!AQ248+'[11]по будинку'!AQ248+'[12]по будинку'!AQ248</f>
        <v>4404.0403400000005</v>
      </c>
      <c r="AG248" s="10">
        <f>[1]Дератизація!O249+'[2]по будинку'!AS248+'[3]по будинку'!AR248+'[4]по будинку'!AR248+'[5]по будинку'!AR248+'[6]по будинку'!AR248+'[7]по будинку'!AR248+'[8]по будинку'!AR248+'[9]по будинку'!AR248+'[10]по будинку'!AR248+'[11]по будинку'!AR248+'[12]по будинку'!AR248</f>
        <v>3671.4412685242205</v>
      </c>
      <c r="AH248" s="10">
        <f t="shared" si="123"/>
        <v>732.59907147577997</v>
      </c>
      <c r="AI248" s="23">
        <v>0</v>
      </c>
      <c r="AJ248" s="17">
        <f>[1]Дезінсекція!H250+'[2]по будинку'!AV248+'[3]по будинку'!AU248+'[4]по будинку'!AU248+'[5]по будинку'!AU248+'[6]по будинку'!AU248+'[7]по будинку'!AU248+'[8]по будинку'!AU248+'[9]по будинку'!AU248+'[10]по будинку'!AU248+'[11]по будинку'!AU248+'[12]по будинку'!AU248</f>
        <v>153.96332000000001</v>
      </c>
      <c r="AK248" s="10">
        <f>[1]Дезінсекція!O250+'[2]по будинку'!AW248+'[3]по будинку'!AV248+'[4]по будинку'!AV248+'[5]по будинку'!AV248+'[6]по будинку'!AV248+'[7]по будинку'!AV248+'[8]по будинку'!AV248+'[9]по будинку'!AV248+'[10]по будинку'!AV248+'[11]по будинку'!AV248+'[12]по будинку'!AV248</f>
        <v>7932.4276928336994</v>
      </c>
      <c r="AL248" s="10">
        <v>0</v>
      </c>
      <c r="AM248" s="23">
        <f>AK248-AJ248</f>
        <v>7778.4643728336996</v>
      </c>
      <c r="AN248" s="17">
        <f>'[1]Обслуг. ДВК'!H250+'[2]по будинку'!AZ248+'[3]по будинку'!AY248+'[4]по будинку'!AY248+'[5]по будинку'!AY248+'[6]по будинку'!AY248+'[7]по будинку'!AY248+'[8]по будинку'!AY248+'[9]по будинку'!AY248+'[10]по будинку'!AY248+'[11]по будинку'!AY248+'[12]по будинку'!AY248</f>
        <v>6344.6675599999999</v>
      </c>
      <c r="AO248" s="10">
        <f>'[1]Обслуг. ДВК'!Q250+'[2]по будинку'!BA248+'[3]по будинку'!AZ248+'[4]по будинку'!AZ248+'[5]по будинку'!AZ248+'[6]по будинку'!AZ248+'[7]по будинку'!AZ248+'[8]по будинку'!AZ248+'[9]по будинку'!AZ248+'[10]по будинку'!AZ248+'[11]по будинку'!AZ248+'[12]по будинку'!AZ248</f>
        <v>7846.5428557531477</v>
      </c>
      <c r="AP248" s="10">
        <v>0</v>
      </c>
      <c r="AQ248" s="23">
        <f>AO248-AN248</f>
        <v>1501.8752957531478</v>
      </c>
      <c r="AR248" s="17">
        <f>'[1]ТО мереж електропост.'!H251+'[2]по будинку'!BD248+'[3]по будинку'!BC248+'[4]по будинку'!BC248+'[5]по будинку'!BC248+'[6]по будинку'!BC248+'[7]по будинку'!BC248+'[8]по будинку'!BC248+'[9]по будинку'!BC248+'[10]по будинку'!BC248+'[11]по будинку'!BC248+'[12]по будинку'!BC248</f>
        <v>33658.220119999998</v>
      </c>
      <c r="AS248" s="11">
        <f>'[1]ТО мереж електропост.'!P251+'[2]по будинку'!BE248+'[3]по будинку'!BD248+'[4]по будинку'!BD248+'[5]по будинку'!BD248+'[6]по будинку'!BD248+'[7]по будинку'!BD248+'[8]по будинку'!BD248+'[9]по будинку'!BD248+'[10]по будинку'!BD248+'[11]по будинку'!BD248+'[12]по будинку'!BD248</f>
        <v>11817.069052808058</v>
      </c>
      <c r="AT248" s="10">
        <f t="shared" si="136"/>
        <v>21841.151067191939</v>
      </c>
      <c r="AU248" s="23">
        <v>0</v>
      </c>
      <c r="AV248" s="17">
        <f>'[1]ПР констр.'!H250+'[2]по будинку'!BH248+'[3]по будинку'!BG248+'[4]по будинку'!BG248+'[5]по будинку'!BG248+'[6]по будинку'!BG248+'[7]по будинку'!BG248+'[8]по будинку'!BG248+'[9]по будинку'!BG248+'[10]по будинку'!BG248+'[11]по будинку'!BG248+'[12]по будинку'!BG248</f>
        <v>161329.43078000005</v>
      </c>
      <c r="AW248" s="10">
        <v>93713.48</v>
      </c>
      <c r="AX248" s="10">
        <f t="shared" si="135"/>
        <v>67615.950780000057</v>
      </c>
      <c r="AY248" s="23">
        <v>0</v>
      </c>
      <c r="AZ248" s="17">
        <f>'[1]Прибирання та вивезення снігу'!H249+'[2]по будинку'!BL248+'[3]по будинку'!BK248+'[4]по будинку'!BK248+'[5]по будинку'!BK248+'[6]по будинку'!BK248+'[7]по будинку'!BK248+'[8]по будинку'!BK248+'[9]по будинку'!BK248+'[10]по будинку'!BK248+'[11]по будинку'!BK248+'[12]по будинку'!BK248</f>
        <v>15329.691160000004</v>
      </c>
      <c r="BA248" s="10">
        <f>'[1]Прибирання та вивезення снігу'!R249+'[2]по будинку'!BM248+'[3]по будинку'!BL248+'[4]по будинку'!BL248+'[5]по будинку'!BL248+'[6]по будинку'!BL248+'[7]по будинку'!BL248+'[8]по будинку'!BL248+'[9]по будинку'!BL248+'[10]по будинку'!BL248+'[11]по будинку'!BL248+'[12]по будинку'!BL248</f>
        <v>10896.846445856216</v>
      </c>
      <c r="BB248" s="10">
        <f t="shared" ref="BB248:BB251" si="159">AZ248-BA248</f>
        <v>4432.8447141437882</v>
      </c>
      <c r="BC248" s="23">
        <v>0</v>
      </c>
      <c r="BD248" s="17">
        <f>'[1]експлуатація номерних знаків'!H250+'[2]по будинку'!BP248+'[3]по будинку'!BO248+'[4]по будинку'!BO248+'[5]по будинку'!BO248+'[6]по будинку'!BO248+'[7]по будинку'!BO248+'[8]по будинку'!BO248+'[9]по будинку'!BO248+'[10]по будинку'!BO248+'[11]по будинку'!BO248+'[12]по будинку'!BO248</f>
        <v>16.085720000000002</v>
      </c>
      <c r="BE248" s="10">
        <f>'[1]експлуатація номерних знаків'!P250+'[2]по будинку'!BQ248+'[3]по будинку'!BP248+'[4]по будинку'!BP248+'[5]по будинку'!BP248+'[6]по будинку'!BP248+'[7]по будинку'!BP248+'[8]по будинку'!BP248+'[9]по будинку'!BP248+'[10]по будинку'!BP248+'[11]по будинку'!BP248+'[12]по будинку'!BP248</f>
        <v>0</v>
      </c>
      <c r="BF248" s="12">
        <f t="shared" si="125"/>
        <v>16.085720000000002</v>
      </c>
      <c r="BG248" s="29">
        <v>0</v>
      </c>
      <c r="BH248" s="17">
        <f>'[1]Освітлення місць загального кор'!H250+'[2]по будинку'!BT248+'[3]по будинку'!BS248+'[4]по будинку'!BS248+'[5]по будинку'!BS248+'[6]по будинку'!BS248+'[7]по будинку'!BS248+'[8]по будинку'!BS248+'[9]по будинку'!BS248+'[10]по будинку'!BS248+'[11]по будинку'!BS248+'[12]по будинку'!BS248</f>
        <v>42927.04178</v>
      </c>
      <c r="BI248" s="10">
        <f>'[1]Освітлення місць загального кор'!Q250+'[2]по будинку'!BU248+'[3]по будинку'!BT248+'[4]по будинку'!BT248+'[5]по будинку'!BT248+'[6]по будинку'!BT248+'[7]по будинку'!BT248+'[8]по будинку'!BT248+'[9]по будинку'!BT248+'[10]по будинку'!BT248+'[11]по будинку'!BT248+'[12]по будинку'!BT248</f>
        <v>45613.188522123528</v>
      </c>
      <c r="BJ248" s="10">
        <v>0</v>
      </c>
      <c r="BK248" s="27">
        <f t="shared" si="137"/>
        <v>2686.1467421235284</v>
      </c>
      <c r="BL248" s="17">
        <f>'[1]Енергопостачання ліфтів'!H250+'[2]по будинку'!BX248+'[3]по будинку'!BW248+'[4]по будинку'!BW248+'[5]по будинку'!BW248+'[6]по будинку'!BW248+'[7]по будинку'!BW248+'[8]по будинку'!BW248+'[9]по будинку'!BW248+'[10]по будинку'!BW248+'[11]по будинку'!BW248+'[12]по будинку'!BW248</f>
        <v>42016.743210000001</v>
      </c>
      <c r="BM248" s="10">
        <f>'[1]Енергопостачання ліфтів'!P250+'[2]по будинку'!BY248+'[3]по будинку'!BX248+'[4]по будинку'!BX248+'[5]по будинку'!BX248+'[6]по будинку'!BX248+'[7]по будинку'!BX248+'[8]по будинку'!BX248+'[9]по будинку'!BX248+'[10]по будинку'!BX248+'[11]по будинку'!BX248+'[12]по будинку'!BX248</f>
        <v>44896.435120129318</v>
      </c>
      <c r="BN248" s="10">
        <v>0</v>
      </c>
      <c r="BO248" s="23">
        <v>0</v>
      </c>
      <c r="BP248" s="134">
        <f t="shared" si="129"/>
        <v>630491.23259000003</v>
      </c>
      <c r="BQ248" s="12">
        <f t="shared" si="129"/>
        <v>580472.06206561252</v>
      </c>
      <c r="BR248" s="10">
        <f t="shared" si="130"/>
        <v>50019.170524387504</v>
      </c>
      <c r="BS248" s="15">
        <v>0</v>
      </c>
      <c r="BT248" s="30">
        <f t="shared" si="131"/>
        <v>0.92066635039647837</v>
      </c>
    </row>
    <row r="249" spans="1:72" ht="17.100000000000001" customHeight="1" x14ac:dyDescent="0.2">
      <c r="A249" s="135">
        <v>244</v>
      </c>
      <c r="B249" s="39" t="s">
        <v>98</v>
      </c>
      <c r="C249" s="36">
        <v>18</v>
      </c>
      <c r="D249" s="22">
        <f>'[1]Прибирання сходових кліто'!H250+'[2]по будинку'!P249+'[3]по будинку'!O249+'[4]по будинку'!O249+'[5]по будинку'!O249+'[6]по будинку'!O249+'[7]по будинку'!O249+'[8]по будинку'!O249+'[9]по будинку'!O249+'[10]по будинку'!O249+'[11]по будинку'!O249+'[12]по будинку'!O249</f>
        <v>36960.135199999997</v>
      </c>
      <c r="E249" s="11">
        <f>'[1]Прибирання сходових кліто'!Y250+'[2]по будинку'!Q249+'[3]по будинку'!P249+'[4]по будинку'!P249+'[5]по будинку'!P249+'[6]по будинку'!P249+'[7]по будинку'!P249+'[8]по будинку'!P249+'[9]по будинку'!P249+'[10]по будинку'!P249+'[11]по будинку'!P249+'[12]по будинку'!P249</f>
        <v>36715.838766376597</v>
      </c>
      <c r="F249" s="10">
        <f t="shared" si="132"/>
        <v>244.29643362339993</v>
      </c>
      <c r="G249" s="23">
        <v>0</v>
      </c>
      <c r="H249" s="17">
        <f>'[1]Прибирання прибуд терит.'!H249+'[2]по будинку'!T249+'[3]по будинку'!S249+'[4]по будинку'!S249+'[5]по будинку'!S249+'[6]по будинку'!S249+'[7]по будинку'!S249+'[8]по будинку'!S249+'[9]по будинку'!S249+'[10]по будинку'!S249+'[11]по будинку'!S249+'[12]по будинку'!S249</f>
        <v>49430.12225</v>
      </c>
      <c r="I249" s="11">
        <f>'[1]Прибирання прибуд терит.'!AG249+'[2]по будинку'!U249+'[3]по будинку'!T249+'[4]по будинку'!T249+'[5]по будинку'!T249+'[6]по будинку'!T249+'[7]по будинку'!T249+'[8]по будинку'!T249+'[9]по будинку'!T249+'[10]по будинку'!T249+'[11]по будинку'!T249+'[12]по будинку'!T249</f>
        <v>63720.806306322629</v>
      </c>
      <c r="J249" s="10">
        <v>0</v>
      </c>
      <c r="K249" s="23">
        <f t="shared" si="116"/>
        <v>14290.684056322629</v>
      </c>
      <c r="L249" s="22">
        <f>'[1]Вивезення та знешкодження ТПВ'!H251+'[2]по будинку'!X249+'[3]по будинку'!W249+'[4]по будинку'!W249+'[5]по будинку'!W249</f>
        <v>11566.953000000001</v>
      </c>
      <c r="M249" s="10">
        <f>'[1]Вивезення та знешкодження ТПВ'!V251+'[2]по будинку'!Y249+'[3]по будинку'!X249+'[4]по будинку'!X249+'[5]по будинку'!X249</f>
        <v>12388.923071879557</v>
      </c>
      <c r="N249" s="10">
        <v>0</v>
      </c>
      <c r="O249" s="15">
        <f t="shared" si="117"/>
        <v>821.97007187955569</v>
      </c>
      <c r="P249" s="17">
        <f>'[1]Приб підвал, тех.поверхів,покр '!H251+'[2]по будинку'!AB249+'[3]по будинку'!AA249+'[4]по будинку'!AA249+'[5]по будинку'!AA249+'[6]по будинку'!AA249+'[7]по будинку'!AA249+'[8]по будинку'!AA249+'[9]по будинку'!AA249+'[10]по будинку'!AA249+'[11]по будинку'!AA249+'[12]по будинку'!AA249</f>
        <v>2023.2021300000004</v>
      </c>
      <c r="Q249" s="11">
        <f>'[1]Приб підвал, тех.поверхів,покр '!Q251+'[2]по будинку'!AC249+'[3]по будинку'!AB249+'[4]по будинку'!AB249+'[5]по будинку'!AB249+'[6]по будинку'!AB249+'[7]по будинку'!AB249+'[8]по будинку'!AB249+'[9]по будинку'!AB249+'[10]по будинку'!AB249+'[11]по будинку'!AB249+'[12]по будинку'!AB249</f>
        <v>1055.5168819656612</v>
      </c>
      <c r="R249" s="10">
        <f t="shared" si="118"/>
        <v>967.68524803433911</v>
      </c>
      <c r="S249" s="23">
        <v>0</v>
      </c>
      <c r="T249" s="17">
        <f>'[1]ТО ліфтів'!H251+'[2]по будинку'!AF249+'[3]по будинку'!AE249+'[4]по будинку'!AE249+'[5]по будинку'!AE249+'[6]по будинку'!AE249+'[7]по будинку'!AE249+'[8]по будинку'!AE249+'[9]по будинку'!AE249+'[10]по будинку'!AE249+'[11]по будинку'!AE249+'[12]по будинку'!AE249</f>
        <v>35948.377028571434</v>
      </c>
      <c r="U249" s="10">
        <f>'[1]ТО ліфтів'!Q251+'[2]по будинку'!AG249+'[3]по будинку'!AF249+'[4]по будинку'!AF249+'[5]по будинку'!AF249+'[6]по будинку'!AF249+'[7]по будинку'!AF249+'[8]по будинку'!AF249+'[9]по будинку'!AF249+'[10]по будинку'!AF249+'[11]по будинку'!AF249+'[12]по будинку'!AF249</f>
        <v>34458.78231823333</v>
      </c>
      <c r="V249" s="10">
        <f t="shared" si="119"/>
        <v>1489.5947103381041</v>
      </c>
      <c r="W249" s="23">
        <v>0</v>
      </c>
      <c r="X249" s="17">
        <f>'[1]Обслуг. дисп.'!H251+'[2]по будинку'!AJ249+'[3]по будинку'!AI249+'[4]по будинку'!AI249+'[5]по будинку'!AI249+'[6]по будинку'!AI249+'[7]по будинку'!AI249+'[8]по будинку'!AI249+'[9]по будинку'!AI249+'[10]по будинку'!AI249+'[11]по будинку'!AI249+'[12]по будинку'!AI249</f>
        <v>0</v>
      </c>
      <c r="Y249" s="10">
        <f>'[1]Обслуг. дисп.'!O251+'[2]по будинку'!AK249+'[3]по будинку'!AJ249+'[4]по будинку'!AJ249+'[5]по будинку'!AJ249+'[6]по будинку'!AJ249+'[7]по будинку'!AJ249+'[8]по будинку'!AJ249+'[9]по будинку'!AJ249+'[10]по будинку'!AJ249+'[11]по будинку'!AJ249+'[12]по будинку'!AJ249</f>
        <v>0</v>
      </c>
      <c r="Z249" s="10">
        <f t="shared" si="121"/>
        <v>0</v>
      </c>
      <c r="AA249" s="27">
        <v>0</v>
      </c>
      <c r="AB249" s="17">
        <f>'[1]ТО внутр. буд.сист'!H249+'[2]по будинку'!AN249+'[3]по будинку'!AM249+'[4]по будинку'!AM249+'[5]по будинку'!AM249+'[6]по будинку'!AM249+'[7]по будинку'!AM249+'[8]по будинку'!AM249+'[9]по будинку'!AM249+'[10]по будинку'!AM249+'[11]по будинку'!AM249+'[12]по будинку'!AM249</f>
        <v>46407.15658000001</v>
      </c>
      <c r="AC249" s="10">
        <f>'[1]ТО внутр. буд.сист'!W249+'[2]по будинку'!AO249+'[3]по будинку'!AN249+'[4]по будинку'!AN249+'[5]по будинку'!AN249+'[6]по будинку'!AN249+'[7]по будинку'!AN249+'[8]по будинку'!AN249+'[9]по будинку'!AN249+'[10]по будинку'!AN249+'[11]по будинку'!AN249+'[12]по будинку'!AN249</f>
        <v>26885.408467216119</v>
      </c>
      <c r="AD249" s="10">
        <f t="shared" si="133"/>
        <v>19521.748112783891</v>
      </c>
      <c r="AE249" s="23">
        <v>0</v>
      </c>
      <c r="AF249" s="17">
        <f>[1]Дератизація!H250+'[2]по будинку'!AR249+'[3]по будинку'!AQ249+'[4]по будинку'!AQ249+'[5]по будинку'!AQ249+'[6]по будинку'!AQ249+'[7]по будинку'!AQ249+'[8]по будинку'!AQ249+'[9]по будинку'!AQ249+'[10]по будинку'!AQ249+'[11]по будинку'!AQ249+'[12]по будинку'!AQ249</f>
        <v>2673.9277900000002</v>
      </c>
      <c r="AG249" s="10">
        <f>[1]Дератизація!O250+'[2]по будинку'!AS249+'[3]по будинку'!AR249+'[4]по будинку'!AR249+'[5]по будинку'!AR249+'[6]по будинку'!AR249+'[7]по будинку'!AR249+'[8]по будинку'!AR249+'[9]по будинку'!AR249+'[10]по будинку'!AR249+'[11]по будинку'!AR249+'[12]по будинку'!AR249</f>
        <v>2235.3553918094372</v>
      </c>
      <c r="AH249" s="10">
        <f t="shared" si="123"/>
        <v>438.57239819056304</v>
      </c>
      <c r="AI249" s="23">
        <v>0</v>
      </c>
      <c r="AJ249" s="17">
        <f>[1]Дезінсекція!H251+'[2]по будинку'!AV249+'[3]по будинку'!AU249+'[4]по будинку'!AU249+'[5]по будинку'!AU249+'[6]по будинку'!AU249+'[7]по будинку'!AU249+'[8]по будинку'!AU249+'[9]по будинку'!AU249+'[10]по будинку'!AU249+'[11]по будинку'!AU249+'[12]по будинку'!AU249</f>
        <v>90.641619999999989</v>
      </c>
      <c r="AK249" s="10">
        <f>[1]Дезінсекція!O251+'[2]по будинку'!AW249+'[3]по будинку'!AV249+'[4]по будинку'!AV249+'[5]по будинку'!AV249+'[6]по будинку'!AV249+'[7]по будинку'!AV249+'[8]по будинку'!AV249+'[9]по будинку'!AV249+'[10]по будинку'!AV249+'[11]по будинку'!AV249+'[12]по будинку'!AV249</f>
        <v>4740.5503113546056</v>
      </c>
      <c r="AL249" s="10">
        <v>0</v>
      </c>
      <c r="AM249" s="23">
        <f>AK249-AJ249</f>
        <v>4649.9086913546053</v>
      </c>
      <c r="AN249" s="17">
        <f>'[1]Обслуг. ДВК'!H251+'[2]по будинку'!AZ249+'[3]по будинку'!AY249+'[4]по будинку'!AY249+'[5]по будинку'!AY249+'[6]по будинку'!AY249+'[7]по будинку'!AY249+'[8]по будинку'!AY249+'[9]по будинку'!AY249+'[10]по будинку'!AY249+'[11]по будинку'!AY249+'[12]по будинку'!AY249</f>
        <v>3754.1865000000007</v>
      </c>
      <c r="AO249" s="10">
        <f>'[1]Обслуг. ДВК'!Q251+'[2]по будинку'!BA249+'[3]по будинку'!AZ249+'[4]по будинку'!AZ249+'[5]по будинку'!AZ249+'[6]по будинку'!AZ249+'[7]по будинку'!AZ249+'[8]по будинку'!AZ249+'[9]по будинку'!AZ249+'[10]по будинку'!AZ249+'[11]по будинку'!AZ249+'[12]по будинку'!AZ249</f>
        <v>6078.6346968407443</v>
      </c>
      <c r="AP249" s="10">
        <v>0</v>
      </c>
      <c r="AQ249" s="23">
        <f t="shared" si="147"/>
        <v>2324.4481968407435</v>
      </c>
      <c r="AR249" s="17">
        <f>'[1]ТО мереж електропост.'!H252+'[2]по будинку'!BD249+'[3]по будинку'!BC249+'[4]по будинку'!BC249+'[5]по будинку'!BC249+'[6]по будинку'!BC249+'[7]по будинку'!BC249+'[8]по будинку'!BC249+'[9]по будинку'!BC249+'[10]по будинку'!BC249+'[11]по будинку'!BC249+'[12]по будинку'!BC249</f>
        <v>16070.623939999999</v>
      </c>
      <c r="AS249" s="11">
        <f>'[1]ТО мереж електропост.'!P252+'[2]по будинку'!BE249+'[3]по будинку'!BD249+'[4]по будинку'!BD249+'[5]по будинку'!BD249+'[6]по будинку'!BD249+'[7]по будинку'!BD249+'[8]по будинку'!BD249+'[9]по будинку'!BD249+'[10]по будинку'!BD249+'[11]по будинку'!BD249+'[12]по будинку'!BD249</f>
        <v>10865.945398829606</v>
      </c>
      <c r="AT249" s="10">
        <f t="shared" si="136"/>
        <v>5204.6785411703931</v>
      </c>
      <c r="AU249" s="23">
        <v>0</v>
      </c>
      <c r="AV249" s="17">
        <f>'[1]ПР констр.'!H251+'[2]по будинку'!BH249+'[3]по будинку'!BG249+'[4]по будинку'!BG249+'[5]по будинку'!BG249+'[6]по будинку'!BG249+'[7]по будинку'!BG249+'[8]по будинку'!BG249+'[9]по будинку'!BG249+'[10]по будинку'!BG249+'[11]по будинку'!BG249+'[12]по будинку'!BG249</f>
        <v>114916.66340999999</v>
      </c>
      <c r="AW249" s="10">
        <v>152458.85999999999</v>
      </c>
      <c r="AX249" s="10">
        <v>0</v>
      </c>
      <c r="AY249" s="23">
        <f>AW249-AV249</f>
        <v>37542.196589999992</v>
      </c>
      <c r="AZ249" s="17">
        <f>'[1]Прибирання та вивезення снігу'!H250+'[2]по будинку'!BL249+'[3]по будинку'!BK249+'[4]по будинку'!BK249+'[5]по будинку'!BK249+'[6]по будинку'!BK249+'[7]по будинку'!BK249+'[8]по будинку'!BK249+'[9]по будинку'!BK249+'[10]по будинку'!BK249+'[11]по будинку'!BK249+'[12]по будинку'!BK249</f>
        <v>5312.0047900000009</v>
      </c>
      <c r="BA249" s="10">
        <f>'[1]Прибирання та вивезення снігу'!R250+'[2]по будинку'!BM249+'[3]по будинку'!BL249+'[4]по будинку'!BL249+'[5]по будинку'!BL249+'[6]по будинку'!BL249+'[7]по будинку'!BL249+'[8]по будинку'!BL249+'[9]по будинку'!BL249+'[10]по будинку'!BL249+'[11]по будинку'!BL249+'[12]по будинку'!BL249</f>
        <v>4084.7709603738986</v>
      </c>
      <c r="BB249" s="10">
        <f t="shared" si="159"/>
        <v>1227.2338296261023</v>
      </c>
      <c r="BC249" s="23">
        <v>0</v>
      </c>
      <c r="BD249" s="17">
        <f>'[1]експлуатація номерних знаків'!H251+'[2]по будинку'!BP249+'[3]по будинку'!BO249+'[4]по будинку'!BO249+'[5]по будинку'!BO249+'[6]по будинку'!BO249+'[7]по будинку'!BO249+'[8]по будинку'!BO249+'[9]по будинку'!BO249+'[10]по будинку'!BO249+'[11]по будинку'!BO249+'[12]по будинку'!BO249</f>
        <v>18.94004</v>
      </c>
      <c r="BE249" s="10">
        <f>'[1]експлуатація номерних знаків'!P251+'[2]по будинку'!BQ249+'[3]по будинку'!BP249+'[4]по будинку'!BP249+'[5]по будинку'!BP249+'[6]по будинку'!BP249+'[7]по будинку'!BP249+'[8]по будинку'!BP249+'[9]по будинку'!BP249+'[10]по будинку'!BP249+'[11]по будинку'!BP249+'[12]по будинку'!BP249</f>
        <v>0</v>
      </c>
      <c r="BF249" s="12">
        <f t="shared" si="125"/>
        <v>18.94004</v>
      </c>
      <c r="BG249" s="29">
        <v>0</v>
      </c>
      <c r="BH249" s="17">
        <f>'[1]Освітлення місць загального кор'!H251+'[2]по будинку'!BT249+'[3]по будинку'!BS249+'[4]по будинку'!BS249+'[5]по будинку'!BS249+'[6]по будинку'!BS249+'[7]по будинку'!BS249+'[8]по будинку'!BS249+'[9]по будинку'!BS249+'[10]по будинку'!BS249+'[11]по будинку'!BS249+'[12]по будинку'!BS249</f>
        <v>16851.900590000001</v>
      </c>
      <c r="BI249" s="10">
        <f>'[1]Освітлення місць загального кор'!Q251+'[2]по будинку'!BU249+'[3]по будинку'!BT249+'[4]по будинку'!BT249+'[5]по будинку'!BT249+'[6]по будинку'!BT249+'[7]по будинку'!BT249+'[8]по будинку'!BT249+'[9]по будинку'!BT249+'[10]по будинку'!BT249+'[11]по будинку'!BT249+'[12]по будинку'!BT249</f>
        <v>10084.648449528424</v>
      </c>
      <c r="BJ249" s="10">
        <f t="shared" si="126"/>
        <v>6767.2521404715771</v>
      </c>
      <c r="BK249" s="27">
        <v>0</v>
      </c>
      <c r="BL249" s="17">
        <f>'[1]Енергопостачання ліфтів'!H251+'[2]по будинку'!BX249+'[3]по будинку'!BW249+'[4]по будинку'!BW249+'[5]по будинку'!BW249+'[6]по будинку'!BW249+'[7]по будинку'!BW249+'[8]по будинку'!BW249+'[9]по будинку'!BW249+'[10]по будинку'!BW249+'[11]по будинку'!BW249+'[12]по будинку'!BW249</f>
        <v>20959.441200000001</v>
      </c>
      <c r="BM249" s="10">
        <f>'[1]Енергопостачання ліфтів'!P251+'[2]по будинку'!BY249+'[3]по будинку'!BX249+'[4]по будинку'!BX249+'[5]по будинку'!BX249+'[6]по будинку'!BX249+'[7]по будинку'!BX249+'[8]по будинку'!BX249+'[9]по будинку'!BX249+'[10]по будинку'!BX249+'[11]по будинку'!BX249+'[12]по будинку'!BX249</f>
        <v>17036.025190696324</v>
      </c>
      <c r="BN249" s="10">
        <v>0</v>
      </c>
      <c r="BO249" s="23">
        <v>0</v>
      </c>
      <c r="BP249" s="134">
        <f t="shared" si="129"/>
        <v>362984.27606857143</v>
      </c>
      <c r="BQ249" s="12">
        <f t="shared" si="129"/>
        <v>382810.06621142698</v>
      </c>
      <c r="BR249" s="10">
        <v>0</v>
      </c>
      <c r="BS249" s="15">
        <f t="shared" si="139"/>
        <v>19825.790142855549</v>
      </c>
      <c r="BT249" s="30">
        <f t="shared" si="131"/>
        <v>1.0546188676754424</v>
      </c>
    </row>
    <row r="250" spans="1:72" ht="17.100000000000001" customHeight="1" x14ac:dyDescent="0.2">
      <c r="A250" s="136">
        <v>245</v>
      </c>
      <c r="B250" s="39" t="s">
        <v>98</v>
      </c>
      <c r="C250" s="36">
        <v>46</v>
      </c>
      <c r="D250" s="22">
        <f>'[1]Прибирання сходових кліто'!H251+'[2]по будинку'!P250+'[3]по будинку'!O250+'[4]по будинку'!O250+'[5]по будинку'!O250+'[6]по будинку'!O250+'[7]по будинку'!O250+'[8]по будинку'!O250+'[9]по будинку'!O250+'[10]по будинку'!O250+'[11]по будинку'!O250+'[12]по будинку'!O250</f>
        <v>14354.004959999998</v>
      </c>
      <c r="E250" s="11">
        <f>'[1]Прибирання сходових кліто'!Y251+'[2]по будинку'!Q250+'[3]по будинку'!P250+'[4]по будинку'!P250+'[5]по будинку'!P250+'[6]по будинку'!P250+'[7]по будинку'!P250+'[8]по будинку'!P250+'[9]по будинку'!P250+'[10]по будинку'!P250+'[11]по будинку'!P250+'[12]по будинку'!P250</f>
        <v>14501.945790357655</v>
      </c>
      <c r="F250" s="10">
        <v>0</v>
      </c>
      <c r="G250" s="23">
        <f>E250-D250</f>
        <v>147.94083035765652</v>
      </c>
      <c r="H250" s="17">
        <f>'[1]Прибирання прибуд терит.'!H250+'[2]по будинку'!T250+'[3]по будинку'!S250+'[4]по будинку'!S250+'[5]по будинку'!S250+'[6]по будинку'!S250+'[7]по будинку'!S250+'[8]по будинку'!S250+'[9]по будинку'!S250+'[10]по будинку'!S250+'[11]по будинку'!S250+'[12]по будинку'!S250</f>
        <v>15173.66152</v>
      </c>
      <c r="I250" s="11">
        <f>'[1]Прибирання прибуд терит.'!AG250+'[2]по будинку'!U250+'[3]по будинку'!T250+'[4]по будинку'!T250+'[5]по будинку'!T250+'[6]по будинку'!T250+'[7]по будинку'!T250+'[8]по будинку'!T250+'[9]по будинку'!T250+'[10]по будинку'!T250+'[11]по будинку'!T250+'[12]по будинку'!T250</f>
        <v>22725.956127561578</v>
      </c>
      <c r="J250" s="10">
        <v>0</v>
      </c>
      <c r="K250" s="23">
        <f t="shared" si="116"/>
        <v>7552.2946075615782</v>
      </c>
      <c r="L250" s="22">
        <f>'[1]Вивезення та знешкодження ТПВ'!H252+'[2]по будинку'!X250+'[3]по будинку'!W250+'[4]по будинку'!W250+'[5]по будинку'!W250</f>
        <v>4531.6120000000001</v>
      </c>
      <c r="M250" s="10">
        <f>'[1]Вивезення та знешкодження ТПВ'!V252+'[2]по будинку'!Y250+'[3]по будинку'!X250+'[4]по будинку'!X250+'[5]по будинку'!X250</f>
        <v>4353.9339578891013</v>
      </c>
      <c r="N250" s="10">
        <f t="shared" si="153"/>
        <v>177.67804211089879</v>
      </c>
      <c r="O250" s="15">
        <v>0</v>
      </c>
      <c r="P250" s="17">
        <f>'[1]Приб підвал, тех.поверхів,покр '!H252+'[2]по будинку'!AB250+'[3]по будинку'!AA250+'[4]по будинку'!AA250+'[5]по будинку'!AA250+'[6]по будинку'!AA250+'[7]по будинку'!AA250+'[8]по будинку'!AA250+'[9]по будинку'!AA250+'[10]по будинку'!AA250+'[11]по будинку'!AA250+'[12]по будинку'!AA250</f>
        <v>467.24192000000005</v>
      </c>
      <c r="Q250" s="11">
        <f>'[1]Приб підвал, тех.поверхів,покр '!Q252+'[2]по будинку'!AC250+'[3]по будинку'!AB250+'[4]по будинку'!AB250+'[5]по будинку'!AB250+'[6]по будинку'!AB250+'[7]по будинку'!AB250+'[8]по будинку'!AB250+'[9]по будинку'!AB250+'[10]по будинку'!AB250+'[11]по будинку'!AB250+'[12]по будинку'!AB250</f>
        <v>239.89929566043168</v>
      </c>
      <c r="R250" s="10">
        <f t="shared" si="118"/>
        <v>227.34262433956837</v>
      </c>
      <c r="S250" s="23">
        <v>0</v>
      </c>
      <c r="T250" s="17">
        <f>'[1]ТО ліфтів'!H252+'[2]по будинку'!AF250+'[3]по будинку'!AE250+'[4]по будинку'!AE250+'[5]по будинку'!AE250+'[6]по будинку'!AE250+'[7]по будинку'!AE250+'[8]по будинку'!AE250+'[9]по будинку'!AE250+'[10]по будинку'!AE250+'[11]по будинку'!AE250+'[12]по будинку'!AE250</f>
        <v>9068.2800342857154</v>
      </c>
      <c r="U250" s="10">
        <f>'[1]ТО ліфтів'!Q252+'[2]по будинку'!AG250+'[3]по будинку'!AF250+'[4]по будинку'!AF250+'[5]по будинку'!AF250+'[6]по будинку'!AF250+'[7]по будинку'!AF250+'[8]по будинку'!AF250+'[9]по будинку'!AF250+'[10]по будинку'!AF250+'[11]по будинку'!AF250+'[12]по будинку'!AF250</f>
        <v>8745.4657500933499</v>
      </c>
      <c r="V250" s="10">
        <f t="shared" si="119"/>
        <v>322.81428419236545</v>
      </c>
      <c r="W250" s="23">
        <v>0</v>
      </c>
      <c r="X250" s="17">
        <f>'[1]Обслуг. дисп.'!H252+'[2]по будинку'!AJ250+'[3]по будинку'!AI250+'[4]по будинку'!AI250+'[5]по будинку'!AI250+'[6]по будинку'!AI250+'[7]по будинку'!AI250+'[8]по будинку'!AI250+'[9]по будинку'!AI250+'[10]по будинку'!AI250+'[11]по будинку'!AI250+'[12]по будинку'!AI250</f>
        <v>0</v>
      </c>
      <c r="Y250" s="10">
        <f>'[1]Обслуг. дисп.'!O252+'[2]по будинку'!AK250+'[3]по будинку'!AJ250+'[4]по будинку'!AJ250+'[5]по будинку'!AJ250+'[6]по будинку'!AJ250+'[7]по будинку'!AJ250+'[8]по будинку'!AJ250+'[9]по будинку'!AJ250+'[10]по будинку'!AJ250+'[11]по будинку'!AJ250+'[12]по будинку'!AJ250</f>
        <v>0</v>
      </c>
      <c r="Z250" s="10">
        <f t="shared" si="121"/>
        <v>0</v>
      </c>
      <c r="AA250" s="27">
        <f t="shared" si="122"/>
        <v>0</v>
      </c>
      <c r="AB250" s="17">
        <f>'[1]ТО внутр. буд.сист'!H250+'[2]по будинку'!AN250+'[3]по будинку'!AM250+'[4]по будинку'!AM250+'[5]по будинку'!AM250+'[6]по будинку'!AM250+'[7]по будинку'!AM250+'[8]по будинку'!AM250+'[9]по будинку'!AM250+'[10]по будинку'!AM250+'[11]по будинку'!AM250+'[12]по будинку'!AM250</f>
        <v>15105.042800000003</v>
      </c>
      <c r="AC250" s="10">
        <f>'[1]ТО внутр. буд.сист'!W250+'[2]по будинку'!AO250+'[3]по будинку'!AN250+'[4]по будинку'!AN250+'[5]по будинку'!AN250+'[6]по будинку'!AN250+'[7]по будинку'!AN250+'[8]по будинку'!AN250+'[9]по будинку'!AN250+'[10]по будинку'!AN250+'[11]по будинку'!AN250+'[12]по будинку'!AN250</f>
        <v>10466.071414409</v>
      </c>
      <c r="AD250" s="10">
        <f t="shared" si="133"/>
        <v>4638.9713855910031</v>
      </c>
      <c r="AE250" s="23">
        <v>0</v>
      </c>
      <c r="AF250" s="17">
        <f>[1]Дератизація!H251+'[2]по будинку'!AR250+'[3]по будинку'!AQ250+'[4]по будинку'!AQ250+'[5]по будинку'!AQ250+'[6]по будинку'!AQ250+'[7]по будинку'!AQ250+'[8]по будинку'!AQ250+'[9]по будинку'!AQ250+'[10]по будинку'!AQ250+'[11]по будинку'!AQ250+'[12]по будинку'!AQ250</f>
        <v>588.01879999999994</v>
      </c>
      <c r="AG250" s="10">
        <f>[1]Дератизація!O251+'[2]по будинку'!AS250+'[3]по будинку'!AR250+'[4]по будинку'!AR250+'[5]по будинку'!AR250+'[6]по будинку'!AR250+'[7]по будинку'!AR250+'[8]по будинку'!AR250+'[9]по будинку'!AR250+'[10]по будинку'!AR250+'[11]по будинку'!AR250+'[12]по будинку'!AR250</f>
        <v>487.35946042356909</v>
      </c>
      <c r="AH250" s="10">
        <f t="shared" si="123"/>
        <v>100.65933957643085</v>
      </c>
      <c r="AI250" s="23">
        <v>0</v>
      </c>
      <c r="AJ250" s="17">
        <f>[1]Дезінсекція!H252+'[2]по будинку'!AV250+'[3]по будинку'!AU250+'[4]по будинку'!AU250+'[5]по будинку'!AU250+'[6]по будинку'!AU250+'[7]по будинку'!AU250+'[8]по будинку'!AU250+'[9]по будинку'!AU250+'[10]по будинку'!AU250+'[11]по будинку'!AU250+'[12]по будинку'!AU250</f>
        <v>23.798400000000001</v>
      </c>
      <c r="AK250" s="10">
        <f>[1]Дезінсекція!O252+'[2]по будинку'!AW250+'[3]по будинку'!AV250+'[4]по будинку'!AV250+'[5]по будинку'!AV250+'[6]по будинку'!AV250+'[7]по будинку'!AV250+'[8]по будинку'!AV250+'[9]по будинку'!AV250+'[10]по будинку'!AV250+'[11]по будинку'!AV250+'[12]по будинку'!AV250</f>
        <v>0</v>
      </c>
      <c r="AL250" s="10">
        <f t="shared" si="124"/>
        <v>23.798400000000001</v>
      </c>
      <c r="AM250" s="23">
        <v>0</v>
      </c>
      <c r="AN250" s="17">
        <f>'[1]Обслуг. ДВК'!H252+'[2]по будинку'!AZ250+'[3]по будинку'!AY250+'[4]по будинку'!AY250+'[5]по будинку'!AY250+'[6]по будинку'!AY250+'[7]по будинку'!AY250+'[8]по будинку'!AY250+'[9]по будинку'!AY250+'[10]по будинку'!AY250+'[11]по будинку'!AY250+'[12]по будинку'!AY250</f>
        <v>1236.3268799999998</v>
      </c>
      <c r="AO250" s="10">
        <f>'[1]Обслуг. ДВК'!Q252+'[2]по будинку'!BA250+'[3]по будинку'!AZ250+'[4]по будинку'!AZ250+'[5]по будинку'!AZ250+'[6]по будинку'!AZ250+'[7]по будинку'!AZ250+'[8]по будинку'!AZ250+'[9]по будинку'!AZ250+'[10]по будинку'!AZ250+'[11]по будинку'!AZ250+'[12]по будинку'!AZ250</f>
        <v>0</v>
      </c>
      <c r="AP250" s="10">
        <f t="shared" si="134"/>
        <v>1236.3268799999998</v>
      </c>
      <c r="AQ250" s="23">
        <v>0</v>
      </c>
      <c r="AR250" s="17">
        <f>'[1]ТО мереж електропост.'!H253+'[2]по будинку'!BD250+'[3]по будинку'!BC250+'[4]по будинку'!BC250+'[5]по будинку'!BC250+'[6]по будинку'!BC250+'[7]по будинку'!BC250+'[8]по будинку'!BC250+'[9]по будинку'!BC250+'[10]по будинку'!BC250+'[11]по будинку'!BC250+'[12]по будинку'!BC250</f>
        <v>4136.9552000000012</v>
      </c>
      <c r="AS250" s="11">
        <f>'[1]ТО мереж електропост.'!P253+'[2]по будинку'!BE250+'[3]по будинку'!BD250+'[4]по будинку'!BD250+'[5]по будинку'!BD250+'[6]по будинку'!BD250+'[7]по будинку'!BD250+'[8]по будинку'!BD250+'[9]по будинку'!BD250+'[10]по будинку'!BD250+'[11]по будинку'!BD250+'[12]по будинку'!BD250</f>
        <v>2735.0360303185798</v>
      </c>
      <c r="AT250" s="10">
        <f t="shared" si="136"/>
        <v>1401.9191696814214</v>
      </c>
      <c r="AU250" s="23">
        <v>0</v>
      </c>
      <c r="AV250" s="17">
        <f>'[1]ПР констр.'!H252+'[2]по будинку'!BH250+'[3]по будинку'!BG250+'[4]по будинку'!BG250+'[5]по будинку'!BG250+'[6]по будинку'!BG250+'[7]по будинку'!BG250+'[8]по будинку'!BG250+'[9]по будинку'!BG250+'[10]по будинку'!BG250+'[11]по будинку'!BG250+'[12]по будинку'!BG250</f>
        <v>29394.395440000008</v>
      </c>
      <c r="AW250" s="10">
        <v>1979.2400000000002</v>
      </c>
      <c r="AX250" s="10">
        <f t="shared" si="135"/>
        <v>27415.155440000006</v>
      </c>
      <c r="AY250" s="23">
        <v>0</v>
      </c>
      <c r="AZ250" s="17">
        <f>'[1]Прибирання та вивезення снігу'!H251+'[2]по будинку'!BL250+'[3]по будинку'!BK250+'[4]по будинку'!BK250+'[5]по будинку'!BK250+'[6]по будинку'!BK250+'[7]по будинку'!BK250+'[8]по будинку'!BK250+'[9]по будинку'!BK250+'[10]по будинку'!BK250+'[11]по будинку'!BK250+'[12]по будинку'!BK250</f>
        <v>2364.7676800000004</v>
      </c>
      <c r="BA250" s="10">
        <f>'[1]Прибирання та вивезення снігу'!R251+'[2]по будинку'!BM250+'[3]по будинку'!BL250+'[4]по будинку'!BL250+'[5]по будинку'!BL250+'[6]по будинку'!BL250+'[7]по будинку'!BL250+'[8]по будинку'!BL250+'[9]по будинку'!BL250+'[10]по будинку'!BL250+'[11]по будинку'!BL250+'[12]по будинку'!BL250</f>
        <v>1902.6272082622668</v>
      </c>
      <c r="BB250" s="10">
        <f t="shared" si="159"/>
        <v>462.14047173773361</v>
      </c>
      <c r="BC250" s="23">
        <v>0</v>
      </c>
      <c r="BD250" s="17">
        <f>'[1]експлуатація номерних знаків'!H252+'[2]по будинку'!BP250+'[3]по будинку'!BO250+'[4]по будинку'!BO250+'[5]по будинку'!BO250+'[6]по будинку'!BO250+'[7]по будинку'!BO250+'[8]по будинку'!BO250+'[9]по будинку'!BO250+'[10]по будинку'!BO250+'[11]по будинку'!BO250+'[12]по будинку'!BO250</f>
        <v>26.574880000000007</v>
      </c>
      <c r="BE250" s="10">
        <f>'[1]експлуатація номерних знаків'!P252+'[2]по будинку'!BQ250+'[3]по будинку'!BP250+'[4]по будинку'!BP250+'[5]по будинку'!BP250+'[6]по будинку'!BP250+'[7]по будинку'!BP250+'[8]по будинку'!BP250+'[9]по будинку'!BP250+'[10]по будинку'!BP250+'[11]по будинку'!BP250+'[12]по будинку'!BP250</f>
        <v>0</v>
      </c>
      <c r="BF250" s="12">
        <f t="shared" si="125"/>
        <v>26.574880000000007</v>
      </c>
      <c r="BG250" s="29">
        <v>0</v>
      </c>
      <c r="BH250" s="17">
        <f>'[1]Освітлення місць загального кор'!H252+'[2]по будинку'!BT250+'[3]по будинку'!BS250+'[4]по будинку'!BS250+'[5]по будинку'!BS250+'[6]по будинку'!BS250+'[7]по будинку'!BS250+'[8]по будинку'!BS250+'[9]по будинку'!BS250+'[10]по будинку'!BS250+'[11]по будинку'!BS250+'[12]по будинку'!BS250</f>
        <v>9599.6795999999995</v>
      </c>
      <c r="BI250" s="10">
        <f>'[1]Освітлення місць загального кор'!Q252+'[2]по будинку'!BU250+'[3]по будинку'!BT250+'[4]по будинку'!BT250+'[5]по будинку'!BT250+'[6]по будинку'!BT250+'[7]по будинку'!BT250+'[8]по будинку'!BT250+'[9]по будинку'!BT250+'[10]по будинку'!BT250+'[11]по будинку'!BT250+'[12]по будинку'!BT250</f>
        <v>11713.202024068827</v>
      </c>
      <c r="BJ250" s="10">
        <v>0</v>
      </c>
      <c r="BK250" s="27">
        <f t="shared" si="137"/>
        <v>2113.5224240688276</v>
      </c>
      <c r="BL250" s="17">
        <f>'[1]Енергопостачання ліфтів'!H252+'[2]по будинку'!BX250+'[3]по будинку'!BW250+'[4]по будинку'!BW250+'[5]по будинку'!BW250+'[6]по будинку'!BW250+'[7]по будинку'!BW250+'[8]по будинку'!BW250+'[9]по будинку'!BW250+'[10]по будинку'!BW250+'[11]по будинку'!BW250+'[12]по будинку'!BW250</f>
        <v>4365.0863599999993</v>
      </c>
      <c r="BM250" s="10">
        <f>'[1]Енергопостачання ліфтів'!P252+'[2]по будинку'!BY250+'[3]по будинку'!BX250+'[4]по будинку'!BX250+'[5]по будинку'!BX250+'[6]по будинку'!BX250+'[7]по будинку'!BX250+'[8]по будинку'!BX250+'[9]по будинку'!BX250+'[10]по будинку'!BX250+'[11]по будинку'!BX250+'[12]по будинку'!BX250</f>
        <v>3855.5231308173215</v>
      </c>
      <c r="BN250" s="10">
        <f t="shared" si="127"/>
        <v>509.56322918267779</v>
      </c>
      <c r="BO250" s="23">
        <v>0</v>
      </c>
      <c r="BP250" s="134">
        <f t="shared" si="129"/>
        <v>110435.44647428574</v>
      </c>
      <c r="BQ250" s="12">
        <f t="shared" si="129"/>
        <v>83706.260189861685</v>
      </c>
      <c r="BR250" s="10">
        <f t="shared" si="130"/>
        <v>26729.186284424053</v>
      </c>
      <c r="BS250" s="15">
        <v>0</v>
      </c>
      <c r="BT250" s="30">
        <f t="shared" si="131"/>
        <v>0.75796551616561092</v>
      </c>
    </row>
    <row r="251" spans="1:72" ht="17.100000000000001" customHeight="1" x14ac:dyDescent="0.2">
      <c r="A251" s="136">
        <v>246</v>
      </c>
      <c r="B251" s="39" t="s">
        <v>98</v>
      </c>
      <c r="C251" s="36">
        <v>52</v>
      </c>
      <c r="D251" s="22">
        <f>'[1]Прибирання сходових кліто'!H252+'[2]по будинку'!P251+'[3]по будинку'!O251+'[4]по будинку'!O251+'[5]по будинку'!O251+'[6]по будинку'!O251+'[7]по будинку'!O251+'[8]по будинку'!O251+'[9]по будинку'!O251+'[10]по будинку'!O251+'[11]по будинку'!O251+'[12]по будинку'!O251</f>
        <v>28297.136699999995</v>
      </c>
      <c r="E251" s="11">
        <f>'[1]Прибирання сходових кліто'!Y252+'[2]по будинку'!Q251+'[3]по будинку'!P251+'[4]по будинку'!P251+'[5]по будинку'!P251+'[6]по будинку'!P251+'[7]по будинку'!P251+'[8]по будинку'!P251+'[9]по будинку'!P251+'[10]по будинку'!P251+'[11]по будинку'!P251+'[12]по будинку'!P251</f>
        <v>28966.54820085641</v>
      </c>
      <c r="F251" s="10">
        <v>0</v>
      </c>
      <c r="G251" s="23">
        <f>E251-D251</f>
        <v>669.41150085641493</v>
      </c>
      <c r="H251" s="17">
        <f>'[1]Прибирання прибуд терит.'!H251+'[2]по будинку'!T251+'[3]по будинку'!S251+'[4]по будинку'!S251+'[5]по будинку'!S251+'[6]по будинку'!S251+'[7]по будинку'!S251+'[8]по будинку'!S251+'[9]по будинку'!S251+'[10]по будинку'!S251+'[11]по будинку'!S251+'[12]по будинку'!S251</f>
        <v>32096.01149999999</v>
      </c>
      <c r="I251" s="11">
        <f>'[1]Прибирання прибуд терит.'!AG251+'[2]по будинку'!U251+'[3]по будинку'!T251+'[4]по будинку'!T251+'[5]по будинку'!T251+'[6]по будинку'!T251+'[7]по будинку'!T251+'[8]по будинку'!T251+'[9]по будинку'!T251+'[10]по будинку'!T251+'[11]по будинку'!T251+'[12]по будинку'!T251</f>
        <v>46342.548193055583</v>
      </c>
      <c r="J251" s="10">
        <v>0</v>
      </c>
      <c r="K251" s="23">
        <f t="shared" si="116"/>
        <v>14246.536693055594</v>
      </c>
      <c r="L251" s="22">
        <f>'[1]Вивезення та знешкодження ТПВ'!H253+'[2]по будинку'!X251+'[3]по будинку'!W251+'[4]по будинку'!W251+'[5]по будинку'!W251</f>
        <v>7780.9724999999989</v>
      </c>
      <c r="M251" s="10">
        <f>'[1]Вивезення та знешкодження ТПВ'!V253+'[2]по будинку'!Y251+'[3]по будинку'!X251+'[4]по будинку'!X251+'[5]по будинку'!X251</f>
        <v>8531.130557554121</v>
      </c>
      <c r="N251" s="10">
        <v>0</v>
      </c>
      <c r="O251" s="15">
        <f t="shared" si="117"/>
        <v>750.15805755412202</v>
      </c>
      <c r="P251" s="17">
        <f>'[1]Приб підвал, тех.поверхів,покр '!H253+'[2]по будинку'!AB251+'[3]по будинку'!AA251+'[4]по будинку'!AA251+'[5]по будинку'!AA251+'[6]по будинку'!AA251+'[7]по будинку'!AA251+'[8]по будинку'!AA251+'[9]по будинку'!AA251+'[10]по будинку'!AA251+'[11]по будинку'!AA251+'[12]по будинку'!AA251</f>
        <v>821.30265000000009</v>
      </c>
      <c r="Q251" s="11">
        <f>'[1]Приб підвал, тех.поверхів,покр '!Q253+'[2]по будинку'!AC251+'[3]по будинку'!AB251+'[4]по будинку'!AB251+'[5]по будинку'!AB251+'[6]по будинку'!AB251+'[7]по будинку'!AB251+'[8]по будинку'!AB251+'[9]по будинку'!AB251+'[10]по будинку'!AB251+'[11]по будинку'!AB251+'[12]по будинку'!AB251</f>
        <v>407.81110800336114</v>
      </c>
      <c r="R251" s="10">
        <f t="shared" si="118"/>
        <v>413.49154199663894</v>
      </c>
      <c r="S251" s="23">
        <v>0</v>
      </c>
      <c r="T251" s="17">
        <f>'[1]ТО ліфтів'!H253+'[2]по будинку'!AF251+'[3]по будинку'!AE251+'[4]по будинку'!AE251+'[5]по будинку'!AE251+'[6]по будинку'!AE251+'[7]по будинку'!AE251+'[8]по будинку'!AE251+'[9]по будинку'!AE251+'[10]по будинку'!AE251+'[11]по будинку'!AE251+'[12]по будинку'!AE251</f>
        <v>21106.937760000001</v>
      </c>
      <c r="U251" s="10">
        <f>'[1]ТО ліфтів'!Q253+'[2]по будинку'!AG251+'[3]по будинку'!AF251+'[4]по будинку'!AF251+'[5]по будинку'!AF251+'[6]по будинку'!AF251+'[7]по будинку'!AF251+'[8]по будинку'!AF251+'[9]по будинку'!AF251+'[10]по будинку'!AF251+'[11]по будинку'!AF251+'[12]по будинку'!AF251</f>
        <v>20210.454988167869</v>
      </c>
      <c r="V251" s="10">
        <f t="shared" si="119"/>
        <v>896.48277183213213</v>
      </c>
      <c r="W251" s="23">
        <v>0</v>
      </c>
      <c r="X251" s="17">
        <f>'[1]Обслуг. дисп.'!H253+'[2]по будинку'!AJ251+'[3]по будинку'!AI251+'[4]по будинку'!AI251+'[5]по будинку'!AI251+'[6]по будинку'!AI251+'[7]по будинку'!AI251+'[8]по будинку'!AI251+'[9]по будинку'!AI251+'[10]по будинку'!AI251+'[11]по будинку'!AI251+'[12]по будинку'!AI251</f>
        <v>0</v>
      </c>
      <c r="Y251" s="10">
        <f>'[1]Обслуг. дисп.'!O253+'[2]по будинку'!AK251+'[3]по будинку'!AJ251+'[4]по будинку'!AJ251+'[5]по будинку'!AJ251+'[6]по будинку'!AJ251+'[7]по будинку'!AJ251+'[8]по будинку'!AJ251+'[9]по будинку'!AJ251+'[10]по будинку'!AJ251+'[11]по будинку'!AJ251+'[12]по будинку'!AJ251</f>
        <v>0</v>
      </c>
      <c r="Z251" s="10">
        <f t="shared" si="121"/>
        <v>0</v>
      </c>
      <c r="AA251" s="27">
        <f t="shared" si="122"/>
        <v>0</v>
      </c>
      <c r="AB251" s="17">
        <f>'[1]ТО внутр. буд.сист'!H251+'[2]по будинку'!AN251+'[3]по будинку'!AM251+'[4]по будинку'!AM251+'[5]по будинку'!AM251+'[6]по будинку'!AM251+'[7]по будинку'!AM251+'[8]по будинку'!AM251+'[9]по будинку'!AM251+'[10]по будинку'!AM251+'[11]по будинку'!AM251+'[12]по будинку'!AM251</f>
        <v>28658.781900000009</v>
      </c>
      <c r="AC251" s="10">
        <f>'[1]ТО внутр. буд.сист'!W251+'[2]по будинку'!AO251+'[3]по будинку'!AN251+'[4]по будинку'!AN251+'[5]по будинку'!AN251+'[6]по будинку'!AN251+'[7]по будинку'!AN251+'[8]по будинку'!AN251+'[9]по будинку'!AN251+'[10]по будинку'!AN251+'[11]по будинку'!AN251+'[12]по будинку'!AN251</f>
        <v>18812.953110303672</v>
      </c>
      <c r="AD251" s="10">
        <f t="shared" si="133"/>
        <v>9845.8287896963375</v>
      </c>
      <c r="AE251" s="23">
        <v>0</v>
      </c>
      <c r="AF251" s="17">
        <f>[1]Дератизація!H252+'[2]по будинку'!AR251+'[3]по будинку'!AQ251+'[4]по будинку'!AQ251+'[5]по будинку'!AQ251+'[6]по будинку'!AQ251+'[7]по будинку'!AQ251+'[8]по будинку'!AQ251+'[9]по будинку'!AQ251+'[10]по будинку'!AQ251+'[11]по будинку'!AQ251+'[12]по будинку'!AQ251</f>
        <v>1282.1602499999999</v>
      </c>
      <c r="AG251" s="10">
        <f>[1]Дератизація!O252+'[2]по будинку'!AS251+'[3]по будинку'!AR251+'[4]по будинку'!AR251+'[5]по будинку'!AR251+'[6]по будинку'!AR251+'[7]по будинку'!AR251+'[8]по будинку'!AR251+'[9]по будинку'!AR251+'[10]по будинку'!AR251+'[11]по будинку'!AR251+'[12]по будинку'!AR251</f>
        <v>1061.9141467787231</v>
      </c>
      <c r="AH251" s="10">
        <f t="shared" si="123"/>
        <v>220.24610322127683</v>
      </c>
      <c r="AI251" s="23">
        <v>0</v>
      </c>
      <c r="AJ251" s="17">
        <f>[1]Дезінсекція!H253+'[2]по будинку'!AV251+'[3]по будинку'!AU251+'[4]по будинку'!AU251+'[5]по будинку'!AU251+'[6]по будинку'!AU251+'[7]по будинку'!AU251+'[8]по будинку'!AU251+'[9]по будинку'!AU251+'[10]по будинку'!AU251+'[11]по будинку'!AU251+'[12]по будинку'!AU251</f>
        <v>48.006000000000007</v>
      </c>
      <c r="AK251" s="10">
        <f>[1]Дезінсекція!O253+'[2]по будинку'!AW251+'[3]по будинку'!AV251+'[4]по будинку'!AV251+'[5]по будинку'!AV251+'[6]по будинку'!AV251+'[7]по будинку'!AV251+'[8]по будинку'!AV251+'[9]по будинку'!AV251+'[10]по будинку'!AV251+'[11]по будинку'!AV251+'[12]по будинку'!AV251</f>
        <v>0</v>
      </c>
      <c r="AL251" s="10">
        <f t="shared" si="124"/>
        <v>48.006000000000007</v>
      </c>
      <c r="AM251" s="23">
        <v>0</v>
      </c>
      <c r="AN251" s="17">
        <f>'[1]Обслуг. ДВК'!H253+'[2]по будинку'!AZ251+'[3]по будинку'!AY251+'[4]по будинку'!AY251+'[5]по будинку'!AY251+'[6]по будинку'!AY251+'[7]по будинку'!AY251+'[8]по будинку'!AY251+'[9]по будинку'!AY251+'[10]по будинку'!AY251+'[11]по будинку'!AY251+'[12]по будинку'!AY251</f>
        <v>2440.3049999999998</v>
      </c>
      <c r="AO251" s="10">
        <f>'[1]Обслуг. ДВК'!Q253+'[2]по будинку'!BA251+'[3]по будинку'!AZ251+'[4]по будинку'!AZ251+'[5]по будинку'!AZ251+'[6]по будинку'!AZ251+'[7]по будинку'!AZ251+'[8]по будинку'!AZ251+'[9]по будинку'!AZ251+'[10]по будинку'!AZ251+'[11]по будинку'!AZ251+'[12]по будинку'!AZ251</f>
        <v>3978.7427106593968</v>
      </c>
      <c r="AP251" s="10">
        <v>0</v>
      </c>
      <c r="AQ251" s="23">
        <f t="shared" si="147"/>
        <v>1538.437710659397</v>
      </c>
      <c r="AR251" s="17">
        <f>'[1]ТО мереж електропост.'!H254+'[2]по будинку'!BD251+'[3]по будинку'!BC251+'[4]по будинку'!BC251+'[5]по будинку'!BC251+'[6]по будинку'!BC251+'[7]по будинку'!BC251+'[8]по будинку'!BC251+'[9]по будинку'!BC251+'[10]по будинку'!BC251+'[11]по будинку'!BC251+'[12]по будинку'!BC251</f>
        <v>9064.3328999999976</v>
      </c>
      <c r="AS251" s="11">
        <f>'[1]ТО мереж електропост.'!P254+'[2]по будинку'!BE251+'[3]по будинку'!BD251+'[4]по будинку'!BD251+'[5]по будинку'!BD251+'[6]по будинку'!BD251+'[7]по будинку'!BD251+'[8]по будинку'!BD251+'[9]по будинку'!BD251+'[10]по будинку'!BD251+'[11]по будинку'!BD251+'[12]по будинку'!BD251</f>
        <v>10535.866092390766</v>
      </c>
      <c r="AT251" s="10">
        <f t="shared" si="136"/>
        <v>-1471.5331923907688</v>
      </c>
      <c r="AU251" s="23">
        <v>0</v>
      </c>
      <c r="AV251" s="17">
        <f>'[1]ПР констр.'!H253+'[2]по будинку'!BH251+'[3]по будинку'!BG251+'[4]по будинку'!BG251+'[5]по будинку'!BG251+'[6]по будинку'!BG251+'[7]по будинку'!BG251+'[8]по будинку'!BG251+'[9]по будинку'!BG251+'[10]по будинку'!BG251+'[11]по будинку'!BG251+'[12]по будинку'!BG251</f>
        <v>51603.249599999988</v>
      </c>
      <c r="AW251" s="10">
        <v>62036.79</v>
      </c>
      <c r="AX251" s="10">
        <v>0</v>
      </c>
      <c r="AY251" s="23">
        <f>AW251-AV251</f>
        <v>10433.540400000013</v>
      </c>
      <c r="AZ251" s="17">
        <f>'[1]Прибирання та вивезення снігу'!H252+'[2]по будинку'!BL251+'[3]по будинку'!BK251+'[4]по будинку'!BK251+'[5]по будинку'!BK251+'[6]по будинку'!BK251+'[7]по будинку'!BK251+'[8]по будинку'!BK251+'[9]по будинку'!BK251+'[10]по будинку'!BK251+'[11]по будинку'!BK251+'[12]по будинку'!BK251</f>
        <v>6020.7524999999987</v>
      </c>
      <c r="BA251" s="10">
        <f>'[1]Прибирання та вивезення снігу'!R252+'[2]по будинку'!BM251+'[3]по будинку'!BL251+'[4]по будинку'!BL251+'[5]по будинку'!BL251+'[6]по будинку'!BL251+'[7]по будинку'!BL251+'[8]по будинку'!BL251+'[9]по будинку'!BL251+'[10]по будинку'!BL251+'[11]по будинку'!BL251+'[12]по будинку'!BL251</f>
        <v>3420.1142616708453</v>
      </c>
      <c r="BB251" s="10">
        <f t="shared" si="159"/>
        <v>2600.6382383291534</v>
      </c>
      <c r="BC251" s="23">
        <v>0</v>
      </c>
      <c r="BD251" s="17">
        <f>'[1]експлуатація номерних знаків'!H253+'[2]по будинку'!BP251+'[3]по будинку'!BO251+'[4]по будинку'!BO251+'[5]по будинку'!BO251+'[6]по будинку'!BO251+'[7]по будинку'!BO251+'[8]по будинку'!BO251+'[9]по будинку'!BO251+'[10]по будинку'!BO251+'[11]по будинку'!BO251+'[12]по будинку'!BO251</f>
        <v>16.802099999999996</v>
      </c>
      <c r="BE251" s="10">
        <f>'[1]експлуатація номерних знаків'!P253+'[2]по будинку'!BQ251+'[3]по будинку'!BP251+'[4]по будинку'!BP251+'[5]по будинку'!BP251+'[6]по будинку'!BP251+'[7]по будинку'!BP251+'[8]по будинку'!BP251+'[9]по будинку'!BP251+'[10]по будинку'!BP251+'[11]по будинку'!BP251+'[12]по будинку'!BP251</f>
        <v>0</v>
      </c>
      <c r="BF251" s="12">
        <f t="shared" si="125"/>
        <v>16.802099999999996</v>
      </c>
      <c r="BG251" s="29">
        <v>0</v>
      </c>
      <c r="BH251" s="17">
        <f>'[1]Освітлення місць загального кор'!H253+'[2]по будинку'!BT251+'[3]по будинку'!BS251+'[4]по будинку'!BS251+'[5]по будинку'!BS251+'[6]по будинку'!BS251+'[7]по будинку'!BS251+'[8]по будинку'!BS251+'[9]по будинку'!BS251+'[10]по будинку'!BS251+'[11]по будинку'!BS251+'[12]по будинку'!BS251</f>
        <v>15653.556449999995</v>
      </c>
      <c r="BI251" s="10">
        <f>'[1]Освітлення місць загального кор'!Q253+'[2]по будинку'!BU251+'[3]по будинку'!BT251+'[4]по будинку'!BT251+'[5]по будинку'!BT251+'[6]по будинку'!BT251+'[7]по будинку'!BT251+'[8]по будинку'!BT251+'[9]по будинку'!BT251+'[10]по будинку'!BT251+'[11]по будинку'!BT251+'[12]по будинку'!BT251</f>
        <v>20483.092809851711</v>
      </c>
      <c r="BJ251" s="10">
        <v>0</v>
      </c>
      <c r="BK251" s="27">
        <f t="shared" si="137"/>
        <v>4829.536359851716</v>
      </c>
      <c r="BL251" s="17">
        <f>'[1]Енергопостачання ліфтів'!H253+'[2]по будинку'!BX251+'[3]по будинку'!BW251+'[4]по будинку'!BW251+'[5]по будинку'!BW251+'[6]по будинку'!BW251+'[7]по будинку'!BW251+'[8]по будинку'!BW251+'[9]по будинку'!BW251+'[10]по будинку'!BW251+'[11]по будинку'!BW251+'[12]по будинку'!BW251</f>
        <v>27197.773119999991</v>
      </c>
      <c r="BM251" s="10">
        <f>'[1]Енергопостачання ліфтів'!P253+'[2]по будинку'!BY251+'[3]по будинку'!BX251+'[4]по будинку'!BX251+'[5]по будинку'!BX251+'[6]по будинку'!BX251+'[7]по будинку'!BX251+'[8]по будинку'!BX251+'[9]по будинку'!BX251+'[10]по будинку'!BX251+'[11]по будинку'!BX251+'[12]по будинку'!BX251</f>
        <v>33338.201179670388</v>
      </c>
      <c r="BN251" s="10">
        <v>0</v>
      </c>
      <c r="BO251" s="23">
        <v>0</v>
      </c>
      <c r="BP251" s="134">
        <f t="shared" si="129"/>
        <v>232088.08092999997</v>
      </c>
      <c r="BQ251" s="12">
        <f t="shared" si="129"/>
        <v>258126.16735896288</v>
      </c>
      <c r="BR251" s="10">
        <v>0</v>
      </c>
      <c r="BS251" s="15">
        <f t="shared" si="139"/>
        <v>26038.08642896291</v>
      </c>
      <c r="BT251" s="30">
        <f t="shared" si="131"/>
        <v>1.1121905369919287</v>
      </c>
    </row>
    <row r="252" spans="1:72" ht="17.100000000000001" customHeight="1" x14ac:dyDescent="0.2">
      <c r="A252" s="135">
        <v>247</v>
      </c>
      <c r="B252" s="39" t="s">
        <v>98</v>
      </c>
      <c r="C252" s="36">
        <v>60</v>
      </c>
      <c r="D252" s="22">
        <f>'[1]Прибирання сходових кліто'!H253+'[2]по будинку'!P252+'[3]по будинку'!O252+'[4]по будинку'!O252+'[5]по будинку'!O252+'[6]по будинку'!O252+'[7]по будинку'!O252+'[8]по будинку'!O252+'[9]по будинку'!O252+'[10]по будинку'!O252+'[11]по будинку'!O252+'[12]по будинку'!O252</f>
        <v>39538.186940000007</v>
      </c>
      <c r="E252" s="11">
        <f>'[1]Прибирання сходових кліто'!Y253+'[2]по будинку'!Q252+'[3]по будинку'!P252+'[4]по будинку'!P252+'[5]по будинку'!P252+'[6]по будинку'!P252+'[7]по будинку'!P252+'[8]по будинку'!P252+'[9]по будинку'!P252+'[10]по будинку'!P252+'[11]по будинку'!P252+'[12]по будинку'!P252</f>
        <v>39058.190689096395</v>
      </c>
      <c r="F252" s="10">
        <f t="shared" si="132"/>
        <v>479.99625090361224</v>
      </c>
      <c r="G252" s="23">
        <v>0</v>
      </c>
      <c r="H252" s="17">
        <f>'[1]Прибирання прибуд терит.'!H252+'[2]по будинку'!T252+'[3]по будинку'!S252+'[4]по будинку'!S252+'[5]по будинку'!S252+'[6]по будинку'!S252+'[7]по будинку'!S252+'[8]по будинку'!S252+'[9]по будинку'!S252+'[10]по будинку'!S252+'[11]по будинку'!S252+'[12]по будинку'!S252</f>
        <v>75379.821999999986</v>
      </c>
      <c r="I252" s="11">
        <f>'[1]Прибирання прибуд терит.'!AG252+'[2]по будинку'!U252+'[3]по будинку'!T252+'[4]по будинку'!T252+'[5]по будинку'!T252+'[6]по будинку'!T252+'[7]по будинку'!T252+'[8]по будинку'!T252+'[9]по будинку'!T252+'[10]по будинку'!T252+'[11]по будинку'!T252+'[12]по будинку'!T252</f>
        <v>100880.40978407224</v>
      </c>
      <c r="J252" s="10">
        <v>0</v>
      </c>
      <c r="K252" s="23">
        <f t="shared" si="116"/>
        <v>25500.587784072253</v>
      </c>
      <c r="L252" s="22">
        <f>'[1]Вивезення та знешкодження ТПВ'!H254+'[2]по будинку'!X252+'[3]по будинку'!W252+'[4]по будинку'!W252+'[5]по будинку'!W252</f>
        <v>13806.485000000001</v>
      </c>
      <c r="M252" s="10">
        <f>'[1]Вивезення та знешкодження ТПВ'!V254+'[2]по будинку'!Y252+'[3]по будинку'!X252+'[4]по будинку'!X252+'[5]по будинку'!X252</f>
        <v>15694.558075328619</v>
      </c>
      <c r="N252" s="10">
        <v>0</v>
      </c>
      <c r="O252" s="15">
        <f t="shared" si="117"/>
        <v>1888.0730753286189</v>
      </c>
      <c r="P252" s="17">
        <f>'[1]Приб підвал, тех.поверхів,покр '!H254+'[2]по будинку'!AB252+'[3]по будинку'!AA252+'[4]по будинку'!AA252+'[5]по будинку'!AA252+'[6]по будинку'!AA252+'[7]по будинку'!AA252+'[8]по будинку'!AA252+'[9]по будинку'!AA252+'[10]по будинку'!AA252+'[11]по будинку'!AA252+'[12]по будинку'!AA252</f>
        <v>2074.2002400000001</v>
      </c>
      <c r="Q252" s="11">
        <f>'[1]Приб підвал, тех.поверхів,покр '!Q254+'[2]по будинку'!AC252+'[3]по будинку'!AB252+'[4]по будинку'!AB252+'[5]по будинку'!AB252+'[6]по будинку'!AB252+'[7]по будинку'!AB252+'[8]по будинку'!AB252+'[9]по будинку'!AB252+'[10]по будинку'!AB252+'[11]по будинку'!AB252+'[12]по будинку'!AB252</f>
        <v>1056.3074859873145</v>
      </c>
      <c r="R252" s="10">
        <f t="shared" si="118"/>
        <v>1017.8927540126856</v>
      </c>
      <c r="S252" s="23">
        <v>0</v>
      </c>
      <c r="T252" s="17">
        <f>'[1]ТО ліфтів'!H254+'[2]по будинку'!AF252+'[3]по будинку'!AE252+'[4]по будинку'!AE252+'[5]по будинку'!AE252+'[6]по будинку'!AE252+'[7]по будинку'!AE252+'[8]по будинку'!AE252+'[9]по будинку'!AE252+'[10]по будинку'!AE252+'[11]по будинку'!AE252+'[12]по будинку'!AE252</f>
        <v>31684.277702857144</v>
      </c>
      <c r="U252" s="10">
        <f>'[1]ТО ліфтів'!Q254+'[2]по будинку'!AG252+'[3]по будинку'!AF252+'[4]по будинку'!AF252+'[5]по будинку'!AF252+'[6]по будинку'!AF252+'[7]по будинку'!AF252+'[8]по будинку'!AF252+'[9]по будинку'!AF252+'[10]по будинку'!AF252+'[11]по будинку'!AF252+'[12]по будинку'!AF252</f>
        <v>30295.595831686514</v>
      </c>
      <c r="V252" s="10">
        <f t="shared" si="119"/>
        <v>1388.6818711706292</v>
      </c>
      <c r="W252" s="23">
        <v>0</v>
      </c>
      <c r="X252" s="17">
        <f>'[1]Обслуг. дисп.'!H254+'[2]по будинку'!AJ252+'[3]по будинку'!AI252+'[4]по будинку'!AI252+'[5]по будинку'!AI252+'[6]по будинку'!AI252+'[7]по будинку'!AI252+'[8]по будинку'!AI252+'[9]по будинку'!AI252+'[10]по будинку'!AI252+'[11]по будинку'!AI252+'[12]по будинку'!AI252</f>
        <v>0</v>
      </c>
      <c r="Y252" s="10">
        <f>'[1]Обслуг. дисп.'!O254+'[2]по будинку'!AK252+'[3]по будинку'!AJ252+'[4]по будинку'!AJ252+'[5]по будинку'!AJ252+'[6]по будинку'!AJ252+'[7]по будинку'!AJ252+'[8]по будинку'!AJ252+'[9]по будинку'!AJ252+'[10]по будинку'!AJ252+'[11]по будинку'!AJ252+'[12]по будинку'!AJ252</f>
        <v>0</v>
      </c>
      <c r="Z252" s="10">
        <f t="shared" si="121"/>
        <v>0</v>
      </c>
      <c r="AA252" s="27">
        <v>0</v>
      </c>
      <c r="AB252" s="17">
        <f>'[1]ТО внутр. буд.сист'!H252+'[2]по будинку'!AN252+'[3]по будинку'!AM252+'[4]по будинку'!AM252+'[5]по будинку'!AM252+'[6]по будинку'!AM252+'[7]по будинку'!AM252+'[8]по будинку'!AM252+'[9]по будинку'!AM252+'[10]по будинку'!AM252+'[11]по будинку'!AM252+'[12]по будинку'!AM252</f>
        <v>49943.614699999991</v>
      </c>
      <c r="AC252" s="10">
        <f>'[1]ТО внутр. буд.сист'!W252+'[2]по будинку'!AO252+'[3]по будинку'!AN252+'[4]по будинку'!AN252+'[5]по будинку'!AN252+'[6]по будинку'!AN252+'[7]по будинку'!AN252+'[8]по будинку'!AN252+'[9]по будинку'!AN252+'[10]по будинку'!AN252+'[11]по будинку'!AN252+'[12]по будинку'!AN252</f>
        <v>41505.784986262195</v>
      </c>
      <c r="AD252" s="10">
        <f t="shared" si="133"/>
        <v>8437.8297137377958</v>
      </c>
      <c r="AE252" s="23">
        <v>0</v>
      </c>
      <c r="AF252" s="17">
        <f>[1]Дератизація!H253+'[2]по будинку'!AR252+'[3]по будинку'!AQ252+'[4]по будинку'!AQ252+'[5]по будинку'!AQ252+'[6]по будинку'!AQ252+'[7]по будинку'!AQ252+'[8]по будинку'!AQ252+'[9]по будинку'!AQ252+'[10]по будинку'!AQ252+'[11]по будинку'!AQ252+'[12]по будинку'!AQ252</f>
        <v>2713.9604800000002</v>
      </c>
      <c r="AG252" s="10">
        <f>[1]Дератизація!O253+'[2]по будинку'!AS252+'[3]по будинку'!AR252+'[4]по будинку'!AR252+'[5]по будинку'!AR252+'[6]по будинку'!AR252+'[7]по будинку'!AR252+'[8]по будинку'!AR252+'[9]по будинку'!AR252+'[10]по будинку'!AR252+'[11]по будинку'!AR252+'[12]по будинку'!AR252</f>
        <v>2244.2602313332259</v>
      </c>
      <c r="AH252" s="10">
        <f t="shared" si="123"/>
        <v>469.70024866677431</v>
      </c>
      <c r="AI252" s="23">
        <v>0</v>
      </c>
      <c r="AJ252" s="17">
        <f>[1]Дезінсекція!H254+'[2]по будинку'!AV252+'[3]по будинку'!AU252+'[4]по будинку'!AU252+'[5]по будинку'!AU252+'[6]по будинку'!AU252+'[7]по будинку'!AU252+'[8]по будинку'!AU252+'[9]по будинку'!AU252+'[10]по будинку'!AU252+'[11]по будинку'!AU252+'[12]по будинку'!AU252</f>
        <v>96.107479999999995</v>
      </c>
      <c r="AK252" s="10">
        <f>[1]Дезінсекція!O254+'[2]по будинку'!AW252+'[3]по будинку'!AV252+'[4]по будинку'!AV252+'[5]по будинку'!AV252+'[6]по будинку'!AV252+'[7]по будинку'!AV252+'[8]по будинку'!AV252+'[9]по будинку'!AV252+'[10]по будинку'!AV252+'[11]по будинку'!AV252+'[12]по будинку'!AV252</f>
        <v>0</v>
      </c>
      <c r="AL252" s="10">
        <f t="shared" si="124"/>
        <v>96.107479999999995</v>
      </c>
      <c r="AM252" s="23">
        <v>0</v>
      </c>
      <c r="AN252" s="17">
        <f>'[1]Обслуг. ДВК'!H254+'[2]по будинку'!AZ252+'[3]по будинку'!AY252+'[4]по будинку'!AY252+'[5]по будинку'!AY252+'[6]по будинку'!AY252+'[7]по будинку'!AY252+'[8]по будинку'!AY252+'[9]по будинку'!AY252+'[10]по будинку'!AY252+'[11]по будинку'!AY252+'[12]по будинку'!AY252</f>
        <v>3980.5710000000008</v>
      </c>
      <c r="AO252" s="10">
        <f>'[1]Обслуг. ДВК'!Q254+'[2]по будинку'!BA252+'[3]по будинку'!AZ252+'[4]по будинку'!AZ252+'[5]по будинку'!AZ252+'[6]по будинку'!AZ252+'[7]по будинку'!AZ252+'[8]по будинку'!AZ252+'[9]по будинку'!AZ252+'[10]по будинку'!AZ252+'[11]по будинку'!AZ252+'[12]по будинку'!AZ252</f>
        <v>5665.2934152560911</v>
      </c>
      <c r="AP252" s="10">
        <v>0</v>
      </c>
      <c r="AQ252" s="23">
        <f t="shared" si="147"/>
        <v>1684.7224152560902</v>
      </c>
      <c r="AR252" s="17">
        <f>'[1]ТО мереж електропост.'!H255+'[2]по будинку'!BD252+'[3]по будинку'!BC252+'[4]по будинку'!BC252+'[5]по будинку'!BC252+'[6]по будинку'!BC252+'[7]по будинку'!BC252+'[8]по будинку'!BC252+'[9]по будинку'!BC252+'[10]по будинку'!BC252+'[11]по будинку'!BC252+'[12]по будинку'!BC252</f>
        <v>16129.560579999999</v>
      </c>
      <c r="AS252" s="11">
        <f>'[1]ТО мереж електропост.'!P255+'[2]по будинку'!BE252+'[3]по будинку'!BD252+'[4]по будинку'!BD252+'[5]по будинку'!BD252+'[6]по будинку'!BD252+'[7]по будинку'!BD252+'[8]по будинку'!BD252+'[9]по будинку'!BD252+'[10]по будинку'!BD252+'[11]по будинку'!BD252+'[12]по будинку'!BD252</f>
        <v>22651.525901847046</v>
      </c>
      <c r="AT252" s="10">
        <f t="shared" si="136"/>
        <v>-6521.9653218470467</v>
      </c>
      <c r="AU252" s="23">
        <v>0</v>
      </c>
      <c r="AV252" s="17">
        <f>'[1]ПР констр.'!H254+'[2]по будинку'!BH252+'[3]по будинку'!BG252+'[4]по будинку'!BG252+'[5]по будинку'!BG252+'[6]по будинку'!BG252+'[7]по будинку'!BG252+'[8]по будинку'!BG252+'[9]по будинку'!BG252+'[10]по будинку'!BG252+'[11]по будинку'!BG252+'[12]по будинку'!BG252</f>
        <v>90784.273159999997</v>
      </c>
      <c r="AW252" s="10">
        <v>86146.709999999992</v>
      </c>
      <c r="AX252" s="10">
        <f t="shared" si="135"/>
        <v>4637.5631600000052</v>
      </c>
      <c r="AY252" s="23">
        <v>0</v>
      </c>
      <c r="AZ252" s="17">
        <f>'[1]Прибирання та вивезення снігу'!H253+'[2]по будинку'!BL252+'[3]по будинку'!BK252+'[4]по будинку'!BK252+'[5]по будинку'!BK252+'[6]по будинку'!BK252+'[7]по будинку'!BK252+'[8]по будинку'!BK252+'[9]по будинку'!BK252+'[10]по будинку'!BK252+'[11]по будинку'!BK252+'[12]по будинку'!BK252</f>
        <v>12696.945660000001</v>
      </c>
      <c r="BA252" s="10">
        <f>'[1]Прибирання та вивезення снігу'!R253+'[2]по будинку'!BM252+'[3]по будинку'!BL252+'[4]по будинку'!BL252+'[5]по будинку'!BL252+'[6]по будинку'!BL252+'[7]по будинку'!BL252+'[8]по будинку'!BL252+'[9]по будинку'!BL252+'[10]по будинку'!BL252+'[11]по будинку'!BL252+'[12]по будинку'!BL252</f>
        <v>3063.6210920156982</v>
      </c>
      <c r="BB252" s="10">
        <f t="shared" si="115"/>
        <v>9633.3245679843021</v>
      </c>
      <c r="BC252" s="23">
        <v>0</v>
      </c>
      <c r="BD252" s="17">
        <f>'[1]експлуатація номерних знаків'!H254+'[2]по будинку'!BP252+'[3]по будинку'!BO252+'[4]по будинку'!BO252+'[5]по будинку'!BO252+'[6]по будинку'!BO252+'[7]по будинку'!BO252+'[8]по будинку'!BO252+'[9]по будинку'!BO252+'[10]по будинку'!BO252+'[11]по будинку'!BO252+'[12]по будинку'!BO252</f>
        <v>20.082160000000002</v>
      </c>
      <c r="BE252" s="10">
        <f>'[1]експлуатація номерних знаків'!P254+'[2]по будинку'!BQ252+'[3]по будинку'!BP252+'[4]по будинку'!BP252+'[5]по будинку'!BP252+'[6]по будинку'!BP252+'[7]по будинку'!BP252+'[8]по будинку'!BP252+'[9]по будинку'!BP252+'[10]по будинку'!BP252+'[11]по будинку'!BP252+'[12]по будинку'!BP252</f>
        <v>0</v>
      </c>
      <c r="BF252" s="12">
        <f t="shared" si="125"/>
        <v>20.082160000000002</v>
      </c>
      <c r="BG252" s="29">
        <v>0</v>
      </c>
      <c r="BH252" s="17">
        <f>'[1]Освітлення місць загального кор'!H254+'[2]по будинку'!BT252+'[3]по будинку'!BS252+'[4]по будинку'!BS252+'[5]по будинку'!BS252+'[6]по будинку'!BS252+'[7]по будинку'!BS252+'[8]по будинку'!BS252+'[9]по будинку'!BS252+'[10]по будинку'!BS252+'[11]по будинку'!BS252+'[12]по будинку'!BS252</f>
        <v>36990.621499999994</v>
      </c>
      <c r="BI252" s="10">
        <f>'[1]Освітлення місць загального кор'!Q254+'[2]по будинку'!BU252+'[3]по будинку'!BT252+'[4]по будинку'!BT252+'[5]по будинку'!BT252+'[6]по будинку'!BT252+'[7]по будинку'!BT252+'[8]по будинку'!BT252+'[9]по будинку'!BT252+'[10]по будинку'!BT252+'[11]по будинку'!BT252+'[12]по будинку'!BT252</f>
        <v>34362.630679066555</v>
      </c>
      <c r="BJ252" s="10">
        <f>BH252-BI252</f>
        <v>2627.990820933439</v>
      </c>
      <c r="BK252" s="27">
        <v>0</v>
      </c>
      <c r="BL252" s="17">
        <f>'[1]Енергопостачання ліфтів'!H254+'[2]по будинку'!BX252+'[3]по будинку'!BW252+'[4]по будинку'!BW252+'[5]по будинку'!BW252+'[6]по будинку'!BW252+'[7]по будинку'!BW252+'[8]по будинку'!BW252+'[9]по будинку'!BW252+'[10]по будинку'!BW252+'[11]по будинку'!BW252+'[12]по будинку'!BW252</f>
        <v>20168.285200000002</v>
      </c>
      <c r="BM252" s="10">
        <f>'[1]Енергопостачання ліфтів'!P254+'[2]по будинку'!BY252+'[3]по будинку'!BX252+'[4]по будинку'!BX252+'[5]по будинку'!BX252+'[6]по будинку'!BX252+'[7]по будинку'!BX252+'[8]по будинку'!BX252+'[9]по будинку'!BX252+'[10]по будинку'!BX252+'[11]по будинку'!BX252+'[12]по будинку'!BX252</f>
        <v>55092.230771796181</v>
      </c>
      <c r="BN252" s="10">
        <v>0</v>
      </c>
      <c r="BO252" s="23">
        <f>BM252-BL252</f>
        <v>34923.945571796183</v>
      </c>
      <c r="BP252" s="134">
        <f t="shared" si="129"/>
        <v>396006.99380285712</v>
      </c>
      <c r="BQ252" s="12">
        <f t="shared" si="129"/>
        <v>437717.11894374806</v>
      </c>
      <c r="BR252" s="10">
        <v>0</v>
      </c>
      <c r="BS252" s="15">
        <f t="shared" si="139"/>
        <v>41710.125140890945</v>
      </c>
      <c r="BT252" s="30">
        <f t="shared" si="131"/>
        <v>1.1053267386526395</v>
      </c>
    </row>
    <row r="253" spans="1:72" ht="17.100000000000001" customHeight="1" x14ac:dyDescent="0.2">
      <c r="A253" s="136">
        <v>248</v>
      </c>
      <c r="B253" s="39" t="s">
        <v>98</v>
      </c>
      <c r="C253" s="36">
        <v>62</v>
      </c>
      <c r="D253" s="22">
        <f>'[1]Прибирання сходових кліто'!H254+'[2]по будинку'!P253+'[3]по будинку'!O253+'[4]по будинку'!O253+'[5]по будинку'!O253+'[6]по будинку'!O253+'[7]по будинку'!O253+'[8]по будинку'!O253+'[9]по будинку'!O253+'[10]по будинку'!O253+'[11]по будинку'!O253+'[12]по будинку'!O253</f>
        <v>27401.089260000004</v>
      </c>
      <c r="E253" s="11">
        <f>'[1]Прибирання сходових кліто'!Y254+'[2]по будинку'!Q253+'[3]по будинку'!P253+'[4]по будинку'!P253+'[5]по будинку'!P253+'[6]по будинку'!P253+'[7]по будинку'!P253+'[8]по будинку'!P253+'[9]по будинку'!P253+'[10]по будинку'!P253+'[11]по будинку'!P253+'[12]по будинку'!P253</f>
        <v>28502.941222711925</v>
      </c>
      <c r="F253" s="10">
        <v>0</v>
      </c>
      <c r="G253" s="23">
        <f>E253-D253</f>
        <v>1101.8519627119204</v>
      </c>
      <c r="H253" s="17">
        <f>'[1]Прибирання прибуд терит.'!H253+'[2]по будинку'!T253+'[3]по будинку'!S253+'[4]по будинку'!S253+'[5]по будинку'!S253+'[6]по будинку'!S253+'[7]по будинку'!S253+'[8]по будинку'!S253+'[9]по будинку'!S253+'[10]по будинку'!S253+'[11]по будинку'!S253+'[12]по будинку'!S253</f>
        <v>29610.809400000006</v>
      </c>
      <c r="I253" s="11">
        <f>'[1]Прибирання прибуд терит.'!AG253+'[2]по будинку'!U253+'[3]по будинку'!T253+'[4]по будинку'!T253+'[5]по будинку'!T253+'[6]по будинку'!T253+'[7]по будинку'!T253+'[8]по будинку'!T253+'[9]по будинку'!T253+'[10]по будинку'!T253+'[11]по будинку'!T253+'[12]по будинку'!T253</f>
        <v>47732.728379466942</v>
      </c>
      <c r="J253" s="10">
        <v>0</v>
      </c>
      <c r="K253" s="23">
        <f t="shared" si="116"/>
        <v>18121.918979466936</v>
      </c>
      <c r="L253" s="22">
        <f>'[1]Вивезення та знешкодження ТПВ'!H255+'[2]по будинку'!X253+'[3]по будинку'!W253+'[4]по будинку'!W253+'[5]по будинку'!W253</f>
        <v>7733.4209999999994</v>
      </c>
      <c r="M253" s="10">
        <f>'[1]Вивезення та знешкодження ТПВ'!V255+'[2]по будинку'!Y253+'[3]по будинку'!X253+'[4]по будинку'!X253+'[5]по будинку'!X253</f>
        <v>8920.7489938258332</v>
      </c>
      <c r="N253" s="10">
        <v>0</v>
      </c>
      <c r="O253" s="15">
        <f t="shared" si="117"/>
        <v>1187.3279938258338</v>
      </c>
      <c r="P253" s="17">
        <f>'[1]Приб підвал, тех.поверхів,покр '!H255+'[2]по будинку'!AB253+'[3]по будинку'!AA253+'[4]по будинку'!AA253+'[5]по будинку'!AA253+'[6]по будинку'!AA253+'[7]по будинку'!AA253+'[8]по будинку'!AA253+'[9]по будинку'!AA253+'[10]по будинку'!AA253+'[11]по будинку'!AA253+'[12]по будинку'!AA253</f>
        <v>1037.5173600000001</v>
      </c>
      <c r="Q253" s="11">
        <f>'[1]Приб підвал, тех.поверхів,покр '!Q255+'[2]по будинку'!AC253+'[3]по будинку'!AB253+'[4]по будинку'!AB253+'[5]по будинку'!AB253+'[6]по будинку'!AB253+'[7]по будинку'!AB253+'[8]по будинку'!AB253+'[9]по будинку'!AB253+'[10]по будинку'!AB253+'[11]по будинку'!AB253+'[12]по будинку'!AB253</f>
        <v>543.06196856140446</v>
      </c>
      <c r="R253" s="10">
        <f t="shared" si="118"/>
        <v>494.4553914385956</v>
      </c>
      <c r="S253" s="23">
        <v>0</v>
      </c>
      <c r="T253" s="17">
        <f>'[1]ТО ліфтів'!H255+'[2]по будинку'!AF253+'[3]по будинку'!AE253+'[4]по будинку'!AE253+'[5]по будинку'!AE253+'[6]по будинку'!AE253+'[7]по будинку'!AE253+'[8]по будинку'!AE253+'[9]по будинку'!AE253+'[10]по будинку'!AE253+'[11]по будинку'!AE253+'[12]по будинку'!AE253</f>
        <v>21130.93851428571</v>
      </c>
      <c r="U253" s="10">
        <f>'[1]ТО ліфтів'!Q255+'[2]по будинку'!AG253+'[3]по будинку'!AF253+'[4]по будинку'!AF253+'[5]по будинку'!AF253+'[6]по будинку'!AF253+'[7]по будинку'!AF253+'[8]по будинку'!AF253+'[9]по будинку'!AF253+'[10]по будинку'!AF253+'[11]по будинку'!AF253+'[12]по будинку'!AF253</f>
        <v>20268.492096703307</v>
      </c>
      <c r="V253" s="10">
        <f t="shared" si="119"/>
        <v>862.44641758240323</v>
      </c>
      <c r="W253" s="23">
        <v>0</v>
      </c>
      <c r="X253" s="17">
        <f>'[1]Обслуг. дисп.'!H255+'[2]по будинку'!AJ253+'[3]по будинку'!AI253+'[4]по будинку'!AI253+'[5]по будинку'!AI253+'[6]по будинку'!AI253+'[7]по будинку'!AI253+'[8]по будинку'!AI253+'[9]по будинку'!AI253+'[10]по будинку'!AI253+'[11]по будинку'!AI253+'[12]по будинку'!AI253</f>
        <v>0</v>
      </c>
      <c r="Y253" s="10">
        <f>'[1]Обслуг. дисп.'!O255+'[2]по будинку'!AK253+'[3]по будинку'!AJ253+'[4]по будинку'!AJ253+'[5]по будинку'!AJ253+'[6]по будинку'!AJ253+'[7]по будинку'!AJ253+'[8]по будинку'!AJ253+'[9]по будинку'!AJ253+'[10]по будинку'!AJ253+'[11]по будинку'!AJ253+'[12]по будинку'!AJ253</f>
        <v>0</v>
      </c>
      <c r="Z253" s="10">
        <f t="shared" si="121"/>
        <v>0</v>
      </c>
      <c r="AA253" s="27">
        <v>0</v>
      </c>
      <c r="AB253" s="17">
        <f>'[1]ТО внутр. буд.сист'!H253+'[2]по будинку'!AN253+'[3]по будинку'!AM253+'[4]по будинку'!AM253+'[5]по будинку'!AM253+'[6]по будинку'!AM253+'[7]по будинку'!AM253+'[8]по будинку'!AM253+'[9]по будинку'!AM253+'[10]по будинку'!AM253+'[11]по будинку'!AM253+'[12]по будинку'!AM253</f>
        <v>28571.693400000007</v>
      </c>
      <c r="AC253" s="10">
        <f>'[1]ТО внутр. буд.сист'!W253+'[2]по будинку'!AO253+'[3]по будинку'!AN253+'[4]по будинку'!AN253+'[5]по будинку'!AN253+'[6]по будинку'!AN253+'[7]по будинку'!AN253+'[8]по будинку'!AN253+'[9]по будинку'!AN253+'[10]по будинку'!AN253+'[11]по будинку'!AN253+'[12]по будинку'!AN253</f>
        <v>29801.552066632445</v>
      </c>
      <c r="AD253" s="10">
        <v>0</v>
      </c>
      <c r="AE253" s="23">
        <f t="shared" ref="AE253" si="160">AC253-AB253</f>
        <v>1229.8586666324372</v>
      </c>
      <c r="AF253" s="17">
        <f>[1]Дератизація!H254+'[2]по будинку'!AR253+'[3]по будинку'!AQ253+'[4]по будинку'!AQ253+'[5]по будинку'!AQ253+'[6]по будинку'!AQ253+'[7]по будинку'!AQ253+'[8]по будинку'!AQ253+'[9]по будинку'!AQ253+'[10]по будинку'!AQ253+'[11]по будинку'!AQ253+'[12]по будинку'!AQ253</f>
        <v>1481.13996</v>
      </c>
      <c r="AG253" s="10">
        <f>[1]Дератизація!O254+'[2]по будинку'!AS253+'[3]по будинку'!AR253+'[4]по будинку'!AR253+'[5]по будинку'!AR253+'[6]по будинку'!AR253+'[7]по будинку'!AR253+'[8]по будинку'!AR253+'[9]по будинку'!AR253+'[10]по будинку'!AR253+'[11]по будинку'!AR253+'[12]по будинку'!AR253</f>
        <v>1235.8473230987793</v>
      </c>
      <c r="AH253" s="10">
        <f t="shared" si="123"/>
        <v>245.2926369012207</v>
      </c>
      <c r="AI253" s="23">
        <v>0</v>
      </c>
      <c r="AJ253" s="17">
        <f>[1]Дезінсекція!H255+'[2]по будинку'!AV253+'[3]по будинку'!AU253+'[4]по будинку'!AU253+'[5]по будинку'!AU253+'[6]по будинку'!AU253+'[7]по будинку'!AU253+'[8]по будинку'!AU253+'[9]по будинку'!AU253+'[10]по будинку'!AU253+'[11]по будинку'!AU253+'[12]по будинку'!AU253</f>
        <v>50.756819999999991</v>
      </c>
      <c r="AK253" s="10">
        <f>[1]Дезінсекція!O255+'[2]по будинку'!AW253+'[3]по будинку'!AV253+'[4]по будинку'!AV253+'[5]по будинку'!AV253+'[6]по будинку'!AV253+'[7]по будинку'!AV253+'[8]по будинку'!AV253+'[9]по будинку'!AV253+'[10]по будинку'!AV253+'[11]по будинку'!AV253+'[12]по будинку'!AV253</f>
        <v>0</v>
      </c>
      <c r="AL253" s="10">
        <f t="shared" si="124"/>
        <v>50.756819999999991</v>
      </c>
      <c r="AM253" s="23">
        <v>0</v>
      </c>
      <c r="AN253" s="17">
        <f>'[1]Обслуг. ДВК'!H255+'[2]по будинку'!AZ253+'[3]по будинку'!AY253+'[4]по будинку'!AY253+'[5]по будинку'!AY253+'[6]по будинку'!AY253+'[7]по будинку'!AY253+'[8]по будинку'!AY253+'[9]по будинку'!AY253+'[10]по будинку'!AY253+'[11]по будинку'!AY253+'[12]по будинку'!AY253</f>
        <v>2457.9090000000006</v>
      </c>
      <c r="AO253" s="10">
        <f>'[1]Обслуг. ДВК'!Q255+'[2]по будинку'!BA253+'[3]по будинку'!AZ253+'[4]по будинку'!AZ253+'[5]по будинку'!AZ253+'[6]по будинку'!AZ253+'[7]по будинку'!AZ253+'[8]по будинку'!AZ253+'[9]по будинку'!AZ253+'[10]по будинку'!AZ253+'[11]по будинку'!AZ253+'[12]по будинку'!AZ253</f>
        <v>3486.3344093883643</v>
      </c>
      <c r="AP253" s="10">
        <v>0</v>
      </c>
      <c r="AQ253" s="23">
        <f t="shared" si="147"/>
        <v>1028.4254093883637</v>
      </c>
      <c r="AR253" s="17">
        <f>'[1]ТО мереж електропост.'!H256+'[2]по будинку'!BD253+'[3]по будинку'!BC253+'[4]по будинку'!BC253+'[5]по будинку'!BC253+'[6]по будинку'!BC253+'[7]по будинку'!BC253+'[8]по будинку'!BC253+'[9]по будинку'!BC253+'[10]по будинку'!BC253+'[11]по будинку'!BC253+'[12]по будинку'!BC253</f>
        <v>8277.75792</v>
      </c>
      <c r="AS253" s="11">
        <f>'[1]ТО мереж електропост.'!P256+'[2]по будинку'!BE253+'[3]по будинку'!BD253+'[4]по будинку'!BD253+'[5]по будинку'!BD253+'[6]по будинку'!BD253+'[7]по будинку'!BD253+'[8]по будинку'!BD253+'[9]по будинку'!BD253+'[10]по будинку'!BD253+'[11]по будинку'!BD253+'[12]по будинку'!BD253</f>
        <v>11794.772467082725</v>
      </c>
      <c r="AT253" s="10">
        <f t="shared" si="136"/>
        <v>-3517.0145470827247</v>
      </c>
      <c r="AU253" s="23">
        <v>0</v>
      </c>
      <c r="AV253" s="17">
        <f>'[1]ПР констр.'!H255+'[2]по будинку'!BH253+'[3]по будинку'!BG253+'[4]по будинку'!BG253+'[5]по будинку'!BG253+'[6]по будинку'!BG253+'[7]по будинку'!BG253+'[8]по будинку'!BG253+'[9]по будинку'!BG253+'[10]по будинку'!BG253+'[11]по будинку'!BG253+'[12]по будинку'!BG253</f>
        <v>56576.269259999986</v>
      </c>
      <c r="AW253" s="10">
        <v>5879.52</v>
      </c>
      <c r="AX253" s="10">
        <f t="shared" si="135"/>
        <v>50696.749259999982</v>
      </c>
      <c r="AY253" s="23">
        <v>0</v>
      </c>
      <c r="AZ253" s="17">
        <f>'[1]Прибирання та вивезення снігу'!H254+'[2]по будинку'!BL253+'[3]по будинку'!BK253+'[4]по будинку'!BK253+'[5]по будинку'!BK253+'[6]по будинку'!BK253+'[7]по будинку'!BK253+'[8]по будинку'!BK253+'[9]по будинку'!BK253+'[10]по будинку'!BK253+'[11]по будинку'!BK253+'[12]по будинку'!BK253</f>
        <v>4717.5866399999986</v>
      </c>
      <c r="BA253" s="10">
        <f>'[1]Прибирання та вивезення снігу'!R254+'[2]по будинку'!BM253+'[3]по будинку'!BL253+'[4]по будинку'!BL253+'[5]по будинку'!BL253+'[6]по будинку'!BL253+'[7]по будинку'!BL253+'[8]по будинку'!BL253+'[9]по будинку'!BL253+'[10]по будинку'!BL253+'[11]по будинку'!BL253+'[12]по будинку'!BL253</f>
        <v>5569.6609093633124</v>
      </c>
      <c r="BB253" s="10">
        <v>0</v>
      </c>
      <c r="BC253" s="23">
        <f>BA253-AZ253</f>
        <v>852.07426936331376</v>
      </c>
      <c r="BD253" s="17">
        <f>'[1]експлуатація номерних знаків'!H255+'[2]по будинку'!BP253+'[3]по будинку'!BO253+'[4]по будинку'!BO253+'[5]по будинку'!BO253+'[6]по будинку'!BO253+'[7]по будинку'!BO253+'[8]по будинку'!BO253+'[9]по будинку'!BO253+'[10]по будинку'!BO253+'[11]по будинку'!BO253+'[12]по будинку'!BO253</f>
        <v>16.785719999999998</v>
      </c>
      <c r="BE253" s="10">
        <f>'[1]експлуатація номерних знаків'!P255+'[2]по будинку'!BQ253+'[3]по будинку'!BP253+'[4]по будинку'!BP253+'[5]по будинку'!BP253+'[6]по будинку'!BP253+'[7]по будинку'!BP253+'[8]по будинку'!BP253+'[9]по будинку'!BP253+'[10]по будинку'!BP253+'[11]по будинку'!BP253+'[12]по будинку'!BP253</f>
        <v>0</v>
      </c>
      <c r="BF253" s="12">
        <f t="shared" si="125"/>
        <v>16.785719999999998</v>
      </c>
      <c r="BG253" s="29">
        <v>0</v>
      </c>
      <c r="BH253" s="17">
        <f>'[1]Освітлення місць загального кор'!H255+'[2]по будинку'!BT253+'[3]по будинку'!BS253+'[4]по будинку'!BS253+'[5]по будинку'!BS253+'[6]по будинку'!BS253+'[7]по будинку'!BS253+'[8]по будинку'!BS253+'[9]по будинку'!BS253+'[10]по будинку'!BS253+'[11]по будинку'!BS253+'[12]по будинку'!BS253</f>
        <v>23379.710340000001</v>
      </c>
      <c r="BI253" s="10">
        <f>'[1]Освітлення місць загального кор'!Q255+'[2]по будинку'!BU253+'[3]по будинку'!BT253+'[4]по будинку'!BT253+'[5]по будинку'!BT253+'[6]по будинку'!BT253+'[7]по будинку'!BT253+'[8]по будинку'!BT253+'[9]по будинку'!BT253+'[10]по будинку'!BT253+'[11]по будинку'!BT253+'[12]по будинку'!BT253</f>
        <v>24450.24460403014</v>
      </c>
      <c r="BJ253" s="10">
        <v>0</v>
      </c>
      <c r="BK253" s="27">
        <f t="shared" si="137"/>
        <v>1070.5342640301387</v>
      </c>
      <c r="BL253" s="17">
        <f>'[1]Енергопостачання ліфтів'!H255+'[2]по будинку'!BX253+'[3]по будинку'!BW253+'[4]по будинку'!BW253+'[5]по будинку'!BW253+'[6]по будинку'!BW253+'[7]по будинку'!BW253+'[8]по будинку'!BW253+'[9]по будинку'!BW253+'[10]по будинку'!BW253+'[11]по будинку'!BW253+'[12]по будинку'!BW253</f>
        <v>9703.1870999999992</v>
      </c>
      <c r="BM253" s="10">
        <f>'[1]Енергопостачання ліфтів'!P255+'[2]по будинку'!BY253+'[3]по будинку'!BX253+'[4]по будинку'!BX253+'[5]по будинку'!BX253+'[6]по будинку'!BX253+'[7]по будинку'!BX253+'[8]по будинку'!BX253+'[9]по будинку'!BX253+'[10]по будинку'!BX253+'[11]по будинку'!BX253+'[12]по будинку'!BX253</f>
        <v>8333.782583027496</v>
      </c>
      <c r="BN253" s="10">
        <f t="shared" si="127"/>
        <v>1369.4045169725032</v>
      </c>
      <c r="BO253" s="23">
        <v>0</v>
      </c>
      <c r="BP253" s="134">
        <f t="shared" si="129"/>
        <v>222146.57169428573</v>
      </c>
      <c r="BQ253" s="12">
        <f t="shared" si="129"/>
        <v>196519.68702389262</v>
      </c>
      <c r="BR253" s="10">
        <f t="shared" si="130"/>
        <v>25626.884670393105</v>
      </c>
      <c r="BS253" s="15">
        <v>0</v>
      </c>
      <c r="BT253" s="30">
        <f t="shared" si="131"/>
        <v>0.88463974719510696</v>
      </c>
    </row>
    <row r="254" spans="1:72" ht="17.100000000000001" customHeight="1" x14ac:dyDescent="0.2">
      <c r="A254" s="136">
        <v>249</v>
      </c>
      <c r="B254" s="39" t="s">
        <v>98</v>
      </c>
      <c r="C254" s="36">
        <v>70</v>
      </c>
      <c r="D254" s="22">
        <f>'[1]Прибирання сходових кліто'!H255+'[2]по будинку'!P254+'[3]по будинку'!O254+'[4]по будинку'!O254+'[5]по будинку'!O254+'[6]по будинку'!O254+'[7]по будинку'!O254+'[8]по будинку'!O254+'[9]по будинку'!O254+'[10]по будинку'!O254+'[11]по будинку'!O254+'[12]по будинку'!O254</f>
        <v>38658.270854999995</v>
      </c>
      <c r="E254" s="11">
        <f>'[1]Прибирання сходових кліто'!Y255+'[2]по будинку'!Q254+'[3]по будинку'!P254+'[4]по будинку'!P254+'[5]по будинку'!P254+'[6]по будинку'!P254+'[7]по будинку'!P254+'[8]по будинку'!P254+'[9]по будинку'!P254+'[10]по будинку'!P254+'[11]по будинку'!P254+'[12]по будинку'!P254</f>
        <v>40491.551617509293</v>
      </c>
      <c r="F254" s="10">
        <v>0</v>
      </c>
      <c r="G254" s="23">
        <f t="shared" si="151"/>
        <v>1833.2807625092973</v>
      </c>
      <c r="H254" s="17">
        <f>'[1]Прибирання прибуд терит.'!H254+'[2]по будинку'!T254+'[3]по будинку'!S254+'[4]по будинку'!S254+'[5]по будинку'!S254+'[6]по будинку'!S254+'[7]по будинку'!S254+'[8]по будинку'!S254+'[9]по будинку'!S254+'[10]по будинку'!S254+'[11]по будинку'!S254+'[12]по будинку'!S254</f>
        <v>52717.724347000003</v>
      </c>
      <c r="I254" s="11">
        <f>'[1]Прибирання прибуд терит.'!AG254+'[2]по будинку'!U254+'[3]по будинку'!T254+'[4]по будинку'!T254+'[5]по будинку'!T254+'[6]по будинку'!T254+'[7]по будинку'!T254+'[8]по будинку'!T254+'[9]по будинку'!T254+'[10]по будинку'!T254+'[11]по будинку'!T254+'[12]по будинку'!T254</f>
        <v>76265.788278101973</v>
      </c>
      <c r="J254" s="10">
        <v>0</v>
      </c>
      <c r="K254" s="23">
        <f t="shared" si="116"/>
        <v>23548.06393110197</v>
      </c>
      <c r="L254" s="22">
        <f>'[1]Вивезення та знешкодження ТПВ'!H256+'[2]по будинку'!X254+'[3]по будинку'!W254+'[4]по будинку'!W254+'[5]по будинку'!W254</f>
        <v>12536.659199999998</v>
      </c>
      <c r="M254" s="10">
        <f>'[1]Вивезення та знешкодження ТПВ'!V256+'[2]по будинку'!Y254+'[3]по будинку'!X254+'[4]по будинку'!X254+'[5]по будинку'!X254</f>
        <v>14067.046488925811</v>
      </c>
      <c r="N254" s="10">
        <v>0</v>
      </c>
      <c r="O254" s="15">
        <f t="shared" si="117"/>
        <v>1530.3872889258128</v>
      </c>
      <c r="P254" s="17">
        <f>'[1]Приб підвал, тех.поверхів,покр '!H256+'[2]по будинку'!AB254+'[3]по будинку'!AA254+'[4]по будинку'!AA254+'[5]по будинку'!AA254+'[6]по будинку'!AA254+'[7]по будинку'!AA254+'[8]по будинку'!AA254+'[9]по будинку'!AA254+'[10]по будинку'!AA254+'[11]по будинку'!AA254+'[12]по будинку'!AA254</f>
        <v>1722.4987779999997</v>
      </c>
      <c r="Q254" s="11">
        <f>'[1]Приб підвал, тех.поверхів,покр '!Q256+'[2]по будинку'!AC254+'[3]по будинку'!AB254+'[4]по будинку'!AB254+'[5]по будинку'!AB254+'[6]по будинку'!AB254+'[7]по будинку'!AB254+'[8]по будинку'!AB254+'[9]по будинку'!AB254+'[10]по будинку'!AB254+'[11]по будинку'!AB254+'[12]по будинку'!AB254</f>
        <v>863.59437398956356</v>
      </c>
      <c r="R254" s="10">
        <f t="shared" si="118"/>
        <v>858.90440401043611</v>
      </c>
      <c r="S254" s="23">
        <v>0</v>
      </c>
      <c r="T254" s="17">
        <f>'[1]ТО ліфтів'!H256+'[2]по будинку'!AF254+'[3]по будинку'!AE254+'[4]по будинку'!AE254+'[5]по будинку'!AE254+'[6]по будинку'!AE254+'[7]по будинку'!AE254+'[8]по будинку'!AE254+'[9]по будинку'!AE254+'[10]по будинку'!AE254+'[11]по будинку'!AE254+'[12]по будинку'!AE254</f>
        <v>31019.701974000003</v>
      </c>
      <c r="U254" s="10">
        <f>'[1]ТО ліфтів'!Q256+'[2]по будинку'!AG254+'[3]по будинку'!AF254+'[4]по будинку'!AF254+'[5]по будинку'!AF254+'[6]по будинку'!AF254+'[7]по будинку'!AF254+'[8]по будинку'!AF254+'[9]по будинку'!AF254+'[10]по будинку'!AF254+'[11]по будинку'!AF254+'[12]по будинку'!AF254</f>
        <v>29697.684488566061</v>
      </c>
      <c r="V254" s="10">
        <f t="shared" si="119"/>
        <v>1322.0174854339421</v>
      </c>
      <c r="W254" s="23">
        <v>0</v>
      </c>
      <c r="X254" s="17">
        <f>'[1]Обслуг. дисп.'!H256+'[2]по будинку'!AJ254+'[3]по будинку'!AI254+'[4]по будинку'!AI254+'[5]по будинку'!AI254+'[6]по будинку'!AI254+'[7]по будинку'!AI254+'[8]по будинку'!AI254+'[9]по будинку'!AI254+'[10]по будинку'!AI254+'[11]по будинку'!AI254+'[12]по будинку'!AI254</f>
        <v>0</v>
      </c>
      <c r="Y254" s="10">
        <f>'[1]Обслуг. дисп.'!O256+'[2]по будинку'!AK254+'[3]по будинку'!AJ254+'[4]по будинку'!AJ254+'[5]по будинку'!AJ254+'[6]по будинку'!AJ254+'[7]по будинку'!AJ254+'[8]по будинку'!AJ254+'[9]по будинку'!AJ254+'[10]по будинку'!AJ254+'[11]по будинку'!AJ254+'[12]по будинку'!AJ254</f>
        <v>0</v>
      </c>
      <c r="Z254" s="10">
        <f t="shared" si="121"/>
        <v>0</v>
      </c>
      <c r="AA254" s="27">
        <v>0</v>
      </c>
      <c r="AB254" s="17">
        <f>'[1]ТО внутр. буд.сист'!H254+'[2]по будинку'!AN254+'[3]по будинку'!AM254+'[4]по будинку'!AM254+'[5]по будинку'!AM254+'[6]по будинку'!AM254+'[7]по будинку'!AM254+'[8]по будинку'!AM254+'[9]по будинку'!AM254+'[10]по будинку'!AM254+'[11]по будинку'!AM254+'[12]по будинку'!AM254</f>
        <v>45464.041467999989</v>
      </c>
      <c r="AC254" s="10">
        <f>'[1]ТО внутр. буд.сист'!W254+'[2]по будинку'!AO254+'[3]по будинку'!AN254+'[4]по будинку'!AN254+'[5]по будинку'!AN254+'[6]по будинку'!AN254+'[7]по будинку'!AN254+'[8]по будинку'!AN254+'[9]по будинку'!AN254+'[10]по будинку'!AN254+'[11]по будинку'!AN254+'[12]по будинку'!AN254</f>
        <v>21512.657806387258</v>
      </c>
      <c r="AD254" s="10">
        <f t="shared" si="133"/>
        <v>23951.38366161273</v>
      </c>
      <c r="AE254" s="23">
        <v>0</v>
      </c>
      <c r="AF254" s="17">
        <f>[1]Дератизація!H255+'[2]по будинку'!AR254+'[3]по будинку'!AQ254+'[4]по будинку'!AQ254+'[5]по будинку'!AQ254+'[6]по будинку'!AQ254+'[7]по будинку'!AQ254+'[8]по будинку'!AQ254+'[9]по будинку'!AQ254+'[10]по будинку'!AQ254+'[11]по будинку'!AQ254+'[12]по будинку'!AQ254</f>
        <v>2493.6388889999994</v>
      </c>
      <c r="AG254" s="10">
        <f>[1]Дератизація!O255+'[2]по будинку'!AS254+'[3]по будинку'!AR254+'[4]по будинку'!AR254+'[5]по будинку'!AR254+'[6]по будинку'!AR254+'[7]по будинку'!AR254+'[8]по будинку'!AR254+'[9]по будинку'!AR254+'[10]по будинку'!AR254+'[11]по будинку'!AR254+'[12]по будинку'!AR254</f>
        <v>2074.5869377042795</v>
      </c>
      <c r="AH254" s="10">
        <f t="shared" si="123"/>
        <v>419.05195129571985</v>
      </c>
      <c r="AI254" s="23">
        <v>0</v>
      </c>
      <c r="AJ254" s="17">
        <f>[1]Дезінсекція!H256+'[2]по будинку'!AV254+'[3]по будинку'!AU254+'[4]по будинку'!AU254+'[5]по будинку'!AU254+'[6]по будинку'!AU254+'[7]по будинку'!AU254+'[8]по будинку'!AU254+'[9]по будинку'!AU254+'[10]по будинку'!AU254+'[11]по будинку'!AU254+'[12]по будинку'!AU254</f>
        <v>87.49615399999999</v>
      </c>
      <c r="AK254" s="10">
        <f>[1]Дезінсекція!O256+'[2]по будинку'!AW254+'[3]по будинку'!AV254+'[4]по будинку'!AV254+'[5]по будинку'!AV254+'[6]по будинку'!AV254+'[7]по будинку'!AV254+'[8]по будинку'!AV254+'[9]по будинку'!AV254+'[10]по будинку'!AV254+'[11]по будинку'!AV254+'[12]по будинку'!AV254</f>
        <v>0</v>
      </c>
      <c r="AL254" s="10">
        <f t="shared" si="124"/>
        <v>87.49615399999999</v>
      </c>
      <c r="AM254" s="23">
        <v>0</v>
      </c>
      <c r="AN254" s="17">
        <f>'[1]Обслуг. ДВК'!H256+'[2]по будинку'!AZ254+'[3]по будинку'!AY254+'[4]по будинку'!AY254+'[5]по будинку'!AY254+'[6]по будинку'!AY254+'[7]по будинку'!AY254+'[8]по будинку'!AY254+'[9]по будинку'!AY254+'[10]по будинку'!AY254+'[11]по будинку'!AY254+'[12]по будинку'!AY254</f>
        <v>3747.969939999999</v>
      </c>
      <c r="AO254" s="10">
        <f>'[1]Обслуг. ДВК'!Q256+'[2]по будинку'!BA254+'[3]по будинку'!AZ254+'[4]по будинку'!AZ254+'[5]по будинку'!AZ254+'[6]по будинку'!AZ254+'[7]по будинку'!AZ254+'[8]по будинку'!AZ254+'[9]по будинку'!AZ254+'[10]по будинку'!AZ254+'[11]по будинку'!AZ254+'[12]по будинку'!AZ254</f>
        <v>5446.7126394592415</v>
      </c>
      <c r="AP254" s="10">
        <v>0</v>
      </c>
      <c r="AQ254" s="23">
        <f t="shared" si="147"/>
        <v>1698.7426994592424</v>
      </c>
      <c r="AR254" s="17">
        <f>'[1]ТО мереж електропост.'!H257+'[2]по будинку'!BD254+'[3]по будинку'!BC254+'[4]по будинку'!BC254+'[5]по будинку'!BC254+'[6]по будинку'!BC254+'[7]по будинку'!BC254+'[8]по будинку'!BC254+'[9]по будинку'!BC254+'[10]по будинку'!BC254+'[11]по будинку'!BC254+'[12]по будинку'!BC254</f>
        <v>15416.300910000002</v>
      </c>
      <c r="AS254" s="11">
        <f>'[1]ТО мереж електропост.'!P257+'[2]по будинку'!BE254+'[3]по будинку'!BD254+'[4]по будинку'!BD254+'[5]по будинку'!BD254+'[6]по будинку'!BD254+'[7]по будинку'!BD254+'[8]по будинку'!BD254+'[9]по будинку'!BD254+'[10]по будинку'!BD254+'[11]по будинку'!BD254+'[12]по будинку'!BD254</f>
        <v>12297.834419063771</v>
      </c>
      <c r="AT254" s="10">
        <f t="shared" si="136"/>
        <v>3118.4664909362309</v>
      </c>
      <c r="AU254" s="23">
        <v>0</v>
      </c>
      <c r="AV254" s="17">
        <f>'[1]ПР констр.'!H256+'[2]по будинку'!BH254+'[3]по будинку'!BG254+'[4]по будинку'!BG254+'[5]по будинку'!BG254+'[6]по будинку'!BG254+'[7]по будинку'!BG254+'[8]по будинку'!BG254+'[9]по будинку'!BG254+'[10]по будинку'!BG254+'[11]по будинку'!BG254+'[12]по будинку'!BG254</f>
        <v>96747.88673899998</v>
      </c>
      <c r="AW254" s="10">
        <v>53207.55</v>
      </c>
      <c r="AX254" s="10">
        <f t="shared" si="135"/>
        <v>43540.336738999977</v>
      </c>
      <c r="AY254" s="23">
        <v>0</v>
      </c>
      <c r="AZ254" s="17">
        <f>'[1]Прибирання та вивезення снігу'!H255+'[2]по будинку'!BL254+'[3]по будинку'!BK254+'[4]по будинку'!BK254+'[5]по будинку'!BK254+'[6]по будинку'!BK254+'[7]по будинку'!BK254+'[8]по будинку'!BK254+'[9]по будинку'!BK254+'[10]по будинку'!BK254+'[11]по будинку'!BK254+'[12]по будинку'!BK254</f>
        <v>8025.4845209999994</v>
      </c>
      <c r="BA254" s="10">
        <f>'[1]Прибирання та вивезення снігу'!R255+'[2]по будинку'!BM254+'[3]по будинку'!BL254+'[4]по будинку'!BL254+'[5]по будинку'!BL254+'[6]по будинку'!BL254+'[7]по будинку'!BL254+'[8]по будинку'!BL254+'[9]по будинку'!BL254+'[10]по будинку'!BL254+'[11]по будинку'!BL254+'[12]по будинку'!BL254</f>
        <v>4135.607952527047</v>
      </c>
      <c r="BB254" s="10">
        <f>AZ254-BA254</f>
        <v>3889.8765684729524</v>
      </c>
      <c r="BC254" s="23">
        <v>0</v>
      </c>
      <c r="BD254" s="17">
        <f>'[1]експлуатація номерних знаків'!H256+'[2]по будинку'!BP254+'[3]по будинку'!BO254+'[4]по будинку'!BO254+'[5]по будинку'!BO254+'[6]по будинку'!BO254+'[7]по будинку'!BO254+'[8]по будинку'!BO254+'[9]по будинку'!BO254+'[10]по будинку'!BO254+'[11]по будинку'!BO254+'[12]по будинку'!BO254</f>
        <v>18.282868000000001</v>
      </c>
      <c r="BE254" s="10">
        <f>'[1]експлуатація номерних знаків'!P256+'[2]по будинку'!BQ254+'[3]по будинку'!BP254+'[4]по будинку'!BP254+'[5]по будинку'!BP254+'[6]по будинку'!BP254+'[7]по будинку'!BP254+'[8]по будинку'!BP254+'[9]по будинку'!BP254+'[10]по будинку'!BP254+'[11]по будинку'!BP254+'[12]по будинку'!BP254</f>
        <v>0</v>
      </c>
      <c r="BF254" s="12">
        <f t="shared" si="125"/>
        <v>18.282868000000001</v>
      </c>
      <c r="BG254" s="29">
        <v>0</v>
      </c>
      <c r="BH254" s="17">
        <f>'[1]Освітлення місць загального кор'!H256+'[2]по будинку'!BT254+'[3]по будинку'!BS254+'[4]по будинку'!BS254+'[5]по будинку'!BS254+'[6]по будинку'!BS254+'[7]по будинку'!BS254+'[8]по будинку'!BS254+'[9]по будинку'!BS254+'[10]по будинку'!BS254+'[11]по будинку'!BS254+'[12]по будинку'!BS254</f>
        <v>24863.918948999999</v>
      </c>
      <c r="BI254" s="10">
        <f>'[1]Освітлення місць загального кор'!Q256+'[2]по будинку'!BU254+'[3]по будинку'!BT254+'[4]по будинку'!BT254+'[5]по будинку'!BT254+'[6]по будинку'!BT254+'[7]по будинку'!BT254+'[8]по будинку'!BT254+'[9]по будинку'!BT254+'[10]по будинку'!BT254+'[11]по будинку'!BT254+'[12]по будинку'!BT254</f>
        <v>29120.038922730651</v>
      </c>
      <c r="BJ254" s="10">
        <v>0</v>
      </c>
      <c r="BK254" s="27">
        <f t="shared" si="137"/>
        <v>4256.1199737306524</v>
      </c>
      <c r="BL254" s="17">
        <f>'[1]Енергопостачання ліфтів'!H256+'[2]по будинку'!BX254+'[3]по будинку'!BW254+'[4]по будинку'!BW254+'[5]по будинку'!BW254+'[6]по будинку'!BW254+'[7]по будинку'!BW254+'[8]по будинку'!BW254+'[9]по будинку'!BW254+'[10]по будинку'!BW254+'[11]по будинку'!BW254+'[12]по будинку'!BW254</f>
        <v>22821.116205999995</v>
      </c>
      <c r="BM254" s="10">
        <f>'[1]Енергопостачання ліфтів'!P256+'[2]по будинку'!BY254+'[3]по будинку'!BX254+'[4]по будинку'!BX254+'[5]по будинку'!BX254+'[6]по будинку'!BX254+'[7]по будинку'!BX254+'[8]по будинку'!BX254+'[9]по будинку'!BX254+'[10]по будинку'!BX254+'[11]по будинку'!BX254+'[12]по будинку'!BX254</f>
        <v>21414.533225523464</v>
      </c>
      <c r="BN254" s="10">
        <f t="shared" si="127"/>
        <v>1406.5829804765308</v>
      </c>
      <c r="BO254" s="23">
        <v>0</v>
      </c>
      <c r="BP254" s="134">
        <f t="shared" si="129"/>
        <v>356340.99179799994</v>
      </c>
      <c r="BQ254" s="12">
        <f t="shared" si="129"/>
        <v>310595.18715048843</v>
      </c>
      <c r="BR254" s="10">
        <f t="shared" si="130"/>
        <v>45745.804647511512</v>
      </c>
      <c r="BS254" s="15">
        <v>0</v>
      </c>
      <c r="BT254" s="30">
        <f t="shared" si="131"/>
        <v>0.87162351315045006</v>
      </c>
    </row>
    <row r="255" spans="1:72" ht="17.100000000000001" customHeight="1" x14ac:dyDescent="0.2">
      <c r="A255" s="135">
        <v>250</v>
      </c>
      <c r="B255" s="39" t="s">
        <v>98</v>
      </c>
      <c r="C255" s="36">
        <v>72</v>
      </c>
      <c r="D255" s="22">
        <f>'[1]Прибирання сходових кліто'!H256+'[2]по будинку'!P255+'[3]по будинку'!O255+'[4]по будинку'!O255+'[5]по будинку'!O255+'[6]по будинку'!O255+'[7]по будинку'!O255+'[8]по будинку'!O255+'[9]по будинку'!O255+'[10]по будинку'!O255+'[11]по будинку'!O255+'[12]по будинку'!O255</f>
        <v>26477.975540000003</v>
      </c>
      <c r="E255" s="11">
        <f>'[1]Прибирання сходових кліто'!Y256+'[2]по будинку'!Q255+'[3]по будинку'!P255+'[4]по будинку'!P255+'[5]по будинку'!P255+'[6]по будинку'!P255+'[7]по будинку'!P255+'[8]по будинку'!P255+'[9]по будинку'!P255+'[10]по будинку'!P255+'[11]по будинку'!P255+'[12]по будинку'!P255</f>
        <v>29245.326613649468</v>
      </c>
      <c r="F255" s="10">
        <v>0</v>
      </c>
      <c r="G255" s="23">
        <f t="shared" si="151"/>
        <v>2767.3510736494645</v>
      </c>
      <c r="H255" s="17">
        <f>'[1]Прибирання прибуд терит.'!H255+'[2]по будинку'!T255+'[3]по будинку'!S255+'[4]по будинку'!S255+'[5]по будинку'!S255+'[6]по будинку'!S255+'[7]по будинку'!S255+'[8]по будинку'!S255+'[9]по будинку'!S255+'[10]по будинку'!S255+'[11]по будинку'!S255+'[12]по будинку'!S255</f>
        <v>42503.440599999994</v>
      </c>
      <c r="I255" s="11">
        <f>'[1]Прибирання прибуд терит.'!AG255+'[2]по будинку'!U255+'[3]по будинку'!T255+'[4]по будинку'!T255+'[5]по будинку'!T255+'[6]по будинку'!T255+'[7]по будинку'!T255+'[8]по будинку'!T255+'[9]по будинку'!T255+'[10]по будинку'!T255+'[11]по будинку'!T255+'[12]по будинку'!T255</f>
        <v>67532.183206632719</v>
      </c>
      <c r="J255" s="10">
        <v>0</v>
      </c>
      <c r="K255" s="23">
        <f t="shared" si="116"/>
        <v>25028.742606632724</v>
      </c>
      <c r="L255" s="22">
        <f>'[1]Вивезення та знешкодження ТПВ'!H257+'[2]по будинку'!X255+'[3]по будинку'!W255+'[4]по будинку'!W255+'[5]по будинку'!W255</f>
        <v>8000.753999999999</v>
      </c>
      <c r="M255" s="10">
        <f>'[1]Вивезення та знешкодження ТПВ'!V257+'[2]по будинку'!Y255+'[3]по будинку'!X255+'[4]по будинку'!X255+'[5]по будинку'!X255</f>
        <v>8869.4613740954155</v>
      </c>
      <c r="N255" s="10">
        <v>0</v>
      </c>
      <c r="O255" s="15">
        <f t="shared" si="117"/>
        <v>868.70737409541653</v>
      </c>
      <c r="P255" s="17">
        <f>'[1]Приб підвал, тех.поверхів,покр '!H257+'[2]по будинку'!AB255+'[3]по будинку'!AA255+'[4]по будинку'!AA255+'[5]по будинку'!AA255+'[6]по будинку'!AA255+'[7]по будинку'!AA255+'[8]по будинку'!AA255+'[9]по будинку'!AA255+'[10]по будинку'!AA255+'[11]по будинку'!AA255+'[12]по будинку'!AA255</f>
        <v>1189.2646199999999</v>
      </c>
      <c r="Q255" s="11">
        <f>'[1]Приб підвал, тех.поверхів,покр '!Q257+'[2]по будинку'!AC255+'[3]по будинку'!AB255+'[4]по будинку'!AB255+'[5]по будинку'!AB255+'[6]по будинку'!AB255+'[7]по будинку'!AB255+'[8]по будинку'!AB255+'[9]по будинку'!AB255+'[10]по будинку'!AB255+'[11]по будинку'!AB255+'[12]по будинку'!AB255</f>
        <v>599.73361597945905</v>
      </c>
      <c r="R255" s="10">
        <f t="shared" si="118"/>
        <v>589.53100402054088</v>
      </c>
      <c r="S255" s="23">
        <v>0</v>
      </c>
      <c r="T255" s="17">
        <f>'[1]ТО ліфтів'!H257+'[2]по будинку'!AF255+'[3]по будинку'!AE255+'[4]по будинку'!AE255+'[5]по будинку'!AE255+'[6]по будинку'!AE255+'[7]по будинку'!AE255+'[8]по будинку'!AE255+'[9]по будинку'!AE255+'[10]по будинку'!AE255+'[11]по будинку'!AE255+'[12]по будинку'!AE255</f>
        <v>21106.338</v>
      </c>
      <c r="U255" s="10">
        <f>'[1]ТО ліфтів'!Q257+'[2]по будинку'!AG255+'[3]по будинку'!AF255+'[4]по будинку'!AF255+'[5]по будинку'!AF255+'[6]по будинку'!AF255+'[7]по будинку'!AF255+'[8]по будинку'!AF255+'[9]по будинку'!AF255+'[10]по будинку'!AF255+'[11]по будинку'!AF255+'[12]по будинку'!AF255</f>
        <v>20136.042251820872</v>
      </c>
      <c r="V255" s="10">
        <f t="shared" si="119"/>
        <v>970.29574817912726</v>
      </c>
      <c r="W255" s="23">
        <v>0</v>
      </c>
      <c r="X255" s="17">
        <f>'[1]Обслуг. дисп.'!H257+'[2]по будинку'!AJ255+'[3]по будинку'!AI255+'[4]по будинку'!AI255+'[5]по будинку'!AI255+'[6]по будинку'!AI255+'[7]по будинку'!AI255+'[8]по будинку'!AI255+'[9]по будинку'!AI255+'[10]по будинку'!AI255+'[11]по будинку'!AI255+'[12]по будинку'!AI255</f>
        <v>0</v>
      </c>
      <c r="Y255" s="10">
        <f>'[1]Обслуг. дисп.'!O257+'[2]по будинку'!AK255+'[3]по будинку'!AJ255+'[4]по будинку'!AJ255+'[5]по будинку'!AJ255+'[6]по будинку'!AJ255+'[7]по будинку'!AJ255+'[8]по будинку'!AJ255+'[9]по будинку'!AJ255+'[10]по будинку'!AJ255+'[11]по будинку'!AJ255+'[12]по будинку'!AJ255</f>
        <v>0</v>
      </c>
      <c r="Z255" s="10">
        <f t="shared" si="121"/>
        <v>0</v>
      </c>
      <c r="AA255" s="27">
        <f t="shared" si="122"/>
        <v>0</v>
      </c>
      <c r="AB255" s="17">
        <f>'[1]ТО внутр. буд.сист'!H255+'[2]по будинку'!AN255+'[3]по будинку'!AM255+'[4]по будинку'!AM255+'[5]по будинку'!AM255+'[6]по будинку'!AM255+'[7]по будинку'!AM255+'[8]по будинку'!AM255+'[9]по будинку'!AM255+'[10]по будинку'!AM255+'[11]по будинку'!AM255+'[12]по будинку'!AM255</f>
        <v>30281.271819999994</v>
      </c>
      <c r="AC255" s="10">
        <f>'[1]ТО внутр. буд.сист'!W255+'[2]по будинку'!AO255+'[3]по будинку'!AN255+'[4]по будинку'!AN255+'[5]по будинку'!AN255+'[6]по будинку'!AN255+'[7]по будинку'!AN255+'[8]по будинку'!AN255+'[9]по будинку'!AN255+'[10]по будинку'!AN255+'[11]по будинку'!AN255+'[12]по будинку'!AN255</f>
        <v>19510.050781676186</v>
      </c>
      <c r="AD255" s="10">
        <f t="shared" si="133"/>
        <v>10771.221038323809</v>
      </c>
      <c r="AE255" s="23">
        <v>0</v>
      </c>
      <c r="AF255" s="17">
        <f>[1]Дератизація!H256+'[2]по будинку'!AR255+'[3]по будинку'!AQ255+'[4]по будинку'!AQ255+'[5]по будинку'!AQ255+'[6]по будинку'!AQ255+'[7]по будинку'!AQ255+'[8]по будинку'!AQ255+'[9]по будинку'!AQ255+'[10]по будинку'!AQ255+'[11]по будинку'!AQ255+'[12]по будинку'!AQ255</f>
        <v>1729.4285199999997</v>
      </c>
      <c r="AG255" s="10">
        <f>[1]Дератизація!O256+'[2]по будинку'!AS255+'[3]по будинку'!AR255+'[4]по будинку'!AR255+'[5]по будинку'!AR255+'[6]по будинку'!AR255+'[7]по будинку'!AR255+'[8]по будинку'!AR255+'[9]по будинку'!AR255+'[10]по будинку'!AR255+'[11]по будинку'!AR255+'[12]по будинку'!AR255</f>
        <v>1439.2146041150336</v>
      </c>
      <c r="AH255" s="10">
        <f t="shared" si="123"/>
        <v>290.21391588496613</v>
      </c>
      <c r="AI255" s="23">
        <v>0</v>
      </c>
      <c r="AJ255" s="17">
        <f>[1]Дезінсекція!H257+'[2]по будинку'!AV255+'[3]по будинку'!AU255+'[4]по будинку'!AU255+'[5]по будинку'!AU255+'[6]по будинку'!AU255+'[7]по будинку'!AU255+'[8]по будинку'!AU255+'[9]по будинку'!AU255+'[10]по будинку'!AU255+'[11]по будинку'!AU255+'[12]по будинку'!AU255</f>
        <v>60.570679999999982</v>
      </c>
      <c r="AK255" s="10">
        <f>[1]Дезінсекція!O257+'[2]по будинку'!AW255+'[3]по будинку'!AV255+'[4]по будинку'!AV255+'[5]по будинку'!AV255+'[6]по будинку'!AV255+'[7]по будинку'!AV255+'[8]по будинку'!AV255+'[9]по будинку'!AV255+'[10]по будинку'!AV255+'[11]по будинку'!AV255+'[12]по будинку'!AV255</f>
        <v>0</v>
      </c>
      <c r="AL255" s="10">
        <f t="shared" si="124"/>
        <v>60.570679999999982</v>
      </c>
      <c r="AM255" s="23">
        <v>0</v>
      </c>
      <c r="AN255" s="17">
        <f>'[1]Обслуг. ДВК'!H257+'[2]по будинку'!AZ255+'[3]по будинку'!AY255+'[4]по будинку'!AY255+'[5]по будинку'!AY255+'[6]по будинку'!AY255+'[7]по будинку'!AY255+'[8]по будинку'!AY255+'[9]по будинку'!AY255+'[10]по будинку'!AY255+'[11]по будинку'!AY255+'[12]по будинку'!AY255</f>
        <v>2463.9610199999993</v>
      </c>
      <c r="AO255" s="10">
        <f>'[1]Обслуг. ДВК'!Q257+'[2]по будинку'!BA255+'[3]по будинку'!AZ255+'[4]по будинку'!AZ255+'[5]по будинку'!AZ255+'[6]по будинку'!AZ255+'[7]по будинку'!AZ255+'[8]по будинку'!AZ255+'[9]по будинку'!AZ255+'[10]по будинку'!AZ255+'[11]по будинку'!AZ255+'[12]по будинку'!AZ255</f>
        <v>4894.3358407415972</v>
      </c>
      <c r="AP255" s="10">
        <v>0</v>
      </c>
      <c r="AQ255" s="23">
        <f t="shared" si="147"/>
        <v>2430.3748207415979</v>
      </c>
      <c r="AR255" s="17">
        <f>'[1]ТО мереж електропост.'!H258+'[2]по будинку'!BD255+'[3]по будинку'!BC255+'[4]по будинку'!BC255+'[5]по будинку'!BC255+'[6]по будинку'!BC255+'[7]по будинку'!BC255+'[8]по будинку'!BC255+'[9]по будинку'!BC255+'[10]по будинку'!BC255+'[11]по будинку'!BC255+'[12]по будинку'!BC255</f>
        <v>9126.2838000000011</v>
      </c>
      <c r="AS255" s="11">
        <f>'[1]ТО мереж електропост.'!P258+'[2]по будинку'!BE255+'[3]по будинку'!BD255+'[4]по будинку'!BD255+'[5]по будинку'!BD255+'[6]по будинку'!BD255+'[7]по будинку'!BD255+'[8]по будинку'!BD255+'[9]по будинку'!BD255+'[10]по будинку'!BD255+'[11]по будинку'!BD255+'[12]по будинку'!BD255</f>
        <v>11195.427309912204</v>
      </c>
      <c r="AT255" s="10">
        <f t="shared" si="136"/>
        <v>-2069.1435099122027</v>
      </c>
      <c r="AU255" s="23">
        <v>0</v>
      </c>
      <c r="AV255" s="17">
        <f>'[1]ПР констр.'!H257+'[2]по будинку'!BH255+'[3]по будинку'!BG255+'[4]по будинку'!BG255+'[5]по будинку'!BG255+'[6]по будинку'!BG255+'[7]по будинку'!BG255+'[8]по будинку'!BG255+'[9]по будинку'!BG255+'[10]по будинку'!BG255+'[11]по будинку'!BG255+'[12]по будинку'!BG255</f>
        <v>60768.212740000003</v>
      </c>
      <c r="AW255" s="10">
        <v>14795.470000000001</v>
      </c>
      <c r="AX255" s="10">
        <f t="shared" si="135"/>
        <v>45972.742740000002</v>
      </c>
      <c r="AY255" s="23">
        <v>0</v>
      </c>
      <c r="AZ255" s="17">
        <f>'[1]Прибирання та вивезення снігу'!H256+'[2]по будинку'!BL255+'[3]по будинку'!BK255+'[4]по будинку'!BK255+'[5]по будинку'!BK255+'[6]по будинку'!BK255+'[7]по будинку'!BK255+'[8]по будинку'!BK255+'[9]по будинку'!BK255+'[10]по будинку'!BK255+'[11]по будинку'!BK255+'[12]по будинку'!BK255</f>
        <v>8314.4558800000013</v>
      </c>
      <c r="BA255" s="10">
        <f>'[1]Прибирання та вивезення снігу'!R256+'[2]по будинку'!BM255+'[3]по будинку'!BL255+'[4]по будинку'!BL255+'[5]по будинку'!BL255+'[6]по будинку'!BL255+'[7]по будинку'!BL255+'[8]по будинку'!BL255+'[9]по будинку'!BL255+'[10]по будинку'!BL255+'[11]по будинку'!BL255+'[12]по будинку'!BL255</f>
        <v>4139.9273687383975</v>
      </c>
      <c r="BB255" s="10">
        <f>AZ255-BA255</f>
        <v>4174.5285112616039</v>
      </c>
      <c r="BC255" s="23">
        <v>0</v>
      </c>
      <c r="BD255" s="17">
        <f>'[1]експлуатація номерних знаків'!H257+'[2]по будинку'!BP255+'[3]по будинку'!BO255+'[4]по будинку'!BO255+'[5]по будинку'!BO255+'[6]по будинку'!BO255+'[7]по будинку'!BO255+'[8]по будинку'!BO255+'[9]по будинку'!BO255+'[10]по будинку'!BO255+'[11]по будинку'!BO255+'[12]по будинку'!BO255</f>
        <v>15.820699999999999</v>
      </c>
      <c r="BE255" s="10">
        <f>'[1]експлуатація номерних знаків'!P257+'[2]по будинку'!BQ255+'[3]по будинку'!BP255+'[4]по будинку'!BP255+'[5]по будинку'!BP255+'[6]по будинку'!BP255+'[7]по будинку'!BP255+'[8]по будинку'!BP255+'[9]по будинку'!BP255+'[10]по будинку'!BP255+'[11]по будинку'!BP255+'[12]по будинку'!BP255</f>
        <v>0</v>
      </c>
      <c r="BF255" s="12">
        <f t="shared" si="125"/>
        <v>15.820699999999999</v>
      </c>
      <c r="BG255" s="29">
        <v>0</v>
      </c>
      <c r="BH255" s="17">
        <f>'[1]Освітлення місць загального кор'!H257+'[2]по будинку'!BT255+'[3]по будинку'!BS255+'[4]по будинку'!BS255+'[5]по будинку'!BS255+'[6]по будинку'!BS255+'[7]по будинку'!BS255+'[8]по будинку'!BS255+'[9]по будинку'!BS255+'[10]по будинку'!BS255+'[11]по будинку'!BS255+'[12]по будинку'!BS255</f>
        <v>10380.639300000001</v>
      </c>
      <c r="BI255" s="10">
        <f>'[1]Освітлення місць загального кор'!Q257+'[2]по будинку'!BU255+'[3]по будинку'!BT255+'[4]по будинку'!BT255+'[5]по будинку'!BT255+'[6]по будинку'!BT255+'[7]по будинку'!BT255+'[8]по будинку'!BT255+'[9]по будинку'!BT255+'[10]по будинку'!BT255+'[11]по будинку'!BT255+'[12]по будинку'!BT255</f>
        <v>72153.391846135521</v>
      </c>
      <c r="BJ255" s="10">
        <v>0</v>
      </c>
      <c r="BK255" s="27">
        <f t="shared" si="137"/>
        <v>61772.752546135518</v>
      </c>
      <c r="BL255" s="17">
        <f>'[1]Енергопостачання ліфтів'!H257+'[2]по будинку'!BX255+'[3]по будинку'!BW255+'[4]по будинку'!BW255+'[5]по будинку'!BW255+'[6]по будинку'!BW255+'[7]по будинку'!BW255+'[8]по будинку'!BW255+'[9]по будинку'!BW255+'[10]по будинку'!BW255+'[11]по будинку'!BW255+'[12]по будинку'!BW255</f>
        <v>12176.640749999997</v>
      </c>
      <c r="BM255" s="10">
        <f>'[1]Енергопостачання ліфтів'!P257+'[2]по будинку'!BY255+'[3]по будинку'!BX255+'[4]по будинку'!BX255+'[5]по будинку'!BX255+'[6]по будинку'!BX255+'[7]по будинку'!BX255+'[8]по будинку'!BX255+'[9]по будинку'!BX255+'[10]по будинку'!BX255+'[11]по будинку'!BX255+'[12]по будинку'!BX255</f>
        <v>9699.8209661065266</v>
      </c>
      <c r="BN255" s="10">
        <f t="shared" si="127"/>
        <v>2476.8197838934702</v>
      </c>
      <c r="BO255" s="23">
        <v>0</v>
      </c>
      <c r="BP255" s="134">
        <f t="shared" si="129"/>
        <v>234595.05797000002</v>
      </c>
      <c r="BQ255" s="12">
        <f t="shared" si="129"/>
        <v>264210.38577960344</v>
      </c>
      <c r="BR255" s="10">
        <v>0</v>
      </c>
      <c r="BS255" s="15">
        <f t="shared" si="139"/>
        <v>29615.327809603419</v>
      </c>
      <c r="BT255" s="30">
        <f t="shared" si="131"/>
        <v>1.1262402032927337</v>
      </c>
    </row>
    <row r="256" spans="1:72" ht="17.100000000000001" customHeight="1" x14ac:dyDescent="0.2">
      <c r="A256" s="136">
        <v>251</v>
      </c>
      <c r="B256" s="39" t="s">
        <v>98</v>
      </c>
      <c r="C256" s="36">
        <v>76</v>
      </c>
      <c r="D256" s="22">
        <f>'[1]Прибирання сходових кліто'!H257+'[2]по будинку'!P256+'[3]по будинку'!O256+'[4]по будинку'!O256+'[5]по будинку'!O256+'[6]по будинку'!O256+'[7]по будинку'!O256+'[8]по будинку'!O256+'[9]по будинку'!O256+'[10]по будинку'!O256+'[11]по будинку'!O256+'[12]по будинку'!O256</f>
        <v>29638.208679999992</v>
      </c>
      <c r="E256" s="11">
        <f>'[1]Прибирання сходових кліто'!Y257+'[2]по будинку'!Q256+'[3]по будинку'!P256+'[4]по будинку'!P256+'[5]по будинку'!P256+'[6]по будинку'!P256+'[7]по будинку'!P256+'[8]по будинку'!P256+'[9]по будинку'!P256+'[10]по будинку'!P256+'[11]по будинку'!P256+'[12]по будинку'!P256</f>
        <v>29322.561592969429</v>
      </c>
      <c r="F256" s="10">
        <f t="shared" si="132"/>
        <v>315.64708703056385</v>
      </c>
      <c r="G256" s="23">
        <v>0</v>
      </c>
      <c r="H256" s="17">
        <f>'[1]Прибирання прибуд терит.'!H256+'[2]по будинку'!T256+'[3]по будинку'!S256+'[4]по будинку'!S256+'[5]по будинку'!S256+'[6]по будинку'!S256+'[7]по будинку'!S256+'[8]по будинку'!S256+'[9]по будинку'!S256+'[10]по будинку'!S256+'[11]по будинку'!S256+'[12]по будинку'!S256</f>
        <v>45761.750799999994</v>
      </c>
      <c r="I256" s="11">
        <f>'[1]Прибирання прибуд терит.'!AG256+'[2]по будинку'!U256+'[3]по будинку'!T256+'[4]по будинку'!T256+'[5]по будинку'!T256+'[6]по будинку'!T256+'[7]по будинку'!T256+'[8]по будинку'!T256+'[9]по будинку'!T256+'[10]по будинку'!T256+'[11]по будинку'!T256+'[12]по будинку'!T256</f>
        <v>65764.864216359711</v>
      </c>
      <c r="J256" s="10">
        <v>0</v>
      </c>
      <c r="K256" s="23">
        <f t="shared" si="116"/>
        <v>20003.113416359716</v>
      </c>
      <c r="L256" s="22">
        <f>'[1]Вивезення та знешкодження ТПВ'!H258+'[2]по будинку'!X256+'[3]по будинку'!W256+'[4]по будинку'!W256+'[5]по будинку'!W256</f>
        <v>9666.2119999999995</v>
      </c>
      <c r="M256" s="10">
        <f>'[1]Вивезення та знешкодження ТПВ'!V258+'[2]по будинку'!Y256+'[3]по будинку'!X256+'[4]по будинку'!X256+'[5]по будинку'!X256</f>
        <v>10415.857549533268</v>
      </c>
      <c r="N256" s="10">
        <v>0</v>
      </c>
      <c r="O256" s="15">
        <f t="shared" si="117"/>
        <v>749.64554953326842</v>
      </c>
      <c r="P256" s="17">
        <f>'[1]Приб підвал, тех.поверхів,покр '!H258+'[2]по будинку'!AB256+'[3]по будинку'!AA256+'[4]по будинку'!AA256+'[5]по будинку'!AA256+'[6]по будинку'!AA256+'[7]по будинку'!AA256+'[8]по будинку'!AA256+'[9]по будинку'!AA256+'[10]по будинку'!AA256+'[11]по будинку'!AA256+'[12]по будинку'!AA256</f>
        <v>1356.7755599999996</v>
      </c>
      <c r="Q256" s="11">
        <f>'[1]Приб підвал, тех.поверхів,покр '!Q258+'[2]по будинку'!AC256+'[3]по будинку'!AB256+'[4]по будинку'!AB256+'[5]по будинку'!AB256+'[6]по будинку'!AB256+'[7]по будинку'!AB256+'[8]по будинку'!AB256+'[9]по будинку'!AB256+'[10]по будинку'!AB256+'[11]по будинку'!AB256+'[12]по будинку'!AB256</f>
        <v>671.79494922220442</v>
      </c>
      <c r="R256" s="10">
        <f t="shared" si="118"/>
        <v>684.98061077779516</v>
      </c>
      <c r="S256" s="23">
        <v>0</v>
      </c>
      <c r="T256" s="17">
        <f>'[1]ТО ліфтів'!H258+'[2]по будинку'!AF256+'[3]по будинку'!AE256+'[4]по будинку'!AE256+'[5]по будинку'!AE256+'[6]по будинку'!AE256+'[7]по будинку'!AE256+'[8]по будинку'!AE256+'[9]по будинку'!AE256+'[10]по будинку'!AE256+'[11]по будинку'!AE256+'[12]по будинку'!AE256</f>
        <v>25020.031971428569</v>
      </c>
      <c r="U256" s="10">
        <f>'[1]ТО ліфтів'!Q258+'[2]по будинку'!AG256+'[3]по будинку'!AF256+'[4]по будинку'!AF256+'[5]по будинку'!AF256+'[6]по будинку'!AF256+'[7]по будинку'!AF256+'[8]по будинку'!AF256+'[9]по будинку'!AF256+'[10]по будинку'!AF256+'[11]по будинку'!AF256+'[12]по будинку'!AF256</f>
        <v>24677.198978222608</v>
      </c>
      <c r="V256" s="10">
        <f t="shared" si="119"/>
        <v>342.83299320596052</v>
      </c>
      <c r="W256" s="23">
        <v>0</v>
      </c>
      <c r="X256" s="17">
        <f>'[1]Обслуг. дисп.'!H258+'[2]по будинку'!AJ256+'[3]по будинку'!AI256+'[4]по будинку'!AI256+'[5]по будинку'!AI256+'[6]по будинку'!AI256+'[7]по будинку'!AI256+'[8]по будинку'!AI256+'[9]по будинку'!AI256+'[10]по будинку'!AI256+'[11]по будинку'!AI256+'[12]по будинку'!AI256</f>
        <v>0</v>
      </c>
      <c r="Y256" s="10">
        <f>'[1]Обслуг. дисп.'!O258+'[2]по будинку'!AK256+'[3]по будинку'!AJ256+'[4]по будинку'!AJ256+'[5]по будинку'!AJ256+'[6]по будинку'!AJ256+'[7]по будинку'!AJ256+'[8]по будинку'!AJ256+'[9]по будинку'!AJ256+'[10]по будинку'!AJ256+'[11]по будинку'!AJ256+'[12]по будинку'!AJ256</f>
        <v>0</v>
      </c>
      <c r="Z256" s="10">
        <f t="shared" si="121"/>
        <v>0</v>
      </c>
      <c r="AA256" s="27">
        <f t="shared" si="122"/>
        <v>0</v>
      </c>
      <c r="AB256" s="17">
        <f>'[1]ТО внутр. буд.сист'!H256+'[2]по будинку'!AN256+'[3]по будинку'!AM256+'[4]по будинку'!AM256+'[5]по будинку'!AM256+'[6]по будинку'!AM256+'[7]по будинку'!AM256+'[8]по будинку'!AM256+'[9]по будинку'!AM256+'[10]по будинку'!AM256+'[11]по будинку'!AM256+'[12]по будинку'!AM256</f>
        <v>33428.064959999996</v>
      </c>
      <c r="AC256" s="10">
        <f>'[1]ТО внутр. буд.сист'!W256+'[2]по будинку'!AO256+'[3]по будинку'!AN256+'[4]по будинку'!AN256+'[5]по будинку'!AN256+'[6]по будинку'!AN256+'[7]по будинку'!AN256+'[8]по будинку'!AN256+'[9]по будинку'!AN256+'[10]по будинку'!AN256+'[11]по будинку'!AN256+'[12]по будинку'!AN256</f>
        <v>26489.319839852495</v>
      </c>
      <c r="AD256" s="10">
        <f t="shared" si="133"/>
        <v>6938.7451201475014</v>
      </c>
      <c r="AE256" s="23">
        <v>0</v>
      </c>
      <c r="AF256" s="17">
        <f>[1]Дератизація!H257+'[2]по будинку'!AR256+'[3]по будинку'!AQ256+'[4]по будинку'!AQ256+'[5]по будинку'!AQ256+'[6]по будинку'!AQ256+'[7]по будинку'!AQ256+'[8]по будинку'!AQ256+'[9]по будинку'!AQ256+'[10]по будинку'!AQ256+'[11]по будинку'!AQ256+'[12]по будинку'!AQ256</f>
        <v>1767.9651999999999</v>
      </c>
      <c r="AG256" s="10">
        <f>[1]Дератизація!O257+'[2]по будинку'!AS256+'[3]по будинку'!AR256+'[4]по будинку'!AR256+'[5]по будинку'!AR256+'[6]по будинку'!AR256+'[7]по будинку'!AR256+'[8]по будинку'!AR256+'[9]по будинку'!AR256+'[10]по будинку'!AR256+'[11]по будинку'!AR256+'[12]по будинку'!AR256</f>
        <v>1456.0615978086885</v>
      </c>
      <c r="AH256" s="10">
        <f t="shared" si="123"/>
        <v>311.90360219131139</v>
      </c>
      <c r="AI256" s="23">
        <v>0</v>
      </c>
      <c r="AJ256" s="17">
        <f>[1]Дезінсекція!H258+'[2]по будинку'!AV256+'[3]по будинку'!AU256+'[4]по будинку'!AU256+'[5]по будинку'!AU256+'[6]по будинку'!AU256+'[7]по будинку'!AU256+'[8]по будинку'!AU256+'[9]по будинку'!AU256+'[10]по будинку'!AU256+'[11]по будинку'!AU256+'[12]по будинку'!AU256</f>
        <v>63.60667999999999</v>
      </c>
      <c r="AK256" s="10">
        <f>[1]Дезінсекція!O258+'[2]по будинку'!AW256+'[3]по будинку'!AV256+'[4]по будинку'!AV256+'[5]по будинку'!AV256+'[6]по будинку'!AV256+'[7]по будинку'!AV256+'[8]по будинку'!AV256+'[9]по будинку'!AV256+'[10]по будинку'!AV256+'[11]по будинку'!AV256+'[12]по будинку'!AV256</f>
        <v>0</v>
      </c>
      <c r="AL256" s="10">
        <f t="shared" si="124"/>
        <v>63.60667999999999</v>
      </c>
      <c r="AM256" s="23">
        <v>0</v>
      </c>
      <c r="AN256" s="17">
        <f>'[1]Обслуг. ДВК'!H258+'[2]по будинку'!AZ256+'[3]по будинку'!AY256+'[4]по будинку'!AY256+'[5]по будинку'!AY256+'[6]по будинку'!AY256+'[7]по будинку'!AY256+'[8]по будинку'!AY256+'[9]по будинку'!AY256+'[10]по будинку'!AY256+'[11]по будинку'!AY256+'[12]по будинку'!AY256</f>
        <v>2444.0991999999997</v>
      </c>
      <c r="AO256" s="10">
        <f>'[1]Обслуг. ДВК'!Q258+'[2]по будинку'!BA256+'[3]по будинку'!AZ256+'[4]по будинку'!AZ256+'[5]по будинку'!AZ256+'[6]по будинку'!AZ256+'[7]по будинку'!AZ256+'[8]по будинку'!AZ256+'[9]по будинку'!AZ256+'[10]по будинку'!AZ256+'[11]по будинку'!AZ256+'[12]по будинку'!AZ256</f>
        <v>4894.3358407415972</v>
      </c>
      <c r="AP256" s="10">
        <v>0</v>
      </c>
      <c r="AQ256" s="23">
        <f t="shared" si="147"/>
        <v>2450.2366407415975</v>
      </c>
      <c r="AR256" s="17">
        <f>'[1]ТО мереж електропост.'!H259+'[2]по будинку'!BD256+'[3]по будинку'!BC256+'[4]по будинку'!BC256+'[5]по будинку'!BC256+'[6]по будинку'!BC256+'[7]по будинку'!BC256+'[8]по будинку'!BC256+'[9]по будинку'!BC256+'[10]по будинку'!BC256+'[11]по будинку'!BC256+'[12]по будинку'!BC256</f>
        <v>9564.541479999998</v>
      </c>
      <c r="AS256" s="11">
        <f>'[1]ТО мереж електропост.'!P259+'[2]по будинку'!BE256+'[3]по будинку'!BD256+'[4]по будинку'!BD256+'[5]по будинку'!BD256+'[6]по будинку'!BD256+'[7]по будинку'!BD256+'[8]по будинку'!BD256+'[9]по будинку'!BD256+'[10]по будинку'!BD256+'[11]по будинку'!BD256+'[12]по будинку'!BD256</f>
        <v>11362.596268827485</v>
      </c>
      <c r="AT256" s="10">
        <f t="shared" si="136"/>
        <v>-1798.0547888274868</v>
      </c>
      <c r="AU256" s="23">
        <v>0</v>
      </c>
      <c r="AV256" s="17">
        <f>'[1]ПР констр.'!H258+'[2]по будинку'!BH256+'[3]по будинку'!BG256+'[4]по будинку'!BG256+'[5]по будинку'!BG256+'[6]по будинку'!BG256+'[7]по будинку'!BG256+'[8]по будинку'!BG256+'[9]по будинку'!BG256+'[10]по будинку'!BG256+'[11]по будинку'!BG256+'[12]по будинку'!BG256</f>
        <v>65515.882080000003</v>
      </c>
      <c r="AW256" s="10">
        <v>63078.97</v>
      </c>
      <c r="AX256" s="10">
        <f t="shared" si="135"/>
        <v>2436.9120800000019</v>
      </c>
      <c r="AY256" s="23">
        <v>0</v>
      </c>
      <c r="AZ256" s="17">
        <f>'[1]Прибирання та вивезення снігу'!H257+'[2]по будинку'!BL256+'[3]по будинку'!BK256+'[4]по будинку'!BK256+'[5]по будинку'!BK256+'[6]по будинку'!BK256+'[7]по будинку'!BK256+'[8]по будинку'!BK256+'[9]по будинку'!BK256+'[10]по будинку'!BK256+'[11]по будинку'!BK256+'[12]по будинку'!BK256</f>
        <v>10265.717479999999</v>
      </c>
      <c r="BA256" s="10">
        <f>'[1]Прибирання та вивезення снігу'!R257+'[2]по будинку'!BM256+'[3]по будинку'!BL256+'[4]по будинку'!BL256+'[5]по будинку'!BL256+'[6]по будинку'!BL256+'[7]по будинку'!BL256+'[8]по будинку'!BL256+'[9]по будинку'!BL256+'[10]по будинку'!BL256+'[11]по будинку'!BL256+'[12]по будинку'!BL256</f>
        <v>3495.0123828823562</v>
      </c>
      <c r="BB256" s="10">
        <f t="shared" si="115"/>
        <v>6770.7050971176432</v>
      </c>
      <c r="BC256" s="23">
        <v>0</v>
      </c>
      <c r="BD256" s="17">
        <f>'[1]експлуатація номерних знаків'!H258+'[2]по будинку'!BP256+'[3]по будинку'!BO256+'[4]по будинку'!BO256+'[5]по будинку'!BO256+'[6]по будинку'!BO256+'[7]по будинку'!BO256+'[8]по будинку'!BO256+'[9]по будинку'!BO256+'[10]по будинку'!BO256+'[11]по будинку'!BO256+'[12]по будинку'!BO256</f>
        <v>17.529400000000003</v>
      </c>
      <c r="BE256" s="10">
        <f>'[1]експлуатація номерних знаків'!P258+'[2]по будинку'!BQ256+'[3]по будинку'!BP256+'[4]по будинку'!BP256+'[5]по будинку'!BP256+'[6]по будинку'!BP256+'[7]по будинку'!BP256+'[8]по будинку'!BP256+'[9]по будинку'!BP256+'[10]по будинку'!BP256+'[11]по будинку'!BP256+'[12]по будинку'!BP256</f>
        <v>0</v>
      </c>
      <c r="BF256" s="12">
        <f t="shared" si="125"/>
        <v>17.529400000000003</v>
      </c>
      <c r="BG256" s="29">
        <v>0</v>
      </c>
      <c r="BH256" s="17">
        <f>'[1]Освітлення місць загального кор'!H258+'[2]по будинку'!BT256+'[3]по будинку'!BS256+'[4]по будинку'!BS256+'[5]по будинку'!BS256+'[6]по будинку'!BS256+'[7]по будинку'!BS256+'[8]по будинку'!BS256+'[9]по будинку'!BS256+'[10]по будинку'!BS256+'[11]по будинку'!BS256+'[12]по будинку'!BS256</f>
        <v>17883.994719999995</v>
      </c>
      <c r="BI256" s="10">
        <f>'[1]Освітлення місць загального кор'!Q258+'[2]по будинку'!BU256+'[3]по будинку'!BT256+'[4]по будинку'!BT256+'[5]по будинку'!BT256+'[6]по будинку'!BT256+'[7]по будинку'!BT256+'[8]по будинку'!BT256+'[9]по будинку'!BT256+'[10]по будинку'!BT256+'[11]по будинку'!BT256+'[12]по будинку'!BT256</f>
        <v>16925.791383586427</v>
      </c>
      <c r="BJ256" s="10">
        <f t="shared" si="126"/>
        <v>958.20333641356774</v>
      </c>
      <c r="BK256" s="27">
        <v>0</v>
      </c>
      <c r="BL256" s="17">
        <f>'[1]Енергопостачання ліфтів'!H258+'[2]по будинку'!BX256+'[3]по будинку'!BW256+'[4]по будинку'!BW256+'[5]по будинку'!BW256+'[6]по будинку'!BW256+'[7]по будинку'!BW256+'[8]по будинку'!BW256+'[9]по будинку'!BW256+'[10]по будинку'!BW256+'[11]по будинку'!BW256+'[12]по будинку'!BW256</f>
        <v>18051.817499999997</v>
      </c>
      <c r="BM256" s="10">
        <f>'[1]Енергопостачання ліфтів'!P258+'[2]по будинку'!BY256+'[3]по будинку'!BX256+'[4]по будинку'!BX256+'[5]по будинку'!BX256+'[6]по будинку'!BX256+'[7]по будинку'!BX256+'[8]по будинку'!BX256+'[9]по будинку'!BX256+'[10]по будинку'!BX256+'[11]по будинку'!BX256+'[12]по будинку'!BX256</f>
        <v>18010.945881937663</v>
      </c>
      <c r="BN256" s="10">
        <f t="shared" si="127"/>
        <v>40.871618062334164</v>
      </c>
      <c r="BO256" s="23">
        <v>0</v>
      </c>
      <c r="BP256" s="134">
        <f t="shared" si="129"/>
        <v>270446.19771142851</v>
      </c>
      <c r="BQ256" s="12">
        <f t="shared" si="129"/>
        <v>276565.31048194395</v>
      </c>
      <c r="BR256" s="10">
        <v>0</v>
      </c>
      <c r="BS256" s="15">
        <f t="shared" si="139"/>
        <v>6119.1127705154358</v>
      </c>
      <c r="BT256" s="30">
        <f t="shared" si="131"/>
        <v>1.022625989281035</v>
      </c>
    </row>
    <row r="257" spans="1:72" ht="17.100000000000001" customHeight="1" x14ac:dyDescent="0.2">
      <c r="A257" s="136">
        <v>252</v>
      </c>
      <c r="B257" s="39" t="s">
        <v>106</v>
      </c>
      <c r="C257" s="36">
        <v>87</v>
      </c>
      <c r="D257" s="22">
        <f>'[1]Прибирання сходових кліто'!H258+'[2]по будинку'!P257+'[3]по будинку'!O257+'[4]по будинку'!O257+'[5]по будинку'!O257+'[6]по будинку'!O257+'[7]по будинку'!O257+'[8]по будинку'!O257+'[9]по будинку'!O257+'[10]по будинку'!O257+'[11]по будинку'!O257+'[12]по будинку'!O257</f>
        <v>32984.920259999999</v>
      </c>
      <c r="E257" s="11">
        <f>'[1]Прибирання сходових кліто'!Y258+'[2]по будинку'!Q257+'[3]по будинку'!P257+'[4]по будинку'!P257+'[5]по будинку'!P257+'[6]по будинку'!P257+'[7]по будинку'!P257+'[8]по будинку'!P257+'[9]по будинку'!P257+'[10]по будинку'!P257+'[11]по будинку'!P257+'[12]по будинку'!P257</f>
        <v>32720.438603925366</v>
      </c>
      <c r="F257" s="10">
        <f t="shared" si="132"/>
        <v>264.48165607463307</v>
      </c>
      <c r="G257" s="23">
        <v>0</v>
      </c>
      <c r="H257" s="17">
        <f>'[1]Прибирання прибуд терит.'!H257+'[2]по будинку'!T257+'[3]по будинку'!S257+'[4]по будинку'!S257+'[5]по будинку'!S257+'[6]по будинку'!S257+'[7]по будинку'!S257+'[8]по будинку'!S257+'[9]по будинку'!S257+'[10]по будинку'!S257+'[11]по будинку'!S257+'[12]по будинку'!S257</f>
        <v>55580.455080000007</v>
      </c>
      <c r="I257" s="11">
        <f>'[1]Прибирання прибуд терит.'!AG257+'[2]по будинку'!U257+'[3]по будинку'!T257+'[4]по будинку'!T257+'[5]по будинку'!T257+'[6]по будинку'!T257+'[7]по будинку'!T257+'[8]по будинку'!T257+'[9]по будинку'!T257+'[10]по будинку'!T257+'[11]по будинку'!T257+'[12]по будинку'!T257</f>
        <v>59578.63811451431</v>
      </c>
      <c r="J257" s="10">
        <v>0</v>
      </c>
      <c r="K257" s="23">
        <f t="shared" si="116"/>
        <v>3998.1830345143026</v>
      </c>
      <c r="L257" s="22">
        <f>'[1]Вивезення та знешкодження ТПВ'!H259+'[2]по будинку'!X257+'[3]по будинку'!W257+'[4]по будинку'!W257+'[5]по будинку'!W257</f>
        <v>9132.6419999999998</v>
      </c>
      <c r="M257" s="10">
        <f>'[1]Вивезення та знешкодження ТПВ'!V259+'[2]по будинку'!Y257+'[3]по будинку'!X257+'[4]по будинку'!X257+'[5]по будинку'!X257</f>
        <v>10270.99048115629</v>
      </c>
      <c r="N257" s="10">
        <v>0</v>
      </c>
      <c r="O257" s="15">
        <f t="shared" si="117"/>
        <v>1138.3484811562903</v>
      </c>
      <c r="P257" s="17">
        <f>'[1]Приб підвал, тех.поверхів,покр '!H259+'[2]по будинку'!AB257+'[3]по будинку'!AA257+'[4]по будинку'!AA257+'[5]по будинку'!AA257+'[6]по будинку'!AA257+'[7]по будинку'!AA257+'[8]по будинку'!AA257+'[9]по будинку'!AA257+'[10]по будинку'!AA257+'[11]по будинку'!AA257+'[12]по будинку'!AA257</f>
        <v>1657.0862999999995</v>
      </c>
      <c r="Q257" s="11">
        <f>'[1]Приб підвал, тех.поверхів,покр '!Q259+'[2]по будинку'!AC257+'[3]по будинку'!AB257+'[4]по будинку'!AB257+'[5]по будинку'!AB257+'[6]по будинку'!AB257+'[7]по будинку'!AB257+'[8]по будинку'!AB257+'[9]по будинку'!AB257+'[10]по будинку'!AB257+'[11]по будинку'!AB257+'[12]по будинку'!AB257</f>
        <v>538.96636173462048</v>
      </c>
      <c r="R257" s="10">
        <f t="shared" si="118"/>
        <v>1118.119938265379</v>
      </c>
      <c r="S257" s="23">
        <v>0</v>
      </c>
      <c r="T257" s="17">
        <f>'[1]ТО ліфтів'!H259+'[2]по будинку'!AF257+'[3]по будинку'!AE257+'[4]по будинку'!AE257+'[5]по будинку'!AE257+'[6]по будинку'!AE257+'[7]по будинку'!AE257+'[8]по будинку'!AE257+'[9]по будинку'!AE257+'[10]по будинку'!AE257+'[11]по будинку'!AE257+'[12]по будинку'!AE257</f>
        <v>25135.588571428576</v>
      </c>
      <c r="U257" s="10">
        <f>'[1]ТО ліфтів'!Q259+'[2]по будинку'!AG257+'[3]по будинку'!AF257+'[4]по будинку'!AF257+'[5]по будинку'!AF257+'[6]по будинку'!AF257+'[7]по будинку'!AF257+'[8]по будинку'!AF257+'[9]по будинку'!AF257+'[10]по будинку'!AF257+'[11]по будинку'!AF257+'[12]по будинку'!AF257</f>
        <v>24290.678043231106</v>
      </c>
      <c r="V257" s="10">
        <f t="shared" si="119"/>
        <v>844.91052819746983</v>
      </c>
      <c r="W257" s="23">
        <v>0</v>
      </c>
      <c r="X257" s="17">
        <f>'[1]Обслуг. дисп.'!H259+'[2]по будинку'!AJ257+'[3]по будинку'!AI257+'[4]по будинку'!AI257+'[5]по будинку'!AI257+'[6]по будинку'!AI257+'[7]по будинку'!AI257+'[8]по будинку'!AI257+'[9]по будинку'!AI257+'[10]по будинку'!AI257+'[11]по будинку'!AI257+'[12]по будинку'!AI257</f>
        <v>0</v>
      </c>
      <c r="Y257" s="10">
        <f>'[1]Обслуг. дисп.'!O259+'[2]по будинку'!AK257+'[3]по будинку'!AJ257+'[4]по будинку'!AJ257+'[5]по будинку'!AJ257+'[6]по будинку'!AJ257+'[7]по будинку'!AJ257+'[8]по будинку'!AJ257+'[9]по будинку'!AJ257+'[10]по будинку'!AJ257+'[11]по будинку'!AJ257+'[12]по будинку'!AJ257</f>
        <v>0</v>
      </c>
      <c r="Z257" s="10">
        <v>0</v>
      </c>
      <c r="AA257" s="27">
        <f t="shared" si="122"/>
        <v>0</v>
      </c>
      <c r="AB257" s="17">
        <f>'[1]ТО внутр. буд.сист'!H257+'[2]по будинку'!AN257+'[3]по будинку'!AM257+'[4]по будинку'!AM257+'[5]по будинку'!AM257+'[6]по будинку'!AM257+'[7]по будинку'!AM257+'[8]по будинку'!AM257+'[9]по будинку'!AM257+'[10]по будинку'!AM257+'[11]по будинку'!AM257+'[12]по будинку'!AM257</f>
        <v>43488.60732000001</v>
      </c>
      <c r="AC257" s="10">
        <f>'[1]ТО внутр. буд.сист'!W257+'[2]по будинку'!AO257+'[3]по будинку'!AN257+'[4]по будинку'!AN257+'[5]по будинку'!AN257+'[6]по будинку'!AN257+'[7]по будинку'!AN257+'[8]по будинку'!AN257+'[9]по будинку'!AN257+'[10]по будинку'!AN257+'[11]по будинку'!AN257+'[12]по будинку'!AN257</f>
        <v>41672.990019540128</v>
      </c>
      <c r="AD257" s="10">
        <f t="shared" si="133"/>
        <v>1815.6173004598822</v>
      </c>
      <c r="AE257" s="23">
        <v>0</v>
      </c>
      <c r="AF257" s="17">
        <f>[1]Дератизація!H258+'[2]по будинку'!AR257+'[3]по будинку'!AQ257+'[4]по будинку'!AQ257+'[5]по будинку'!AQ257+'[6]по будинку'!AQ257+'[7]по будинку'!AQ257+'[8]по будинку'!AQ257+'[9]по будинку'!AQ257+'[10]по будинку'!AQ257+'[11]по будинку'!AQ257+'[12]по будинку'!AQ257</f>
        <v>2063.7473400000003</v>
      </c>
      <c r="AG257" s="10">
        <f>[1]Дератизація!O258+'[2]по будинку'!AS257+'[3]по будинку'!AR257+'[4]по будинку'!AR257+'[5]по будинку'!AR257+'[6]по будинку'!AR257+'[7]по будинку'!AR257+'[8]по будинку'!AR257+'[9]по будинку'!AR257+'[10]по будинку'!AR257+'[11]по будинку'!AR257+'[12]по будинку'!AR257</f>
        <v>1723.9287975377902</v>
      </c>
      <c r="AH257" s="10">
        <f t="shared" si="123"/>
        <v>339.81854246221019</v>
      </c>
      <c r="AI257" s="23">
        <v>0</v>
      </c>
      <c r="AJ257" s="17">
        <f>[1]Дезінсекція!H259+'[2]по будинку'!AV257+'[3]по будинку'!AU257+'[4]по будинку'!AU257+'[5]по будинку'!AU257+'[6]по будинку'!AU257+'[7]по будинку'!AU257+'[8]по будинку'!AU257+'[9]по будинку'!AU257+'[10]по будинку'!AU257+'[11]по будинку'!AU257+'[12]по будинку'!AU257</f>
        <v>72.946259999999995</v>
      </c>
      <c r="AK257" s="10">
        <f>[1]Дезінсекція!O259+'[2]по будинку'!AW257+'[3]по будинку'!AV257+'[4]по будинку'!AV257+'[5]по будинку'!AV257+'[6]по будинку'!AV257+'[7]по будинку'!AV257+'[8]по будинку'!AV257+'[9]по будинку'!AV257+'[10]по будинку'!AV257+'[11]по будинку'!AV257+'[12]по будинку'!AV257</f>
        <v>0</v>
      </c>
      <c r="AL257" s="10">
        <f t="shared" si="124"/>
        <v>72.946259999999995</v>
      </c>
      <c r="AM257" s="23">
        <v>0</v>
      </c>
      <c r="AN257" s="17">
        <f>'[1]Обслуг. ДВК'!H259+'[2]по будинку'!AZ257+'[3]по будинку'!AY257+'[4]по будинку'!AY257+'[5]по будинку'!AY257+'[6]по будинку'!AY257+'[7]по будинку'!AY257+'[8]по будинку'!AY257+'[9]по будинку'!AY257+'[10]по будинку'!AY257+'[11]по будинку'!AY257+'[12]по будинку'!AY257</f>
        <v>2126.3547600000002</v>
      </c>
      <c r="AO257" s="10">
        <f>'[1]Обслуг. ДВК'!Q259+'[2]по будинку'!BA257+'[3]по будинку'!AZ257+'[4]по будинку'!AZ257+'[5]по будинку'!AZ257+'[6]по будинку'!AZ257+'[7]по будинку'!AZ257+'[8]по будинку'!AZ257+'[9]по будинку'!AZ257+'[10]по будинку'!AZ257+'[11]по будинку'!AZ257+'[12]по будинку'!AZ257</f>
        <v>3275.1617038623572</v>
      </c>
      <c r="AP257" s="10">
        <v>0</v>
      </c>
      <c r="AQ257" s="23">
        <f t="shared" si="147"/>
        <v>1148.806943862357</v>
      </c>
      <c r="AR257" s="17">
        <f>'[1]ТО мереж електропост.'!H260+'[2]по будинку'!BD257+'[3]по будинку'!BC257+'[4]по будинку'!BC257+'[5]по будинку'!BC257+'[6]по будинку'!BC257+'[7]по будинку'!BC257+'[8]по будинку'!BC257+'[9]по будинку'!BC257+'[10]по будинку'!BC257+'[11]по будинку'!BC257+'[12]по будинку'!BC257</f>
        <v>9887.3773199999996</v>
      </c>
      <c r="AS257" s="11">
        <f>'[1]ТО мереж електропост.'!P260+'[2]по будинку'!BE257+'[3]по будинку'!BD257+'[4]по будинку'!BD257+'[5]по будинку'!BD257+'[6]по будинку'!BD257+'[7]по будинку'!BD257+'[8]по будинку'!BD257+'[9]по будинку'!BD257+'[10]по будинку'!BD257+'[11]по будинку'!BD257+'[12]по будинку'!BD257</f>
        <v>11945.237651512683</v>
      </c>
      <c r="AT257" s="10">
        <f t="shared" si="136"/>
        <v>-2057.8603315126838</v>
      </c>
      <c r="AU257" s="23">
        <v>0</v>
      </c>
      <c r="AV257" s="17">
        <f>'[1]ПР констр.'!H259+'[2]по будинку'!BH257+'[3]по будинку'!BG257+'[4]по будинку'!BG257+'[5]по будинку'!BG257+'[6]по будинку'!BG257+'[7]по будинку'!BG257+'[8]по будинку'!BG257+'[9]по будинку'!BG257+'[10]по будинку'!BG257+'[11]по будинку'!BG257+'[12]по будинку'!BG257</f>
        <v>73415.528460000001</v>
      </c>
      <c r="AW257" s="10">
        <v>70313.08</v>
      </c>
      <c r="AX257" s="10">
        <f>AV257-AW257</f>
        <v>3102.4484599999996</v>
      </c>
      <c r="AY257" s="23">
        <v>0</v>
      </c>
      <c r="AZ257" s="17">
        <f>'[1]Прибирання та вивезення снігу'!H258+'[2]по будинку'!BL257+'[3]по будинку'!BK257+'[4]по будинку'!BK257+'[5]по будинку'!BK257+'[6]по будинку'!BK257+'[7]по будинку'!BK257+'[8]по будинку'!BK257+'[9]по будинку'!BK257+'[10]по будинку'!BK257+'[11]по будинку'!BK257+'[12]по будинку'!BK257</f>
        <v>4315.8913199999988</v>
      </c>
      <c r="BA257" s="10">
        <f>'[1]Прибирання та вивезення снігу'!R258+'[2]по будинку'!BM257+'[3]по будинку'!BL257+'[4]по будинку'!BL257+'[5]по будинку'!BL257+'[6]по будинку'!BL257+'[7]по будинку'!BL257+'[8]по будинку'!BL257+'[9]по будинку'!BL257+'[10]по будинку'!BL257+'[11]по будинку'!BL257+'[12]по будинку'!BL257</f>
        <v>2540.1874708057885</v>
      </c>
      <c r="BB257" s="10">
        <f>AZ257-BA257</f>
        <v>1775.7038491942103</v>
      </c>
      <c r="BC257" s="23">
        <v>0</v>
      </c>
      <c r="BD257" s="17">
        <f>'[1]експлуатація номерних знаків'!H259+'[2]по будинку'!BP257+'[3]по будинку'!BO257+'[4]по будинку'!BO257+'[5]по будинку'!BO257+'[6]по будинку'!BO257+'[7]по будинку'!BO257+'[8]по будинку'!BO257+'[9]по будинку'!BO257+'[10]по будинку'!BO257+'[11]по будинку'!BO257+'[12]по будинку'!BO257</f>
        <v>8.0413200000000007</v>
      </c>
      <c r="BE257" s="10">
        <f>'[1]експлуатація номерних знаків'!P259+'[2]по будинку'!BQ257+'[3]по будинку'!BP257+'[4]по будинку'!BP257+'[5]по будинку'!BP257+'[6]по будинку'!BP257+'[7]по будинку'!BP257+'[8]по будинку'!BP257+'[9]по будинку'!BP257+'[10]по будинку'!BP257+'[11]по будинку'!BP257+'[12]по будинку'!BP257</f>
        <v>0</v>
      </c>
      <c r="BF257" s="12">
        <f t="shared" si="125"/>
        <v>8.0413200000000007</v>
      </c>
      <c r="BG257" s="29">
        <v>0</v>
      </c>
      <c r="BH257" s="17">
        <f>'[1]Освітлення місць загального кор'!H259+'[2]по будинку'!BT257+'[3]по будинку'!BS257+'[4]по будинку'!BS257+'[5]по будинку'!BS257+'[6]по будинку'!BS257+'[7]по будинку'!BS257+'[8]по будинку'!BS257+'[9]по будинку'!BS257+'[10]по будинку'!BS257+'[11]по будинку'!BS257+'[12]по будинку'!BS257</f>
        <v>30408.825960000006</v>
      </c>
      <c r="BI257" s="10">
        <f>'[1]Освітлення місць загального кор'!Q259+'[2]по будинку'!BU257+'[3]по будинку'!BT257+'[4]по будинку'!BT257+'[5]по будинку'!BT257+'[6]по будинку'!BT257+'[7]по будинку'!BT257+'[8]по будинку'!BT257+'[9]по будинку'!BT257+'[10]по будинку'!BT257+'[11]по будинку'!BT257+'[12]по будинку'!BT257</f>
        <v>15516.74342265588</v>
      </c>
      <c r="BJ257" s="10">
        <f t="shared" si="126"/>
        <v>14892.082537344126</v>
      </c>
      <c r="BK257" s="27">
        <v>0</v>
      </c>
      <c r="BL257" s="17">
        <f>'[1]Енергопостачання ліфтів'!H259+'[2]по будинку'!BX257+'[3]по будинку'!BW257+'[4]по будинку'!BW257+'[5]по будинку'!BW257+'[6]по будинку'!BW257+'[7]по будинку'!BW257+'[8]по будинку'!BW257+'[9]по будинку'!BW257+'[10]по будинку'!BW257+'[11]по будинку'!BW257+'[12]по будинку'!BW257</f>
        <v>17180.488750000004</v>
      </c>
      <c r="BM257" s="10">
        <f>'[1]Енергопостачання ліфтів'!P259+'[2]по будинку'!BY257+'[3]по будинку'!BX257+'[4]по будинку'!BX257+'[5]по будинку'!BX257+'[6]по будинку'!BX257+'[7]по будинку'!BX257+'[8]по будинку'!BX257+'[9]по будинку'!BX257+'[10]по будинку'!BX257+'[11]по будинку'!BX257+'[12]по будинку'!BX257</f>
        <v>14321.257864531077</v>
      </c>
      <c r="BN257" s="10">
        <f t="shared" si="127"/>
        <v>2859.2308854689272</v>
      </c>
      <c r="BO257" s="23">
        <v>0</v>
      </c>
      <c r="BP257" s="134">
        <f t="shared" si="129"/>
        <v>307458.50102142856</v>
      </c>
      <c r="BQ257" s="12">
        <f t="shared" si="129"/>
        <v>288708.2985350074</v>
      </c>
      <c r="BR257" s="10">
        <f t="shared" si="130"/>
        <v>18750.202486421156</v>
      </c>
      <c r="BS257" s="15">
        <v>0</v>
      </c>
      <c r="BT257" s="30">
        <f t="shared" si="131"/>
        <v>0.93901550152579993</v>
      </c>
    </row>
    <row r="258" spans="1:72" ht="17.100000000000001" customHeight="1" x14ac:dyDescent="0.2">
      <c r="A258" s="135">
        <v>253</v>
      </c>
      <c r="B258" s="40" t="s">
        <v>27</v>
      </c>
      <c r="C258" s="37">
        <v>10</v>
      </c>
      <c r="D258" s="22">
        <f>'[1]Прибирання сходових кліто'!H259+'[2]по будинку'!P258+'[3]по будинку'!O258+'[4]по будинку'!O258+'[5]по будинку'!O258+'[6]по будинку'!O258+'[7]по будинку'!O258+'[8]по будинку'!O258+'[9]по будинку'!O258+'[10]по будинку'!O258+'[11]по будинку'!O258+'[12]по будинку'!O258</f>
        <v>24947.063298000001</v>
      </c>
      <c r="E258" s="11">
        <f>'[1]Прибирання сходових кліто'!Y259+'[2]по будинку'!Q258+'[3]по будинку'!P258+'[4]по будинку'!P258+'[5]по будинку'!P258+'[6]по будинку'!P258+'[7]по будинку'!P258+'[8]по будинку'!P258+'[9]по будинку'!P258+'[10]по будинку'!P258+'[11]по будинку'!P258+'[12]по будинку'!P258</f>
        <v>25935.726316486573</v>
      </c>
      <c r="F258" s="10">
        <v>0</v>
      </c>
      <c r="G258" s="23">
        <f>E258-D258</f>
        <v>988.66301848657167</v>
      </c>
      <c r="H258" s="17">
        <f>'[1]Прибирання прибуд терит.'!H258+'[2]по будинку'!T258+'[3]по будинку'!S258+'[4]по будинку'!S258+'[5]по будинку'!S258+'[6]по будинку'!S258+'[7]по будинку'!S258+'[8]по будинку'!S258+'[9]по будинку'!S258+'[10]по будинку'!S258+'[11]по будинку'!S258+'[12]по будинку'!S258</f>
        <v>40164.779987000002</v>
      </c>
      <c r="I258" s="11">
        <f>'[1]Прибирання прибуд терит.'!AG258+'[2]по будинку'!U258+'[3]по будинку'!T258+'[4]по будинку'!T258+'[5]по будинку'!T258+'[6]по будинку'!T258+'[7]по будинку'!T258+'[8]по будинку'!T258+'[9]по будинку'!T258+'[10]по будинку'!T258+'[11]по будинку'!T258+'[12]по будинку'!T258</f>
        <v>48044.595490218853</v>
      </c>
      <c r="J258" s="10">
        <v>0</v>
      </c>
      <c r="K258" s="23">
        <f t="shared" si="116"/>
        <v>7879.8155032188515</v>
      </c>
      <c r="L258" s="22">
        <f>'[1]Вивезення та знешкодження ТПВ'!H260+'[2]по будинку'!X258+'[3]по будинку'!W258+'[4]по будинку'!W258+'[5]по будинку'!W258</f>
        <v>9385.7609999999986</v>
      </c>
      <c r="M258" s="10">
        <f>'[1]Вивезення та знешкодження ТПВ'!V260+'[2]по будинку'!Y258+'[3]по будинку'!X258+'[4]по будинку'!X258+'[5]по будинку'!X258</f>
        <v>10267.257088525195</v>
      </c>
      <c r="N258" s="10">
        <v>0</v>
      </c>
      <c r="O258" s="15">
        <f t="shared" si="117"/>
        <v>881.49608852519668</v>
      </c>
      <c r="P258" s="17">
        <f>'[1]Приб підвал, тех.поверхів,покр '!H260+'[2]по будинку'!AB258+'[3]по будинку'!AA258+'[4]по будинку'!AA258+'[5]по будинку'!AA258+'[6]по будинку'!AA258+'[7]по будинку'!AA258+'[8]по будинку'!AA258+'[9]по будинку'!AA258+'[10]по будинку'!AA258+'[11]по будинку'!AA258+'[12]по будинку'!AA258</f>
        <v>703.02985300000012</v>
      </c>
      <c r="Q258" s="11">
        <f>'[1]Приб підвал, тех.поверхів,покр '!Q260+'[2]по будинку'!AC258+'[3]по будинку'!AB258+'[4]по будинку'!AB258+'[5]по будинку'!AB258+'[6]по будинку'!AB258+'[7]по будинку'!AB258+'[8]по будинку'!AB258+'[9]по будинку'!AB258+'[10]по будинку'!AB258+'[11]по будинку'!AB258+'[12]по будинку'!AB258</f>
        <v>145.64405134451724</v>
      </c>
      <c r="R258" s="10">
        <f t="shared" si="118"/>
        <v>557.38580165548285</v>
      </c>
      <c r="S258" s="23">
        <v>0</v>
      </c>
      <c r="T258" s="17">
        <f>'[1]ТО ліфтів'!H260+'[2]по будинку'!AF258+'[3]по будинку'!AE258+'[4]по будинку'!AE258+'[5]по будинку'!AE258+'[6]по будинку'!AE258+'[7]по будинку'!AE258+'[8]по будинку'!AE258+'[9]по будинку'!AE258+'[10]по будинку'!AE258+'[11]по будинку'!AE258+'[12]по будинку'!AE258</f>
        <v>23319.602889142865</v>
      </c>
      <c r="U258" s="10">
        <f>'[1]ТО ліфтів'!Q260+'[2]по будинку'!AG258+'[3]по будинку'!AF258+'[4]по будинку'!AF258+'[5]по будинку'!AF258+'[6]по будинку'!AF258+'[7]по будинку'!AF258+'[8]по будинку'!AF258+'[9]по будинку'!AF258+'[10]по будинку'!AF258+'[11]по будинку'!AF258+'[12]по будинку'!AF258</f>
        <v>22294.925201102917</v>
      </c>
      <c r="V258" s="10">
        <f t="shared" si="119"/>
        <v>1024.6776880399484</v>
      </c>
      <c r="W258" s="23">
        <v>0</v>
      </c>
      <c r="X258" s="17">
        <f>'[1]Обслуг. дисп.'!H260+'[2]по будинку'!AJ258+'[3]по будинку'!AI258+'[4]по будинку'!AI258+'[5]по будинку'!AI258+'[6]по будинку'!AI258+'[7]по будинку'!AI258+'[8]по будинку'!AI258+'[9]по будинку'!AI258+'[10]по будинку'!AI258+'[11]по будинку'!AI258+'[12]по будинку'!AI258</f>
        <v>0</v>
      </c>
      <c r="Y258" s="10">
        <f>'[1]Обслуг. дисп.'!O260+'[2]по будинку'!AK258+'[3]по будинку'!AJ258+'[4]по будинку'!AJ258+'[5]по будинку'!AJ258+'[6]по будинку'!AJ258+'[7]по будинку'!AJ258+'[8]по будинку'!AJ258+'[9]по будинку'!AJ258+'[10]по будинку'!AJ258+'[11]по будинку'!AJ258+'[12]по будинку'!AJ258</f>
        <v>0</v>
      </c>
      <c r="Z258" s="10">
        <f t="shared" si="121"/>
        <v>0</v>
      </c>
      <c r="AA258" s="27">
        <f t="shared" si="122"/>
        <v>0</v>
      </c>
      <c r="AB258" s="17">
        <f>'[1]ТО внутр. буд.сист'!H258+'[2]по будинку'!AN258+'[3]по будинку'!AM258+'[4]по будинку'!AM258+'[5]по будинку'!AM258+'[6]по будинку'!AM258+'[7]по будинку'!AM258+'[8]по будинку'!AM258+'[9]по будинку'!AM258+'[10]по будинку'!AM258+'[11]по будинку'!AM258+'[12]по будинку'!AM258</f>
        <v>32304.51208</v>
      </c>
      <c r="AC258" s="10">
        <f>'[1]ТО внутр. буд.сист'!W258+'[2]по будинку'!AO258+'[3]по будинку'!AN258+'[4]по будинку'!AN258+'[5]по будинку'!AN258+'[6]по будинку'!AN258+'[7]по будинку'!AN258+'[8]по будинку'!AN258+'[9]по будинку'!AN258+'[10]по будинку'!AN258+'[11]по будинку'!AN258+'[12]по будинку'!AN258</f>
        <v>21369.326252838997</v>
      </c>
      <c r="AD258" s="10">
        <f t="shared" si="133"/>
        <v>10935.185827161004</v>
      </c>
      <c r="AE258" s="23">
        <v>0</v>
      </c>
      <c r="AF258" s="17">
        <f>[1]Дератизація!H259+'[2]по будинку'!AR258+'[3]по будинку'!AQ258+'[4]по будинку'!AQ258+'[5]по будинку'!AQ258+'[6]по будинку'!AQ258+'[7]по будинку'!AQ258+'[8]по будинку'!AQ258+'[9]по будинку'!AQ258+'[10]по будинку'!AQ258+'[11]по будинку'!AQ258+'[12]по будинку'!AQ258</f>
        <v>1432.4300050000002</v>
      </c>
      <c r="AG258" s="10">
        <f>[1]Дератизація!O259+'[2]по будинку'!AS258+'[3]по будинку'!AR258+'[4]по будинку'!AR258+'[5]по будинку'!AR258+'[6]по будинку'!AR258+'[7]по будинку'!AR258+'[8]по будинку'!AR258+'[9]по будинку'!AR258+'[10]по будинку'!AR258+'[11]по будинку'!AR258+'[12]по будинку'!AR258</f>
        <v>1196.8585662648939</v>
      </c>
      <c r="AH258" s="10">
        <f t="shared" si="123"/>
        <v>235.57143873510631</v>
      </c>
      <c r="AI258" s="23">
        <v>0</v>
      </c>
      <c r="AJ258" s="17">
        <f>[1]Дезінсекція!H260+'[2]по будинку'!AV258+'[3]по будинку'!AU258+'[4]по будинку'!AU258+'[5]по будинку'!AU258+'[6]по будинку'!AU258+'[7]по будинку'!AU258+'[8]по будинку'!AU258+'[9]по будинку'!AU258+'[10]по будинку'!AU258+'[11]по будинку'!AU258+'[12]по будинку'!AU258</f>
        <v>53.63232</v>
      </c>
      <c r="AK258" s="10">
        <f>[1]Дезінсекція!O260+'[2]по будинку'!AW258+'[3]по будинку'!AV258+'[4]по будинку'!AV258+'[5]по будинку'!AV258+'[6]по будинку'!AV258+'[7]по будинку'!AV258+'[8]по будинку'!AV258+'[9]по будинку'!AV258+'[10]по будинку'!AV258+'[11]по будинку'!AV258+'[12]по будинку'!AV258</f>
        <v>0</v>
      </c>
      <c r="AL258" s="10">
        <f t="shared" si="124"/>
        <v>53.63232</v>
      </c>
      <c r="AM258" s="23">
        <v>0</v>
      </c>
      <c r="AN258" s="17">
        <f>'[1]Обслуг. ДВК'!H260+'[2]по будинку'!AZ258+'[3]по будинку'!AY258+'[4]по будинку'!AY258+'[5]по будинку'!AY258+'[6]по будинку'!AY258+'[7]по будинку'!AY258+'[8]по будинку'!AY258+'[9]по будинку'!AY258+'[10]по будинку'!AY258+'[11]по будинку'!AY258+'[12]по будинку'!AY258</f>
        <v>2994.4687000000008</v>
      </c>
      <c r="AO258" s="10">
        <f>'[1]Обслуг. ДВК'!Q260+'[2]по будинку'!BA258+'[3]по будинку'!AZ258+'[4]по будинку'!AZ258+'[5]по будинку'!AZ258+'[6]по будинку'!AZ258+'[7]по будинку'!AZ258+'[8]по будинку'!AZ258+'[9]по будинку'!AZ258+'[10]по будинку'!AZ258+'[11]по будинку'!AZ258+'[12]по будинку'!AZ258</f>
        <v>3565.9196994225349</v>
      </c>
      <c r="AP258" s="10">
        <v>0</v>
      </c>
      <c r="AQ258" s="23">
        <f t="shared" si="147"/>
        <v>571.4509994225341</v>
      </c>
      <c r="AR258" s="17">
        <f>'[1]ТО мереж електропост.'!H261+'[2]по будинку'!BD258+'[3]по будинку'!BC258+'[4]по будинку'!BC258+'[5]по будинку'!BC258+'[6]по будинку'!BC258+'[7]по будинку'!BC258+'[8]по будинку'!BC258+'[9]по будинку'!BC258+'[10]по будинку'!BC258+'[11]по будинку'!BC258+'[12]по будинку'!BC258</f>
        <v>7337.3415370000012</v>
      </c>
      <c r="AS258" s="11">
        <f>'[1]ТО мереж електропост.'!P261+'[2]по будинку'!BE258+'[3]по будинку'!BD258+'[4]по будинку'!BD258+'[5]по будинку'!BD258+'[6]по будинку'!BD258+'[7]по будинку'!BD258+'[8]по будинку'!BD258+'[9]по будинку'!BD258+'[10]по будинку'!BD258+'[11]по будинку'!BD258+'[12]по будинку'!BD258</f>
        <v>11916.056077969264</v>
      </c>
      <c r="AT258" s="10">
        <v>0</v>
      </c>
      <c r="AU258" s="23">
        <f>AS258-AR258</f>
        <v>4578.714540969263</v>
      </c>
      <c r="AV258" s="17">
        <f>'[1]ПР констр.'!H260+'[2]по будинку'!BH258+'[3]по будинку'!BG258+'[4]по будинку'!BG258+'[5]по будинку'!BG258+'[6]по будинку'!BG258+'[7]по будинку'!BG258+'[8]по будинку'!BG258+'[9]по будинку'!BG258+'[10]по будинку'!BG258+'[11]по будинку'!BG258+'[12]по будинку'!BG258</f>
        <v>44162.16077100001</v>
      </c>
      <c r="AW258" s="10">
        <v>66062.28</v>
      </c>
      <c r="AX258" s="10">
        <v>0</v>
      </c>
      <c r="AY258" s="23">
        <f>AW258-AV258</f>
        <v>21900.119228999989</v>
      </c>
      <c r="AZ258" s="17">
        <f>'[1]Прибирання та вивезення снігу'!H259+'[2]по будинку'!BL258+'[3]по будинку'!BK258+'[4]по будинку'!BK258+'[5]по будинку'!BK258+'[6]по будинку'!BK258+'[7]по будинку'!BK258+'[8]по будинку'!BK258+'[9]по будинку'!BK258+'[10]по будинку'!BK258+'[11]по будинку'!BK258+'[12]по будинку'!BK258</f>
        <v>3500.4013519999999</v>
      </c>
      <c r="BA258" s="10">
        <f>'[1]Прибирання та вивезення снігу'!R259+'[2]по будинку'!BM258+'[3]по будинку'!BL258+'[4]по будинку'!BL258+'[5]по будинку'!BL258+'[6]по будинку'!BL258+'[7]по будинку'!BL258+'[8]по будинку'!BL258+'[9]по будинку'!BL258+'[10]по будинку'!BL258+'[11]по будинку'!BL258+'[12]по будинку'!BL258</f>
        <v>4325.0074960888614</v>
      </c>
      <c r="BB258" s="10">
        <v>0</v>
      </c>
      <c r="BC258" s="23">
        <f t="shared" si="138"/>
        <v>824.60614408886158</v>
      </c>
      <c r="BD258" s="17">
        <f>'[1]експлуатація номерних знаків'!H260+'[2]по будинку'!BP258+'[3]по будинку'!BO258+'[4]по будинку'!BO258+'[5]по будинку'!BO258+'[6]по будинку'!BO258+'[7]по будинку'!BO258+'[8]по будинку'!BO258+'[9]по будинку'!BO258+'[10]по будинку'!BO258+'[11]по будинку'!BO258+'[12]по будинку'!BO258</f>
        <v>6.2570540000000019</v>
      </c>
      <c r="BE258" s="10">
        <f>'[1]експлуатація номерних знаків'!P260+'[2]по будинку'!BQ258+'[3]по будинку'!BP258+'[4]по будинку'!BP258+'[5]по будинку'!BP258+'[6]по будинку'!BP258+'[7]по будинку'!BP258+'[8]по будинку'!BP258+'[9]по будинку'!BP258+'[10]по будинку'!BP258+'[11]по будинку'!BP258+'[12]по будинку'!BP258</f>
        <v>0</v>
      </c>
      <c r="BF258" s="12">
        <f t="shared" si="125"/>
        <v>6.2570540000000019</v>
      </c>
      <c r="BG258" s="29">
        <v>0</v>
      </c>
      <c r="BH258" s="17">
        <f>'[1]Освітлення місць загального кор'!H260+'[2]по будинку'!BT258+'[3]по будинку'!BS258+'[4]по будинку'!BS258+'[5]по будинку'!BS258+'[6]по будинку'!BS258+'[7]по будинку'!BS258+'[8]по будинку'!BS258+'[9]по будинку'!BS258+'[10]по будинку'!BS258+'[11]по будинку'!BS258+'[12]по будинку'!BS258</f>
        <v>28183.245298999995</v>
      </c>
      <c r="BI258" s="10">
        <f>'[1]Освітлення місць загального кор'!Q260+'[2]по будинку'!BU258+'[3]по будинку'!BT258+'[4]по будинку'!BT258+'[5]по будинку'!BT258+'[6]по будинку'!BT258+'[7]по будинку'!BT258+'[8]по будинку'!BT258+'[9]по будинку'!BT258+'[10]по будинку'!BT258+'[11]по будинку'!BT258+'[12]по будинку'!BT258</f>
        <v>23695.403815336544</v>
      </c>
      <c r="BJ258" s="10">
        <f t="shared" si="126"/>
        <v>4487.8414836634511</v>
      </c>
      <c r="BK258" s="27">
        <v>0</v>
      </c>
      <c r="BL258" s="17">
        <f>'[1]Енергопостачання ліфтів'!H260+'[2]по будинку'!BX258+'[3]по будинку'!BW258+'[4]по будинку'!BW258+'[5]по будинку'!BW258+'[6]по будинку'!BW258+'[7]по будинку'!BW258+'[8]по будинку'!BW258+'[9]по будинку'!BW258+'[10]по будинку'!BW258+'[11]по будинку'!BW258+'[12]по будинку'!BW258</f>
        <v>18680.384491999997</v>
      </c>
      <c r="BM258" s="10">
        <f>'[1]Енергопостачання ліфтів'!P260+'[2]по будинку'!BY258+'[3]по будинку'!BX258+'[4]по будинку'!BX258+'[5]по будинку'!BX258+'[6]по будинку'!BX258+'[7]по будинку'!BX258+'[8]по будинку'!BX258+'[9]по будинку'!BX258+'[10]по будинку'!BX258+'[11]по будинку'!BX258+'[12]по будинку'!BX258</f>
        <v>13437.602270043737</v>
      </c>
      <c r="BN258" s="10">
        <f t="shared" si="127"/>
        <v>5242.7822219562604</v>
      </c>
      <c r="BO258" s="23">
        <v>0</v>
      </c>
      <c r="BP258" s="134">
        <f t="shared" si="129"/>
        <v>237175.07063714287</v>
      </c>
      <c r="BQ258" s="12">
        <f t="shared" si="129"/>
        <v>252256.60232564289</v>
      </c>
      <c r="BR258" s="10">
        <v>0</v>
      </c>
      <c r="BS258" s="15">
        <f t="shared" si="139"/>
        <v>15081.531688500021</v>
      </c>
      <c r="BT258" s="30">
        <f t="shared" si="131"/>
        <v>1.0635881825521767</v>
      </c>
    </row>
    <row r="259" spans="1:72" ht="17.100000000000001" customHeight="1" x14ac:dyDescent="0.2">
      <c r="A259" s="136">
        <v>254</v>
      </c>
      <c r="B259" s="39" t="s">
        <v>27</v>
      </c>
      <c r="C259" s="36" t="s">
        <v>81</v>
      </c>
      <c r="D259" s="22">
        <f>'[1]Прибирання сходових кліто'!H260+'[2]по будинку'!P259+'[3]по будинку'!O259+'[4]по будинку'!O259+'[5]по будинку'!O259+'[6]по будинку'!O259+'[7]по будинку'!O259+'[8]по будинку'!O259+'[9]по будинку'!O259+'[10]по будинку'!O259+'[11]по будинку'!O259+'[12]по будинку'!O259</f>
        <v>55202.793659999996</v>
      </c>
      <c r="E259" s="11">
        <f>'[1]Прибирання сходових кліто'!Y260+'[2]по будинку'!Q259+'[3]по будинку'!P259+'[4]по будинку'!P259+'[5]по будинку'!P259+'[6]по будинку'!P259+'[7]по будинку'!P259+'[8]по будинку'!P259+'[9]по будинку'!P259+'[10]по будинку'!P259+'[11]по будинку'!P259+'[12]по будинку'!P259</f>
        <v>54897.377215224318</v>
      </c>
      <c r="F259" s="10">
        <f t="shared" si="132"/>
        <v>305.41644477567752</v>
      </c>
      <c r="G259" s="23">
        <v>0</v>
      </c>
      <c r="H259" s="17">
        <f>'[1]Прибирання прибуд терит.'!H259+'[2]по будинку'!T259+'[3]по будинку'!S259+'[4]по будинку'!S259+'[5]по будинку'!S259+'[6]по будинку'!S259+'[7]по будинку'!S259+'[8]по будинку'!S259+'[9]по будинку'!S259+'[10]по будинку'!S259+'[11]по будинку'!S259+'[12]по будинку'!S259</f>
        <v>92510.006900000008</v>
      </c>
      <c r="I259" s="11">
        <f>'[1]Прибирання прибуд терит.'!AG259+'[2]по будинку'!U259+'[3]по будинку'!T259+'[4]по будинку'!T259+'[5]по будинку'!T259+'[6]по будинку'!T259+'[7]по будинку'!T259+'[8]по будинку'!T259+'[9]по будинку'!T259+'[10]по будинку'!T259+'[11]по будинку'!T259+'[12]по будинку'!T259</f>
        <v>100572.31735911759</v>
      </c>
      <c r="J259" s="10">
        <v>0</v>
      </c>
      <c r="K259" s="23">
        <f t="shared" si="116"/>
        <v>8062.3104591175797</v>
      </c>
      <c r="L259" s="22">
        <f>'[1]Вивезення та знешкодження ТПВ'!H261+'[2]по будинку'!X259+'[3]по будинку'!W259+'[4]по будинку'!W259+'[5]по будинку'!W259</f>
        <v>21502.9395</v>
      </c>
      <c r="M259" s="10">
        <f>'[1]Вивезення та знешкодження ТПВ'!V261+'[2]по будинку'!Y259+'[3]по будинку'!X259+'[4]по будинку'!X259+'[5]по будинку'!X259</f>
        <v>23916.291911662516</v>
      </c>
      <c r="N259" s="10">
        <v>0</v>
      </c>
      <c r="O259" s="15">
        <f t="shared" si="117"/>
        <v>2413.3524116625158</v>
      </c>
      <c r="P259" s="17">
        <f>'[1]Приб підвал, тех.поверхів,покр '!H261+'[2]по будинку'!AB259+'[3]по будинку'!AA259+'[4]по будинку'!AA259+'[5]по будинку'!AA259+'[6]по будинку'!AA259+'[7]по будинку'!AA259+'[8]по будинку'!AA259+'[9]по будинку'!AA259+'[10]по будинку'!AA259+'[11]по будинку'!AA259+'[12]по будинку'!AA259</f>
        <v>1834.4702199999999</v>
      </c>
      <c r="Q259" s="11">
        <f>'[1]Приб підвал, тех.поверхів,покр '!Q261+'[2]по будинку'!AC259+'[3]по будинку'!AB259+'[4]по будинку'!AB259+'[5]по будинку'!AB259+'[6]по будинку'!AB259+'[7]по будинку'!AB259+'[8]по будинку'!AB259+'[9]по будинку'!AB259+'[10]по будинку'!AB259+'[11]по будинку'!AB259+'[12]по будинку'!AB259</f>
        <v>276.82630895139084</v>
      </c>
      <c r="R259" s="10">
        <f t="shared" si="118"/>
        <v>1557.643911048609</v>
      </c>
      <c r="S259" s="23">
        <v>0</v>
      </c>
      <c r="T259" s="17">
        <f>'[1]ТО ліфтів'!H261+'[2]по будинку'!AF259+'[3]по будинку'!AE259+'[4]по будинку'!AE259+'[5]по будинку'!AE259+'[6]по будинку'!AE259+'[7]по будинку'!AE259+'[8]по будинку'!AE259+'[9]по будинку'!AE259+'[10]по будинку'!AE259+'[11]по будинку'!AE259+'[12]по будинку'!AE259</f>
        <v>52415.452550000002</v>
      </c>
      <c r="U259" s="10">
        <f>'[1]ТО ліфтів'!Q261+'[2]по будинку'!AG259+'[3]по будинку'!AF259+'[4]по будинку'!AF259+'[5]по будинку'!AF259+'[6]по будинку'!AF259+'[7]по будинку'!AF259+'[8]по будинку'!AF259+'[9]по будинку'!AF259+'[10]по будинку'!AF259+'[11]по будинку'!AF259+'[12]по будинку'!AF259</f>
        <v>49688.92672001438</v>
      </c>
      <c r="V259" s="10">
        <f t="shared" si="119"/>
        <v>2726.5258299856214</v>
      </c>
      <c r="W259" s="23">
        <v>0</v>
      </c>
      <c r="X259" s="17">
        <f>'[1]Обслуг. дисп.'!H261+'[2]по будинку'!AJ259+'[3]по будинку'!AI259+'[4]по будинку'!AI259+'[5]по будинку'!AI259+'[6]по будинку'!AI259+'[7]по будинку'!AI259+'[8]по будинку'!AI259+'[9]по будинку'!AI259+'[10]по будинку'!AI259+'[11]по будинку'!AI259+'[12]по будинку'!AI259</f>
        <v>0</v>
      </c>
      <c r="Y259" s="10">
        <f>'[1]Обслуг. дисп.'!O261+'[2]по будинку'!AK259+'[3]по будинку'!AJ259+'[4]по будинку'!AJ259+'[5]по будинку'!AJ259+'[6]по будинку'!AJ259+'[7]по будинку'!AJ259+'[8]по будинку'!AJ259+'[9]по будинку'!AJ259+'[10]по будинку'!AJ259+'[11]по будинку'!AJ259+'[12]по будинку'!AJ259</f>
        <v>0</v>
      </c>
      <c r="Z259" s="10">
        <f t="shared" si="121"/>
        <v>0</v>
      </c>
      <c r="AA259" s="27">
        <v>0</v>
      </c>
      <c r="AB259" s="17">
        <f>'[1]ТО внутр. буд.сист'!H259+'[2]по будинку'!AN259+'[3]по будинку'!AM259+'[4]по будинку'!AM259+'[5]по будинку'!AM259+'[6]по будинку'!AM259+'[7]по будинку'!AM259+'[8]по будинку'!AM259+'[9]по будинку'!AM259+'[10]по будинку'!AM259+'[11]по будинку'!AM259+'[12]по будинку'!AM259</f>
        <v>92395.893100000016</v>
      </c>
      <c r="AC259" s="10">
        <f>'[1]ТО внутр. буд.сист'!W259+'[2]по будинку'!AO259+'[3]по будинку'!AN259+'[4]по будинку'!AN259+'[5]по будинку'!AN259+'[6]по будинку'!AN259+'[7]по будинку'!AN259+'[8]по будинку'!AN259+'[9]по будинку'!AN259+'[10]по будинку'!AN259+'[11]по будинку'!AN259+'[12]по будинку'!AN259</f>
        <v>52855.977207806711</v>
      </c>
      <c r="AD259" s="10">
        <f t="shared" si="133"/>
        <v>39539.915892193305</v>
      </c>
      <c r="AE259" s="23">
        <v>0</v>
      </c>
      <c r="AF259" s="17">
        <f>[1]Дератизація!H260+'[2]по будинку'!AR259+'[3]по будинку'!AQ259+'[4]по будинку'!AQ259+'[5]по будинку'!AQ259+'[6]по будинку'!AQ259+'[7]по будинку'!AQ259+'[8]по будинку'!AQ259+'[9]по будинку'!AQ259+'[10]по будинку'!AQ259+'[11]по будинку'!AQ259+'[12]по будинку'!AQ259</f>
        <v>2722.5207200000004</v>
      </c>
      <c r="AG259" s="10">
        <f>[1]Дератизація!O260+'[2]по будинку'!AS259+'[3]по будинку'!AR259+'[4]по будинку'!AR259+'[5]по будинку'!AR259+'[6]по будинку'!AR259+'[7]по будинку'!AR259+'[8]по будинку'!AR259+'[9]по будинку'!AR259+'[10]по будинку'!AR259+'[11]по будинку'!AR259+'[12]по будинку'!AR259</f>
        <v>2268.0866938428226</v>
      </c>
      <c r="AH259" s="10">
        <f t="shared" si="123"/>
        <v>454.43402615717787</v>
      </c>
      <c r="AI259" s="23">
        <v>0</v>
      </c>
      <c r="AJ259" s="17">
        <f>[1]Дезінсекція!H261+'[2]по будинку'!AV259+'[3]по будинку'!AU259+'[4]по будинку'!AU259+'[5]по будинку'!AU259+'[6]по будинку'!AU259+'[7]по будинку'!AU259+'[8]по будинку'!AU259+'[9]по будинку'!AU259+'[10]по будинку'!AU259+'[11]по будинку'!AU259+'[12]по будинку'!AU259</f>
        <v>116.71494</v>
      </c>
      <c r="AK259" s="10">
        <f>[1]Дезінсекція!O261+'[2]по будинку'!AW259+'[3]по будинку'!AV259+'[4]по будинку'!AV259+'[5]по будинку'!AV259+'[6]по будинку'!AV259+'[7]по будинку'!AV259+'[8]по будинку'!AV259+'[9]по будинку'!AV259+'[10]по будинку'!AV259+'[11]по будинку'!AV259+'[12]по будинку'!AV259</f>
        <v>0</v>
      </c>
      <c r="AL259" s="10">
        <f t="shared" si="124"/>
        <v>116.71494</v>
      </c>
      <c r="AM259" s="23">
        <v>0</v>
      </c>
      <c r="AN259" s="17">
        <f>'[1]Обслуг. ДВК'!H261+'[2]по будинку'!AZ259+'[3]по будинку'!AY259+'[4]по будинку'!AY259+'[5]по будинку'!AY259+'[6]по будинку'!AY259+'[7]по будинку'!AY259+'[8]по будинку'!AY259+'[9]по будинку'!AY259+'[10]по будинку'!AY259+'[11]по будинку'!AY259+'[12]по будинку'!AY259</f>
        <v>8741.0143000000007</v>
      </c>
      <c r="AO259" s="10">
        <f>'[1]Обслуг. ДВК'!Q261+'[2]по будинку'!BA259+'[3]по будинку'!AZ259+'[4]по будинку'!AZ259+'[5]по будинку'!AZ259+'[6]по будинку'!AZ259+'[7]по будинку'!AZ259+'[8]по будинку'!AZ259+'[9]по будинку'!AZ259+'[10]по будинку'!AZ259+'[11]по будинку'!AZ259+'[12]по будинку'!AZ259</f>
        <v>9746.8866011070058</v>
      </c>
      <c r="AP259" s="10">
        <v>0</v>
      </c>
      <c r="AQ259" s="23">
        <f t="shared" si="147"/>
        <v>1005.8723011070051</v>
      </c>
      <c r="AR259" s="17">
        <f>'[1]ТО мереж електропост.'!H262+'[2]по будинку'!BD259+'[3]по будинку'!BC259+'[4]по будинку'!BC259+'[5]по будинку'!BC259+'[6]по будинку'!BC259+'[7]по будинку'!BC259+'[8]по будинку'!BC259+'[9]по будинку'!BC259+'[10]по будинку'!BC259+'[11]по будинку'!BC259+'[12]по будинку'!BC259</f>
        <v>27994.082620000001</v>
      </c>
      <c r="AS259" s="11">
        <f>'[1]ТО мереж електропост.'!P262+'[2]по будинку'!BE259+'[3]по будинку'!BD259+'[4]по будинку'!BD259+'[5]по будинку'!BD259+'[6]по будинку'!BD259+'[7]по будинку'!BD259+'[8]по будинку'!BD259+'[9]по будинку'!BD259+'[10]по будинку'!BD259+'[11]по будинку'!BD259+'[12]по будинку'!BD259</f>
        <v>18476.338132020475</v>
      </c>
      <c r="AT259" s="10">
        <v>0</v>
      </c>
      <c r="AU259" s="23">
        <f>AS259-AR259</f>
        <v>-9517.7444879795257</v>
      </c>
      <c r="AV259" s="17">
        <f>'[1]ПР констр.'!H261+'[2]по будинку'!BH259+'[3]по будинку'!BG259+'[4]по будинку'!BG259+'[5]по будинку'!BG259+'[6]по будинку'!BG259+'[7]по будинку'!BG259+'[8]по будинку'!BG259+'[9]по будинку'!BG259+'[10]по будинку'!BG259+'[11]по будинку'!BG259+'[12]по будинку'!BG259</f>
        <v>130823.39190000003</v>
      </c>
      <c r="AW259" s="10">
        <v>131260.64000000001</v>
      </c>
      <c r="AX259" s="10">
        <v>0</v>
      </c>
      <c r="AY259" s="23">
        <f>AW259-AV259</f>
        <v>437.24809999998251</v>
      </c>
      <c r="AZ259" s="17">
        <f>'[1]Прибирання та вивезення снігу'!H260+'[2]по будинку'!BL259+'[3]по будинку'!BK259+'[4]по будинку'!BK259+'[5]по будинку'!BK259+'[6]по будинку'!BK259+'[7]по будинку'!BK259+'[8]по будинку'!BK259+'[9]по будинку'!BK259+'[10]по будинку'!BK259+'[11]по будинку'!BK259+'[12]по будинку'!BK259</f>
        <v>7018.1742400000021</v>
      </c>
      <c r="BA259" s="10">
        <f>'[1]Прибирання та вивезення снігу'!R260+'[2]по будинку'!BM259+'[3]по будинку'!BL259+'[4]по будинку'!BL259+'[5]по будинку'!BL259+'[6]по будинку'!BL259+'[7]по будинку'!BL259+'[8]по будинку'!BL259+'[9]по будинку'!BL259+'[10]по будинку'!BL259+'[11]по будинку'!BL259+'[12]по будинку'!BL259</f>
        <v>4388.4875060751529</v>
      </c>
      <c r="BB259" s="10">
        <f>AZ259-BA259</f>
        <v>2629.6867339248492</v>
      </c>
      <c r="BC259" s="23">
        <v>0</v>
      </c>
      <c r="BD259" s="17">
        <f>'[1]експлуатація номерних знаків'!H261+'[2]по будинку'!BP259+'[3]по будинку'!BO259+'[4]по будинку'!BO259+'[5]по будинку'!BO259+'[6]по будинку'!BO259+'[7]по будинку'!BO259+'[8]по будинку'!BO259+'[9]по будинку'!BO259+'[10]по будинку'!BO259+'[11]по будинку'!BO259+'[12]по будинку'!BO259</f>
        <v>17.761480000000002</v>
      </c>
      <c r="BE259" s="10">
        <f>'[1]експлуатація номерних знаків'!P261+'[2]по будинку'!BQ259+'[3]по будинку'!BP259+'[4]по будинку'!BP259+'[5]по будинку'!BP259+'[6]по будинку'!BP259+'[7]по будинку'!BP259+'[8]по будинку'!BP259+'[9]по будинку'!BP259+'[10]по будинку'!BP259+'[11]по будинку'!BP259+'[12]по будинку'!BP259</f>
        <v>0</v>
      </c>
      <c r="BF259" s="12">
        <f t="shared" si="125"/>
        <v>17.761480000000002</v>
      </c>
      <c r="BG259" s="29">
        <v>0</v>
      </c>
      <c r="BH259" s="17">
        <f>'[1]Освітлення місць загального кор'!H261+'[2]по будинку'!BT259+'[3]по будинку'!BS259+'[4]по будинку'!BS259+'[5]по будинку'!BS259+'[6]по будинку'!BS259+'[7]по будинку'!BS259+'[8]по будинку'!BS259+'[9]по будинку'!BS259+'[10]по будинку'!BS259+'[11]по будинку'!BS259+'[12]по будинку'!BS259</f>
        <v>47366.302519999997</v>
      </c>
      <c r="BI259" s="10">
        <f>'[1]Освітлення місць загального кор'!Q261+'[2]по будинку'!BU259+'[3]по будинку'!BT259+'[4]по будинку'!BT259+'[5]по будинку'!BT259+'[6]по будинку'!BT259+'[7]по будинку'!BT259+'[8]по будинку'!BT259+'[9]по будинку'!BT259+'[10]по будинку'!BT259+'[11]по будинку'!BT259+'[12]по будинку'!BT259</f>
        <v>41073.985990386755</v>
      </c>
      <c r="BJ259" s="10">
        <f t="shared" si="126"/>
        <v>6292.3165296132429</v>
      </c>
      <c r="BK259" s="27">
        <v>0</v>
      </c>
      <c r="BL259" s="17">
        <f>'[1]Енергопостачання ліфтів'!H261+'[2]по будинку'!BX259+'[3]по будинку'!BW259+'[4]по будинку'!BW259+'[5]по будинку'!BW259+'[6]по будинку'!BW259+'[7]по будинку'!BW259+'[8]по будинку'!BW259+'[9]по будинку'!BW259+'[10]по будинку'!BW259+'[11]по будинку'!BW259+'[12]по будинку'!BW259</f>
        <v>44128.168249999995</v>
      </c>
      <c r="BM259" s="10">
        <f>'[1]Енергопостачання ліфтів'!P261+'[2]по будинку'!BY259+'[3]по будинку'!BX259+'[4]по будинку'!BX259+'[5]по будинку'!BX259+'[6]по будинку'!BX259+'[7]по будинку'!BX259+'[8]по будинку'!BX259+'[9]по будинку'!BX259+'[10]по будинку'!BX259+'[11]по будинку'!BX259+'[12]по будинку'!BX259</f>
        <v>24606.162467833932</v>
      </c>
      <c r="BN259" s="10">
        <v>0</v>
      </c>
      <c r="BO259" s="23">
        <v>0</v>
      </c>
      <c r="BP259" s="134">
        <f t="shared" si="129"/>
        <v>584789.68690000009</v>
      </c>
      <c r="BQ259" s="12">
        <f t="shared" si="129"/>
        <v>514028.30411404319</v>
      </c>
      <c r="BR259" s="10">
        <f t="shared" si="130"/>
        <v>70761.382785956899</v>
      </c>
      <c r="BS259" s="15">
        <v>0</v>
      </c>
      <c r="BT259" s="30">
        <f t="shared" si="131"/>
        <v>0.87899686952232936</v>
      </c>
    </row>
    <row r="260" spans="1:72" ht="17.100000000000001" customHeight="1" x14ac:dyDescent="0.2">
      <c r="A260" s="136">
        <v>255</v>
      </c>
      <c r="B260" s="39" t="s">
        <v>99</v>
      </c>
      <c r="C260" s="36">
        <v>5</v>
      </c>
      <c r="D260" s="22">
        <f>'[1]Прибирання сходових кліто'!H261+'[2]по будинку'!P260+'[3]по будинку'!O260+'[4]по будинку'!O260+'[5]по будинку'!O260+'[6]по будинку'!O260+'[7]по будинку'!O260+'[8]по будинку'!O260+'[9]по будинку'!O260+'[10]по будинку'!O260+'[11]по будинку'!O260+'[12]по будинку'!O260</f>
        <v>25566.843874000009</v>
      </c>
      <c r="E260" s="11">
        <f>'[1]Прибирання сходових кліто'!Y261+'[2]по будинку'!Q260+'[3]по будинку'!P260+'[4]по будинку'!P260+'[5]по будинку'!P260+'[6]по будинку'!P260+'[7]по будинку'!P260+'[8]по будинку'!P260+'[9]по будинку'!P260+'[10]по будинку'!P260+'[11]по будинку'!P260+'[12]по будинку'!P260</f>
        <v>25450.751353433276</v>
      </c>
      <c r="F260" s="10">
        <f t="shared" si="132"/>
        <v>116.09252056673358</v>
      </c>
      <c r="G260" s="23">
        <v>0</v>
      </c>
      <c r="H260" s="17">
        <f>'[1]Прибирання прибуд терит.'!H260+'[2]по будинку'!T260+'[3]по будинку'!S260+'[4]по будинку'!S260+'[5]по будинку'!S260+'[6]по будинку'!S260+'[7]по будинку'!S260+'[8]по будинку'!S260+'[9]по будинку'!S260+'[10]по будинку'!S260+'[11]по будинку'!S260+'[12]по будинку'!S260</f>
        <v>41159.079169999997</v>
      </c>
      <c r="I260" s="11">
        <f>'[1]Прибирання прибуд терит.'!AG260+'[2]по будинку'!U260+'[3]по будинку'!T260+'[4]по будинку'!T260+'[5]по будинку'!T260+'[6]по будинку'!T260+'[7]по будинку'!T260+'[8]по будинку'!T260+'[9]по будинку'!T260+'[10]по будинку'!T260+'[11]по будинку'!T260+'[12]по будинку'!T260</f>
        <v>47026.126818642901</v>
      </c>
      <c r="J260" s="10">
        <v>0</v>
      </c>
      <c r="K260" s="23">
        <f t="shared" si="116"/>
        <v>5867.0476486429034</v>
      </c>
      <c r="L260" s="22">
        <f>'[1]Вивезення та знешкодження ТПВ'!H262+'[2]по будинку'!X260+'[3]по будинку'!W260+'[4]по будинку'!W260+'[5]по будинку'!W260</f>
        <v>9661.5375999999997</v>
      </c>
      <c r="M260" s="10">
        <f>'[1]Вивезення та знешкодження ТПВ'!V262+'[2]по будинку'!Y260+'[3]по будинку'!X260+'[4]по будинку'!X260+'[5]по будинку'!X260</f>
        <v>10503.196515920434</v>
      </c>
      <c r="N260" s="10">
        <v>0</v>
      </c>
      <c r="O260" s="15">
        <f t="shared" si="117"/>
        <v>841.65891592043408</v>
      </c>
      <c r="P260" s="17">
        <f>'[1]Приб підвал, тех.поверхів,покр '!H262+'[2]по будинку'!AB260+'[3]по будинку'!AA260+'[4]по будинку'!AA260+'[5]по будинку'!AA260+'[6]по будинку'!AA260+'[7]по будинку'!AA260+'[8]по будинку'!AA260+'[9]по будинку'!AA260+'[10]по будинку'!AA260+'[11]по будинку'!AA260+'[12]по будинку'!AA260</f>
        <v>1087.8519739999999</v>
      </c>
      <c r="Q260" s="11">
        <f>'[1]Приб підвал, тех.поверхів,покр '!Q262+'[2]по будинку'!AC260+'[3]по будинку'!AB260+'[4]по будинку'!AB260+'[5]по будинку'!AB260+'[6]по будинку'!AB260+'[7]по будинку'!AB260+'[8]по будинку'!AB260+'[9]по будинку'!AB260+'[10]по будинку'!AB260+'[11]по будинку'!AB260+'[12]по будинку'!AB260</f>
        <v>230.11636705778318</v>
      </c>
      <c r="R260" s="10">
        <f t="shared" si="118"/>
        <v>857.73560694221669</v>
      </c>
      <c r="S260" s="23">
        <v>0</v>
      </c>
      <c r="T260" s="17">
        <f>'[1]ТО ліфтів'!H262+'[2]по будинку'!AF260+'[3]по будинку'!AE260+'[4]по будинку'!AE260+'[5]по будинку'!AE260+'[6]по будинку'!AE260+'[7]по будинку'!AE260+'[8]по будинку'!AE260+'[9]по будинку'!AE260+'[10]по будинку'!AE260+'[11]по будинку'!AE260+'[12]по будинку'!AE260</f>
        <v>16955.372817571424</v>
      </c>
      <c r="U260" s="10">
        <f>'[1]ТО ліфтів'!Q262+'[2]по будинку'!AG260+'[3]по будинку'!AF260+'[4]по будинку'!AF260+'[5]по будинку'!AF260+'[6]по будинку'!AF260+'[7]по будинку'!AF260+'[8]по будинку'!AF260+'[9]по будинку'!AF260+'[10]по будинку'!AF260+'[11]по будинку'!AF260+'[12]по будинку'!AF260</f>
        <v>14995.083858837954</v>
      </c>
      <c r="V260" s="10">
        <f t="shared" si="119"/>
        <v>1960.2889587334703</v>
      </c>
      <c r="W260" s="23">
        <v>0</v>
      </c>
      <c r="X260" s="17">
        <f>'[1]Обслуг. дисп.'!H262+'[2]по будинку'!AJ260+'[3]по будинку'!AI260+'[4]по будинку'!AI260+'[5]по будинку'!AI260+'[6]по будинку'!AI260+'[7]по будинку'!AI260+'[8]по будинку'!AI260+'[9]по будинку'!AI260+'[10]по будинку'!AI260+'[11]по будинку'!AI260+'[12]по будинку'!AI260</f>
        <v>1786.416522857143</v>
      </c>
      <c r="Y260" s="10">
        <f>'[1]Обслуг. дисп.'!O262+'[2]по будинку'!AK260+'[3]по будинку'!AJ260+'[4]по будинку'!AJ260+'[5]по будинку'!AJ260+'[6]по будинку'!AJ260+'[7]по будинку'!AJ260+'[8]по будинку'!AJ260+'[9]по будинку'!AJ260+'[10]по будинку'!AJ260+'[11]по будинку'!AJ260+'[12]по будинку'!AJ260</f>
        <v>1847.7578520503575</v>
      </c>
      <c r="Z260" s="10">
        <v>0</v>
      </c>
      <c r="AA260" s="27">
        <f t="shared" si="122"/>
        <v>61.341329193214506</v>
      </c>
      <c r="AB260" s="17">
        <f>'[1]ТО внутр. буд.сист'!H260+'[2]по будинку'!AN260+'[3]по будинку'!AM260+'[4]по будинку'!AM260+'[5]по будинку'!AM260+'[6]по будинку'!AM260+'[7]по будинку'!AM260+'[8]по будинку'!AM260+'[9]по будинку'!AM260+'[10]по будинку'!AM260+'[11]по будинку'!AM260+'[12]по будинку'!AM260</f>
        <v>34746.233587999996</v>
      </c>
      <c r="AC260" s="10">
        <f>'[1]ТО внутр. буд.сист'!W260+'[2]по будинку'!AO260+'[3]по будинку'!AN260+'[4]по будинку'!AN260+'[5]по будинку'!AN260+'[6]по будинку'!AN260+'[7]по будинку'!AN260+'[8]по будинку'!AN260+'[9]по будинку'!AN260+'[10]по будинку'!AN260+'[11]по будинку'!AN260+'[12]по будинку'!AN260</f>
        <v>27404.099392305019</v>
      </c>
      <c r="AD260" s="10">
        <f t="shared" si="133"/>
        <v>7342.1341956949764</v>
      </c>
      <c r="AE260" s="23">
        <v>0</v>
      </c>
      <c r="AF260" s="17">
        <f>[1]Дератизація!H261+'[2]по будинку'!AR260+'[3]по будинку'!AQ260+'[4]по будинку'!AQ260+'[5]по будинку'!AQ260+'[6]по будинку'!AQ260+'[7]по будинку'!AQ260+'[8]по будинку'!AQ260+'[9]по будинку'!AQ260+'[10]по будинку'!AQ260+'[11]по будинку'!AQ260+'[12]по будинку'!AQ260</f>
        <v>1531.4466089999996</v>
      </c>
      <c r="AG260" s="10">
        <f>[1]Дератизація!O261+'[2]по будинку'!AS260+'[3]по будинку'!AR260+'[4]по будинку'!AR260+'[5]по будинку'!AR260+'[6]по будинку'!AR260+'[7]по будинку'!AR260+'[8]по будинку'!AR260+'[9]по будинку'!AR260+'[10]по будинку'!AR260+'[11]по будинку'!AR260+'[12]по будинку'!AR260</f>
        <v>1279.8901780407607</v>
      </c>
      <c r="AH260" s="10">
        <f t="shared" si="123"/>
        <v>251.55643095923892</v>
      </c>
      <c r="AI260" s="23">
        <v>0</v>
      </c>
      <c r="AJ260" s="17">
        <f>[1]Дезінсекція!H262+'[2]по будинку'!AV260+'[3]по будинку'!AU260+'[4]по будинку'!AU260+'[5]по будинку'!AU260+'[6]по будинку'!AU260+'[7]по будинку'!AU260+'[8]по будинку'!AU260+'[9]по будинку'!AU260+'[10]по будинку'!AU260+'[11]по будинку'!AU260+'[12]по будинку'!AU260</f>
        <v>55.739640000000009</v>
      </c>
      <c r="AK260" s="10">
        <f>[1]Дезінсекція!O262+'[2]по будинку'!AW260+'[3]по будинку'!AV260+'[4]по будинку'!AV260+'[5]по будинку'!AV260+'[6]по будинку'!AV260+'[7]по будинку'!AV260+'[8]по будинку'!AV260+'[9]по будинку'!AV260+'[10]по будинку'!AV260+'[11]по будинку'!AV260+'[12]по будинку'!AV260</f>
        <v>0</v>
      </c>
      <c r="AL260" s="10">
        <f t="shared" si="124"/>
        <v>55.739640000000009</v>
      </c>
      <c r="AM260" s="23">
        <v>0</v>
      </c>
      <c r="AN260" s="17">
        <f>'[1]Обслуг. ДВК'!H262+'[2]по будинку'!AZ260+'[3]по будинку'!AY260+'[4]по будинку'!AY260+'[5]по будинку'!AY260+'[6]по будинку'!AY260+'[7]по будинку'!AY260+'[8]по будинку'!AY260+'[9]по будинку'!AY260+'[10]по будинку'!AY260+'[11]по будинку'!AY260+'[12]по будинку'!AY260</f>
        <v>4962.6859480000003</v>
      </c>
      <c r="AO260" s="10">
        <f>'[1]Обслуг. ДВК'!Q262+'[2]по будинку'!BA260+'[3]по будинку'!AZ260+'[4]по будинку'!AZ260+'[5]по будинку'!AZ260+'[6]по будинку'!AZ260+'[7]по будинку'!AZ260+'[8]по будинку'!AZ260+'[9]по будинку'!AZ260+'[10]по будинку'!AZ260+'[11]по будинку'!AZ260+'[12]по будинку'!AZ260</f>
        <v>4303.0180282451165</v>
      </c>
      <c r="AP260" s="10">
        <f t="shared" si="134"/>
        <v>659.66791975488377</v>
      </c>
      <c r="AQ260" s="23">
        <v>0</v>
      </c>
      <c r="AR260" s="17">
        <f>'[1]ТО мереж електропост.'!H263+'[2]по будинку'!BD260+'[3]по будинку'!BC260+'[4]по будинку'!BC260+'[5]по будинку'!BC260+'[6]по будинку'!BC260+'[7]по будинку'!BC260+'[8]по будинку'!BC260+'[9]по будинку'!BC260+'[10]по будинку'!BC260+'[11]по будинку'!BC260+'[12]по будинку'!BC260</f>
        <v>7429.1650179999997</v>
      </c>
      <c r="AS260" s="11">
        <f>'[1]ТО мереж електропост.'!P263+'[2]по будинку'!BE260+'[3]по будинку'!BD260+'[4]по будинку'!BD260+'[5]по будинку'!BD260+'[6]по будинку'!BD260+'[7]по будинку'!BD260+'[8]по будинку'!BD260+'[9]по будинку'!BD260+'[10]по будинку'!BD260+'[11]по будинку'!BD260+'[12]по будинку'!BD260</f>
        <v>4634.8099014390864</v>
      </c>
      <c r="AT260" s="10">
        <f>AR260-AS260</f>
        <v>2794.3551165609133</v>
      </c>
      <c r="AU260" s="23">
        <v>0</v>
      </c>
      <c r="AV260" s="17">
        <f>'[1]ПР констр.'!H262+'[2]по будинку'!BH260+'[3]по будинку'!BG260+'[4]по будинку'!BG260+'[5]по будинку'!BG260+'[6]по будинку'!BG260+'[7]по будинку'!BG260+'[8]по будинку'!BG260+'[9]по будинку'!BG260+'[10]по будинку'!BG260+'[11]по будинку'!BG260+'[12]по будинку'!BG260</f>
        <v>47374.51352700001</v>
      </c>
      <c r="AW260" s="10">
        <v>17478.260000000002</v>
      </c>
      <c r="AX260" s="10">
        <f t="shared" si="135"/>
        <v>29896.253527000008</v>
      </c>
      <c r="AY260" s="23">
        <v>0</v>
      </c>
      <c r="AZ260" s="17">
        <f>'[1]Прибирання та вивезення снігу'!H261+'[2]по будинку'!BL260+'[3]по будинку'!BK260+'[4]по будинку'!BK260+'[5]по будинку'!BK260+'[6]по будинку'!BK260+'[7]по будинку'!BK260+'[8]по будинку'!BK260+'[9]по будинку'!BK260+'[10]по будинку'!BK260+'[11]по будинку'!BK260+'[12]по будинку'!BK260</f>
        <v>2713.5914740000007</v>
      </c>
      <c r="BA260" s="10">
        <f>'[1]Прибирання та вивезення снігу'!R261+'[2]по будинку'!BM260+'[3]по будинку'!BL260+'[4]по будинку'!BL260+'[5]по будинку'!BL260+'[6]по будинку'!BL260+'[7]по будинку'!BL260+'[8]по будинку'!BL260+'[9]по будинку'!BL260+'[10]по будинку'!BL260+'[11]по будинку'!BL260+'[12]по будинку'!BL260</f>
        <v>2275.2890926951131</v>
      </c>
      <c r="BB260" s="10">
        <f t="shared" ref="BB260:BB263" si="161">AZ260-BA260</f>
        <v>438.3023813048876</v>
      </c>
      <c r="BC260" s="23">
        <v>0</v>
      </c>
      <c r="BD260" s="17">
        <f>'[1]експлуатація номерних знаків'!H262+'[2]по будинку'!BP260+'[3]по будинку'!BO260+'[4]по будинку'!BO260+'[5]по будинку'!BO260+'[6]по будинку'!BO260+'[7]по будинку'!BO260+'[8]по будинку'!BO260+'[9]по будинку'!BO260+'[10]по будинку'!BO260+'[11]по будинку'!BO260+'[12]по будинку'!BO260</f>
        <v>6.5029580000000013</v>
      </c>
      <c r="BE260" s="10">
        <f>'[1]експлуатація номерних знаків'!P262+'[2]по будинку'!BQ260+'[3]по будинку'!BP260+'[4]по будинку'!BP260+'[5]по будинку'!BP260+'[6]по будинку'!BP260+'[7]по будинку'!BP260+'[8]по будинку'!BP260+'[9]по будинку'!BP260+'[10]по будинку'!BP260+'[11]по будинку'!BP260+'[12]по будинку'!BP260</f>
        <v>0</v>
      </c>
      <c r="BF260" s="12">
        <f t="shared" si="125"/>
        <v>6.5029580000000013</v>
      </c>
      <c r="BG260" s="29">
        <v>0</v>
      </c>
      <c r="BH260" s="17">
        <f>'[1]Освітлення місць загального кор'!H262+'[2]по будинку'!BT260+'[3]по будинку'!BS260+'[4]по будинку'!BS260+'[5]по будинку'!BS260+'[6]по будинку'!BS260+'[7]по будинку'!BS260+'[8]по будинку'!BS260+'[9]по будинку'!BS260+'[10]по будинку'!BS260+'[11]по будинку'!BS260+'[12]по будинку'!BS260</f>
        <v>12906.978138999997</v>
      </c>
      <c r="BI260" s="10">
        <f>'[1]Освітлення місць загального кор'!Q262+'[2]по будинку'!BU260+'[3]по будинку'!BT260+'[4]по будинку'!BT260+'[5]по будинку'!BT260+'[6]по будинку'!BT260+'[7]по будинку'!BT260+'[8]по будинку'!BT260+'[9]по будинку'!BT260+'[10]по будинку'!BT260+'[11]по будинку'!BT260+'[12]по будинку'!BT260</f>
        <v>9411.8593082689367</v>
      </c>
      <c r="BJ260" s="10">
        <f t="shared" si="126"/>
        <v>3495.1188307310604</v>
      </c>
      <c r="BK260" s="27">
        <v>0</v>
      </c>
      <c r="BL260" s="17">
        <f>'[1]Енергопостачання ліфтів'!H262+'[2]по будинку'!BX260+'[3]по будинку'!BW260+'[4]по будинку'!BW260+'[5]по будинку'!BW260+'[6]по будинку'!BW260+'[7]по будинку'!BW260+'[8]по будинку'!BW260+'[9]по будинку'!BW260+'[10]по будинку'!BW260+'[11]по будинку'!BW260+'[12]по будинку'!BW260</f>
        <v>20480.725750000001</v>
      </c>
      <c r="BM260" s="10">
        <f>'[1]Енергопостачання ліфтів'!P262+'[2]по будинку'!BY260+'[3]по будинку'!BX260+'[4]по будинку'!BX260+'[5]по будинку'!BX260+'[6]по будинку'!BX260+'[7]по будинку'!BX260+'[8]по будинку'!BX260+'[9]по будинку'!BX260+'[10]по будинку'!BX260+'[11]по будинку'!BX260+'[12]по будинку'!BX260</f>
        <v>15674.537519259677</v>
      </c>
      <c r="BN260" s="10">
        <v>0</v>
      </c>
      <c r="BO260" s="23">
        <v>0</v>
      </c>
      <c r="BP260" s="134">
        <f t="shared" si="129"/>
        <v>228424.68460942857</v>
      </c>
      <c r="BQ260" s="12">
        <f t="shared" si="129"/>
        <v>182514.79618619641</v>
      </c>
      <c r="BR260" s="10">
        <f t="shared" si="130"/>
        <v>45909.888423232158</v>
      </c>
      <c r="BS260" s="15">
        <v>0</v>
      </c>
      <c r="BT260" s="30">
        <f t="shared" si="131"/>
        <v>0.79901520493841949</v>
      </c>
    </row>
    <row r="261" spans="1:72" ht="17.100000000000001" customHeight="1" x14ac:dyDescent="0.2">
      <c r="A261" s="135">
        <v>256</v>
      </c>
      <c r="B261" s="39" t="s">
        <v>83</v>
      </c>
      <c r="C261" s="36" t="s">
        <v>107</v>
      </c>
      <c r="D261" s="22">
        <f>'[1]Прибирання сходових кліто'!H262+'[2]по будинку'!P261+'[3]по будинку'!O261+'[4]по будинку'!O261+'[5]по будинку'!O261+'[6]по будинку'!O261+'[7]по будинку'!O261+'[8]по будинку'!O261+'[9]по будинку'!O261+'[10]по будинку'!O261+'[11]по будинку'!O261+'[12]по будинку'!O261</f>
        <v>25353.590919999991</v>
      </c>
      <c r="E261" s="11">
        <f>'[1]Прибирання сходових кліто'!Y262+'[2]по будинку'!Q261+'[3]по будинку'!P261+'[4]по будинку'!P261+'[5]по будинку'!P261+'[6]по будинку'!P261+'[7]по будинку'!P261+'[8]по будинку'!P261+'[9]по будинку'!P261+'[10]по будинку'!P261+'[11]по будинку'!P261+'[12]по будинку'!P261</f>
        <v>25735.553594780136</v>
      </c>
      <c r="F261" s="10">
        <v>0</v>
      </c>
      <c r="G261" s="23">
        <f>E261-D261</f>
        <v>381.96267478014488</v>
      </c>
      <c r="H261" s="17">
        <f>'[1]Прибирання прибуд терит.'!H261+'[2]по будинку'!T261+'[3]по будинку'!S261+'[4]по будинку'!S261+'[5]по будинку'!S261+'[6]по будинку'!S261+'[7]по будинку'!S261+'[8]по будинку'!S261+'[9]по будинку'!S261+'[10]по будинку'!S261+'[11]по будинку'!S261+'[12]по будинку'!S261</f>
        <v>43532.843199999996</v>
      </c>
      <c r="I261" s="11">
        <f>'[1]Прибирання прибуд терит.'!AG261+'[2]по будинку'!U261+'[3]по будинку'!T261+'[4]по будинку'!T261+'[5]по будинку'!T261+'[6]по будинку'!T261+'[7]по будинку'!T261+'[8]по будинку'!T261+'[9]по будинку'!T261+'[10]по будинку'!T261+'[11]по будинку'!T261+'[12]по будинку'!T261</f>
        <v>64600.939942819612</v>
      </c>
      <c r="J261" s="10">
        <v>0</v>
      </c>
      <c r="K261" s="23">
        <f t="shared" si="116"/>
        <v>21068.096742819616</v>
      </c>
      <c r="L261" s="22">
        <f>'[1]Вивезення та знешкодження ТПВ'!H263+'[2]по будинку'!X261+'[3]по будинку'!W261+'[4]по будинку'!W261+'[5]по будинку'!W261</f>
        <v>7486.0379999999996</v>
      </c>
      <c r="M261" s="10">
        <f>'[1]Вивезення та знешкодження ТПВ'!V263+'[2]по будинку'!Y261+'[3]по будинку'!X261+'[4]по будинку'!X261+'[5]по будинку'!X261</f>
        <v>8949.9474119591014</v>
      </c>
      <c r="N261" s="10">
        <v>0</v>
      </c>
      <c r="O261" s="15">
        <f t="shared" si="117"/>
        <v>1463.9094119591018</v>
      </c>
      <c r="P261" s="17">
        <f>'[1]Приб підвал, тех.поверхів,покр '!H263+'[2]по будинку'!AB261+'[3]по будинку'!AA261+'[4]по будинку'!AA261+'[5]по будинку'!AA261+'[6]по будинку'!AA261+'[7]по будинку'!AA261+'[8]по будинку'!AA261+'[9]по будинку'!AA261+'[10]по будинку'!AA261+'[11]по будинку'!AA261+'[12]по будинку'!AA261</f>
        <v>926.34247999999991</v>
      </c>
      <c r="Q261" s="11">
        <f>'[1]Приб підвал, тех.поверхів,покр '!Q263+'[2]по будинку'!AC261+'[3]по будинку'!AB261+'[4]по будинку'!AB261+'[5]по будинку'!AB261+'[6]по будинку'!AB261+'[7]по будинку'!AB261+'[8]по будинку'!AB261+'[9]по будинку'!AB261+'[10]по будинку'!AB261+'[11]по будинку'!AB261+'[12]по будинку'!AB261</f>
        <v>523.05929574399693</v>
      </c>
      <c r="R261" s="10">
        <f t="shared" si="118"/>
        <v>403.28318425600298</v>
      </c>
      <c r="S261" s="23">
        <v>0</v>
      </c>
      <c r="T261" s="17">
        <f>'[1]ТО ліфтів'!H263+'[2]по будинку'!AF261+'[3]по будинку'!AE261+'[4]по будинку'!AE261+'[5]по будинку'!AE261+'[6]по будинку'!AE261+'[7]по будинку'!AE261+'[8]по будинку'!AE261+'[9]по будинку'!AE261+'[10]по будинку'!AE261+'[11]по будинку'!AE261+'[12]по будинку'!AE261</f>
        <v>24745.407440000003</v>
      </c>
      <c r="U261" s="10">
        <f>'[1]ТО ліфтів'!Q263+'[2]по будинку'!AG261+'[3]по будинку'!AF261+'[4]по будинку'!AF261+'[5]по будинку'!AF261+'[6]по будинку'!AF261+'[7]по будинку'!AF261+'[8]по будинку'!AF261+'[9]по будинку'!AF261+'[10]по будинку'!AF261+'[11]по будинку'!AF261+'[12]по будинку'!AF261</f>
        <v>23946.082549281953</v>
      </c>
      <c r="V261" s="10">
        <f t="shared" si="119"/>
        <v>799.32489071804957</v>
      </c>
      <c r="W261" s="23">
        <v>0</v>
      </c>
      <c r="X261" s="17">
        <f>'[1]Обслуг. дисп.'!H263+'[2]по будинку'!AJ261+'[3]по будинку'!AI261+'[4]по будинку'!AI261+'[5]по будинку'!AI261+'[6]по будинку'!AI261+'[7]по будинку'!AI261+'[8]по будинку'!AI261+'[9]по будинку'!AI261+'[10]по будинку'!AI261+'[11]по будинку'!AI261+'[12]по будинку'!AI261</f>
        <v>0</v>
      </c>
      <c r="Y261" s="10">
        <f>'[1]Обслуг. дисп.'!O263+'[2]по будинку'!AK261+'[3]по будинку'!AJ261+'[4]по будинку'!AJ261+'[5]по будинку'!AJ261+'[6]по будинку'!AJ261+'[7]по будинку'!AJ261+'[8]по будинку'!AJ261+'[9]по будинку'!AJ261+'[10]по будинку'!AJ261+'[11]по будинку'!AJ261+'[12]по будинку'!AJ261</f>
        <v>0</v>
      </c>
      <c r="Z261" s="10">
        <f t="shared" si="121"/>
        <v>0</v>
      </c>
      <c r="AA261" s="27">
        <f t="shared" si="122"/>
        <v>0</v>
      </c>
      <c r="AB261" s="17">
        <f>'[1]ТО внутр. буд.сист'!H261+'[2]по будинку'!AN261+'[3]по будинку'!AM261+'[4]по будинку'!AM261+'[5]по будинку'!AM261+'[6]по будинку'!AM261+'[7]по будинку'!AM261+'[8]по будинку'!AM261+'[9]по будинку'!AM261+'[10]по будинку'!AM261+'[11]по будинку'!AM261+'[12]по будинку'!AM261</f>
        <v>30534.279440000002</v>
      </c>
      <c r="AC261" s="10">
        <f>'[1]ТО внутр. буд.сист'!W261+'[2]по будинку'!AO261+'[3]по будинку'!AN261+'[4]по будинку'!AN261+'[5]по будинку'!AN261+'[6]по будинку'!AN261+'[7]по будинку'!AN261+'[8]по будинку'!AN261+'[9]по будинку'!AN261+'[10]по будинку'!AN261+'[11]по будинку'!AN261+'[12]по будинку'!AN261</f>
        <v>8383.6601094132184</v>
      </c>
      <c r="AD261" s="10">
        <f t="shared" si="133"/>
        <v>22150.619330586786</v>
      </c>
      <c r="AE261" s="23">
        <v>0</v>
      </c>
      <c r="AF261" s="17">
        <f>[1]Дератизація!H262+'[2]по будинку'!AR261+'[3]по будинку'!AQ261+'[4]по будинку'!AQ261+'[5]по будинку'!AQ261+'[6]по будинку'!AQ261+'[7]по будинку'!AQ261+'[8]по будинку'!AQ261+'[9]по будинку'!AQ261+'[10]по будинку'!AQ261+'[11]по будинку'!AQ261+'[12]по будинку'!AQ261</f>
        <v>1461.7474199999997</v>
      </c>
      <c r="AG261" s="10">
        <f>[1]Дератизація!O262+'[2]по будинку'!AS261+'[3]по будинку'!AR261+'[4]по будинку'!AR261+'[5]по будинку'!AR261+'[6]по будинку'!AR261+'[7]по будинку'!AR261+'[8]по будинку'!AR261+'[9]по будинку'!AR261+'[10]по будинку'!AR261+'[11]по будинку'!AR261+'[12]по будинку'!AR261</f>
        <v>1216.5936160203169</v>
      </c>
      <c r="AH261" s="10">
        <f t="shared" si="123"/>
        <v>245.15380397968283</v>
      </c>
      <c r="AI261" s="23">
        <v>0</v>
      </c>
      <c r="AJ261" s="17">
        <f>[1]Дезінсекція!H263+'[2]по будинку'!AV261+'[3]по будинку'!AU261+'[4]по будинку'!AU261+'[5]по будинку'!AU261+'[6]по будинку'!AU261+'[7]по будинку'!AU261+'[8]по будинку'!AU261+'[9]по будинку'!AU261+'[10]по будинку'!AU261+'[11]по будинку'!AU261+'[12]по будинку'!AU261</f>
        <v>55.59805999999999</v>
      </c>
      <c r="AK261" s="10">
        <f>[1]Дезінсекція!O263+'[2]по будинку'!AW261+'[3]по будинку'!AV261+'[4]по будинку'!AV261+'[5]по будинку'!AV261+'[6]по будинку'!AV261+'[7]по будинку'!AV261+'[8]по будинку'!AV261+'[9]по будинку'!AV261+'[10]по будинку'!AV261+'[11]по будинку'!AV261+'[12]по будинку'!AV261</f>
        <v>0</v>
      </c>
      <c r="AL261" s="10">
        <f t="shared" si="124"/>
        <v>55.59805999999999</v>
      </c>
      <c r="AM261" s="23">
        <v>0</v>
      </c>
      <c r="AN261" s="17">
        <f>'[1]Обслуг. ДВК'!H263+'[2]по будинку'!AZ261+'[3]по будинку'!AY261+'[4]по будинку'!AY261+'[5]по будинку'!AY261+'[6]по будинку'!AY261+'[7]по будинку'!AY261+'[8]по будинку'!AY261+'[9]по будинку'!AY261+'[10]по будинку'!AY261+'[11]по будинку'!AY261+'[12]по будинку'!AY261</f>
        <v>3204.5495999999998</v>
      </c>
      <c r="AO261" s="10">
        <f>'[1]Обслуг. ДВК'!Q263+'[2]по будинку'!BA261+'[3]по будинку'!AZ261+'[4]по будинку'!AZ261+'[5]по будинку'!AZ261+'[6]по будинку'!AZ261+'[7]по будинку'!AZ261+'[8]по будинку'!AZ261+'[9]по будинку'!AZ261+'[10]по будинку'!AZ261+'[11]по будинку'!AZ261+'[12]по будинку'!AZ261</f>
        <v>2389.0152597403198</v>
      </c>
      <c r="AP261" s="10">
        <f t="shared" si="134"/>
        <v>815.53434025967999</v>
      </c>
      <c r="AQ261" s="23">
        <v>0</v>
      </c>
      <c r="AR261" s="17">
        <f>'[1]ТО мереж електропост.'!H264+'[2]по будинку'!BD261+'[3]по будинку'!BC261+'[4]по будинку'!BC261+'[5]по будинку'!BC261+'[6]по будинку'!BC261+'[7]по будинку'!BC261+'[8]по будинку'!BC261+'[9]по будинку'!BC261+'[10]по будинку'!BC261+'[11]по будинку'!BC261+'[12]по будинку'!BC261</f>
        <v>7498.7336199999972</v>
      </c>
      <c r="AS261" s="11">
        <f>'[1]ТО мереж електропост.'!P264+'[2]по будинку'!BE261+'[3]по будинку'!BD261+'[4]по будинку'!BD261+'[5]по будинку'!BD261+'[6]по будинку'!BD261+'[7]по будинку'!BD261+'[8]по будинку'!BD261+'[9]по будинку'!BD261+'[10]по будинку'!BD261+'[11]по будинку'!BD261+'[12]по будинку'!BD261</f>
        <v>3847.8349435627806</v>
      </c>
      <c r="AT261" s="10">
        <f t="shared" si="136"/>
        <v>3650.8986764372166</v>
      </c>
      <c r="AU261" s="23">
        <v>0</v>
      </c>
      <c r="AV261" s="17">
        <f>'[1]ПР констр.'!H263+'[2]по будинку'!BH261+'[3]по будинку'!BG261+'[4]по будинку'!BG261+'[5]по будинку'!BG261+'[6]по будинку'!BG261+'[7]по будинку'!BG261+'[8]по будинку'!BG261+'[9]по будинку'!BG261+'[10]по будинку'!BG261+'[11]по будинку'!BG261+'[12]по будинку'!BG261</f>
        <v>45721.743200000004</v>
      </c>
      <c r="AW261" s="10">
        <v>33096.43</v>
      </c>
      <c r="AX261" s="10">
        <f t="shared" si="135"/>
        <v>12625.313200000004</v>
      </c>
      <c r="AY261" s="23">
        <v>0</v>
      </c>
      <c r="AZ261" s="17">
        <f>'[1]Прибирання та вивезення снігу'!H262+'[2]по будинку'!BL261+'[3]по будинку'!BK261+'[4]по будинку'!BK261+'[5]по будинку'!BK261+'[6]по будинку'!BK261+'[7]по будинку'!BK261+'[8]по будинку'!BK261+'[9]по будинку'!BK261+'[10]по будинку'!BK261+'[11]по будинку'!BK261+'[12]по будинку'!BK261</f>
        <v>8441.7117399999988</v>
      </c>
      <c r="BA261" s="10">
        <f>'[1]Прибирання та вивезення снігу'!R262+'[2]по будинку'!BM261+'[3]по будинку'!BL261+'[4]по будинку'!BL261+'[5]по будинку'!BL261+'[6]по будинку'!BL261+'[7]по будинку'!BL261+'[8]по будинку'!BL261+'[9]по будинку'!BL261+'[10]по будинку'!BL261+'[11]по будинку'!BL261+'[12]по будинку'!BL261</f>
        <v>2936.5824496626374</v>
      </c>
      <c r="BB261" s="10">
        <f t="shared" si="161"/>
        <v>5505.1292903373615</v>
      </c>
      <c r="BC261" s="23">
        <v>0</v>
      </c>
      <c r="BD261" s="17">
        <f>'[1]експлуатація номерних знаків'!H263+'[2]по будинку'!BP261+'[3]по будинку'!BO261+'[4]по будинку'!BO261+'[5]по будинку'!BO261+'[6]по будинку'!BO261+'[7]по будинку'!BO261+'[8]по будинку'!BO261+'[9]по будинку'!BO261+'[10]по будинку'!BO261+'[11]по будинку'!BO261+'[12]по будинку'!BO261</f>
        <v>15.3223</v>
      </c>
      <c r="BE261" s="10">
        <f>'[1]експлуатація номерних знаків'!P263+'[2]по будинку'!BQ261+'[3]по будинку'!BP261+'[4]по будинку'!BP261+'[5]по будинку'!BP261+'[6]по будинку'!BP261+'[7]по будинку'!BP261+'[8]по будинку'!BP261+'[9]по будинку'!BP261+'[10]по будинку'!BP261+'[11]по будинку'!BP261+'[12]по будинку'!BP261</f>
        <v>0</v>
      </c>
      <c r="BF261" s="12">
        <f t="shared" si="125"/>
        <v>15.3223</v>
      </c>
      <c r="BG261" s="29">
        <v>0</v>
      </c>
      <c r="BH261" s="17">
        <f>'[1]Освітлення місць загального кор'!H263+'[2]по будинку'!BT261+'[3]по будинку'!BS261+'[4]по будинку'!BS261+'[5]по будинку'!BS261+'[6]по будинку'!BS261+'[7]по будинку'!BS261+'[8]по будинку'!BS261+'[9]по будинку'!BS261+'[10]по будинку'!BS261+'[11]по будинку'!BS261+'[12]по будинку'!BS261</f>
        <v>37072.085959999997</v>
      </c>
      <c r="BI261" s="10">
        <f>'[1]Освітлення місць загального кор'!Q263+'[2]по будинку'!BU261+'[3]по будинку'!BT261+'[4]по будинку'!BT261+'[5]по будинку'!BT261+'[6]по будинку'!BT261+'[7]по будинку'!BT261+'[8]по будинку'!BT261+'[9]по будинку'!BT261+'[10]по будинку'!BT261+'[11]по будинку'!BT261+'[12]по будинку'!BT261</f>
        <v>42828.59399948705</v>
      </c>
      <c r="BJ261" s="10">
        <v>0</v>
      </c>
      <c r="BK261" s="27">
        <f t="shared" si="137"/>
        <v>5756.5080394870529</v>
      </c>
      <c r="BL261" s="17">
        <f>'[1]Енергопостачання ліфтів'!H263+'[2]по будинку'!BX261+'[3]по будинку'!BW261+'[4]по будинку'!BW261+'[5]по будинку'!BW261+'[6]по будинку'!BW261+'[7]по будинку'!BW261+'[8]по будинку'!BW261+'[9]по будинку'!BW261+'[10]по будинку'!BW261+'[11]по будинку'!BW261+'[12]по будинку'!BW261</f>
        <v>17300.08008</v>
      </c>
      <c r="BM261" s="10">
        <f>'[1]Енергопостачання ліфтів'!P263+'[2]по будинку'!BY261+'[3]по будинку'!BX261+'[4]по будинку'!BX261+'[5]по будинку'!BX261+'[6]по будинку'!BX261+'[7]по будинку'!BX261+'[8]по будинку'!BX261+'[9]по будинку'!BX261+'[10]по будинку'!BX261+'[11]по будинку'!BX261+'[12]по будинку'!BX261</f>
        <v>13048.661879697023</v>
      </c>
      <c r="BN261" s="10">
        <v>0</v>
      </c>
      <c r="BO261" s="23">
        <v>0</v>
      </c>
      <c r="BP261" s="134">
        <f t="shared" si="129"/>
        <v>253350.07345999999</v>
      </c>
      <c r="BQ261" s="12">
        <f t="shared" si="129"/>
        <v>231502.95505216814</v>
      </c>
      <c r="BR261" s="10">
        <f t="shared" si="130"/>
        <v>21847.118407831847</v>
      </c>
      <c r="BS261" s="15">
        <v>0</v>
      </c>
      <c r="BT261" s="30">
        <f t="shared" si="131"/>
        <v>0.91376707293009263</v>
      </c>
    </row>
    <row r="262" spans="1:72" ht="17.100000000000001" customHeight="1" x14ac:dyDescent="0.2">
      <c r="A262" s="136">
        <v>257</v>
      </c>
      <c r="B262" s="39" t="s">
        <v>100</v>
      </c>
      <c r="C262" s="36" t="s">
        <v>108</v>
      </c>
      <c r="D262" s="22">
        <f>'[1]Прибирання сходових кліто'!H263+'[2]по будинку'!P262+'[3]по будинку'!O262+'[4]по будинку'!O262+'[5]по будинку'!O262+'[6]по будинку'!O262+'[7]по будинку'!O262+'[8]по будинку'!O262+'[9]по будинку'!O262+'[10]по будинку'!O262+'[11]по будинку'!O262+'[12]по будинку'!O262</f>
        <v>21802.358739999996</v>
      </c>
      <c r="E262" s="11">
        <f>'[1]Прибирання сходових кліто'!Y263+'[2]по будинку'!Q262+'[3]по будинку'!P262+'[4]по будинку'!P262+'[5]по будинку'!P262+'[6]по будинку'!P262+'[7]по будинку'!P262+'[8]по будинку'!P262+'[9]по будинку'!P262+'[10]по будинку'!P262+'[11]по будинку'!P262+'[12]по будинку'!P262</f>
        <v>22170.905530373991</v>
      </c>
      <c r="F262" s="10">
        <v>0</v>
      </c>
      <c r="G262" s="23">
        <f t="shared" ref="G262:G264" si="162">E262-D262</f>
        <v>368.54679037399546</v>
      </c>
      <c r="H262" s="17">
        <f>'[1]Прибирання прибуд терит.'!H262+'[2]по будинку'!T262+'[3]по будинку'!S262+'[4]по будинку'!S262+'[5]по будинку'!S262+'[6]по будинку'!S262+'[7]по будинку'!S262+'[8]по будинку'!S262+'[9]по будинку'!S262+'[10]по будинку'!S262+'[11]по будинку'!S262+'[12]по будинку'!S262</f>
        <v>38708.5942</v>
      </c>
      <c r="I262" s="11">
        <f>'[1]Прибирання прибуд терит.'!AG262+'[2]по будинку'!U262+'[3]по будинку'!T262+'[4]по будинку'!T262+'[5]по будинку'!T262+'[6]по будинку'!T262+'[7]по будинку'!T262+'[8]по будинку'!T262+'[9]по будинку'!T262+'[10]по будинку'!T262+'[11]по будинку'!T262+'[12]по будинку'!T262</f>
        <v>43450.710346871056</v>
      </c>
      <c r="J262" s="10">
        <v>0</v>
      </c>
      <c r="K262" s="23">
        <f t="shared" si="116"/>
        <v>4742.1161468710561</v>
      </c>
      <c r="L262" s="22">
        <f>'[1]Вивезення та знешкодження ТПВ'!H264+'[2]по будинку'!X262+'[3]по будинку'!W262+'[4]по будинку'!W262+'[5]по будинку'!W262</f>
        <v>9329.7199999999993</v>
      </c>
      <c r="M262" s="10">
        <f>'[1]Вивезення та знешкодження ТПВ'!V264+'[2]по будинку'!Y262+'[3]по будинку'!X262+'[4]по будинку'!X262+'[5]по будинку'!X262</f>
        <v>10340.33345463262</v>
      </c>
      <c r="N262" s="10">
        <v>0</v>
      </c>
      <c r="O262" s="15">
        <f t="shared" si="117"/>
        <v>1010.6134546326211</v>
      </c>
      <c r="P262" s="17">
        <f>'[1]Приб підвал, тех.поверхів,покр '!H264+'[2]по будинку'!AB262+'[3]по будинку'!AA262+'[4]по будинку'!AA262+'[5]по будинку'!AA262+'[6]по будинку'!AA262+'[7]по будинку'!AA262+'[8]по будинку'!AA262+'[9]по будинку'!AA262+'[10]по будинку'!AA262+'[11]по будинку'!AA262+'[12]по будинку'!AA262</f>
        <v>683.00360999999987</v>
      </c>
      <c r="Q262" s="11">
        <f>'[1]Приб підвал, тех.поверхів,покр '!Q264+'[2]по будинку'!AC262+'[3]по будинку'!AB262+'[4]по будинку'!AB262+'[5]по будинку'!AB262+'[6]по будинку'!AB262+'[7]по будинку'!AB262+'[8]по будинку'!AB262+'[9]по будинку'!AB262+'[10]по будинку'!AB262+'[11]по будинку'!AB262+'[12]по будинку'!AB262</f>
        <v>81.285807056072343</v>
      </c>
      <c r="R262" s="10">
        <f t="shared" si="118"/>
        <v>601.7178029439275</v>
      </c>
      <c r="S262" s="23">
        <v>0</v>
      </c>
      <c r="T262" s="17">
        <f>'[1]ТО ліфтів'!H264+'[2]по будинку'!AF262+'[3]по будинку'!AE262+'[4]по будинку'!AE262+'[5]по будинку'!AE262+'[6]по будинку'!AE262+'[7]по будинку'!AE262+'[8]по будинку'!AE262+'[9]по будинку'!AE262+'[10]по будинку'!AE262+'[11]по будинку'!AE262+'[12]по будинку'!AE262</f>
        <v>25267.151400000002</v>
      </c>
      <c r="U262" s="10">
        <f>'[1]ТО ліфтів'!Q264+'[2]по будинку'!AG262+'[3]по будинку'!AF262+'[4]по будинку'!AF262+'[5]по будинку'!AF262+'[6]по будинку'!AF262+'[7]по будинку'!AF262+'[8]по будинку'!AF262+'[9]по будинку'!AF262+'[10]по будинку'!AF262+'[11]по будинку'!AF262+'[12]по будинку'!AF262</f>
        <v>24277.219522419247</v>
      </c>
      <c r="V262" s="10">
        <f t="shared" si="119"/>
        <v>989.9318775807551</v>
      </c>
      <c r="W262" s="23">
        <v>0</v>
      </c>
      <c r="X262" s="17">
        <f>'[1]Обслуг. дисп.'!H264+'[2]по будинку'!AJ262+'[3]по будинку'!AI262+'[4]по будинку'!AI262+'[5]по будинку'!AI262+'[6]по будинку'!AI262+'[7]по будинку'!AI262+'[8]по будинку'!AI262+'[9]по будинку'!AI262+'[10]по будинку'!AI262+'[11]по будинку'!AI262+'[12]по будинку'!AI262</f>
        <v>0</v>
      </c>
      <c r="Y262" s="10">
        <f>'[1]Обслуг. дисп.'!O264+'[2]по будинку'!AK262+'[3]по будинку'!AJ262+'[4]по будинку'!AJ262+'[5]по будинку'!AJ262+'[6]по будинку'!AJ262+'[7]по будинку'!AJ262+'[8]по будинку'!AJ262+'[9]по будинку'!AJ262+'[10]по будинку'!AJ262+'[11]по будинку'!AJ262+'[12]по будинку'!AJ262</f>
        <v>0</v>
      </c>
      <c r="Z262" s="10">
        <f t="shared" si="121"/>
        <v>0</v>
      </c>
      <c r="AA262" s="27">
        <f t="shared" si="122"/>
        <v>0</v>
      </c>
      <c r="AB262" s="17">
        <f>'[1]ТО внутр. буд.сист'!H262+'[2]по будинку'!AN262+'[3]по будинку'!AM262+'[4]по будинку'!AM262+'[5]по будинку'!AM262+'[6]по будинку'!AM262+'[7]по будинку'!AM262+'[8]по будинку'!AM262+'[9]по будинку'!AM262+'[10]по будинку'!AM262+'[11]по будинку'!AM262+'[12]по будинку'!AM262</f>
        <v>36399.472180000012</v>
      </c>
      <c r="AC262" s="10">
        <f>'[1]ТО внутр. буд.сист'!W262+'[2]по будинку'!AO262+'[3]по будинку'!AN262+'[4]по будинку'!AN262+'[5]по будинку'!AN262+'[6]по будинку'!AN262+'[7]по будинку'!AN262+'[8]по будинку'!AN262+'[9]по будинку'!AN262+'[10]по будинку'!AN262+'[11]по будинку'!AN262+'[12]по будинку'!AN262</f>
        <v>21924.851676488379</v>
      </c>
      <c r="AD262" s="10">
        <f t="shared" si="133"/>
        <v>14474.620503511633</v>
      </c>
      <c r="AE262" s="23">
        <v>0</v>
      </c>
      <c r="AF262" s="17">
        <f>[1]Дератизація!H263+'[2]по будинку'!AR262+'[3]по будинку'!AQ262+'[4]по будинку'!AQ262+'[5]по будинку'!AQ262+'[6]по будинку'!AQ262+'[7]по будинку'!AQ262+'[8]по будинку'!AQ262+'[9]по будинку'!AQ262+'[10]по будинку'!AQ262+'[11]по будинку'!AQ262+'[12]по будинку'!AQ262</f>
        <v>952.24914000000001</v>
      </c>
      <c r="AG262" s="10">
        <f>[1]Дератизація!O263+'[2]по будинку'!AS262+'[3]по будинку'!AR262+'[4]по будинку'!AR262+'[5]по будинку'!AR262+'[6]по будинку'!AR262+'[7]по будинку'!AR262+'[8]по будинку'!AR262+'[9]по будинку'!AR262+'[10]по будинку'!AR262+'[11]по будинку'!AR262+'[12]по будинку'!AR262</f>
        <v>781.26729897629139</v>
      </c>
      <c r="AH262" s="10">
        <f t="shared" si="123"/>
        <v>170.98184102370863</v>
      </c>
      <c r="AI262" s="23">
        <v>0</v>
      </c>
      <c r="AJ262" s="17">
        <f>[1]Дезінсекція!H264+'[2]по будинку'!AV262+'[3]по будинку'!AU262+'[4]по будинку'!AU262+'[5]по будинку'!AU262+'[6]по будинку'!AU262+'[7]по будинку'!AU262+'[8]по будинку'!AU262+'[9]по будинку'!AU262+'[10]по будинку'!AU262+'[11]по будинку'!AU262+'[12]по будинку'!AU262</f>
        <v>21.296459999999996</v>
      </c>
      <c r="AK262" s="10">
        <f>[1]Дезінсекція!O264+'[2]по будинку'!AW262+'[3]по будинку'!AV262+'[4]по будинку'!AV262+'[5]по будинку'!AV262+'[6]по будинку'!AV262+'[7]по будинку'!AV262+'[8]по будинку'!AV262+'[9]по будинку'!AV262+'[10]по будинку'!AV262+'[11]по будинку'!AV262+'[12]по будинку'!AV262</f>
        <v>500.25708262202397</v>
      </c>
      <c r="AL262" s="10">
        <v>0</v>
      </c>
      <c r="AM262" s="23">
        <f>AK262-AJ262</f>
        <v>478.96062262202395</v>
      </c>
      <c r="AN262" s="17">
        <f>'[1]Обслуг. ДВК'!H264+'[2]по будинку'!AZ262+'[3]по будинку'!AY262+'[4]по будинку'!AY262+'[5]по будинку'!AY262+'[6]по будинку'!AY262+'[7]по будинку'!AY262+'[8]по будинку'!AY262+'[9]по будинку'!AY262+'[10]по будинку'!AY262+'[11]по будинку'!AY262+'[12]по будинку'!AY262</f>
        <v>1870.0204400000002</v>
      </c>
      <c r="AO262" s="10">
        <f>'[1]Обслуг. ДВК'!Q264+'[2]по будинку'!BA262+'[3]по будинку'!AZ262+'[4]по будинку'!AZ262+'[5]по будинку'!AZ262+'[6]по будинку'!AZ262+'[7]по будинку'!AZ262+'[8]по будинку'!AZ262+'[9]по будинку'!AZ262+'[10]по будинку'!AZ262+'[11]по будинку'!AZ262+'[12]по будинку'!AZ262</f>
        <v>2865.7664908795628</v>
      </c>
      <c r="AP262" s="10">
        <v>0</v>
      </c>
      <c r="AQ262" s="23">
        <f>AO262-AN262</f>
        <v>995.74605087956252</v>
      </c>
      <c r="AR262" s="17">
        <f>'[1]ТО мереж електропост.'!H265+'[2]по будинку'!BD262+'[3]по будинку'!BC262+'[4]по будинку'!BC262+'[5]по будинку'!BC262+'[6]по будинку'!BC262+'[7]по будинку'!BC262+'[8]по будинку'!BC262+'[9]по будинку'!BC262+'[10]по будинку'!BC262+'[11]по будинку'!BC262+'[12]по будинку'!BC262</f>
        <v>7355.3457799999996</v>
      </c>
      <c r="AS262" s="11">
        <f>'[1]ТО мереж електропост.'!P265+'[2]по будинку'!BE262+'[3]по будинку'!BD262+'[4]по будинку'!BD262+'[5]по будинку'!BD262+'[6]по будинку'!BD262+'[7]по будинку'!BD262+'[8]по будинку'!BD262+'[9]по будинку'!BD262+'[10]по будинку'!BD262+'[11]по будинку'!BD262+'[12]по будинку'!BD262</f>
        <v>12328.376833120914</v>
      </c>
      <c r="AT262" s="10">
        <v>0</v>
      </c>
      <c r="AU262" s="23">
        <f>AS262-AR262</f>
        <v>4973.0310531209143</v>
      </c>
      <c r="AV262" s="17">
        <f>'[1]ПР констр.'!H264+'[2]по будинку'!BH262+'[3]по будинку'!BG262+'[4]по будинку'!BG262+'[5]по будинку'!BG262+'[6]по будинку'!BG262+'[7]по будинку'!BG262+'[8]по будинку'!BG262+'[9]по будинку'!BG262+'[10]по будинку'!BG262+'[11]по будинку'!BG262+'[12]по будинку'!BG262</f>
        <v>71314.787350000013</v>
      </c>
      <c r="AW262" s="10">
        <v>85188.45</v>
      </c>
      <c r="AX262" s="10">
        <v>0</v>
      </c>
      <c r="AY262" s="23">
        <f>AW262-AV262</f>
        <v>13873.662649999984</v>
      </c>
      <c r="AZ262" s="17">
        <f>'[1]Прибирання та вивезення снігу'!H263+'[2]по будинку'!BL262+'[3]по будинку'!BK262+'[4]по будинку'!BK262+'[5]по будинку'!BK262+'[6]по будинку'!BK262+'[7]по будинку'!BK262+'[8]по будинку'!BK262+'[9]по будинку'!BK262+'[10]по будинку'!BK262+'[11]по будинку'!BK262+'[12]по будинку'!BK262</f>
        <v>3395.2414800000001</v>
      </c>
      <c r="BA262" s="10">
        <f>'[1]Прибирання та вивезення снігу'!R263+'[2]по будинку'!BM262+'[3]по будинку'!BL262+'[4]по будинку'!BL262+'[5]по будинку'!BL262+'[6]по будинку'!BL262+'[7]по будинку'!BL262+'[8]по будинку'!BL262+'[9]по будинку'!BL262+'[10]по будинку'!BL262+'[11]по будинку'!BL262+'[12]по будинку'!BL262</f>
        <v>2606.9119475905327</v>
      </c>
      <c r="BB262" s="10">
        <f t="shared" si="161"/>
        <v>788.32953240946745</v>
      </c>
      <c r="BC262" s="23">
        <v>0</v>
      </c>
      <c r="BD262" s="17">
        <f>'[1]експлуатація номерних знаків'!H264+'[2]по будинку'!BP262+'[3]по будинку'!BO262+'[4]по будинку'!BO262+'[5]по будинку'!BO262+'[6]по будинку'!BO262+'[7]по будинку'!BO262+'[8]по будинку'!BO262+'[9]по будинку'!BO262+'[10]по будинку'!BO262+'[11]по будинку'!BO262+'[12]по будинку'!BO262</f>
        <v>0</v>
      </c>
      <c r="BE262" s="10">
        <f>'[1]експлуатація номерних знаків'!P264+'[2]по будинку'!BQ262+'[3]по будинку'!BP262+'[4]по будинку'!BP262+'[5]по будинку'!BP262+'[6]по будинку'!BP262+'[7]по будинку'!BP262+'[8]по будинку'!BP262+'[9]по будинку'!BP262+'[10]по будинку'!BP262+'[11]по будинку'!BP262+'[12]по будинку'!BP262</f>
        <v>0</v>
      </c>
      <c r="BF262" s="12">
        <f t="shared" si="125"/>
        <v>0</v>
      </c>
      <c r="BG262" s="29">
        <v>0</v>
      </c>
      <c r="BH262" s="17">
        <f>'[1]Освітлення місць загального кор'!H264+'[2]по будинку'!BT262+'[3]по будинку'!BS262+'[4]по будинку'!BS262+'[5]по будинку'!BS262+'[6]по будинку'!BS262+'[7]по будинку'!BS262+'[8]по будинку'!BS262+'[9]по будинку'!BS262+'[10]по будинку'!BS262+'[11]по будинку'!BS262+'[12]по будинку'!BS262</f>
        <v>31789.394220000002</v>
      </c>
      <c r="BI262" s="10">
        <f>'[1]Освітлення місць загального кор'!Q264+'[2]по будинку'!BU262+'[3]по будинку'!BT262+'[4]по будинку'!BT262+'[5]по будинку'!BT262+'[6]по будинку'!BT262+'[7]по будинку'!BT262+'[8]по будинку'!BT262+'[9]по будинку'!BT262+'[10]по будинку'!BT262+'[11]по будинку'!BT262+'[12]по будинку'!BT262</f>
        <v>15118.998190750541</v>
      </c>
      <c r="BJ262" s="10">
        <f>BH262-BI262</f>
        <v>16670.396029249459</v>
      </c>
      <c r="BK262" s="27">
        <v>0</v>
      </c>
      <c r="BL262" s="17">
        <f>'[1]Енергопостачання ліфтів'!H264+'[2]по будинку'!BX262+'[3]по будинку'!BW262+'[4]по будинку'!BW262+'[5]по будинку'!BW262+'[6]по будинку'!BW262+'[7]по будинку'!BW262+'[8]по будинку'!BW262+'[9]по будинку'!BW262+'[10]по будинку'!BW262+'[11]по будинку'!BW262+'[12]по будинку'!BW262</f>
        <v>21259.211080000008</v>
      </c>
      <c r="BM262" s="10">
        <f>'[1]Енергопостачання ліфтів'!P264+'[2]по будинку'!BY262+'[3]по будинку'!BX262+'[4]по будинку'!BX262+'[5]по будинку'!BX262+'[6]по будинку'!BX262+'[7]по будинку'!BX262+'[8]по будинку'!BX262+'[9]по будинку'!BX262+'[10]по будинку'!BX262+'[11]по будинку'!BX262+'[12]по будинку'!BX262</f>
        <v>10704.842828146067</v>
      </c>
      <c r="BN262" s="10">
        <f t="shared" si="127"/>
        <v>10554.368251853941</v>
      </c>
      <c r="BO262" s="23">
        <v>0</v>
      </c>
      <c r="BP262" s="134">
        <f t="shared" si="129"/>
        <v>270147.84608000005</v>
      </c>
      <c r="BQ262" s="12">
        <f t="shared" si="129"/>
        <v>252340.17700992728</v>
      </c>
      <c r="BR262" s="10">
        <f t="shared" si="130"/>
        <v>17807.669070072763</v>
      </c>
      <c r="BS262" s="15">
        <v>0</v>
      </c>
      <c r="BT262" s="30">
        <f t="shared" si="131"/>
        <v>0.93408176549074062</v>
      </c>
    </row>
    <row r="263" spans="1:72" ht="17.100000000000001" customHeight="1" x14ac:dyDescent="0.2">
      <c r="A263" s="136">
        <v>258</v>
      </c>
      <c r="B263" s="39" t="s">
        <v>100</v>
      </c>
      <c r="C263" s="36" t="s">
        <v>109</v>
      </c>
      <c r="D263" s="22">
        <f>'[1]Прибирання сходових кліто'!H264+'[2]по будинку'!P263+'[3]по будинку'!O263+'[4]по будинку'!O263+'[5]по будинку'!O263+'[6]по будинку'!O263+'[7]по будинку'!O263+'[8]по будинку'!O263+'[9]по будинку'!O263+'[10]по будинку'!O263+'[11]по будинку'!O263+'[12]по будинку'!O263</f>
        <v>21672.144679999998</v>
      </c>
      <c r="E263" s="11">
        <f>'[1]Прибирання сходових кліто'!Y264+'[2]по будинку'!Q263+'[3]по будинку'!P263+'[4]по будинку'!P263+'[5]по будинку'!P263+'[6]по будинку'!P263+'[7]по будинку'!P263+'[8]по будинку'!P263+'[9]по будинку'!P263+'[10]по будинку'!P263+'[11]по будинку'!P263+'[12]по будинку'!P263</f>
        <v>22011.663400316967</v>
      </c>
      <c r="F263" s="10">
        <v>0</v>
      </c>
      <c r="G263" s="23">
        <f t="shared" si="162"/>
        <v>339.51872031696985</v>
      </c>
      <c r="H263" s="17">
        <f>'[1]Прибирання прибуд терит.'!H263+'[2]по будинку'!T263+'[3]по будинку'!S263+'[4]по будинку'!S263+'[5]по будинку'!S263+'[6]по будинку'!S263+'[7]по будинку'!S263+'[8]по будинку'!S263+'[9]по будинку'!S263+'[10]по будинку'!S263+'[11]по будинку'!S263+'[12]по будинку'!S263</f>
        <v>38219.626699999993</v>
      </c>
      <c r="I263" s="11">
        <f>'[1]Прибирання прибуд терит.'!AG263+'[2]по будинку'!U263+'[3]по будинку'!T263+'[4]по будинку'!T263+'[5]по будинку'!T263+'[6]по будинку'!T263+'[7]по будинку'!T263+'[8]по будинку'!T263+'[9]по будинку'!T263+'[10]по будинку'!T263+'[11]по будинку'!T263+'[12]по будинку'!T263</f>
        <v>43167.731000051521</v>
      </c>
      <c r="J263" s="10">
        <v>0</v>
      </c>
      <c r="K263" s="23">
        <f t="shared" ref="K263:K272" si="163">I263-H263</f>
        <v>4948.1043000515274</v>
      </c>
      <c r="L263" s="22">
        <f>'[1]Вивезення та знешкодження ТПВ'!H265+'[2]по будинку'!X263+'[3]по будинку'!W263+'[4]по будинку'!W263+'[5]по будинку'!W263</f>
        <v>10893.834999999999</v>
      </c>
      <c r="M263" s="10">
        <f>'[1]Вивезення та знешкодження ТПВ'!V265+'[2]по будинку'!Y263+'[3]по будинку'!X263+'[4]по будинку'!X263+'[5]по будинку'!X263</f>
        <v>11283.997158652888</v>
      </c>
      <c r="N263" s="10">
        <v>0</v>
      </c>
      <c r="O263" s="15">
        <f t="shared" si="117"/>
        <v>390.16215865288905</v>
      </c>
      <c r="P263" s="17">
        <f>'[1]Приб підвал, тех.поверхів,покр '!H265+'[2]по будинку'!AB263+'[3]по будинку'!AA263+'[4]по будинку'!AA263+'[5]по будинку'!AA263+'[6]по будинку'!AA263+'[7]по будинку'!AA263+'[8]по будинку'!AA263+'[9]по будинку'!AA263+'[10]по будинку'!AA263+'[11]по будинку'!AA263+'[12]по будинку'!AA263</f>
        <v>682.5114299999999</v>
      </c>
      <c r="Q263" s="11">
        <f>'[1]Приб підвал, тех.поверхів,покр '!Q265+'[2]по будинку'!AC263+'[3]по будинку'!AB263+'[4]по будинку'!AB263+'[5]по будинку'!AB263+'[6]по будинку'!AB263+'[7]по будинку'!AB263+'[8]по будинку'!AB263+'[9]по будинку'!AB263+'[10]по будинку'!AB263+'[11]по будинку'!AB263+'[12]по будинку'!AB263</f>
        <v>81.313342898571037</v>
      </c>
      <c r="R263" s="10">
        <f t="shared" ref="R263:R273" si="164">P263-Q263</f>
        <v>601.19808710142888</v>
      </c>
      <c r="S263" s="23">
        <v>0</v>
      </c>
      <c r="T263" s="17">
        <f>'[1]ТО ліфтів'!H265+'[2]по будинку'!AF263+'[3]по будинку'!AE263+'[4]по будинку'!AE263+'[5]по будинку'!AE263+'[6]по будинку'!AE263+'[7]по будинку'!AE263+'[8]по будинку'!AE263+'[9]по будинку'!AE263+'[10]по будинку'!AE263+'[11]по будинку'!AE263+'[12]по будинку'!AE263</f>
        <v>21319.796071428576</v>
      </c>
      <c r="U263" s="10">
        <f>'[1]ТО ліфтів'!Q265+'[2]по будинку'!AG263+'[3]по будинку'!AF263+'[4]по будинку'!AF263+'[5]по будинку'!AF263+'[6]по будинку'!AF263+'[7]по будинку'!AF263+'[8]по будинку'!AF263+'[9]по будинку'!AF263+'[10]по будинку'!AF263+'[11]по будинку'!AF263+'[12]по будинку'!AF263</f>
        <v>20363.070641610804</v>
      </c>
      <c r="V263" s="10">
        <f t="shared" ref="V263:V273" si="165">T263-U263</f>
        <v>956.72542981777224</v>
      </c>
      <c r="W263" s="23">
        <v>0</v>
      </c>
      <c r="X263" s="17">
        <f>'[1]Обслуг. дисп.'!H265+'[2]по будинку'!AJ263+'[3]по будинку'!AI263+'[4]по будинку'!AI263+'[5]по будинку'!AI263+'[6]по будинку'!AI263+'[7]по будинку'!AI263+'[8]по будинку'!AI263+'[9]по будинку'!AI263+'[10]по будинку'!AI263+'[11]по будинку'!AI263+'[12]по будинку'!AI263</f>
        <v>0</v>
      </c>
      <c r="Y263" s="10">
        <f>'[1]Обслуг. дисп.'!O265+'[2]по будинку'!AK263+'[3]по будинку'!AJ263+'[4]по будинку'!AJ263+'[5]по будинку'!AJ263+'[6]по будинку'!AJ263+'[7]по будинку'!AJ263+'[8]по будинку'!AJ263+'[9]по будинку'!AJ263+'[10]по будинку'!AJ263+'[11]по будинку'!AJ263+'[12]по будинку'!AJ263</f>
        <v>0</v>
      </c>
      <c r="Z263" s="10">
        <f t="shared" ref="Z263:Z273" si="166">X263-Y263</f>
        <v>0</v>
      </c>
      <c r="AA263" s="27">
        <f t="shared" ref="AA263:AA273" si="167">Y263-X263</f>
        <v>0</v>
      </c>
      <c r="AB263" s="17">
        <f>'[1]ТО внутр. буд.сист'!H263+'[2]по будинку'!AN263+'[3]по будинку'!AM263+'[4]по будинку'!AM263+'[5]по будинку'!AM263+'[6]по будинку'!AM263+'[7]по будинку'!AM263+'[8]по будинку'!AM263+'[9]по будинку'!AM263+'[10]по будинку'!AM263+'[11]по будинку'!AM263+'[12]по будинку'!AM263</f>
        <v>36794.814420000002</v>
      </c>
      <c r="AC263" s="10">
        <f>'[1]ТО внутр. буд.сист'!W263+'[2]по будинку'!AO263+'[3]по будинку'!AN263+'[4]по будинку'!AN263+'[5]по будинку'!AN263+'[6]по будинку'!AN263+'[7]по будинку'!AN263+'[8]по будинку'!AN263+'[9]по будинку'!AN263+'[10]по будинку'!AN263+'[11]по будинку'!AN263+'[12]по будинку'!AN263</f>
        <v>38395.48178053787</v>
      </c>
      <c r="AD263" s="10">
        <v>0</v>
      </c>
      <c r="AE263" s="23">
        <f>AC263-AB263</f>
        <v>1600.6673605378674</v>
      </c>
      <c r="AF263" s="17">
        <f>[1]Дератизація!H264+'[2]по будинку'!AR263+'[3]по будинку'!AQ263+'[4]по будинку'!AQ263+'[5]по будинку'!AQ263+'[6]по будинку'!AQ263+'[7]по будинку'!AQ263+'[8]по будинку'!AQ263+'[9]по будинку'!AQ263+'[10]по будинку'!AQ263+'[11]по будинку'!AQ263+'[12]по будинку'!AQ263</f>
        <v>951.56381999999996</v>
      </c>
      <c r="AG263" s="10">
        <f>[1]Дератизація!O264+'[2]по будинку'!AS263+'[3]по будинку'!AR263+'[4]по будинку'!AR263+'[5]по будинку'!AR263+'[6]по будинку'!AR263+'[7]по будинку'!AR263+'[8]по будинку'!AR263+'[9]по будинку'!AR263+'[10]по будинку'!AR263+'[11]по будинку'!AR263+'[12]по будинку'!AR263</f>
        <v>783.24080395183375</v>
      </c>
      <c r="AH263" s="10">
        <f t="shared" ref="AH263:AH273" si="168">AF263-AG263</f>
        <v>168.32301604816621</v>
      </c>
      <c r="AI263" s="23">
        <v>0</v>
      </c>
      <c r="AJ263" s="17">
        <f>[1]Дезінсекція!H265+'[2]по будинку'!AV263+'[3]по будинку'!AU263+'[4]по будинку'!AU263+'[5]по будинку'!AU263+'[6]по будинку'!AU263+'[7]по будинку'!AU263+'[8]по будинку'!AU263+'[9]по будинку'!AU263+'[10]по будинку'!AU263+'[11]по будинку'!AU263+'[12]по будинку'!AU263</f>
        <v>21.28098</v>
      </c>
      <c r="AK263" s="10">
        <f>[1]Дезінсекція!O265+'[2]по будинку'!AW263+'[3]по будинку'!AV263+'[4]по будинку'!AV263+'[5]по будинку'!AV263+'[6]по будинку'!AV263+'[7]по будинку'!AV263+'[8]по будинку'!AV263+'[9]по будинку'!AV263+'[10]по будинку'!AV263+'[11]по будинку'!AV263+'[12]по будинку'!AV263</f>
        <v>0</v>
      </c>
      <c r="AL263" s="10">
        <f t="shared" ref="AL263:AL273" si="169">AJ263-AK263</f>
        <v>21.28098</v>
      </c>
      <c r="AM263" s="23">
        <v>0</v>
      </c>
      <c r="AN263" s="17">
        <f>'[1]Обслуг. ДВК'!H265+'[2]по будинку'!AZ263+'[3]по будинку'!AY263+'[4]по будинку'!AY263+'[5]по будинку'!AY263+'[6]по будинку'!AY263+'[7]по будинку'!AY263+'[8]по будинку'!AY263+'[9]по будинку'!AY263+'[10]по будинку'!AY263+'[11]по будинку'!AY263+'[12]по будинку'!AY263</f>
        <v>2107.8303999999994</v>
      </c>
      <c r="AO263" s="10">
        <f>'[1]Обслуг. ДВК'!Q265+'[2]по будинку'!BA263+'[3]по будинку'!AZ263+'[4]по будинку'!AZ263+'[5]по будинку'!AZ263+'[6]по будинку'!AZ263+'[7]по будинку'!AZ263+'[8]по будинку'!AZ263+'[9]по будинку'!AZ263+'[10]по будинку'!AZ263+'[11]по будинку'!AZ263+'[12]по будинку'!AZ263</f>
        <v>3237.9439572275578</v>
      </c>
      <c r="AP263" s="10">
        <v>0</v>
      </c>
      <c r="AQ263" s="23">
        <f>AO263-AN263</f>
        <v>1130.1135572275584</v>
      </c>
      <c r="AR263" s="17">
        <f>'[1]ТО мереж електропост.'!H266+'[2]по будинку'!BD263+'[3]по будинку'!BC263+'[4]по будинку'!BC263+'[5]по будинку'!BC263+'[6]по будинку'!BC263+'[7]по будинку'!BC263+'[8]по будинку'!BC263+'[9]по будинку'!BC263+'[10]по будинку'!BC263+'[11]по будинку'!BC263+'[12]по будинку'!BC263</f>
        <v>7482.291229999998</v>
      </c>
      <c r="AS263" s="11">
        <f>'[1]ТО мереж електропост.'!P266+'[2]по будинку'!BE263+'[3]по будинку'!BD263+'[4]по будинку'!BD263+'[5]по будинку'!BD263+'[6]по будинку'!BD263+'[7]по будинку'!BD263+'[8]по будинку'!BD263+'[9]по будинку'!BD263+'[10]по будинку'!BD263+'[11]по будинку'!BD263+'[12]по будинку'!BD263</f>
        <v>11650.850707689377</v>
      </c>
      <c r="AT263" s="10">
        <v>0</v>
      </c>
      <c r="AU263" s="23">
        <f>AS263-AR263</f>
        <v>4168.5594776893786</v>
      </c>
      <c r="AV263" s="17">
        <f>'[1]ПР констр.'!H265+'[2]по будинку'!BH263+'[3]по будинку'!BG263+'[4]по будинку'!BG263+'[5]по будинку'!BG263+'[6]по будинку'!BG263+'[7]по будинку'!BG263+'[8]по будинку'!BG263+'[9]по будинку'!BG263+'[10]по будинку'!BG263+'[11]по будинку'!BG263+'[12]по будинку'!BG263</f>
        <v>69396.769090000002</v>
      </c>
      <c r="AW263" s="10">
        <v>138967.15</v>
      </c>
      <c r="AX263" s="10">
        <v>0</v>
      </c>
      <c r="AY263" s="23">
        <f>AW263-AV263</f>
        <v>69570.380909999993</v>
      </c>
      <c r="AZ263" s="17">
        <f>'[1]Прибирання та вивезення снігу'!H264+'[2]по будинку'!BL263+'[3]по будинку'!BK263+'[4]по будинку'!BK263+'[5]по будинку'!BK263+'[6]по будинку'!BK263+'[7]по будинку'!BK263+'[8]по будинку'!BK263+'[9]по будинку'!BK263+'[10]по будинку'!BK263+'[11]по будинку'!BK263+'[12]по будинку'!BK263</f>
        <v>3414.0772199999988</v>
      </c>
      <c r="BA263" s="10">
        <f>'[1]Прибирання та вивезення снігу'!R264+'[2]по будинку'!BM263+'[3]по будинку'!BL263+'[4]по будинку'!BL263+'[5]по будинку'!BL263+'[6]по будинку'!BL263+'[7]по будинку'!BL263+'[8]по будинку'!BL263+'[9]по будинку'!BL263+'[10]по будинку'!BL263+'[11]по будинку'!BL263+'[12]по будинку'!BL263</f>
        <v>2607.0325054568748</v>
      </c>
      <c r="BB263" s="10">
        <f t="shared" si="161"/>
        <v>807.04471454312397</v>
      </c>
      <c r="BC263" s="23">
        <v>0</v>
      </c>
      <c r="BD263" s="17">
        <f>'[1]експлуатація номерних знаків'!H265+'[2]по будинку'!BP263+'[3]по будинку'!BO263+'[4]по будинку'!BO263+'[5]по будинку'!BO263+'[6]по будинку'!BO263+'[7]по будинку'!BO263+'[8]по будинку'!BO263+'[9]по будинку'!BO263+'[10]по будинку'!BO263+'[11]по будинку'!BO263+'[12]по будинку'!BO263</f>
        <v>7.093659999999999</v>
      </c>
      <c r="BE263" s="10">
        <f>'[1]експлуатація номерних знаків'!P265+'[2]по будинку'!BQ263+'[3]по будинку'!BP263+'[4]по будинку'!BP263+'[5]по будинку'!BP263+'[6]по будинку'!BP263+'[7]по будинку'!BP263+'[8]по будинку'!BP263+'[9]по будинку'!BP263+'[10]по будинку'!BP263+'[11]по будинку'!BP263+'[12]по будинку'!BP263</f>
        <v>0</v>
      </c>
      <c r="BF263" s="12">
        <f t="shared" ref="BF263:BF273" si="170">BD263-BE263</f>
        <v>7.093659999999999</v>
      </c>
      <c r="BG263" s="29">
        <v>0</v>
      </c>
      <c r="BH263" s="17">
        <f>'[1]Освітлення місць загального кор'!H265+'[2]по будинку'!BT263+'[3]по будинку'!BS263+'[4]по будинку'!BS263+'[5]по будинку'!BS263+'[6]по будинку'!BS263+'[7]по будинку'!BS263+'[8]по будинку'!BS263+'[9]по будинку'!BS263+'[10]по будинку'!BS263+'[11]по будинку'!BS263+'[12]по будинку'!BS263</f>
        <v>32241.698079999998</v>
      </c>
      <c r="BI263" s="10">
        <f>'[1]Освітлення місць загального кор'!Q265+'[2]по будинку'!BU263+'[3]по будинку'!BT263+'[4]по будинку'!BT263+'[5]по будинку'!BT263+'[6]по будинку'!BT263+'[7]по будинку'!BT263+'[8]по будинку'!BT263+'[9]по будинку'!BT263+'[10]по будинку'!BT263+'[11]по будинку'!BT263+'[12]по будинку'!BT263</f>
        <v>19803.008125749744</v>
      </c>
      <c r="BJ263" s="10">
        <f>BH263-BI263</f>
        <v>12438.689954250254</v>
      </c>
      <c r="BK263" s="27">
        <v>0</v>
      </c>
      <c r="BL263" s="17">
        <f>'[1]Енергопостачання ліфтів'!H265+'[2]по будинку'!BX263+'[3]по будинку'!BW263+'[4]по будинку'!BW263+'[5]по будинку'!BW263+'[6]по будинку'!BW263+'[7]по будинку'!BW263+'[8]по будинку'!BW263+'[9]по будинку'!BW263+'[10]по будинку'!BW263+'[11]по будинку'!BW263+'[12]по будинку'!BW263</f>
        <v>20985.140000000003</v>
      </c>
      <c r="BM263" s="10">
        <f>'[1]Енергопостачання ліфтів'!P265+'[2]по будинку'!BY263+'[3]по будинку'!BX263+'[4]по будинку'!BX263+'[5]по будинку'!BX263+'[6]по будинку'!BX263+'[7]по будинку'!BX263+'[8]по будинку'!BX263+'[9]по будинку'!BX263+'[10]по будинку'!BX263+'[11]по будинку'!BX263+'[12]по будинку'!BX263</f>
        <v>15945.75332989012</v>
      </c>
      <c r="BN263" s="10">
        <f t="shared" ref="BN263:BN272" si="171">BL263-BM263</f>
        <v>5039.3866701098832</v>
      </c>
      <c r="BO263" s="23">
        <v>0</v>
      </c>
      <c r="BP263" s="134">
        <f t="shared" ref="BP263:BQ273" si="172">D263+H263+L263+P263+T263+X263+AB263+AF263+AJ263+AN263+AR263+AV263+AZ263+BD263+BH263+BL263</f>
        <v>266190.47278142854</v>
      </c>
      <c r="BQ263" s="12">
        <f t="shared" si="172"/>
        <v>328298.23675403418</v>
      </c>
      <c r="BR263" s="10">
        <v>0</v>
      </c>
      <c r="BS263" s="15">
        <f t="shared" ref="BS263:BS272" si="173">BQ263-BP263</f>
        <v>62107.763972605637</v>
      </c>
      <c r="BT263" s="30">
        <f t="shared" ref="BT263:BT273" si="174">BQ263/BP263</f>
        <v>1.2333207620980593</v>
      </c>
    </row>
    <row r="264" spans="1:72" ht="17.100000000000001" customHeight="1" x14ac:dyDescent="0.2">
      <c r="A264" s="135">
        <v>259</v>
      </c>
      <c r="B264" s="39" t="s">
        <v>70</v>
      </c>
      <c r="C264" s="36" t="s">
        <v>57</v>
      </c>
      <c r="D264" s="22">
        <f>'[1]Прибирання сходових кліто'!H265+'[2]по будинку'!P264+'[3]по будинку'!O264+'[4]по будинку'!O264+'[5]по будинку'!O264+'[6]по будинку'!O264+'[7]по будинку'!O264+'[8]по будинку'!O264+'[9]по будинку'!O264+'[10]по будинку'!O264+'[11]по будинку'!O264+'[12]по будинку'!O264</f>
        <v>23937.881580000001</v>
      </c>
      <c r="E264" s="11">
        <f>'[1]Прибирання сходових кліто'!Y265+'[2]по будинку'!Q264+'[3]по будинку'!P264+'[4]по будинку'!P264+'[5]по будинку'!P264+'[6]по будинку'!P264+'[7]по будинку'!P264+'[8]по будинку'!P264+'[9]по будинку'!P264+'[10]по будинку'!P264+'[11]по будинку'!P264+'[12]по будинку'!P264</f>
        <v>25527.559589239871</v>
      </c>
      <c r="F264" s="10">
        <v>0</v>
      </c>
      <c r="G264" s="23">
        <f t="shared" si="162"/>
        <v>1589.6780092398694</v>
      </c>
      <c r="H264" s="17">
        <f>'[1]Прибирання прибуд терит.'!H264+'[2]по будинку'!T264+'[3]по будинку'!S264+'[4]по будинку'!S264+'[5]по будинку'!S264+'[6]по будинку'!S264+'[7]по будинку'!S264+'[8]по будинку'!S264+'[9]по будинку'!S264+'[10]по будинку'!S264+'[11]по будинку'!S264+'[12]по будинку'!S264</f>
        <v>42230.236220999992</v>
      </c>
      <c r="I264" s="11">
        <f>'[1]Прибирання прибуд терит.'!AG264+'[2]по будинку'!U264+'[3]по будинку'!T264+'[4]по будинку'!T264+'[5]по будинку'!T264+'[6]по будинку'!T264+'[7]по будинку'!T264+'[8]по будинку'!T264+'[9]по будинку'!T264+'[10]по будинку'!T264+'[11]по будинку'!T264+'[12]по будинку'!T264</f>
        <v>50792.687834612014</v>
      </c>
      <c r="J264" s="10">
        <v>0</v>
      </c>
      <c r="K264" s="23">
        <f t="shared" si="163"/>
        <v>8562.4516136120219</v>
      </c>
      <c r="L264" s="22">
        <f>'[1]Вивезення та знешкодження ТПВ'!H266+'[2]по будинку'!X264+'[3]по будинку'!W264+'[4]по будинку'!W264+'[5]по будинку'!W264</f>
        <v>9049.2376499999991</v>
      </c>
      <c r="M264" s="10">
        <f>'[1]Вивезення та знешкодження ТПВ'!V266+'[2]по будинку'!Y264+'[3]по будинку'!X264+'[4]по будинку'!X264+'[5]по будинку'!X264</f>
        <v>9958.9948375949407</v>
      </c>
      <c r="N264" s="10">
        <v>0</v>
      </c>
      <c r="O264" s="15">
        <f t="shared" ref="O264:O273" si="175">M264-L264</f>
        <v>909.75718759494157</v>
      </c>
      <c r="P264" s="17">
        <f>'[1]Приб підвал, тех.поверхів,покр '!H266+'[2]по будинку'!AB264+'[3]по будинку'!AA264+'[4]по будинку'!AA264+'[5]по будинку'!AA264+'[6]по будинку'!AA264+'[7]по будинку'!AA264+'[8]по будинку'!AA264+'[9]по будинку'!AA264+'[10]по будинку'!AA264+'[11]по будинку'!AA264+'[12]по будинку'!AA264</f>
        <v>1218.078045</v>
      </c>
      <c r="Q264" s="11">
        <f>'[1]Приб підвал, тех.поверхів,покр '!Q266+'[2]по будинку'!AC264+'[3]по будинку'!AB264+'[4]по будинку'!AB264+'[5]по будинку'!AB264+'[6]по будинку'!AB264+'[7]по будинку'!AB264+'[8]по будинку'!AB264+'[9]по будинку'!AB264+'[10]по будинку'!AB264+'[11]по будинку'!AB264+'[12]по будинку'!AB264</f>
        <v>358.73564618718649</v>
      </c>
      <c r="R264" s="10">
        <f t="shared" si="164"/>
        <v>859.34239881281349</v>
      </c>
      <c r="S264" s="23">
        <v>0</v>
      </c>
      <c r="T264" s="17">
        <f>'[1]ТО ліфтів'!H266+'[2]по будинку'!AF264+'[3]по будинку'!AE264+'[4]по будинку'!AE264+'[5]по будинку'!AE264+'[6]по будинку'!AE264+'[7]по будинку'!AE264+'[8]по будинку'!AE264+'[9]по будинку'!AE264+'[10]по будинку'!AE264+'[11]по будинку'!AE264+'[12]по будинку'!AE264</f>
        <v>21442.626598571427</v>
      </c>
      <c r="U264" s="10">
        <f>'[1]ТО ліфтів'!Q266+'[2]по будинку'!AG264+'[3]по будинку'!AF264+'[4]по будинку'!AF264+'[5]по будинку'!AF264+'[6]по будинку'!AF264+'[7]по будинку'!AF264+'[8]по будинку'!AF264+'[9]по будинку'!AF264+'[10]по будинку'!AF264+'[11]по будинку'!AF264+'[12]по будинку'!AF264</f>
        <v>20338.957685795362</v>
      </c>
      <c r="V264" s="10">
        <f t="shared" si="165"/>
        <v>1103.6689127760656</v>
      </c>
      <c r="W264" s="23">
        <v>0</v>
      </c>
      <c r="X264" s="17">
        <f>'[1]Обслуг. дисп.'!H266+'[2]по будинку'!AJ264+'[3]по будинку'!AI264+'[4]по будинку'!AI264+'[5]по будинку'!AI264+'[6]по будинку'!AI264+'[7]по будинку'!AI264+'[8]по будинку'!AI264+'[9]по будинку'!AI264+'[10]по будинку'!AI264+'[11]по будинку'!AI264+'[12]по будинку'!AI264</f>
        <v>0</v>
      </c>
      <c r="Y264" s="10">
        <f>'[1]Обслуг. дисп.'!O266+'[2]по будинку'!AK264+'[3]по будинку'!AJ264+'[4]по будинку'!AJ264+'[5]по будинку'!AJ264+'[6]по будинку'!AJ264+'[7]по будинку'!AJ264+'[8]по будинку'!AJ264+'[9]по будинку'!AJ264+'[10]по будинку'!AJ264+'[11]по будинку'!AJ264+'[12]по будинку'!AJ264</f>
        <v>0</v>
      </c>
      <c r="Z264" s="10">
        <f t="shared" si="166"/>
        <v>0</v>
      </c>
      <c r="AA264" s="27">
        <f t="shared" si="167"/>
        <v>0</v>
      </c>
      <c r="AB264" s="17">
        <f>'[1]ТО внутр. буд.сист'!H264+'[2]по будинку'!AN264+'[3]по будинку'!AM264+'[4]по будинку'!AM264+'[5]по будинку'!AM264+'[6]по будинку'!AM264+'[7]по будинку'!AM264+'[8]по будинку'!AM264+'[9]по будинку'!AM264+'[10]по будинку'!AM264+'[11]по будинку'!AM264+'[12]по будинку'!AM264</f>
        <v>36822.798639000008</v>
      </c>
      <c r="AC264" s="10">
        <f>'[1]ТО внутр. буд.сист'!W264+'[2]по будинку'!AO264+'[3]по будинку'!AN264+'[4]по будинку'!AN264+'[5]по будинку'!AN264+'[6]по будинку'!AN264+'[7]по будинку'!AN264+'[8]по будинку'!AN264+'[9]по будинку'!AN264+'[10]по будинку'!AN264+'[11]по будинку'!AN264+'[12]по будинку'!AN264</f>
        <v>19840.728971311826</v>
      </c>
      <c r="AD264" s="10">
        <f t="shared" ref="AD264:AD273" si="176">AB264-AC264</f>
        <v>16982.069667688182</v>
      </c>
      <c r="AE264" s="23">
        <v>0</v>
      </c>
      <c r="AF264" s="17">
        <f>[1]Дератизація!H265+'[2]по будинку'!AR264+'[3]по будинку'!AQ264+'[4]по будинку'!AQ264+'[5]по будинку'!AQ264+'[6]по будинку'!AQ264+'[7]по будинку'!AQ264+'[8]по будинку'!AQ264+'[9]по будинку'!AQ264+'[10]по будинку'!AQ264+'[11]по будинку'!AQ264+'[12]по будинку'!AQ264</f>
        <v>1976.5561320000004</v>
      </c>
      <c r="AG264" s="10">
        <f>[1]Дератизація!O265+'[2]по будинку'!AS264+'[3]по будинку'!AR264+'[4]по будинку'!AR264+'[5]по будинку'!AR264+'[6]по будинку'!AR264+'[7]по будинку'!AR264+'[8]по будинку'!AR264+'[9]по будинку'!AR264+'[10]по будинку'!AR264+'[11]по будинку'!AR264+'[12]по будинку'!AR264</f>
        <v>1649.0800112702696</v>
      </c>
      <c r="AH264" s="10">
        <f t="shared" si="168"/>
        <v>327.47612072973084</v>
      </c>
      <c r="AI264" s="23">
        <v>0</v>
      </c>
      <c r="AJ264" s="17">
        <f>[1]Дезінсекція!H266+'[2]по будинку'!AV264+'[3]по будинку'!AU264+'[4]по будинку'!AU264+'[5]по будинку'!AU264+'[6]по будинку'!AU264+'[7]по будинку'!AU264+'[8]по будинку'!AU264+'[9]по будинку'!AU264+'[10]по будинку'!AU264+'[11]по будинку'!AU264+'[12]по будинку'!AU264</f>
        <v>64.933460999999994</v>
      </c>
      <c r="AK264" s="10">
        <f>[1]Дезінсекція!O266+'[2]по будинку'!AW264+'[3]по будинку'!AV264+'[4]по будинку'!AV264+'[5]по будинку'!AV264+'[6]по будинку'!AV264+'[7]по будинку'!AV264+'[8]по будинку'!AV264+'[9]по будинку'!AV264+'[10]по будинку'!AV264+'[11]по будинку'!AV264+'[12]по будинку'!AV264</f>
        <v>0</v>
      </c>
      <c r="AL264" s="10">
        <f t="shared" si="169"/>
        <v>64.933460999999994</v>
      </c>
      <c r="AM264" s="23">
        <v>0</v>
      </c>
      <c r="AN264" s="17">
        <f>'[1]Обслуг. ДВК'!H266+'[2]по будинку'!AZ264+'[3]по будинку'!AY264+'[4]по будинку'!AY264+'[5]по будинку'!AY264+'[6]по будинку'!AY264+'[7]по будинку'!AY264+'[8]по будинку'!AY264+'[9]по будинку'!AY264+'[10]по будинку'!AY264+'[11]по будинку'!AY264+'[12]по будинку'!AY264</f>
        <v>3702.5888399999994</v>
      </c>
      <c r="AO264" s="10">
        <f>'[1]Обслуг. ДВК'!Q266+'[2]по будинку'!BA264+'[3]по будинку'!AZ264+'[4]по будинку'!AZ264+'[5]по будинку'!AZ264+'[6]по будинку'!AZ264+'[7]по будинку'!AZ264+'[8]по будинку'!AZ264+'[9]по будинку'!AZ264+'[10]по будинку'!AZ264+'[11]по будинку'!AZ264+'[12]по будинку'!AZ264</f>
        <v>2326.3962127563973</v>
      </c>
      <c r="AP264" s="10">
        <f t="shared" ref="AP264:AP273" si="177">AN264-AO264</f>
        <v>1376.1926272436021</v>
      </c>
      <c r="AQ264" s="23">
        <v>0</v>
      </c>
      <c r="AR264" s="17">
        <f>'[1]ТО мереж електропост.'!H267+'[2]по будинку'!BD264+'[3]по будинку'!BC264+'[4]по будинку'!BC264+'[5]по будинку'!BC264+'[6]по будинку'!BC264+'[7]по будинку'!BC264+'[8]по будинку'!BC264+'[9]по будинку'!BC264+'[10]по будинку'!BC264+'[11]по будинку'!BC264+'[12]по будинку'!BC264</f>
        <v>7628.5303650000005</v>
      </c>
      <c r="AS264" s="11">
        <f>'[1]ТО мереж електропост.'!P267+'[2]по будинку'!BE264+'[3]по будинку'!BD264+'[4]по будинку'!BD264+'[5]по будинку'!BD264+'[6]по будинку'!BD264+'[7]по будинку'!BD264+'[8]по будинку'!BD264+'[9]по будинку'!BD264+'[10]по будинку'!BD264+'[11]по будинку'!BD264+'[12]по будинку'!BD264</f>
        <v>3025.4591625854423</v>
      </c>
      <c r="AT264" s="10">
        <f t="shared" ref="AT264:AT273" si="178">AR264-AS264</f>
        <v>4603.0712024145578</v>
      </c>
      <c r="AU264" s="23">
        <v>0</v>
      </c>
      <c r="AV264" s="17">
        <f>'[1]ПР констр.'!H266+'[2]по будинку'!BH264+'[3]по будинку'!BG264+'[4]по будинку'!BG264+'[5]по будинку'!BG264+'[6]по будинку'!BG264+'[7]по будинку'!BG264+'[8]по будинку'!BG264+'[9]по будинку'!BG264+'[10]по будинку'!BG264+'[11]по будинку'!BG264+'[12]по будинку'!BG264</f>
        <v>50783.953274999993</v>
      </c>
      <c r="AW264" s="10">
        <v>10921.36</v>
      </c>
      <c r="AX264" s="10">
        <f t="shared" ref="AX264:AX273" si="179">AV264-AW264</f>
        <v>39862.593274999992</v>
      </c>
      <c r="AY264" s="23">
        <v>0</v>
      </c>
      <c r="AZ264" s="17">
        <f>'[1]Прибирання та вивезення снігу'!H265+'[2]по будинку'!BL264+'[3]по будинку'!BK264+'[4]по будинку'!BK264+'[5]по будинку'!BK264+'[6]по будинку'!BK264+'[7]по будинку'!BK264+'[8]по будинку'!BK264+'[9]по будинку'!BK264+'[10]по будинку'!BK264+'[11]по будинку'!BK264+'[12]по будинку'!BK264</f>
        <v>2787.9941340000005</v>
      </c>
      <c r="BA264" s="10">
        <f>'[1]Прибирання та вивезення снігу'!R265+'[2]по будинку'!BM264+'[3]по будинку'!BL264+'[4]по будинку'!BL264+'[5]по будинку'!BL264+'[6]по будинку'!BL264+'[7]по будинку'!BL264+'[8]по будинку'!BL264+'[9]по будинку'!BL264+'[10]по будинку'!BL264+'[11]по будинку'!BL264+'[12]по будинку'!BL264</f>
        <v>4178.4151548197196</v>
      </c>
      <c r="BB264" s="10">
        <v>0</v>
      </c>
      <c r="BC264" s="23">
        <f t="shared" ref="BC264:BC270" si="180">BA264-AZ264</f>
        <v>1390.4210208197192</v>
      </c>
      <c r="BD264" s="17">
        <f>'[1]експлуатація номерних знаків'!H266+'[2]по будинку'!BP264+'[3]по будинку'!BO264+'[4]по будинку'!BO264+'[5]по будинку'!BO264+'[6]по будинку'!BO264+'[7]по будинку'!BO264+'[8]по будинку'!BO264+'[9]по будинку'!BO264+'[10]по будинку'!BO264+'[11]по будинку'!BO264+'[12]по будинку'!BO264</f>
        <v>6.4472940000000003</v>
      </c>
      <c r="BE264" s="10">
        <f>'[1]експлуатація номерних знаків'!P266+'[2]по будинку'!BQ264+'[3]по будинку'!BP264+'[4]по будинку'!BP264+'[5]по будинку'!BP264+'[6]по будинку'!BP264+'[7]по будинку'!BP264+'[8]по будинку'!BP264+'[9]по будинку'!BP264+'[10]по будинку'!BP264+'[11]по будинку'!BP264+'[12]по будинку'!BP264</f>
        <v>0</v>
      </c>
      <c r="BF264" s="12">
        <f t="shared" si="170"/>
        <v>6.4472940000000003</v>
      </c>
      <c r="BG264" s="29">
        <v>0</v>
      </c>
      <c r="BH264" s="17">
        <f>'[1]Освітлення місць загального кор'!H266+'[2]по будинку'!BT264+'[3]по будинку'!BS264+'[4]по будинку'!BS264+'[5]по будинку'!BS264+'[6]по будинку'!BS264+'[7]по будинку'!BS264+'[8]по будинку'!BS264+'[9]по будинку'!BS264+'[10]по будинку'!BS264+'[11]по будинку'!BS264+'[12]по будинку'!BS264</f>
        <v>21420.673793999998</v>
      </c>
      <c r="BI264" s="10">
        <f>'[1]Освітлення місць загального кор'!Q266+'[2]по будинку'!BU264+'[3]по будинку'!BT264+'[4]по будинку'!BT264+'[5]по будинку'!BT264+'[6]по будинку'!BT264+'[7]по будинку'!BT264+'[8]по будинку'!BT264+'[9]по будинку'!BT264+'[10]по будинку'!BT264+'[11]по будинку'!BT264+'[12]по будинку'!BT264</f>
        <v>27836.246599634789</v>
      </c>
      <c r="BJ264" s="10">
        <v>0</v>
      </c>
      <c r="BK264" s="27">
        <f t="shared" ref="BK264:BK272" si="181">BI264-BH264</f>
        <v>6415.5728056347907</v>
      </c>
      <c r="BL264" s="17">
        <f>'[1]Енергопостачання ліфтів'!H266+'[2]по будинку'!BX264+'[3]по будинку'!BW264+'[4]по будинку'!BW264+'[5]по будинку'!BW264+'[6]по будинку'!BW264+'[7]по будинку'!BW264+'[8]по будинку'!BW264+'[9]по будинку'!BW264+'[10]по будинку'!BW264+'[11]по будинку'!BW264+'[12]по будинку'!BW264</f>
        <v>17850.216254999999</v>
      </c>
      <c r="BM264" s="10">
        <f>'[1]Енергопостачання ліфтів'!P266+'[2]по будинку'!BY264+'[3]по будинку'!BX264+'[4]по будинку'!BX264+'[5]по будинку'!BX264+'[6]по будинку'!BX264+'[7]по будинку'!BX264+'[8]по будинку'!BX264+'[9]по будинку'!BX264+'[10]по будинку'!BX264+'[11]по будинку'!BX264+'[12]по будинку'!BX264</f>
        <v>11673.067313588603</v>
      </c>
      <c r="BN264" s="10">
        <v>0</v>
      </c>
      <c r="BO264" s="23">
        <v>0</v>
      </c>
      <c r="BP264" s="134">
        <f t="shared" si="172"/>
        <v>240922.75228357146</v>
      </c>
      <c r="BQ264" s="12">
        <f t="shared" si="172"/>
        <v>188427.68901939644</v>
      </c>
      <c r="BR264" s="10">
        <f t="shared" ref="BR264:BR273" si="182">BP264-BQ264</f>
        <v>52495.063264175027</v>
      </c>
      <c r="BS264" s="15">
        <v>0</v>
      </c>
      <c r="BT264" s="30">
        <f t="shared" si="174"/>
        <v>0.78210831992161889</v>
      </c>
    </row>
    <row r="265" spans="1:72" ht="17.100000000000001" customHeight="1" x14ac:dyDescent="0.2">
      <c r="A265" s="136">
        <v>260</v>
      </c>
      <c r="B265" s="39" t="s">
        <v>70</v>
      </c>
      <c r="C265" s="36" t="s">
        <v>110</v>
      </c>
      <c r="D265" s="22">
        <f>'[1]Прибирання сходових кліто'!H266+'[2]по будинку'!P265+'[3]по будинку'!O265+'[4]по будинку'!O265+'[5]по будинку'!O265+'[6]по будинку'!O265+'[7]по будинку'!O265+'[8]по будинку'!O265+'[9]по будинку'!O265+'[10]по будинку'!O265+'[11]по будинку'!O265+'[12]по будинку'!O265</f>
        <v>25633.386400000007</v>
      </c>
      <c r="E265" s="11">
        <f>'[1]Прибирання сходових кліто'!Y266+'[2]по будинку'!Q265+'[3]по будинку'!P265+'[4]по будинку'!P265+'[5]по будинку'!P265+'[6]по будинку'!P265+'[7]по будинку'!P265+'[8]по будинку'!P265+'[9]по будинку'!P265+'[10]по будинку'!P265+'[11]по будинку'!P265+'[12]по будинку'!P265</f>
        <v>25141.586849220865</v>
      </c>
      <c r="F265" s="10">
        <f t="shared" ref="F265:F273" si="183">D265-E265</f>
        <v>491.79955077914201</v>
      </c>
      <c r="G265" s="23">
        <v>0</v>
      </c>
      <c r="H265" s="17">
        <f>'[1]Прибирання прибуд терит.'!H265+'[2]по будинку'!T265+'[3]по будинку'!S265+'[4]по будинку'!S265+'[5]по будинку'!S265+'[6]по будинку'!S265+'[7]по будинку'!S265+'[8]по будинку'!S265+'[9]по будинку'!S265+'[10]по будинку'!S265+'[11]по будинку'!S265+'[12]по будинку'!S265</f>
        <v>45975.390600000013</v>
      </c>
      <c r="I265" s="11">
        <f>'[1]Прибирання прибуд терит.'!AG265+'[2]по будинку'!U265+'[3]по будинку'!T265+'[4]по будинку'!T265+'[5]по будинку'!T265+'[6]по будинку'!T265+'[7]по будинку'!T265+'[8]по будинку'!T265+'[9]по будинку'!T265+'[10]по будинку'!T265+'[11]по будинку'!T265+'[12]по будинку'!T265</f>
        <v>51479.073081628718</v>
      </c>
      <c r="J265" s="10">
        <v>0</v>
      </c>
      <c r="K265" s="23">
        <f t="shared" si="163"/>
        <v>5503.6824816287044</v>
      </c>
      <c r="L265" s="22">
        <f>'[1]Вивезення та знешкодження ТПВ'!H267+'[2]по будинку'!X265+'[3]по будинку'!W265+'[4]по будинку'!W265+'[5]по будинку'!W265</f>
        <v>9181.8260000000009</v>
      </c>
      <c r="M265" s="10">
        <f>'[1]Вивезення та знешкодження ТПВ'!V267+'[2]по будинку'!Y265+'[3]по будинку'!X265+'[4]по будинку'!X265+'[5]по будинку'!X265</f>
        <v>10556.64958240924</v>
      </c>
      <c r="N265" s="10">
        <v>0</v>
      </c>
      <c r="O265" s="15">
        <f t="shared" si="175"/>
        <v>1374.823582409239</v>
      </c>
      <c r="P265" s="17">
        <f>'[1]Приб підвал, тех.поверхів,покр '!H267+'[2]по будинку'!AB265+'[3]по будинку'!AA265+'[4]по будинку'!AA265+'[5]по будинку'!AA265+'[6]по будинку'!AA265+'[7]по будинку'!AA265+'[8]по будинку'!AA265+'[9]по будинку'!AA265+'[10]по будинку'!AA265+'[11]по будинку'!AA265+'[12]по будинку'!AA265</f>
        <v>1181.80513</v>
      </c>
      <c r="Q265" s="11">
        <f>'[1]Приб підвал, тех.поверхів,покр '!Q267+'[2]по будинку'!AC265+'[3]по будинку'!AB265+'[4]по будинку'!AB265+'[5]по будинку'!AB265+'[6]по будинку'!AB265+'[7]по будинку'!AB265+'[8]по будинку'!AB265+'[9]по будинку'!AB265+'[10]по будинку'!AB265+'[11]по будинку'!AB265+'[12]по будинку'!AB265</f>
        <v>318.87288035047243</v>
      </c>
      <c r="R265" s="10">
        <f t="shared" si="164"/>
        <v>862.93224964952753</v>
      </c>
      <c r="S265" s="23">
        <v>0</v>
      </c>
      <c r="T265" s="17">
        <f>'[1]ТО ліфтів'!H267+'[2]по будинку'!AF265+'[3]по будинку'!AE265+'[4]по будинку'!AE265+'[5]по будинку'!AE265+'[6]по будинку'!AE265+'[7]по будинку'!AE265+'[8]по будинку'!AE265+'[9]по будинку'!AE265+'[10]по будинку'!AE265+'[11]по будинку'!AE265+'[12]по будинку'!AE265</f>
        <v>25065.86265857143</v>
      </c>
      <c r="U265" s="10">
        <f>'[1]ТО ліфтів'!Q267+'[2]по будинку'!AG265+'[3]по будинку'!AF265+'[4]по будинку'!AF265+'[5]по будинку'!AF265+'[6]по будинку'!AF265+'[7]по будинку'!AF265+'[8]по будинку'!AF265+'[9]по будинку'!AF265+'[10]по будинку'!AF265+'[11]по будинку'!AF265+'[12]по будинку'!AF265</f>
        <v>24049.37193981553</v>
      </c>
      <c r="V265" s="10">
        <f t="shared" si="165"/>
        <v>1016.4907187559002</v>
      </c>
      <c r="W265" s="23">
        <v>0</v>
      </c>
      <c r="X265" s="17">
        <f>'[1]Обслуг. дисп.'!H267+'[2]по будинку'!AJ265+'[3]по будинку'!AI265+'[4]по будинку'!AI265+'[5]по будинку'!AI265+'[6]по будинку'!AI265+'[7]по будинку'!AI265+'[8]по будинку'!AI265+'[9]по будинку'!AI265+'[10]по будинку'!AI265+'[11]по будинку'!AI265+'[12]по будинку'!AI265</f>
        <v>0</v>
      </c>
      <c r="Y265" s="10">
        <f>'[1]Обслуг. дисп.'!O267+'[2]по будинку'!AK265+'[3]по будинку'!AJ265+'[4]по будинку'!AJ265+'[5]по будинку'!AJ265+'[6]по будинку'!AJ265+'[7]по будинку'!AJ265+'[8]по будинку'!AJ265+'[9]по будинку'!AJ265+'[10]по будинку'!AJ265+'[11]по будинку'!AJ265+'[12]по будинку'!AJ265</f>
        <v>0</v>
      </c>
      <c r="Z265" s="10">
        <f t="shared" si="166"/>
        <v>0</v>
      </c>
      <c r="AA265" s="27">
        <f t="shared" si="167"/>
        <v>0</v>
      </c>
      <c r="AB265" s="17">
        <f>'[1]ТО внутр. буд.сист'!H265+'[2]по будинку'!AN265+'[3]по будинку'!AM265+'[4]по будинку'!AM265+'[5]по будинку'!AM265+'[6]по будинку'!AM265+'[7]по будинку'!AM265+'[8]по будинку'!AM265+'[9]по будинку'!AM265+'[10]по будинку'!AM265+'[11]по будинку'!AM265+'[12]по будинку'!AM265</f>
        <v>36949.277010000005</v>
      </c>
      <c r="AC265" s="10">
        <f>'[1]ТО внутр. буд.сист'!W265+'[2]по будинку'!AO265+'[3]по будинку'!AN265+'[4]по будинку'!AN265+'[5]по будинку'!AN265+'[6]по будинку'!AN265+'[7]по будинку'!AN265+'[8]по будинку'!AN265+'[9]по будинку'!AN265+'[10]по будинку'!AN265+'[11]по будинку'!AN265+'[12]по будинку'!AN265</f>
        <v>17507.093822999192</v>
      </c>
      <c r="AD265" s="10">
        <f t="shared" si="176"/>
        <v>19442.183187000814</v>
      </c>
      <c r="AE265" s="23">
        <v>0</v>
      </c>
      <c r="AF265" s="17">
        <f>[1]Дератизація!H266+'[2]по будинку'!AR265+'[3]по будинку'!AQ265+'[4]по будинку'!AQ265+'[5]по будинку'!AQ265+'[6]по будинку'!AQ265+'[7]по будинку'!AQ265+'[8]по будинку'!AQ265+'[9]по будинку'!AQ265+'[10]по будинку'!AQ265+'[11]по будинку'!AQ265+'[12]по будинку'!AQ265</f>
        <v>1613.9189000000006</v>
      </c>
      <c r="AG265" s="10">
        <f>[1]Дератизація!O266+'[2]по будинку'!AS265+'[3]по будинку'!AR265+'[4]по будинку'!AR265+'[5]по будинку'!AR265+'[6]по будинку'!AR265+'[7]по будинку'!AR265+'[8]по будинку'!AR265+'[9]по будинку'!AR265+'[10]по будинку'!AR265+'[11]по будинку'!AR265+'[12]по будинку'!AR265</f>
        <v>1328.0244457369156</v>
      </c>
      <c r="AH265" s="10">
        <f t="shared" si="168"/>
        <v>285.89445426308498</v>
      </c>
      <c r="AI265" s="23">
        <v>0</v>
      </c>
      <c r="AJ265" s="17">
        <f>[1]Дезінсекція!H267+'[2]по будинку'!AV265+'[3]по будинку'!AU265+'[4]по будинку'!AU265+'[5]по будинку'!AU265+'[6]по будинку'!AU265+'[7]по будинку'!AU265+'[8]по будинку'!AU265+'[9]по будинку'!AU265+'[10]по будинку'!AU265+'[11]по будинку'!AU265+'[12]по будинку'!AU265</f>
        <v>56.794800000000009</v>
      </c>
      <c r="AK265" s="10">
        <f>[1]Дезінсекція!O267+'[2]по будинку'!AW265+'[3]по будинку'!AV265+'[4]по будинку'!AV265+'[5]по будинку'!AV265+'[6]по будинку'!AV265+'[7]по будинку'!AV265+'[8]по будинку'!AV265+'[9]по будинку'!AV265+'[10]по будинку'!AV265+'[11]по будинку'!AV265+'[12]по будинку'!AV265</f>
        <v>0</v>
      </c>
      <c r="AL265" s="10">
        <f t="shared" si="169"/>
        <v>56.794800000000009</v>
      </c>
      <c r="AM265" s="23">
        <v>0</v>
      </c>
      <c r="AN265" s="17">
        <f>'[1]Обслуг. ДВК'!H267+'[2]по будинку'!AZ265+'[3]по будинку'!AY265+'[4]по будинку'!AY265+'[5]по будинку'!AY265+'[6]по будинку'!AY265+'[7]по будинку'!AY265+'[8]по будинку'!AY265+'[9]по будинку'!AY265+'[10]по будинку'!AY265+'[11]по будинку'!AY265+'[12]по будинку'!AY265</f>
        <v>3738.0444199999997</v>
      </c>
      <c r="AO265" s="10">
        <f>'[1]Обслуг. ДВК'!Q267+'[2]по будинку'!BA265+'[3]по будинку'!AZ265+'[4]по будинку'!AZ265+'[5]по будинку'!AZ265+'[6]по будинку'!AZ265+'[7]по будинку'!AZ265+'[8]по будинку'!AZ265+'[9]по будинку'!AZ265+'[10]по будинку'!AZ265+'[11]по будинку'!AZ265+'[12]по будинку'!AZ265</f>
        <v>2356.6091505844029</v>
      </c>
      <c r="AP265" s="10">
        <f t="shared" si="177"/>
        <v>1381.4352694155968</v>
      </c>
      <c r="AQ265" s="23">
        <v>0</v>
      </c>
      <c r="AR265" s="17">
        <f>'[1]ТО мереж електропост.'!H268+'[2]по будинку'!BD265+'[3]по будинку'!BC265+'[4]по будинку'!BC265+'[5]по будинку'!BC265+'[6]по будинку'!BC265+'[7]по будинку'!BC265+'[8]по будинку'!BC265+'[9]по будинку'!BC265+'[10]по будинку'!BC265+'[11]по будинку'!BC265+'[12]по будинку'!BC265</f>
        <v>7312.8037900000018</v>
      </c>
      <c r="AS265" s="11">
        <f>'[1]ТО мереж електропост.'!P268+'[2]по будинку'!BE265+'[3]по будинку'!BD265+'[4]по будинку'!BD265+'[5]по будинку'!BD265+'[6]по будинку'!BD265+'[7]по будинку'!BD265+'[8]по будинку'!BD265+'[9]по будинку'!BD265+'[10]по будинку'!BD265+'[11]по будинку'!BD265+'[12]по будинку'!BD265</f>
        <v>5312.9726267166634</v>
      </c>
      <c r="AT265" s="10">
        <f t="shared" si="178"/>
        <v>1999.8311632833384</v>
      </c>
      <c r="AU265" s="23">
        <v>0</v>
      </c>
      <c r="AV265" s="17">
        <f>'[1]ПР констр.'!H267+'[2]по будинку'!BH265+'[3]по будинку'!BG265+'[4]по будинку'!BG265+'[5]по будинку'!BG265+'[6]по будинку'!BG265+'[7]по будинку'!BG265+'[8]по будинку'!BG265+'[9]по будинку'!BG265+'[10]по будинку'!BG265+'[11]по будинку'!BG265+'[12]по будинку'!BG265</f>
        <v>50286.589210000006</v>
      </c>
      <c r="AW265" s="10">
        <v>15147.84</v>
      </c>
      <c r="AX265" s="10">
        <f t="shared" si="179"/>
        <v>35138.749210000009</v>
      </c>
      <c r="AY265" s="23">
        <v>0</v>
      </c>
      <c r="AZ265" s="17">
        <f>'[1]Прибирання та вивезення снігу'!H266+'[2]по будинку'!BL265+'[3]по будинку'!BK265+'[4]по будинку'!BK265+'[5]по будинку'!BK265+'[6]по будинку'!BK265+'[7]по будинку'!BK265+'[8]по будинку'!BK265+'[9]по будинку'!BK265+'[10]по будинку'!BK265+'[11]по будинку'!BK265+'[12]по будинку'!BK265</f>
        <v>3179.0889300000008</v>
      </c>
      <c r="BA265" s="10">
        <f>'[1]Прибирання та вивезення снігу'!R266+'[2]по будинку'!BM265+'[3]по будинку'!BL265+'[4]по будинку'!BL265+'[5]по будинку'!BL265+'[6]по будинку'!BL265+'[7]по будинку'!BL265+'[8]по будинку'!BL265+'[9]по будинку'!BL265+'[10]по будинку'!BL265+'[11]по будинку'!BL265+'[12]по будинку'!BL265</f>
        <v>2442.2499046031235</v>
      </c>
      <c r="BB265" s="10">
        <f>AZ265-BA265</f>
        <v>736.83902539687733</v>
      </c>
      <c r="BC265" s="23">
        <v>0</v>
      </c>
      <c r="BD265" s="17">
        <f>'[1]експлуатація номерних знаків'!H267+'[2]по будинку'!BP265+'[3]по будинку'!BO265+'[4]по будинку'!BO265+'[5]по будинку'!BO265+'[6]по будинку'!BO265+'[7]по будинку'!BO265+'[8]по будинку'!BO265+'[9]по будинку'!BO265+'[10]по будинку'!BO265+'[11]по будинку'!BO265+'[12]по будинку'!BO265</f>
        <v>6.6260600000000007</v>
      </c>
      <c r="BE265" s="10">
        <f>'[1]експлуатація номерних знаків'!P267+'[2]по будинку'!BQ265+'[3]по будинку'!BP265+'[4]по будинку'!BP265+'[5]по будинку'!BP265+'[6]по будинку'!BP265+'[7]по будинку'!BP265+'[8]по будинку'!BP265+'[9]по будинку'!BP265+'[10]по будинку'!BP265+'[11]по будинку'!BP265+'[12]по будинку'!BP265</f>
        <v>0</v>
      </c>
      <c r="BF265" s="12">
        <f t="shared" si="170"/>
        <v>6.6260600000000007</v>
      </c>
      <c r="BG265" s="29">
        <v>0</v>
      </c>
      <c r="BH265" s="17">
        <f>'[1]Освітлення місць загального кор'!H267+'[2]по будинку'!BT265+'[3]по будинку'!BS265+'[4]по будинку'!BS265+'[5]по будинку'!BS265+'[6]по будинку'!BS265+'[7]по будинку'!BS265+'[8]по будинку'!BS265+'[9]по будинку'!BS265+'[10]по будинку'!BS265+'[11]по будинку'!BS265+'[12]по будинку'!BS265</f>
        <v>20991.831370000007</v>
      </c>
      <c r="BI265" s="10">
        <f>'[1]Освітлення місць загального кор'!Q267+'[2]по будинку'!BU265+'[3]по будинку'!BT265+'[4]по будинку'!BT265+'[5]по будинку'!BT265+'[6]по будинку'!BT265+'[7]по будинку'!BT265+'[8]по будинку'!BT265+'[9]по будинку'!BT265+'[10]по будинку'!BT265+'[11]по будинку'!BT265+'[12]по будинку'!BT265</f>
        <v>21174.36413158599</v>
      </c>
      <c r="BJ265" s="10">
        <v>0</v>
      </c>
      <c r="BK265" s="27">
        <f t="shared" si="181"/>
        <v>182.53276158598237</v>
      </c>
      <c r="BL265" s="17">
        <f>'[1]Енергопостачання ліфтів'!H267+'[2]по будинку'!BX265+'[3]по будинку'!BW265+'[4]по будинку'!BW265+'[5]по будинку'!BW265+'[6]по будинку'!BW265+'[7]по будинку'!BW265+'[8]по будинку'!BW265+'[9]по будинку'!BW265+'[10]по будинку'!BW265+'[11]по будинку'!BW265+'[12]по будинку'!BW265</f>
        <v>27537.950180000003</v>
      </c>
      <c r="BM265" s="10">
        <f>'[1]Енергопостачання ліфтів'!P267+'[2]по будинку'!BY265+'[3]по будинку'!BX265+'[4]по будинку'!BX265+'[5]по будинку'!BX265+'[6]по будинку'!BX265+'[7]по будинку'!BX265+'[8]по будинку'!BX265+'[9]по будинку'!BX265+'[10]по будинку'!BX265+'[11]по будинку'!BX265+'[12]по будинку'!BX265</f>
        <v>29423.416334641912</v>
      </c>
      <c r="BN265" s="10">
        <v>0</v>
      </c>
      <c r="BO265" s="23">
        <v>0</v>
      </c>
      <c r="BP265" s="134">
        <f t="shared" si="172"/>
        <v>258711.19545857148</v>
      </c>
      <c r="BQ265" s="12">
        <f t="shared" si="172"/>
        <v>206238.12475029301</v>
      </c>
      <c r="BR265" s="10">
        <f t="shared" si="182"/>
        <v>52473.070708278479</v>
      </c>
      <c r="BS265" s="15">
        <v>0</v>
      </c>
      <c r="BT265" s="30">
        <f t="shared" si="174"/>
        <v>0.79717510633713096</v>
      </c>
    </row>
    <row r="266" spans="1:72" ht="17.100000000000001" customHeight="1" x14ac:dyDescent="0.2">
      <c r="A266" s="136">
        <v>261</v>
      </c>
      <c r="B266" s="39" t="s">
        <v>70</v>
      </c>
      <c r="C266" s="36" t="s">
        <v>111</v>
      </c>
      <c r="D266" s="22">
        <f>'[1]Прибирання сходових кліто'!H267+'[2]по будинку'!P266+'[3]по будинку'!O266+'[4]по будинку'!O266+'[5]по будинку'!O266+'[6]по будинку'!O266+'[7]по будинку'!O266+'[8]по будинку'!O266+'[9]по будинку'!O266+'[10]по будинку'!O266+'[11]по будинку'!O266+'[12]по будинку'!O266</f>
        <v>25301.057099999998</v>
      </c>
      <c r="E266" s="11">
        <f>'[1]Прибирання сходових кліто'!Y267+'[2]по будинку'!Q266+'[3]по будинку'!P266+'[4]по будинку'!P266+'[5]по будинку'!P266+'[6]по будинку'!P266+'[7]по будинку'!P266+'[8]по будинку'!P266+'[9]по будинку'!P266+'[10]по будинку'!P266+'[11]по будинку'!P266+'[12]по будинку'!P266</f>
        <v>25751.537391541708</v>
      </c>
      <c r="F266" s="10">
        <v>0</v>
      </c>
      <c r="G266" s="23">
        <f>E266-D266</f>
        <v>450.48029154170945</v>
      </c>
      <c r="H266" s="17">
        <f>'[1]Прибирання прибуд терит.'!H266+'[2]по будинку'!T266+'[3]по будинку'!S266+'[4]по будинку'!S266+'[5]по будинку'!S266+'[6]по будинку'!S266+'[7]по будинку'!S266+'[8]по будинку'!S266+'[9]по будинку'!S266+'[10]по будинку'!S266+'[11]по будинку'!S266+'[12]по будинку'!S266</f>
        <v>53738.008499999982</v>
      </c>
      <c r="I266" s="11">
        <f>'[1]Прибирання прибуд терит.'!AG266+'[2]по будинку'!U266+'[3]по будинку'!T266+'[4]по будинку'!T266+'[5]по будинку'!T266+'[6]по будинку'!T266+'[7]по будинку'!T266+'[8]по будинку'!T266+'[9]по будинку'!T266+'[10]по будинку'!T266+'[11]по будинку'!T266+'[12]по будинку'!T266</f>
        <v>59423.559308290809</v>
      </c>
      <c r="J266" s="10">
        <v>0</v>
      </c>
      <c r="K266" s="23">
        <f t="shared" si="163"/>
        <v>5685.5508082908273</v>
      </c>
      <c r="L266" s="22">
        <f>'[1]Вивезення та знешкодження ТПВ'!H268+'[2]по будинку'!X266+'[3]по будинку'!W266+'[4]по будинку'!W266+'[5]по будинку'!W266</f>
        <v>7500.0475000000006</v>
      </c>
      <c r="M266" s="10">
        <f>'[1]Вивезення та знешкодження ТПВ'!V268+'[2]по будинку'!Y266+'[3]по будинку'!X266+'[4]по будинку'!X266+'[5]по будинку'!X266</f>
        <v>9343.5859516011315</v>
      </c>
      <c r="N266" s="10">
        <v>0</v>
      </c>
      <c r="O266" s="15">
        <f t="shared" si="175"/>
        <v>1843.5384516011309</v>
      </c>
      <c r="P266" s="17">
        <f>'[1]Приб підвал, тех.поверхів,покр '!H268+'[2]по будинку'!AB266+'[3]по будинку'!AA266+'[4]по будинку'!AA266+'[5]по будинку'!AA266+'[6]по будинку'!AA266+'[7]по будинку'!AA266+'[8]по будинку'!AA266+'[9]по будинку'!AA266+'[10]по будинку'!AA266+'[11]по будинку'!AA266+'[12]по будинку'!AA266</f>
        <v>1200.6802500000001</v>
      </c>
      <c r="Q266" s="11">
        <f>'[1]Приб підвал, тех.поверхів,покр '!Q268+'[2]по будинку'!AC266+'[3]по будинку'!AB266+'[4]по будинку'!AB266+'[5]по будинку'!AB266+'[6]по будинку'!AB266+'[7]по будинку'!AB266+'[8]по будинку'!AB266+'[9]по будинку'!AB266+'[10]по будинку'!AB266+'[11]по будинку'!AB266+'[12]по будинку'!AB266</f>
        <v>352.06747992836711</v>
      </c>
      <c r="R266" s="10">
        <f t="shared" si="164"/>
        <v>848.61277007163301</v>
      </c>
      <c r="S266" s="23">
        <v>0</v>
      </c>
      <c r="T266" s="17">
        <f>'[1]ТО ліфтів'!H268+'[2]по будинку'!AF266+'[3]по будинку'!AE266+'[4]по будинку'!AE266+'[5]по будинку'!AE266+'[6]по будинку'!AE266+'[7]по будинку'!AE266+'[8]по будинку'!AE266+'[9]по будинку'!AE266+'[10]по будинку'!AE266+'[11]по будинку'!AE266+'[12]по будинку'!AE266</f>
        <v>12346.945222857137</v>
      </c>
      <c r="U266" s="10">
        <f>'[1]ТО ліфтів'!Q268+'[2]по будинку'!AG266+'[3]по будинку'!AF266+'[4]по будинку'!AF266+'[5]по будинку'!AF266+'[6]по будинку'!AF266+'[7]по будинку'!AF266+'[8]по будинку'!AF266+'[9]по будинку'!AF266+'[10]по будинку'!AF266+'[11]по будинку'!AF266+'[12]по будинку'!AF266</f>
        <v>11630.083859932449</v>
      </c>
      <c r="V266" s="10">
        <f t="shared" si="165"/>
        <v>716.86136292468836</v>
      </c>
      <c r="W266" s="23">
        <v>0</v>
      </c>
      <c r="X266" s="17">
        <f>'[1]Обслуг. дисп.'!H268+'[2]по будинку'!AJ266+'[3]по будинку'!AI266+'[4]по будинку'!AI266+'[5]по будинку'!AI266+'[6]по будинку'!AI266+'[7]по будинку'!AI266+'[8]по будинку'!AI266+'[9]по будинку'!AI266+'[10]по будинку'!AI266+'[11]по будинку'!AI266+'[12]по будинку'!AI266</f>
        <v>1942.9646971428565</v>
      </c>
      <c r="Y266" s="10">
        <f>'[1]Обслуг. дисп.'!O268+'[2]по будинку'!AK266+'[3]по будинку'!AJ266+'[4]по будинку'!AJ266+'[5]по будинку'!AJ266+'[6]по будинку'!AJ266+'[7]по будинку'!AJ266+'[8]по будинку'!AJ266+'[9]по будинку'!AJ266+'[10]по будинку'!AJ266+'[11]по будинку'!AJ266+'[12]по будинку'!AJ266</f>
        <v>1948.4497347881063</v>
      </c>
      <c r="Z266" s="10">
        <v>0</v>
      </c>
      <c r="AA266" s="27">
        <f>Y266-X266</f>
        <v>5.485037645249804</v>
      </c>
      <c r="AB266" s="17">
        <f>'[1]ТО внутр. буд.сист'!H266+'[2]по будинку'!AN266+'[3]по будинку'!AM266+'[4]по будинку'!AM266+'[5]по будинку'!AM266+'[6]по будинку'!AM266+'[7]по будинку'!AM266+'[8]по будинку'!AM266+'[9]по будинку'!AM266+'[10]по будинку'!AM266+'[11]по будинку'!AM266+'[12]по будинку'!AM266</f>
        <v>27264.522449999997</v>
      </c>
      <c r="AC266" s="10">
        <f>'[1]ТО внутр. буд.сист'!W266+'[2]по будинку'!AO266+'[3]по будинку'!AN266+'[4]по будинку'!AN266+'[5]по будинку'!AN266+'[6]по будинку'!AN266+'[7]по будинку'!AN266+'[8]по будинку'!AN266+'[9]по будинку'!AN266+'[10]по будинку'!AN266+'[11]по будинку'!AN266+'[12]по будинку'!AN266</f>
        <v>51940.074269045428</v>
      </c>
      <c r="AD266" s="10">
        <v>0</v>
      </c>
      <c r="AE266" s="23">
        <f>AC266-AB266</f>
        <v>24675.551819045431</v>
      </c>
      <c r="AF266" s="17">
        <f>[1]Дератизація!H267+'[2]по будинку'!AR266+'[3]по будинку'!AQ266+'[4]по будинку'!AQ266+'[5]по будинку'!AQ266+'[6]по будинку'!AQ266+'[7]по будинку'!AQ266+'[8]по будинку'!AQ266+'[9]по будинку'!AQ266+'[10]по будинку'!AQ266+'[11]по будинку'!AQ266+'[12]по будинку'!AQ266</f>
        <v>1908.9807000000005</v>
      </c>
      <c r="AG266" s="10">
        <f>[1]Дератизація!O267+'[2]по будинку'!AS266+'[3]по будинку'!AR266+'[4]по будинку'!AR266+'[5]по будинку'!AR266+'[6]по будинку'!AR266+'[7]по будинку'!AR266+'[8]по будинку'!AR266+'[9]по будинку'!AR266+'[10]по будинку'!AR266+'[11]по будинку'!AR266+'[12]по будинку'!AR266</f>
        <v>1579.7666657878065</v>
      </c>
      <c r="AH266" s="10">
        <f t="shared" si="168"/>
        <v>329.21403421219406</v>
      </c>
      <c r="AI266" s="23">
        <v>0</v>
      </c>
      <c r="AJ266" s="17">
        <f>[1]Дезінсекція!H268+'[2]по будинку'!AV266+'[3]по будинку'!AU266+'[4]по будинку'!AU266+'[5]по будинку'!AU266+'[6]по будинку'!AU266+'[7]по будинку'!AU266+'[8]по будинку'!AU266+'[9]по будинку'!AU266+'[10]по будинку'!AU266+'[11]по будинку'!AU266+'[12]по будинку'!AU266</f>
        <v>71.300900000000013</v>
      </c>
      <c r="AK266" s="10">
        <f>[1]Дезінсекція!O268+'[2]по будинку'!AW266+'[3]по будинку'!AV266+'[4]по будинку'!AV266+'[5]по будинку'!AV266+'[6]по будинку'!AV266+'[7]по будинку'!AV266+'[8]по будинку'!AV266+'[9]по будинку'!AV266+'[10]по будинку'!AV266+'[11]по будинку'!AV266+'[12]по будинку'!AV266</f>
        <v>0</v>
      </c>
      <c r="AL266" s="10">
        <f t="shared" si="169"/>
        <v>71.300900000000013</v>
      </c>
      <c r="AM266" s="23">
        <v>0</v>
      </c>
      <c r="AN266" s="17">
        <f>'[1]Обслуг. ДВК'!H268+'[2]по будинку'!AZ266+'[3]по будинку'!AY266+'[4]по будинку'!AY266+'[5]по будинку'!AY266+'[6]по будинку'!AY266+'[7]по будинку'!AY266+'[8]по будинку'!AY266+'[9]по будинку'!AY266+'[10]по будинку'!AY266+'[11]по будинку'!AY266+'[12]по будинку'!AY266</f>
        <v>3847.558</v>
      </c>
      <c r="AO266" s="10">
        <f>'[1]Обслуг. ДВК'!Q268+'[2]по будинку'!BA266+'[3]по будинку'!AZ266+'[4]по будинку'!AZ266+'[5]по будинку'!AZ266+'[6]по будинку'!AZ266+'[7]по будинку'!AZ266+'[8]по будинку'!AZ266+'[9]по будинку'!AZ266+'[10]по будинку'!AZ266+'[11]по будинку'!AZ266+'[12]по будинку'!AZ266</f>
        <v>2265.9703371003875</v>
      </c>
      <c r="AP266" s="10">
        <f t="shared" si="177"/>
        <v>1581.5876628996125</v>
      </c>
      <c r="AQ266" s="23">
        <v>0</v>
      </c>
      <c r="AR266" s="17">
        <f>'[1]ТО мереж електропост.'!H269+'[2]по будинку'!BD266+'[3]по будинку'!BC266+'[4]по будинку'!BC266+'[5]по будинку'!BC266+'[6]по будинку'!BC266+'[7]по будинку'!BC266+'[8]по будинку'!BC266+'[9]по будинку'!BC266+'[10]по будинку'!BC266+'[11]по будинку'!BC266+'[12]по будинку'!BC266</f>
        <v>7395.1140999999989</v>
      </c>
      <c r="AS266" s="11">
        <f>'[1]ТО мереж електропост.'!P269+'[2]по будинку'!BE266+'[3]по будинку'!BD266+'[4]по будинку'!BD266+'[5]по будинку'!BD266+'[6]по будинку'!BD266+'[7]по будинку'!BD266+'[8]по будинку'!BD266+'[9]по будинку'!BD266+'[10]по будинку'!BD266+'[11]по будинку'!BD266+'[12]по будинку'!BD266</f>
        <v>620.03707718107569</v>
      </c>
      <c r="AT266" s="10">
        <f t="shared" si="178"/>
        <v>6775.0770228189231</v>
      </c>
      <c r="AU266" s="23">
        <v>0</v>
      </c>
      <c r="AV266" s="17">
        <f>'[1]ПР констр.'!H268+'[2]по будинку'!BH266+'[3]по будинку'!BG266+'[4]по будинку'!BG266+'[5]по будинку'!BG266+'[6]по будинку'!BG266+'[7]по будинку'!BG266+'[8]по будинку'!BG266+'[9]по будинку'!BG266+'[10]по будинку'!BG266+'[11]по будинку'!BG266+'[12]по будинку'!BG266</f>
        <v>32883.1679</v>
      </c>
      <c r="AW266" s="10">
        <v>74770.099999999991</v>
      </c>
      <c r="AX266" s="10">
        <v>0</v>
      </c>
      <c r="AY266" s="23">
        <f>AW266-AV266</f>
        <v>41886.932099999991</v>
      </c>
      <c r="AZ266" s="17">
        <f>'[1]Прибирання та вивезення снігу'!H267+'[2]по будинку'!BL266+'[3]по будинку'!BK266+'[4]по будинку'!BK266+'[5]по будинку'!BK266+'[6]по будинку'!BK266+'[7]по будинку'!BK266+'[8]по будинку'!BK266+'[9]по будинку'!BK266+'[10]по будинку'!BK266+'[11]по будинку'!BK266+'[12]по будинку'!BK266</f>
        <v>2567.5050499999993</v>
      </c>
      <c r="BA266" s="10">
        <f>'[1]Прибирання та вивезення снігу'!R267+'[2]по будинку'!BM266+'[3]по будинку'!BL266+'[4]по будинку'!BL266+'[5]по будинку'!BL266+'[6]по будинку'!BL266+'[7]по будинку'!BL266+'[8]по будинку'!BL266+'[9]по будинку'!BL266+'[10]по будинку'!BL266+'[11]по будинку'!BL266+'[12]по будинку'!BL266</f>
        <v>2406.8569297696358</v>
      </c>
      <c r="BB266" s="10">
        <f>AZ266-BA266</f>
        <v>160.64812023036347</v>
      </c>
      <c r="BC266" s="23">
        <v>0</v>
      </c>
      <c r="BD266" s="17">
        <f>'[1]експлуатація номерних знаків'!H268+'[2]по будинку'!BP266+'[3]по будинку'!BO266+'[4]по будинку'!BO266+'[5]по будинку'!BO266+'[6]по будинку'!BO266+'[7]по будинку'!BO266+'[8]по будинку'!BO266+'[9]по будинку'!BO266+'[10]по будинку'!BO266+'[11]по будинку'!BO266+'[12]по будинку'!BO266</f>
        <v>4.7085500000000007</v>
      </c>
      <c r="BE266" s="10">
        <f>'[1]експлуатація номерних знаків'!P268+'[2]по будинку'!BQ266+'[3]по будинку'!BP266+'[4]по будинку'!BP266+'[5]по будинку'!BP266+'[6]по будинку'!BP266+'[7]по будинку'!BP266+'[8]по будинку'!BP266+'[9]по будинку'!BP266+'[10]по будинку'!BP266+'[11]по будинку'!BP266+'[12]по будинку'!BP266</f>
        <v>0</v>
      </c>
      <c r="BF266" s="12">
        <f t="shared" si="170"/>
        <v>4.7085500000000007</v>
      </c>
      <c r="BG266" s="29">
        <v>0</v>
      </c>
      <c r="BH266" s="17">
        <f>'[1]Освітлення місць загального кор'!H268+'[2]по будинку'!BT266+'[3]по будинку'!BS266+'[4]по будинку'!BS266+'[5]по будинку'!BS266+'[6]по будинку'!BS266+'[7]по будинку'!BS266+'[8]по будинку'!BS266+'[9]по будинку'!BS266+'[10]по будинку'!BS266+'[11]по будинку'!BS266+'[12]по будинку'!BS266</f>
        <v>14270.269749999996</v>
      </c>
      <c r="BI266" s="10">
        <f>'[1]Освітлення місць загального кор'!Q268+'[2]по будинку'!BU266+'[3]по будинку'!BT266+'[4]по будинку'!BT266+'[5]по будинку'!BT266+'[6]по будинку'!BT266+'[7]по будинку'!BT266+'[8]по будинку'!BT266+'[9]по будинку'!BT266+'[10]по будинку'!BT266+'[11]по будинку'!BT266+'[12]по будинку'!BT266</f>
        <v>4705.6688123355461</v>
      </c>
      <c r="BJ266" s="10">
        <f t="shared" ref="BJ266:BJ273" si="184">BH266-BI266</f>
        <v>9564.6009376644506</v>
      </c>
      <c r="BK266" s="27">
        <v>0</v>
      </c>
      <c r="BL266" s="17">
        <f>'[1]Енергопостачання ліфтів'!H268+'[2]по будинку'!BX266+'[3]по будинку'!BW266+'[4]по будинку'!BW266+'[5]по будинку'!BW266+'[6]по будинку'!BW266+'[7]по будинку'!BW266+'[8]по будинку'!BW266+'[9]по будинку'!BW266+'[10]по будинку'!BW266+'[11]по будинку'!BW266+'[12]по будинку'!BW266</f>
        <v>21702.326360000006</v>
      </c>
      <c r="BM266" s="10">
        <f>'[1]Енергопостачання ліфтів'!P268+'[2]по будинку'!BY266+'[3]по будинку'!BX266+'[4]по будинку'!BX266+'[5]по будинку'!BX266+'[6]по будинку'!BX266+'[7]по будинку'!BX266+'[8]по будинку'!BX266+'[9]по будинку'!BX266+'[10]по будинку'!BX266+'[11]по будинку'!BX266+'[12]по будинку'!BX266</f>
        <v>22943.509851528484</v>
      </c>
      <c r="BN266" s="10">
        <v>0</v>
      </c>
      <c r="BO266" s="23">
        <f>BM266-BL266</f>
        <v>1241.183491528478</v>
      </c>
      <c r="BP266" s="134">
        <f t="shared" si="172"/>
        <v>213945.15703</v>
      </c>
      <c r="BQ266" s="12">
        <f t="shared" si="172"/>
        <v>269681.26766883093</v>
      </c>
      <c r="BR266" s="10">
        <v>0</v>
      </c>
      <c r="BS266" s="15">
        <f t="shared" si="173"/>
        <v>55736.110638830927</v>
      </c>
      <c r="BT266" s="30">
        <f t="shared" si="174"/>
        <v>1.2605158789876951</v>
      </c>
    </row>
    <row r="267" spans="1:72" ht="17.100000000000001" customHeight="1" x14ac:dyDescent="0.2">
      <c r="A267" s="135">
        <v>262</v>
      </c>
      <c r="B267" s="39" t="s">
        <v>70</v>
      </c>
      <c r="C267" s="36" t="s">
        <v>112</v>
      </c>
      <c r="D267" s="22">
        <f>'[1]Прибирання сходових кліто'!H268+'[2]по будинку'!P267+'[3]по будинку'!O267+'[4]по будинку'!O267+'[5]по будинку'!O267+'[6]по будинку'!O267+'[7]по будинку'!O267+'[8]по будинку'!O267+'[9]по будинку'!O267+'[10]по будинку'!O267+'[11]по будинку'!O267+'[12]по будинку'!O267</f>
        <v>11012.296499999999</v>
      </c>
      <c r="E267" s="11">
        <f>'[1]Прибирання сходових кліто'!Y268+'[2]по будинку'!Q267+'[3]по будинку'!P267+'[4]по будинку'!P267+'[5]по будинку'!P267+'[6]по будинку'!P267+'[7]по будинку'!P267+'[8]по будинку'!P267+'[9]по будинку'!P267+'[10]по будинку'!P267+'[11]по будинку'!P267+'[12]по будинку'!P267</f>
        <v>12043.026572766235</v>
      </c>
      <c r="F267" s="10">
        <v>0</v>
      </c>
      <c r="G267" s="23">
        <f>E267-D267</f>
        <v>1030.7300727662368</v>
      </c>
      <c r="H267" s="17">
        <f>'[1]Прибирання прибуд терит.'!H267+'[2]по будинку'!T267+'[3]по будинку'!S267+'[4]по будинку'!S267+'[5]по будинку'!S267+'[6]по будинку'!S267+'[7]по будинку'!S267+'[8]по будинку'!S267+'[9]по будинку'!S267+'[10]по будинку'!S267+'[11]по будинку'!S267+'[12]по будинку'!S267</f>
        <v>23971.668300000001</v>
      </c>
      <c r="I267" s="11">
        <f>'[1]Прибирання прибуд терит.'!AG267+'[2]по будинку'!U267+'[3]по будинку'!T267+'[4]по будинку'!T267+'[5]по будинку'!T267+'[6]по будинку'!T267+'[7]по будинку'!T267+'[8]по будинку'!T267+'[9]по будинку'!T267+'[10]по будинку'!T267+'[11]по будинку'!T267+'[12]по будинку'!T267</f>
        <v>27558.328616252184</v>
      </c>
      <c r="J267" s="10">
        <v>0</v>
      </c>
      <c r="K267" s="23">
        <f t="shared" si="163"/>
        <v>3586.6603162521824</v>
      </c>
      <c r="L267" s="22">
        <f>'[1]Вивезення та знешкодження ТПВ'!H269+'[2]по будинку'!X267+'[3]по будинку'!W267+'[4]по будинку'!W267+'[5]по будинку'!W267</f>
        <v>4006.7864999999993</v>
      </c>
      <c r="M267" s="10">
        <f>'[1]Вивезення та знешкодження ТПВ'!V269+'[2]по будинку'!Y267+'[3]по будинку'!X267+'[4]по будинку'!X267+'[5]по будинку'!X267</f>
        <v>4510.8711717059523</v>
      </c>
      <c r="N267" s="10">
        <v>0</v>
      </c>
      <c r="O267" s="15">
        <f t="shared" si="175"/>
        <v>504.08467170595304</v>
      </c>
      <c r="P267" s="17">
        <f>'[1]Приб підвал, тех.поверхів,покр '!H269+'[2]по будинку'!AB267+'[3]по будинку'!AA267+'[4]по будинку'!AA267+'[5]по будинку'!AA267+'[6]по будинку'!AA267+'[7]по будинку'!AA267+'[8]по будинку'!AA267+'[9]по будинку'!AA267+'[10]по будинку'!AA267+'[11]по будинку'!AA267+'[12]по будинку'!AA267</f>
        <v>507.07350000000002</v>
      </c>
      <c r="Q267" s="11">
        <f>'[1]Приб підвал, тех.поверхів,покр '!Q269+'[2]по будинку'!AC267+'[3]по будинку'!AB267+'[4]по будинку'!AB267+'[5]по будинку'!AB267+'[6]по будинку'!AB267+'[7]по будинку'!AB267+'[8]по будинку'!AB267+'[9]по будинку'!AB267+'[10]по будинку'!AB267+'[11]по будинку'!AB267+'[12]по будинку'!AB267</f>
        <v>208.09163113745828</v>
      </c>
      <c r="R267" s="10">
        <f t="shared" si="164"/>
        <v>298.98186886254177</v>
      </c>
      <c r="S267" s="23">
        <v>0</v>
      </c>
      <c r="T267" s="17">
        <f>'[1]ТО ліфтів'!H269+'[2]по будинку'!AF267+'[3]по будинку'!AE267+'[4]по будинку'!AE267+'[5]по будинку'!AE267+'[6]по будинку'!AE267+'[7]по будинку'!AE267+'[8]по будинку'!AE267+'[9]по будинку'!AE267+'[10]по будинку'!AE267+'[11]по будинку'!AE267+'[12]по будинку'!AE267</f>
        <v>11792.761577142857</v>
      </c>
      <c r="U267" s="10">
        <f>'[1]ТО ліфтів'!Q269+'[2]по будинку'!AG267+'[3]по будинку'!AF267+'[4]по будинку'!AF267+'[5]по будинку'!AF267+'[6]по будинку'!AF267+'[7]по будинку'!AF267+'[8]по будинку'!AF267+'[9]по будинку'!AF267+'[10]по будинку'!AF267+'[11]по будинку'!AF267+'[12]по будинку'!AF267</f>
        <v>11198.417878591372</v>
      </c>
      <c r="V267" s="10">
        <f t="shared" si="165"/>
        <v>594.34369855148543</v>
      </c>
      <c r="W267" s="23">
        <v>0</v>
      </c>
      <c r="X267" s="17">
        <f>'[1]Обслуг. дисп.'!H269+'[2]по будинку'!AJ267+'[3]по будинку'!AI267+'[4]по будинку'!AI267+'[5]по будинку'!AI267+'[6]по будинку'!AI267+'[7]по будинку'!AI267+'[8]по будинку'!AI267+'[9]по будинку'!AI267+'[10]по будинку'!AI267+'[11]по будинку'!AI267+'[12]по будинку'!AI267</f>
        <v>0</v>
      </c>
      <c r="Y267" s="10">
        <f>'[1]Обслуг. дисп.'!O269+'[2]по будинку'!AK267+'[3]по будинку'!AJ267+'[4]по будинку'!AJ267+'[5]по будинку'!AJ267+'[6]по будинку'!AJ267+'[7]по будинку'!AJ267+'[8]по будинку'!AJ267+'[9]по будинку'!AJ267+'[10]по будинку'!AJ267+'[11]по будинку'!AJ267+'[12]по будинку'!AJ267</f>
        <v>0</v>
      </c>
      <c r="Z267" s="10">
        <f t="shared" si="166"/>
        <v>0</v>
      </c>
      <c r="AA267" s="27">
        <f t="shared" si="167"/>
        <v>0</v>
      </c>
      <c r="AB267" s="17">
        <f>'[1]ТО внутр. буд.сист'!H267+'[2]по будинку'!AN267+'[3]по будинку'!AM267+'[4]по будинку'!AM267+'[5]по будинку'!AM267+'[6]по будинку'!AM267+'[7]по будинку'!AM267+'[8]по будинку'!AM267+'[9]по будинку'!AM267+'[10]по будинку'!AM267+'[11]по будинку'!AM267+'[12]по будинку'!AM267</f>
        <v>16817.462099999997</v>
      </c>
      <c r="AC267" s="10">
        <f>'[1]ТО внутр. буд.сист'!W267+'[2]по будинку'!AO267+'[3]по будинку'!AN267+'[4]по будинку'!AN267+'[5]по будинку'!AN267+'[6]по будинку'!AN267+'[7]по будинку'!AN267+'[8]по будинку'!AN267+'[9]по будинку'!AN267+'[10]по будинку'!AN267+'[11]по будинку'!AN267+'[12]по будинку'!AN267</f>
        <v>7112.4195552855217</v>
      </c>
      <c r="AD267" s="10">
        <f t="shared" si="176"/>
        <v>9705.0425447144753</v>
      </c>
      <c r="AE267" s="23">
        <v>0</v>
      </c>
      <c r="AF267" s="17">
        <f>[1]Дератизація!H268+'[2]по будинку'!AR267+'[3]по будинку'!AQ267+'[4]по будинку'!AQ267+'[5]по будинку'!AQ267+'[6]по будинку'!AQ267+'[7]по будинку'!AQ267+'[8]по будинку'!AQ267+'[9]по будинку'!AQ267+'[10]по будинку'!AQ267+'[11]по будинку'!AQ267+'[12]по будинку'!AQ267</f>
        <v>772.6644</v>
      </c>
      <c r="AG267" s="10">
        <f>[1]Дератизація!O268+'[2]по будинку'!AS267+'[3]по будинку'!AR267+'[4]по будинку'!AR267+'[5]по будинку'!AR267+'[6]по будинку'!AR267+'[7]по будинку'!AR267+'[8]по будинку'!AR267+'[9]по будинку'!AR267+'[10]по будинку'!AR267+'[11]по будинку'!AR267+'[12]по будинку'!AR267</f>
        <v>640.66710303582272</v>
      </c>
      <c r="AH267" s="10">
        <f t="shared" si="168"/>
        <v>131.99729696417728</v>
      </c>
      <c r="AI267" s="23">
        <v>0</v>
      </c>
      <c r="AJ267" s="17">
        <f>[1]Дезінсекція!H269+'[2]по будинку'!AV267+'[3]по будинку'!AU267+'[4]по будинку'!AU267+'[5]по будинку'!AU267+'[6]по будинку'!AU267+'[7]по будинку'!AU267+'[8]по будинку'!AU267+'[9]по будинку'!AU267+'[10]по будинку'!AU267+'[11]по будинку'!AU267+'[12]по будинку'!AU267</f>
        <v>27.579600000000003</v>
      </c>
      <c r="AK267" s="10">
        <f>[1]Дезінсекція!O269+'[2]по будинку'!AW267+'[3]по будинку'!AV267+'[4]по будинку'!AV267+'[5]по будинку'!AV267+'[6]по будинку'!AV267+'[7]по будинку'!AV267+'[8]по будинку'!AV267+'[9]по будинку'!AV267+'[10]по будинку'!AV267+'[11]по будинку'!AV267+'[12]по будинку'!AV267</f>
        <v>0</v>
      </c>
      <c r="AL267" s="10">
        <f t="shared" si="169"/>
        <v>27.579600000000003</v>
      </c>
      <c r="AM267" s="23">
        <v>0</v>
      </c>
      <c r="AN267" s="17">
        <f>'[1]Обслуг. ДВК'!H269+'[2]по будинку'!AZ267+'[3]по будинку'!AY267+'[4]по будинку'!AY267+'[5]по будинку'!AY267+'[6]по будинку'!AY267+'[7]по будинку'!AY267+'[8]по будинку'!AY267+'[9]по будинку'!AY267+'[10]по будинку'!AY267+'[11]по будинку'!AY267+'[12]по будинку'!AY267</f>
        <v>1865.421</v>
      </c>
      <c r="AO267" s="10">
        <f>'[1]Обслуг. ДВК'!Q269+'[2]по будинку'!BA267+'[3]по будинку'!AZ267+'[4]по будинку'!AZ267+'[5]по будинку'!AZ267+'[6]по будинку'!AZ267+'[7]по будинку'!AZ267+'[8]по будинку'!AZ267+'[9]по будинку'!AZ267+'[10]по будинку'!AZ267+'[11]по будинку'!AZ267+'[12]по будинку'!AZ267</f>
        <v>0</v>
      </c>
      <c r="AP267" s="10">
        <f t="shared" si="177"/>
        <v>1865.421</v>
      </c>
      <c r="AQ267" s="23">
        <v>0</v>
      </c>
      <c r="AR267" s="17">
        <f>'[1]ТО мереж електропост.'!H270+'[2]по будинку'!BD267+'[3]по будинку'!BC267+'[4]по будинку'!BC267+'[5]по будинку'!BC267+'[6]по будинку'!BC267+'[7]по будинку'!BC267+'[8]по будинку'!BC267+'[9]по будинку'!BC267+'[10]по будинку'!BC267+'[11]по будинку'!BC267+'[12]по будинку'!BC267</f>
        <v>3153.1905000000002</v>
      </c>
      <c r="AS267" s="11">
        <f>'[1]ТО мереж електропост.'!P270+'[2]по будинку'!BE267+'[3]по будинку'!BD267+'[4]по будинку'!BD267+'[5]по будинку'!BD267+'[6]по будинку'!BD267+'[7]по будинку'!BD267+'[8]по будинку'!BD267+'[9]по будинку'!BD267+'[10]по будинку'!BD267+'[11]по будинку'!BD267+'[12]по будинку'!BD267</f>
        <v>1925.8875793172613</v>
      </c>
      <c r="AT267" s="10">
        <f t="shared" si="178"/>
        <v>1227.3029206827389</v>
      </c>
      <c r="AU267" s="23">
        <v>0</v>
      </c>
      <c r="AV267" s="17">
        <f>'[1]ПР констр.'!H269+'[2]по будинку'!BH267+'[3]по будинку'!BG267+'[4]по будинку'!BG267+'[5]по будинку'!BG267+'[6]по будинку'!BG267+'[7]по будинку'!BG267+'[8]по будинку'!BG267+'[9]по будинку'!BG267+'[10]по будинку'!BG267+'[11]по будинку'!BG267+'[12]по будинку'!BG267</f>
        <v>21265.809300000001</v>
      </c>
      <c r="AW267" s="10">
        <v>18842.7</v>
      </c>
      <c r="AX267" s="10">
        <f t="shared" si="179"/>
        <v>2423.1093000000001</v>
      </c>
      <c r="AY267" s="23">
        <v>0</v>
      </c>
      <c r="AZ267" s="17">
        <f>'[1]Прибирання та вивезення снігу'!H268+'[2]по будинку'!BL267+'[3]по будинку'!BK267+'[4]по будинку'!BK267+'[5]по будинку'!BK267+'[6]по будинку'!BK267+'[7]по будинку'!BK267+'[8]по будинку'!BK267+'[9]по будинку'!BK267+'[10]по будинку'!BK267+'[11]по будинку'!BK267+'[12]по будинку'!BK267</f>
        <v>931.62599999999998</v>
      </c>
      <c r="BA267" s="10">
        <f>'[1]Прибирання та вивезення снігу'!R268+'[2]по будинку'!BM267+'[3]по будинку'!BL267+'[4]по будинку'!BL267+'[5]по будинку'!BL267+'[6]по будинку'!BL267+'[7]по будинку'!BL267+'[8]по будинку'!BL267+'[9]по будинку'!BL267+'[10]по будинку'!BL267+'[11]по будинку'!BL267+'[12]по будинку'!BL267</f>
        <v>1904.3871391896021</v>
      </c>
      <c r="BB267" s="10">
        <v>0</v>
      </c>
      <c r="BC267" s="23">
        <f t="shared" si="180"/>
        <v>972.76113918960209</v>
      </c>
      <c r="BD267" s="17">
        <f>'[1]експлуатація номерних знаків'!H269+'[2]по будинку'!BP267+'[3]по будинку'!BO267+'[4]по будинку'!BO267+'[5]по будинку'!BO267+'[6]по будинку'!BO267+'[7]по будинку'!BO267+'[8]по будинку'!BO267+'[9]по будинку'!BO267+'[10]по будинку'!BO267+'[11]по будинку'!BO267+'[12]по будинку'!BO267</f>
        <v>7.6004999999999994</v>
      </c>
      <c r="BE267" s="10">
        <f>'[1]експлуатація номерних знаків'!P269+'[2]по будинку'!BQ267+'[3]по будинку'!BP267+'[4]по будинку'!BP267+'[5]по будинку'!BP267+'[6]по будинку'!BP267+'[7]по будинку'!BP267+'[8]по будинку'!BP267+'[9]по будинку'!BP267+'[10]по будинку'!BP267+'[11]по будинку'!BP267+'[12]по будинку'!BP267</f>
        <v>0</v>
      </c>
      <c r="BF267" s="12">
        <f t="shared" si="170"/>
        <v>7.6004999999999994</v>
      </c>
      <c r="BG267" s="29">
        <v>0</v>
      </c>
      <c r="BH267" s="17">
        <f>'[1]Освітлення місць загального кор'!H269+'[2]по будинку'!BT267+'[3]по будинку'!BS267+'[4]по будинку'!BS267+'[5]по будинку'!BS267+'[6]по будинку'!BS267+'[7]по будинку'!BS267+'[8]по будинку'!BS267+'[9]по будинку'!BS267+'[10]по будинку'!BS267+'[11]по будинку'!BS267+'[12]по будинку'!BS267</f>
        <v>14682.199499999997</v>
      </c>
      <c r="BI267" s="10">
        <f>'[1]Освітлення місць загального кор'!Q269+'[2]по будинку'!BU267+'[3]по будинку'!BT267+'[4]по будинку'!BT267+'[5]по будинку'!BT267+'[6]по будинку'!BT267+'[7]по будинку'!BT267+'[8]по будинку'!BT267+'[9]по будинку'!BT267+'[10]по будинку'!BT267+'[11]по будинку'!BT267+'[12]по будинку'!BT267</f>
        <v>16571.610543918574</v>
      </c>
      <c r="BJ267" s="10">
        <v>0</v>
      </c>
      <c r="BK267" s="27">
        <f t="shared" si="181"/>
        <v>1889.411043918577</v>
      </c>
      <c r="BL267" s="17">
        <f>'[1]Енергопостачання ліфтів'!H269+'[2]по будинку'!BX267+'[3]по будинку'!BW267+'[4]по будинку'!BW267+'[5]по будинку'!BW267+'[6]по будинку'!BW267+'[7]по будинку'!BW267+'[8]по будинку'!BW267+'[9]по будинку'!BW267+'[10]по будинку'!BW267+'[11]по будинку'!BW267+'[12]по будинку'!BW267</f>
        <v>11942.769379999998</v>
      </c>
      <c r="BM267" s="10">
        <f>'[1]Енергопостачання ліфтів'!P269+'[2]по будинку'!BY267+'[3]по будинку'!BX267+'[4]по будинку'!BX267+'[5]по будинку'!BX267+'[6]по будинку'!BX267+'[7]по будинку'!BX267+'[8]по будинку'!BX267+'[9]по будинку'!BX267+'[10]по будинку'!BX267+'[11]по будинку'!BX267+'[12]по будинку'!BX267</f>
        <v>0</v>
      </c>
      <c r="BN267" s="10">
        <v>0</v>
      </c>
      <c r="BO267" s="23">
        <v>0</v>
      </c>
      <c r="BP267" s="134">
        <f t="shared" si="172"/>
        <v>122756.90865714285</v>
      </c>
      <c r="BQ267" s="12">
        <f t="shared" si="172"/>
        <v>102516.40779119998</v>
      </c>
      <c r="BR267" s="10">
        <f t="shared" si="182"/>
        <v>20240.500865942871</v>
      </c>
      <c r="BS267" s="15">
        <v>0</v>
      </c>
      <c r="BT267" s="30">
        <f t="shared" si="174"/>
        <v>0.83511721590778965</v>
      </c>
    </row>
    <row r="268" spans="1:72" ht="17.100000000000001" customHeight="1" x14ac:dyDescent="0.2">
      <c r="A268" s="136">
        <v>263</v>
      </c>
      <c r="B268" s="39" t="s">
        <v>70</v>
      </c>
      <c r="C268" s="36" t="s">
        <v>113</v>
      </c>
      <c r="D268" s="22">
        <f>'[1]Прибирання сходових кліто'!H269+'[2]по будинку'!P268+'[3]по будинку'!O268+'[4]по будинку'!O268+'[5]по будинку'!O268+'[6]по будинку'!O268+'[7]по будинку'!O268+'[8]по будинку'!O268+'[9]по будинку'!O268+'[10]по будинку'!O268+'[11]по будинку'!O268+'[12]по будинку'!O268</f>
        <v>25929.045609999997</v>
      </c>
      <c r="E268" s="11">
        <f>'[1]Прибирання сходових кліто'!Y269+'[2]по будинку'!Q268+'[3]по будинку'!P268+'[4]по будинку'!P268+'[5]по будинку'!P268+'[6]по будинку'!P268+'[7]по будинку'!P268+'[8]по будинку'!P268+'[9]по будинку'!P268+'[10]по будинку'!P268+'[11]по будинку'!P268+'[12]по будинку'!P268</f>
        <v>26706.19044058599</v>
      </c>
      <c r="F268" s="10">
        <v>0</v>
      </c>
      <c r="G268" s="23">
        <f>E268-D268</f>
        <v>777.14483058599217</v>
      </c>
      <c r="H268" s="17">
        <f>'[1]Прибирання прибуд терит.'!H268+'[2]по будинку'!T268+'[3]по будинку'!S268+'[4]по будинку'!S268+'[5]по будинку'!S268+'[6]по будинку'!S268+'[7]по будинку'!S268+'[8]по будинку'!S268+'[9]по будинку'!S268+'[10]по будинку'!S268+'[11]по будинку'!S268+'[12]по будинку'!S268</f>
        <v>52770.715200000006</v>
      </c>
      <c r="I268" s="11">
        <f>'[1]Прибирання прибуд терит.'!AG268+'[2]по будинку'!U268+'[3]по будинку'!T268+'[4]по будинку'!T268+'[5]по будинку'!T268+'[6]по будинку'!T268+'[7]по будинку'!T268+'[8]по будинку'!T268+'[9]по будинку'!T268+'[10]по будинку'!T268+'[11]по будинку'!T268+'[12]по будинку'!T268</f>
        <v>60490.804964045485</v>
      </c>
      <c r="J268" s="10">
        <v>0</v>
      </c>
      <c r="K268" s="23">
        <f t="shared" si="163"/>
        <v>7720.0897640454787</v>
      </c>
      <c r="L268" s="22">
        <f>'[1]Вивезення та знешкодження ТПВ'!H270+'[2]по будинку'!X268+'[3]по будинку'!W268+'[4]по будинку'!W268+'[5]по будинку'!W268</f>
        <v>7719.1085000000012</v>
      </c>
      <c r="M268" s="10">
        <f>'[1]Вивезення та знешкодження ТПВ'!V270+'[2]по будинку'!Y268+'[3]по будинку'!X268+'[4]по будинку'!X268+'[5]по будинку'!X268</f>
        <v>8179.1064674940717</v>
      </c>
      <c r="N268" s="10">
        <v>0</v>
      </c>
      <c r="O268" s="15">
        <f t="shared" si="175"/>
        <v>459.99796749407051</v>
      </c>
      <c r="P268" s="17">
        <f>'[1]Приб підвал, тех.поверхів,покр '!H270+'[2]по будинку'!AB268+'[3]по будинку'!AA268+'[4]по будинку'!AA268+'[5]по будинку'!AA268+'[6]по будинку'!AA268+'[7]по будинку'!AA268+'[8]по будинку'!AA268+'[9]по будинку'!AA268+'[10]по будинку'!AA268+'[11]по будинку'!AA268+'[12]по будинку'!AA268</f>
        <v>772.85948999999994</v>
      </c>
      <c r="Q268" s="11">
        <f>'[1]Приб підвал, тех.поверхів,покр '!Q270+'[2]по будинку'!AC268+'[3]по будинку'!AB268+'[4]по будинку'!AB268+'[5]по будинку'!AB268+'[6]по будинку'!AB268+'[7]по будинку'!AB268+'[8]по будинку'!AB268+'[9]по будинку'!AB268+'[10]по будинку'!AB268+'[11]по будинку'!AB268+'[12]по будинку'!AB268</f>
        <v>139.50505725687916</v>
      </c>
      <c r="R268" s="10">
        <f t="shared" si="164"/>
        <v>633.35443274312081</v>
      </c>
      <c r="S268" s="23">
        <v>0</v>
      </c>
      <c r="T268" s="17">
        <f>'[1]ТО ліфтів'!H270+'[2]по будинку'!AF268+'[3]по будинку'!AE268+'[4]по будинку'!AE268+'[5]по будинку'!AE268+'[6]по будинку'!AE268+'[7]по будинку'!AE268+'[8]по будинку'!AE268+'[9]по будинку'!AE268+'[10]по будинку'!AE268+'[11]по будинку'!AE268+'[12]по будинку'!AE268</f>
        <v>21454.890371428573</v>
      </c>
      <c r="U268" s="10">
        <f>'[1]ТО ліфтів'!Q270+'[2]по будинку'!AG268+'[3]по будинку'!AF268+'[4]по будинку'!AF268+'[5]по будинку'!AF268+'[6]по будинку'!AF268+'[7]по будинку'!AF268+'[8]по будинку'!AF268+'[9]по будинку'!AF268+'[10]по будинку'!AF268+'[11]по будинку'!AF268+'[12]по будинку'!AF268</f>
        <v>20310.418953076976</v>
      </c>
      <c r="V268" s="10">
        <f t="shared" si="165"/>
        <v>1144.4714183515971</v>
      </c>
      <c r="W268" s="23">
        <v>0</v>
      </c>
      <c r="X268" s="17">
        <f>'[1]Обслуг. дисп.'!H270+'[2]по будинку'!AJ268+'[3]по будинку'!AI268+'[4]по будинку'!AI268+'[5]по будинку'!AI268+'[6]по будинку'!AI268+'[7]по будинку'!AI268+'[8]по будинку'!AI268+'[9]по будинку'!AI268+'[10]по будинку'!AI268+'[11]по будинку'!AI268+'[12]по будинку'!AI268</f>
        <v>0</v>
      </c>
      <c r="Y268" s="10">
        <f>'[1]Обслуг. дисп.'!O270+'[2]по будинку'!AK268+'[3]по будинку'!AJ268+'[4]по будинку'!AJ268+'[5]по будинку'!AJ268+'[6]по будинку'!AJ268+'[7]по будинку'!AJ268+'[8]по будинку'!AJ268+'[9]по будинку'!AJ268+'[10]по будинку'!AJ268+'[11]по будинку'!AJ268+'[12]по будинку'!AJ268</f>
        <v>0</v>
      </c>
      <c r="Z268" s="10">
        <f t="shared" si="166"/>
        <v>0</v>
      </c>
      <c r="AA268" s="27">
        <f t="shared" si="167"/>
        <v>0</v>
      </c>
      <c r="AB268" s="17">
        <f>'[1]ТО внутр. буд.сист'!H268+'[2]по будинку'!AN268+'[3]по будинку'!AM268+'[4]по будинку'!AM268+'[5]по будинку'!AM268+'[6]по будинку'!AM268+'[7]по будинку'!AM268+'[8]по будинку'!AM268+'[9]по будинку'!AM268+'[10]по будинку'!AM268+'[11]по будинку'!AM268+'[12]по будинку'!AM268</f>
        <v>36202.652529999999</v>
      </c>
      <c r="AC268" s="10">
        <f>'[1]ТО внутр. буд.сист'!W268+'[2]по будинку'!AO268+'[3]по будинку'!AN268+'[4]по будинку'!AN268+'[5]по будинку'!AN268+'[6]по будинку'!AN268+'[7]по будинку'!AN268+'[8]по будинку'!AN268+'[9]по будинку'!AN268+'[10]по будинку'!AN268+'[11]по будинку'!AN268+'[12]по будинку'!AN268</f>
        <v>16409.621226023974</v>
      </c>
      <c r="AD268" s="10">
        <f t="shared" si="176"/>
        <v>19793.031303976026</v>
      </c>
      <c r="AE268" s="23">
        <v>0</v>
      </c>
      <c r="AF268" s="17">
        <f>[1]Дератизація!H269+'[2]по будинку'!AR268+'[3]по будинку'!AQ268+'[4]по будинку'!AQ268+'[5]по будинку'!AQ268+'[6]по будинку'!AQ268+'[7]по будинку'!AQ268+'[8]по будинку'!AQ268+'[9]по будинку'!AQ268+'[10]по будинку'!AQ268+'[11]по будинку'!AQ268+'[12]по будинку'!AQ268</f>
        <v>1560.8193500000002</v>
      </c>
      <c r="AG268" s="10">
        <f>[1]Дератизація!O269+'[2]по будинку'!AS268+'[3]по будинку'!AR268+'[4]по будинку'!AR268+'[5]по будинку'!AR268+'[6]по будинку'!AR268+'[7]по будинку'!AR268+'[8]по будинку'!AR268+'[9]по будинку'!AR268+'[10]по будинку'!AR268+'[11]по будинку'!AR268+'[12]по будинку'!AR268</f>
        <v>1295.5338150420109</v>
      </c>
      <c r="AH268" s="10">
        <f t="shared" si="168"/>
        <v>265.28553495798928</v>
      </c>
      <c r="AI268" s="23">
        <v>0</v>
      </c>
      <c r="AJ268" s="17">
        <f>[1]Дезінсекція!H270+'[2]по будинку'!AV268+'[3]по будинку'!AU268+'[4]по будинку'!AU268+'[5]по будинку'!AU268+'[6]по будинку'!AU268+'[7]по будинку'!AU268+'[8]по будинку'!AU268+'[9]по будинку'!AU268+'[10]по будинку'!AU268+'[11]по будинку'!AU268+'[12]по будинку'!AU268</f>
        <v>58.439400000000013</v>
      </c>
      <c r="AK268" s="10">
        <f>[1]Дезінсекція!O270+'[2]по будинку'!AW268+'[3]по будинку'!AV268+'[4]по будинку'!AV268+'[5]по будинку'!AV268+'[6]по будинку'!AV268+'[7]по будинку'!AV268+'[8]по будинку'!AV268+'[9]по будинку'!AV268+'[10]по будинку'!AV268+'[11]по будинку'!AV268+'[12]по будинку'!AV268</f>
        <v>0</v>
      </c>
      <c r="AL268" s="10">
        <f t="shared" si="169"/>
        <v>58.439400000000013</v>
      </c>
      <c r="AM268" s="23">
        <v>0</v>
      </c>
      <c r="AN268" s="17">
        <f>'[1]Обслуг. ДВК'!H270+'[2]по будинку'!AZ268+'[3]по будинку'!AY268+'[4]по будинку'!AY268+'[5]по будинку'!AY268+'[6]по будинку'!AY268+'[7]по будинку'!AY268+'[8]по будинку'!AY268+'[9]по будинку'!AY268+'[10]по будинку'!AY268+'[11]по будинку'!AY268+'[12]по будинку'!AY268</f>
        <v>3740.1126000000004</v>
      </c>
      <c r="AO268" s="10">
        <f>'[1]Обслуг. ДВК'!Q270+'[2]по будинку'!BA268+'[3]по будинку'!AZ268+'[4]по будинку'!AZ268+'[5]по будинку'!AZ268+'[6]по будинку'!AZ268+'[7]по будинку'!AZ268+'[8]по будинку'!AZ268+'[9]по будинку'!AZ268+'[10]по будинку'!AZ268+'[11]по будинку'!AZ268+'[12]по будинку'!AZ268</f>
        <v>2356.6091505844029</v>
      </c>
      <c r="AP268" s="10">
        <f t="shared" si="177"/>
        <v>1383.5034494155975</v>
      </c>
      <c r="AQ268" s="23">
        <v>0</v>
      </c>
      <c r="AR268" s="17">
        <f>'[1]ТО мереж електропост.'!H271+'[2]по будинку'!BD268+'[3]по будинку'!BC268+'[4]по будинку'!BC268+'[5]по будинку'!BC268+'[6]по будинку'!BC268+'[7]по будинку'!BC268+'[8]по будинку'!BC268+'[9]по будинку'!BC268+'[10]по будинку'!BC268+'[11]по будинку'!BC268+'[12]по будинку'!BC268</f>
        <v>7277.1476100000009</v>
      </c>
      <c r="AS268" s="11">
        <f>'[1]ТО мереж електропост.'!P271+'[2]по будинку'!BE268+'[3]по будинку'!BD268+'[4]по будинку'!BD268+'[5]по будинку'!BD268+'[6]по будинку'!BD268+'[7]по будинку'!BD268+'[8]по будинку'!BD268+'[9]по будинку'!BD268+'[10]по будинку'!BD268+'[11]по будинку'!BD268+'[12]по будинку'!BD268</f>
        <v>4375.4171186787689</v>
      </c>
      <c r="AT268" s="10">
        <f t="shared" si="178"/>
        <v>2901.730491321232</v>
      </c>
      <c r="AU268" s="23">
        <v>0</v>
      </c>
      <c r="AV268" s="17">
        <f>'[1]ПР констр.'!H270+'[2]по будинку'!BH268+'[3]по будинку'!BG268+'[4]по будинку'!BG268+'[5]по будинку'!BG268+'[6]по будинку'!BG268+'[7]по будинку'!BG268+'[8]по будинку'!BG268+'[9]по будинку'!BG268+'[10]по будинку'!BG268+'[11]по будинку'!BG268+'[12]по будинку'!BG268</f>
        <v>48193.905739999995</v>
      </c>
      <c r="AW268" s="10">
        <v>11114.18</v>
      </c>
      <c r="AX268" s="10">
        <f t="shared" si="179"/>
        <v>37079.725739999994</v>
      </c>
      <c r="AY268" s="23">
        <v>0</v>
      </c>
      <c r="AZ268" s="17">
        <f>'[1]Прибирання та вивезення снігу'!H269+'[2]по будинку'!BL268+'[3]по будинку'!BK268+'[4]по будинку'!BK268+'[5]по будинку'!BK268+'[6]по будинку'!BK268+'[7]по будинку'!BK268+'[8]по будинку'!BK268+'[9]по будинку'!BK268+'[10]по будинку'!BK268+'[11]по будинку'!BK268+'[12]по будинку'!BK268</f>
        <v>3652.4580000000001</v>
      </c>
      <c r="BA268" s="10">
        <f>'[1]Прибирання та вивезення снігу'!R269+'[2]по будинку'!BM268+'[3]по будинку'!BL268+'[4]по будинку'!BL268+'[5]по будинку'!BL268+'[6]по будинку'!BL268+'[7]по будинку'!BL268+'[8]по будинку'!BL268+'[9]по будинку'!BL268+'[10]по будинку'!BL268+'[11]по будинку'!BL268+'[12]по будинку'!BL268</f>
        <v>1942.8112419583686</v>
      </c>
      <c r="BB268" s="10">
        <f>AZ268-BA268</f>
        <v>1709.6467580416315</v>
      </c>
      <c r="BC268" s="23">
        <v>0</v>
      </c>
      <c r="BD268" s="17">
        <f>'[1]експлуатація номерних знаків'!H270+'[2]по будинку'!BP268+'[3]по будинку'!BO268+'[4]по будинку'!BO268+'[5]по будинку'!BO268+'[6]по будинку'!BO268+'[7]по будинку'!BO268+'[8]по будинку'!BO268+'[9]по будинку'!BO268+'[10]по будинку'!BO268+'[11]по будинку'!BO268+'[12]по будинку'!BO268</f>
        <v>6.8177800000000017</v>
      </c>
      <c r="BE268" s="10">
        <f>'[1]експлуатація номерних знаків'!P270+'[2]по будинку'!BQ268+'[3]по будинку'!BP268+'[4]по будинку'!BP268+'[5]по будинку'!BP268+'[6]по будинку'!BP268+'[7]по будинку'!BP268+'[8]по будинку'!BP268+'[9]по будинку'!BP268+'[10]по будинку'!BP268+'[11]по будинку'!BP268+'[12]по будинку'!BP268</f>
        <v>0</v>
      </c>
      <c r="BF268" s="12">
        <f t="shared" si="170"/>
        <v>6.8177800000000017</v>
      </c>
      <c r="BG268" s="29">
        <v>0</v>
      </c>
      <c r="BH268" s="17">
        <f>'[1]Освітлення місць загального кор'!H270+'[2]по будинку'!BT268+'[3]по будинку'!BS268+'[4]по будинку'!BS268+'[5]по будинку'!BS268+'[6]по будинку'!BS268+'[7]по будинку'!BS268+'[8]по будинку'!BS268+'[9]по будинку'!BS268+'[10]по будинку'!BS268+'[11]по будинку'!BS268+'[12]по будинку'!BS268</f>
        <v>30886.404210000001</v>
      </c>
      <c r="BI268" s="10">
        <f>'[1]Освітлення місць загального кор'!Q270+'[2]по будинку'!BU268+'[3]по будинку'!BT268+'[4]по будинку'!BT268+'[5]по будинку'!BT268+'[6]по будинку'!BT268+'[7]по будинку'!BT268+'[8]по будинку'!BT268+'[9]по будинку'!BT268+'[10]по будинку'!BT268+'[11]по будинку'!BT268+'[12]по будинку'!BT268</f>
        <v>36257.296405976063</v>
      </c>
      <c r="BJ268" s="10">
        <v>0</v>
      </c>
      <c r="BK268" s="27">
        <f t="shared" si="181"/>
        <v>5370.8921959760628</v>
      </c>
      <c r="BL268" s="17">
        <f>'[1]Енергопостачання ліфтів'!H270+'[2]по будинку'!BX268+'[3]по будинку'!BW268+'[4]по будинку'!BW268+'[5]по будинку'!BW268+'[6]по будинку'!BW268+'[7]по будинку'!BW268+'[8]по будинку'!BW268+'[9]по будинку'!BW268+'[10]по будинку'!BW268+'[11]по будинку'!BW268+'[12]по будинку'!BW268</f>
        <v>17531.134360000004</v>
      </c>
      <c r="BM268" s="10">
        <f>'[1]Енергопостачання ліфтів'!P270+'[2]по будинку'!BY268+'[3]по будинку'!BX268+'[4]по будинку'!BX268+'[5]по будинку'!BX268+'[6]по будинку'!BX268+'[7]по будинку'!BX268+'[8]по будинку'!BX268+'[9]по будинку'!BX268+'[10]по будинку'!BX268+'[11]по будинку'!BX268+'[12]по будинку'!BX268</f>
        <v>10055.040771528847</v>
      </c>
      <c r="BN268" s="10">
        <f t="shared" si="171"/>
        <v>7476.0935884711562</v>
      </c>
      <c r="BO268" s="23">
        <v>0</v>
      </c>
      <c r="BP268" s="134">
        <f t="shared" si="172"/>
        <v>257756.51075142861</v>
      </c>
      <c r="BQ268" s="12">
        <f t="shared" si="172"/>
        <v>199632.53561225184</v>
      </c>
      <c r="BR268" s="10">
        <f t="shared" si="182"/>
        <v>58123.975139176764</v>
      </c>
      <c r="BS268" s="15">
        <v>0</v>
      </c>
      <c r="BT268" s="30">
        <f t="shared" si="174"/>
        <v>0.77450045793322564</v>
      </c>
    </row>
    <row r="269" spans="1:72" ht="17.100000000000001" customHeight="1" x14ac:dyDescent="0.2">
      <c r="A269" s="136">
        <v>264</v>
      </c>
      <c r="B269" s="39" t="s">
        <v>46</v>
      </c>
      <c r="C269" s="37" t="s">
        <v>114</v>
      </c>
      <c r="D269" s="22">
        <f>'[1]Прибирання сходових кліто'!H270+'[2]по будинку'!P269+'[3]по будинку'!O269+'[4]по будинку'!O269+'[5]по будинку'!O269+'[6]по будинку'!O269+'[7]по будинку'!O269+'[8]по будинку'!O269+'[9]по будинку'!O269+'[10]по будинку'!O269+'[11]по будинку'!O269+'[12]по будинку'!O269</f>
        <v>24266.447959999998</v>
      </c>
      <c r="E269" s="11">
        <f>'[1]Прибирання сходових кліто'!Y270+'[2]по будинку'!Q269+'[3]по будинку'!P269+'[4]по будинку'!P269+'[5]по будинку'!P269+'[6]по будинку'!P269+'[7]по будинку'!P269+'[8]по будинку'!P269+'[9]по будинку'!P269+'[10]по будинку'!P269+'[11]по будинку'!P269+'[12]по будинку'!P269</f>
        <v>24205.779581919356</v>
      </c>
      <c r="F269" s="10">
        <f t="shared" si="183"/>
        <v>60.66837808064156</v>
      </c>
      <c r="G269" s="23">
        <v>0</v>
      </c>
      <c r="H269" s="17">
        <f>'[1]Прибирання прибуд терит.'!H269+'[2]по будинку'!T269+'[3]по будинку'!S269+'[4]по будинку'!S269+'[5]по будинку'!S269+'[6]по будинку'!S269+'[7]по будинку'!S269+'[8]по будинку'!S269+'[9]по будинку'!S269+'[10]по будинку'!S269+'[11]по будинку'!S269+'[12]по будинку'!S269</f>
        <v>26035.646400000005</v>
      </c>
      <c r="I269" s="11">
        <f>'[1]Прибирання прибуд терит.'!AG269+'[2]по будинку'!U269+'[3]по будинку'!T269+'[4]по будинку'!T269+'[5]по будинку'!T269+'[6]по будинку'!T269+'[7]по будинку'!T269+'[8]по будинку'!T269+'[9]по будинку'!T269+'[10]по будинку'!T269+'[11]по будинку'!T269+'[12]по будинку'!T269</f>
        <v>32757.212988729356</v>
      </c>
      <c r="J269" s="10">
        <v>0</v>
      </c>
      <c r="K269" s="23">
        <f t="shared" si="163"/>
        <v>6721.5665887293508</v>
      </c>
      <c r="L269" s="22">
        <f>'[1]Вивезення та знешкодження ТПВ'!H271+'[2]по будинку'!X269+'[3]по будинку'!W269+'[4]по будинку'!W269+'[5]по будинку'!W269</f>
        <v>6230.8399999999992</v>
      </c>
      <c r="M269" s="10">
        <f>'[1]Вивезення та знешкодження ТПВ'!V271+'[2]по будинку'!Y269+'[3]по будинку'!X269+'[4]по будинку'!X269+'[5]по будинку'!X269</f>
        <v>6682.07122685576</v>
      </c>
      <c r="N269" s="10">
        <v>0</v>
      </c>
      <c r="O269" s="15">
        <f t="shared" si="175"/>
        <v>451.23122685576072</v>
      </c>
      <c r="P269" s="17">
        <f>'[1]Приб підвал, тех.поверхів,покр '!H271+'[2]по будинку'!AB269+'[3]по будинку'!AA269+'[4]по будинку'!AA269+'[5]по будинку'!AA269+'[6]по будинку'!AA269+'[7]по будинку'!AA269+'[8]по будинку'!AA269+'[9]по будинку'!AA269+'[10]по будинку'!AA269+'[11]по будинку'!AA269+'[12]по будинку'!AA269</f>
        <v>1463.04964</v>
      </c>
      <c r="Q269" s="11">
        <f>'[1]Приб підвал, тех.поверхів,покр '!Q271+'[2]по будинку'!AC269+'[3]по будинку'!AB269+'[4]по будинку'!AB269+'[5]по будинку'!AB269+'[6]по будинку'!AB269+'[7]по будинку'!AB269+'[8]по будинку'!AB269+'[9]по будинку'!AB269+'[10]по будинку'!AB269+'[11]по будинку'!AB269+'[12]по будинку'!AB269</f>
        <v>0</v>
      </c>
      <c r="R269" s="10">
        <f t="shared" si="164"/>
        <v>1463.04964</v>
      </c>
      <c r="S269" s="23">
        <v>0</v>
      </c>
      <c r="T269" s="17">
        <f>'[1]ТО ліфтів'!H271+'[2]по будинку'!AF269+'[3]по будинку'!AE269+'[4]по будинку'!AE269+'[5]по будинку'!AE269+'[6]по будинку'!AE269+'[7]по будинку'!AE269+'[8]по будинку'!AE269+'[9]по будинку'!AE269+'[10]по будинку'!AE269+'[11]по будинку'!AE269+'[12]по будинку'!AE269</f>
        <v>21079.169442857139</v>
      </c>
      <c r="U269" s="10">
        <f>'[1]ТО ліфтів'!Q271+'[2]по будинку'!AG269+'[3]по будинку'!AF269+'[4]по будинку'!AF269+'[5]по будинку'!AF269+'[6]по будинку'!AF269+'[7]по будинку'!AF269+'[8]по будинку'!AF269+'[9]по будинку'!AF269+'[10]по будинку'!AF269+'[11]по будинку'!AF269+'[12]по будинку'!AF269</f>
        <v>19618.859198349957</v>
      </c>
      <c r="V269" s="10">
        <f t="shared" si="165"/>
        <v>1460.3102445071818</v>
      </c>
      <c r="W269" s="23">
        <v>0</v>
      </c>
      <c r="X269" s="17">
        <f>'[1]Обслуг. дисп.'!H271+'[2]по будинку'!AJ269+'[3]по будинку'!AI269+'[4]по будинку'!AI269+'[5]по будинку'!AI269+'[6]по будинку'!AI269+'[7]по будинку'!AI269+'[8]по будинку'!AI269+'[9]по будинку'!AI269+'[10]по будинку'!AI269+'[11]по будинку'!AI269+'[12]по будинку'!AI269</f>
        <v>0</v>
      </c>
      <c r="Y269" s="10">
        <f>'[1]Обслуг. дисп.'!O271+'[2]по будинку'!AK269+'[3]по будинку'!AJ269+'[4]по будинку'!AJ269+'[5]по будинку'!AJ269+'[6]по будинку'!AJ269+'[7]по будинку'!AJ269+'[8]по будинку'!AJ269+'[9]по будинку'!AJ269+'[10]по будинку'!AJ269+'[11]по будинку'!AJ269+'[12]по будинку'!AJ269</f>
        <v>0</v>
      </c>
      <c r="Z269" s="10">
        <f t="shared" si="166"/>
        <v>0</v>
      </c>
      <c r="AA269" s="27">
        <f t="shared" si="167"/>
        <v>0</v>
      </c>
      <c r="AB269" s="17">
        <f>'[1]ТО внутр. буд.сист'!H269+'[2]по будинку'!AN269+'[3]по будинку'!AM269+'[4]по будинку'!AM269+'[5]по будинку'!AM269+'[6]по будинку'!AM269+'[7]по будинку'!AM269+'[8]по будинку'!AM269+'[9]по будинку'!AM269+'[10]по будинку'!AM269+'[11]по будинку'!AM269+'[12]по будинку'!AM269</f>
        <v>31492.002320000003</v>
      </c>
      <c r="AC269" s="10">
        <f>'[1]ТО внутр. буд.сист'!W269+'[2]по будинку'!AO269+'[3]по будинку'!AN269+'[4]по будинку'!AN269+'[5]по будинку'!AN269+'[6]по будинку'!AN269+'[7]по будинку'!AN269+'[8]по будинку'!AN269+'[9]по будинку'!AN269+'[10]по будинку'!AN269+'[11]по будинку'!AN269+'[12]по будинку'!AN269</f>
        <v>14431.604190699369</v>
      </c>
      <c r="AD269" s="10">
        <f t="shared" si="176"/>
        <v>17060.398129300636</v>
      </c>
      <c r="AE269" s="23">
        <v>0</v>
      </c>
      <c r="AF269" s="17">
        <f>[1]Дератизація!H270+'[2]по будинку'!AR269+'[3]по будинку'!AQ269+'[4]по будинку'!AQ269+'[5]по будинку'!AQ269+'[6]по будинку'!AQ269+'[7]по будинку'!AQ269+'[8]по будинку'!AQ269+'[9]по будинку'!AQ269+'[10]по будинку'!AQ269+'[11]по будинку'!AQ269+'[12]по будинку'!AQ269</f>
        <v>1899.4213999999999</v>
      </c>
      <c r="AG269" s="10">
        <f>[1]Дератизація!O270+'[2]по будинку'!AS269+'[3]по будинку'!AR269+'[4]по будинку'!AR269+'[5]по будинку'!AR269+'[6]по будинку'!AR269+'[7]по будинку'!AR269+'[8]по будинку'!AR269+'[9]по будинку'!AR269+'[10]по будинку'!AR269+'[11]по будинку'!AR269+'[12]по будинку'!AR269</f>
        <v>1577.1192810645175</v>
      </c>
      <c r="AH269" s="10">
        <f t="shared" si="168"/>
        <v>322.30211893548244</v>
      </c>
      <c r="AI269" s="23">
        <v>0</v>
      </c>
      <c r="AJ269" s="17">
        <f>[1]Дезінсекція!H271+'[2]по будинку'!AV269+'[3]по будинку'!AU269+'[4]по будинку'!AU269+'[5]по будинку'!AU269+'[6]по будинку'!AU269+'[7]по будинку'!AU269+'[8]по будинку'!AU269+'[9]по будинку'!AU269+'[10]по будинку'!AU269+'[11]по будинку'!AU269+'[12]по будинку'!AU269</f>
        <v>60.79867999999999</v>
      </c>
      <c r="AK269" s="10">
        <f>[1]Дезінсекція!O271+'[2]по будинку'!AW269+'[3]по будинку'!AV269+'[4]по будинку'!AV269+'[5]по будинку'!AV269+'[6]по будинку'!AV269+'[7]по будинку'!AV269+'[8]по будинку'!AV269+'[9]по будинку'!AV269+'[10]по будинку'!AV269+'[11]по будинку'!AV269+'[12]по будинку'!AV269</f>
        <v>0</v>
      </c>
      <c r="AL269" s="10">
        <f t="shared" si="169"/>
        <v>60.79867999999999</v>
      </c>
      <c r="AM269" s="23">
        <v>0</v>
      </c>
      <c r="AN269" s="17">
        <f>'[1]Обслуг. ДВК'!H271+'[2]по будинку'!AZ269+'[3]по будинку'!AY269+'[4]по будинку'!AY269+'[5]по будинку'!AY269+'[6]по будинку'!AY269+'[7]по будинку'!AY269+'[8]по будинку'!AY269+'[9]по будинку'!AY269+'[10]по будинку'!AY269+'[11]по будинку'!AY269+'[12]по будинку'!AY269</f>
        <v>2639.3530799999999</v>
      </c>
      <c r="AO269" s="10">
        <f>'[1]Обслуг. ДВК'!Q271+'[2]по будинку'!BA269+'[3]по будинку'!AZ269+'[4]по будинку'!AZ269+'[5]по будинку'!AZ269+'[6]по будинку'!AZ269+'[7]по будинку'!AZ269+'[8]по будинку'!AZ269+'[9]по будинку'!AZ269+'[10]по будинку'!AZ269+'[11]по будинку'!AZ269+'[12]по будинку'!AZ269</f>
        <v>4605.4119690860098</v>
      </c>
      <c r="AP269" s="10">
        <v>0</v>
      </c>
      <c r="AQ269" s="23">
        <f>AO269-AN269</f>
        <v>1966.0588890860099</v>
      </c>
      <c r="AR269" s="17">
        <f>'[1]ТО мереж електропост.'!H272+'[2]по будинку'!BD269+'[3]по будинку'!BC269+'[4]по будинку'!BC269+'[5]по будинку'!BC269+'[6]по будинку'!BC269+'[7]по будинку'!BC269+'[8]по будинку'!BC269+'[9]по будинку'!BC269+'[10]по будинку'!BC269+'[11]по будинку'!BC269+'[12]по будинку'!BC269</f>
        <v>6911.6469199999983</v>
      </c>
      <c r="AS269" s="11">
        <f>'[1]ТО мереж електропост.'!P272+'[2]по будинку'!BE269+'[3]по будинку'!BD269+'[4]по будинку'!BD269+'[5]по будинку'!BD269+'[6]по будинку'!BD269+'[7]по будинку'!BD269+'[8]по будинку'!BD269+'[9]по будинку'!BD269+'[10]по будинку'!BD269+'[11]по будинку'!BD269+'[12]по будинку'!BD269</f>
        <v>3661.5766335323601</v>
      </c>
      <c r="AT269" s="10">
        <f t="shared" si="178"/>
        <v>3250.0702864676382</v>
      </c>
      <c r="AU269" s="23">
        <v>0</v>
      </c>
      <c r="AV269" s="17">
        <f>'[1]ПР констр.'!H271+'[2]по будинку'!BH269+'[3]по будинку'!BG269+'[4]по будинку'!BG269+'[5]по будинку'!BG269+'[6]по будинку'!BG269+'[7]по будинку'!BG269+'[8]по будинку'!BG269+'[9]по будинку'!BG269+'[10]по будинку'!BG269+'[11]по будинку'!BG269+'[12]по будинку'!BG269</f>
        <v>45340.308000000012</v>
      </c>
      <c r="AW269" s="10">
        <v>59449.950000000004</v>
      </c>
      <c r="AX269" s="10">
        <v>0</v>
      </c>
      <c r="AY269" s="23">
        <f>AW269-AV269</f>
        <v>14109.641999999993</v>
      </c>
      <c r="AZ269" s="17">
        <f>'[1]Прибирання та вивезення снігу'!H270+'[2]по будинку'!BL269+'[3]по будинку'!BK269+'[4]по будинку'!BK269+'[5]по будинку'!BK269+'[6]по будинку'!BK269+'[7]по будинку'!BK269+'[8]по будинку'!BK269+'[9]по будинку'!BK269+'[10]по будинку'!BK269+'[11]по будинку'!BK269+'[12]по будинку'!BK269</f>
        <v>3504.765440000001</v>
      </c>
      <c r="BA269" s="10">
        <f>'[1]Прибирання та вивезення снігу'!R270+'[2]по будинку'!BM269+'[3]по будинку'!BL269+'[4]по будинку'!BL269+'[5]по будинку'!BL269+'[6]по будинку'!BL269+'[7]по будинку'!BL269+'[8]по будинку'!BL269+'[9]по будинку'!BL269+'[10]по будинку'!BL269+'[11]по будинку'!BL269+'[12]по будинку'!BL269</f>
        <v>2393.9418594150388</v>
      </c>
      <c r="BB269" s="10">
        <f>AZ269-BA269</f>
        <v>1110.8235805849622</v>
      </c>
      <c r="BC269" s="23">
        <v>0</v>
      </c>
      <c r="BD269" s="17">
        <f>'[1]експлуатація номерних знаків'!H271+'[2]по будинку'!BP269+'[3]по будинку'!BO269+'[4]по будинку'!BO269+'[5]по будинку'!BO269+'[6]по будинку'!BO269+'[7]по будинку'!BO269+'[8]по будинку'!BO269+'[9]по будинку'!BO269+'[10]по будинку'!BO269+'[11]по будинку'!BO269+'[12]по будинку'!BO269</f>
        <v>6.0367199999999999</v>
      </c>
      <c r="BE269" s="10">
        <f>'[1]експлуатація номерних знаків'!P271+'[2]по будинку'!BQ269+'[3]по будинку'!BP269+'[4]по будинку'!BP269+'[5]по будинку'!BP269+'[6]по будинку'!BP269+'[7]по будинку'!BP269+'[8]по будинку'!BP269+'[9]по будинку'!BP269+'[10]по будинку'!BP269+'[11]по будинку'!BP269+'[12]по будинку'!BP269</f>
        <v>0</v>
      </c>
      <c r="BF269" s="12">
        <f t="shared" si="170"/>
        <v>6.0367199999999999</v>
      </c>
      <c r="BG269" s="29">
        <v>0</v>
      </c>
      <c r="BH269" s="17">
        <f>'[1]Освітлення місць загального кор'!H271+'[2]по будинку'!BT269+'[3]по будинку'!BS269+'[4]по будинку'!BS269+'[5]по будинку'!BS269+'[6]по будинку'!BS269+'[7]по будинку'!BS269+'[8]по будинку'!BS269+'[9]по будинку'!BS269+'[10]по будинку'!BS269+'[11]по будинку'!BS269+'[12]по будинку'!BS269</f>
        <v>22317.843839999998</v>
      </c>
      <c r="BI269" s="10">
        <f>'[1]Освітлення місць загального кор'!Q271+'[2]по будинку'!BU269+'[3]по будинку'!BT269+'[4]по будинку'!BT269+'[5]по будинку'!BT269+'[6]по будинку'!BT269+'[7]по будинку'!BT269+'[8]по будинку'!BT269+'[9]по будинку'!BT269+'[10]по будинку'!BT269+'[11]по будинку'!BT269+'[12]по будинку'!BT269</f>
        <v>23126.774284380041</v>
      </c>
      <c r="BJ269" s="10">
        <v>0</v>
      </c>
      <c r="BK269" s="27">
        <f t="shared" si="181"/>
        <v>808.9304443800429</v>
      </c>
      <c r="BL269" s="17">
        <f>'[1]Енергопостачання ліфтів'!H271+'[2]по будинку'!BX269+'[3]по будинку'!BW269+'[4]по будинку'!BW269+'[5]по будинку'!BW269+'[6]по будинку'!BW269+'[7]по будинку'!BW269+'[8]по будинку'!BW269+'[9]по будинку'!BW269+'[10]по будинку'!BW269+'[11]по будинку'!BW269+'[12]по будинку'!BW269</f>
        <v>15634.890760000002</v>
      </c>
      <c r="BM269" s="10">
        <f>'[1]Енергопостачання ліфтів'!P271+'[2]по будинку'!BY269+'[3]по будинку'!BX269+'[4]по будинку'!BX269+'[5]по будинку'!BX269+'[6]по будинку'!BX269+'[7]по будинку'!BX269+'[8]по будинку'!BX269+'[9]по будинку'!BX269+'[10]по будинку'!BX269+'[11]по будинку'!BX269+'[12]по будинку'!BX269</f>
        <v>9070.6564274274642</v>
      </c>
      <c r="BN269" s="10">
        <v>0</v>
      </c>
      <c r="BO269" s="23">
        <v>0</v>
      </c>
      <c r="BP269" s="134">
        <f t="shared" si="172"/>
        <v>208882.22060285715</v>
      </c>
      <c r="BQ269" s="12">
        <f t="shared" si="172"/>
        <v>201580.95764145922</v>
      </c>
      <c r="BR269" s="10">
        <f t="shared" si="182"/>
        <v>7301.262961397937</v>
      </c>
      <c r="BS269" s="15">
        <v>0</v>
      </c>
      <c r="BT269" s="30">
        <f t="shared" si="174"/>
        <v>0.96504602957434249</v>
      </c>
    </row>
    <row r="270" spans="1:72" ht="17.100000000000001" customHeight="1" x14ac:dyDescent="0.2">
      <c r="A270" s="135">
        <v>265</v>
      </c>
      <c r="B270" s="39" t="s">
        <v>46</v>
      </c>
      <c r="C270" s="36">
        <v>269</v>
      </c>
      <c r="D270" s="22">
        <f>'[1]Прибирання сходових кліто'!H271+'[2]по будинку'!P270+'[3]по будинку'!O270+'[4]по будинку'!O270+'[5]по будинку'!O270+'[6]по будинку'!O270+'[7]по будинку'!O270+'[8]по будинку'!O270+'[9]по будинку'!O270+'[10]по будинку'!O270+'[11]по будинку'!O270+'[12]по будинку'!O270</f>
        <v>88627.905319999991</v>
      </c>
      <c r="E270" s="11">
        <f>'[1]Прибирання сходових кліто'!Y271+'[2]по будинку'!Q270+'[3]по будинку'!P270+'[4]по будинку'!P270+'[5]по будинку'!P270+'[6]по будинку'!P270+'[7]по будинку'!P270+'[8]по будинку'!P270+'[9]по будинку'!P270+'[10]по будинку'!P270+'[11]по будинку'!P270+'[12]по будинку'!P270</f>
        <v>91575.951532289633</v>
      </c>
      <c r="F270" s="10">
        <v>0</v>
      </c>
      <c r="G270" s="23">
        <f>E270-D270</f>
        <v>2948.0462122896424</v>
      </c>
      <c r="H270" s="17">
        <f>'[1]Прибирання прибуд терит.'!H270+'[2]по будинку'!T270+'[3]по будинку'!S270+'[4]по будинку'!S270+'[5]по будинку'!S270+'[6]по будинку'!S270+'[7]по будинку'!S270+'[8]по будинку'!S270+'[9]по будинку'!S270+'[10]по будинку'!S270+'[11]по будинку'!S270+'[12]по будинку'!S270</f>
        <v>124522.73490000002</v>
      </c>
      <c r="I270" s="11">
        <f>'[1]Прибирання прибуд терит.'!AG270+'[2]по будинку'!U270+'[3]по будинку'!T270+'[4]по будинку'!T270+'[5]по будинку'!T270+'[6]по будинку'!T270+'[7]по будинку'!T270+'[8]по будинку'!T270+'[9]по будинку'!T270+'[10]по будинку'!T270+'[11]по будинку'!T270+'[12]по будинку'!T270</f>
        <v>145615.60256648113</v>
      </c>
      <c r="J270" s="10">
        <v>0</v>
      </c>
      <c r="K270" s="23">
        <f t="shared" si="163"/>
        <v>21092.867666481106</v>
      </c>
      <c r="L270" s="22">
        <f>'[1]Вивезення та знешкодження ТПВ'!H272+'[2]по будинку'!X270+'[3]по будинку'!W270+'[4]по будинку'!W270+'[5]по будинку'!W270</f>
        <v>26874.237499999999</v>
      </c>
      <c r="M270" s="10">
        <f>'[1]Вивезення та знешкодження ТПВ'!V272+'[2]по будинку'!Y270+'[3]по будинку'!X270+'[4]по будинку'!X270+'[5]по будинку'!X270</f>
        <v>29555.181076702451</v>
      </c>
      <c r="N270" s="10">
        <v>0</v>
      </c>
      <c r="O270" s="15">
        <f t="shared" si="175"/>
        <v>2680.9435767024515</v>
      </c>
      <c r="P270" s="17">
        <f>'[1]Приб підвал, тех.поверхів,покр '!H272+'[2]по будинку'!AB270+'[3]по будинку'!AA270+'[4]по будинку'!AA270+'[5]по будинку'!AA270+'[6]по будинку'!AA270+'[7]по будинку'!AA270+'[8]по будинку'!AA270+'[9]по будинку'!AA270+'[10]по будинку'!AA270+'[11]по будинку'!AA270+'[12]по будинку'!AA270</f>
        <v>2863.2916599999999</v>
      </c>
      <c r="Q270" s="11">
        <f>'[1]Приб підвал, тех.поверхів,покр '!Q272+'[2]по будинку'!AC270+'[3]по будинку'!AB270+'[4]по будинку'!AB270+'[5]по будинку'!AB270+'[6]по будинку'!AB270+'[7]по будинку'!AB270+'[8]по будинку'!AB270+'[9]по будинку'!AB270+'[10]по будинку'!AB270+'[11]по будинку'!AB270+'[12]по будинку'!AB270</f>
        <v>0</v>
      </c>
      <c r="R270" s="10">
        <f t="shared" si="164"/>
        <v>2863.2916599999999</v>
      </c>
      <c r="S270" s="23">
        <v>0</v>
      </c>
      <c r="T270" s="17">
        <f>'[1]ТО ліфтів'!H272+'[2]по будинку'!AF270+'[3]по будинку'!AE270+'[4]по будинку'!AE270+'[5]по будинку'!AE270+'[6]по будинку'!AE270+'[7]по будинку'!AE270+'[8]по будинку'!AE270+'[9]по будинку'!AE270+'[10]по будинку'!AE270+'[11]по будинку'!AE270+'[12]по будинку'!AE270</f>
        <v>52673.785927142868</v>
      </c>
      <c r="U270" s="10">
        <f>'[1]ТО ліфтів'!Q272+'[2]по будинку'!AG270+'[3]по будинку'!AF270+'[4]по будинку'!AF270+'[5]по будинку'!AF270+'[6]по будинку'!AF270+'[7]по будинку'!AF270+'[8]по будинку'!AF270+'[9]по будинку'!AF270+'[10]по будинку'!AF270+'[11]по будинку'!AF270+'[12]по будинку'!AF270</f>
        <v>49459.17877730637</v>
      </c>
      <c r="V270" s="10">
        <f t="shared" si="165"/>
        <v>3214.6071498364981</v>
      </c>
      <c r="W270" s="23">
        <v>0</v>
      </c>
      <c r="X270" s="17">
        <f>'[1]Обслуг. дисп.'!H272+'[2]по будинку'!AJ270+'[3]по будинку'!AI270+'[4]по будинку'!AI270+'[5]по будинку'!AI270+'[6]по будинку'!AI270+'[7]по будинку'!AI270+'[8]по будинку'!AI270+'[9]по будинку'!AI270+'[10]по будинку'!AI270+'[11]по будинку'!AI270+'[12]по будинку'!AI270</f>
        <v>0</v>
      </c>
      <c r="Y270" s="10">
        <f>'[1]Обслуг. дисп.'!O272+'[2]по будинку'!AK270+'[3]по будинку'!AJ270+'[4]по будинку'!AJ270+'[5]по будинку'!AJ270+'[6]по будинку'!AJ270+'[7]по будинку'!AJ270+'[8]по будинку'!AJ270+'[9]по будинку'!AJ270+'[10]по будинку'!AJ270+'[11]по будинку'!AJ270+'[12]по будинку'!AJ270</f>
        <v>0</v>
      </c>
      <c r="Z270" s="10">
        <f t="shared" si="166"/>
        <v>0</v>
      </c>
      <c r="AA270" s="27">
        <f t="shared" si="167"/>
        <v>0</v>
      </c>
      <c r="AB270" s="17">
        <f>'[1]ТО внутр. буд.сист'!H270+'[2]по будинку'!AN270+'[3]по будинку'!AM270+'[4]по будинку'!AM270+'[5]по будинку'!AM270+'[6]по будинку'!AM270+'[7]по будинку'!AM270+'[8]по будинку'!AM270+'[9]по будинку'!AM270+'[10]по будинку'!AM270+'[11]по будинку'!AM270+'[12]по будинку'!AM270</f>
        <v>85597.725579999998</v>
      </c>
      <c r="AC270" s="10">
        <f>'[1]ТО внутр. буд.сист'!W270+'[2]по будинку'!AO270+'[3]по будинку'!AN270+'[4]по будинку'!AN270+'[5]по будинку'!AN270+'[6]по будинку'!AN270+'[7]по будинку'!AN270+'[8]по будинку'!AN270+'[9]по будинку'!AN270+'[10]по будинку'!AN270+'[11]по будинку'!AN270+'[12]по будинку'!AN270</f>
        <v>56793.465600578726</v>
      </c>
      <c r="AD270" s="10">
        <f t="shared" si="176"/>
        <v>28804.259979421273</v>
      </c>
      <c r="AE270" s="23">
        <v>0</v>
      </c>
      <c r="AF270" s="17">
        <f>[1]Дератизація!H271+'[2]по будинку'!AR270+'[3]по будинку'!AQ270+'[4]по будинку'!AQ270+'[5]по будинку'!AQ270+'[6]по будинку'!AQ270+'[7]по будинку'!AQ270+'[8]по будинку'!AQ270+'[9]по будинку'!AQ270+'[10]по будинку'!AQ270+'[11]по будинку'!AQ270+'[12]по будинку'!AQ270</f>
        <v>2562.286939999999</v>
      </c>
      <c r="AG270" s="10">
        <f>[1]Дератизація!O271+'[2]по будинку'!AS270+'[3]по будинку'!AR270+'[4]по будинку'!AR270+'[5]по будинку'!AR270+'[6]по будинку'!AR270+'[7]по будинку'!AR270+'[8]по будинку'!AR270+'[9]по будинку'!AR270+'[10]по будинку'!AR270+'[11]по будинку'!AR270+'[12]по будинку'!AR270</f>
        <v>2109.9656244609532</v>
      </c>
      <c r="AH270" s="10">
        <f t="shared" si="168"/>
        <v>452.32131553904583</v>
      </c>
      <c r="AI270" s="23">
        <v>0</v>
      </c>
      <c r="AJ270" s="17">
        <f>[1]Дезінсекція!H272+'[2]по будинку'!AV270+'[3]по будинку'!AU270+'[4]по будинку'!AU270+'[5]по будинку'!AU270+'[6]по будинку'!AU270+'[7]по будинку'!AU270+'[8]по будинку'!AU270+'[9]по будинку'!AU270+'[10]по будинку'!AU270+'[11]по будинку'!AU270+'[12]по будинку'!AU270</f>
        <v>116.35198</v>
      </c>
      <c r="AK270" s="10">
        <f>[1]Дезінсекція!O272+'[2]по будинку'!AW270+'[3]по будинку'!AV270+'[4]по будинку'!AV270+'[5]по будинку'!AV270+'[6]по будинку'!AV270+'[7]по будинку'!AV270+'[8]по будинку'!AV270+'[9]по будинку'!AV270+'[10]по будинку'!AV270+'[11]по будинку'!AV270+'[12]по будинку'!AV270</f>
        <v>0</v>
      </c>
      <c r="AL270" s="10">
        <f t="shared" si="169"/>
        <v>116.35198</v>
      </c>
      <c r="AM270" s="23">
        <v>0</v>
      </c>
      <c r="AN270" s="17">
        <f>'[1]Обслуг. ДВК'!H272+'[2]по будинку'!AZ270+'[3]по будинку'!AY270+'[4]по будинку'!AY270+'[5]по будинку'!AY270+'[6]по будинку'!AY270+'[7]по будинку'!AY270+'[8]по будинку'!AY270+'[9]по будинку'!AY270+'[10]по будинку'!AY270+'[11]по будинку'!AY270+'[12]по будинку'!AY270</f>
        <v>8928.8159000000014</v>
      </c>
      <c r="AO270" s="10">
        <f>'[1]Обслуг. ДВК'!Q272+'[2]по будинку'!BA270+'[3]по будинку'!AZ270+'[4]по будинку'!AZ270+'[5]по будинку'!AZ270+'[6]по будинку'!AZ270+'[7]по будинку'!AZ270+'[8]по будинку'!AZ270+'[9]по будинку'!AZ270+'[10]по будинку'!AZ270+'[11]по будинку'!AZ270+'[12]по будинку'!AZ270</f>
        <v>5951.9487521170176</v>
      </c>
      <c r="AP270" s="10">
        <f t="shared" si="177"/>
        <v>2976.8671478829838</v>
      </c>
      <c r="AQ270" s="23">
        <v>0</v>
      </c>
      <c r="AR270" s="17">
        <f>'[1]ТО мереж електропост.'!H273+'[2]по будинку'!BD270+'[3]по будинку'!BC270+'[4]по будинку'!BC270+'[5]по будинку'!BC270+'[6]по будинку'!BC270+'[7]по будинку'!BC270+'[8]по будинку'!BC270+'[9]по будинку'!BC270+'[10]по будинку'!BC270+'[11]по будинку'!BC270+'[12]по будинку'!BC270</f>
        <v>25560.956340000001</v>
      </c>
      <c r="AS270" s="11">
        <f>'[1]ТО мереж електропост.'!P273+'[2]по будинку'!BE270+'[3]по будинку'!BD270+'[4]по будинку'!BD270+'[5]по будинку'!BD270+'[6]по будинку'!BD270+'[7]по будинку'!BD270+'[8]по будинку'!BD270+'[9]по будинку'!BD270+'[10]по будинку'!BD270+'[11]по будинку'!BD270+'[12]по будинку'!BD270</f>
        <v>19388.712690932673</v>
      </c>
      <c r="AT270" s="10">
        <f t="shared" si="178"/>
        <v>6172.2436490673281</v>
      </c>
      <c r="AU270" s="23">
        <v>0</v>
      </c>
      <c r="AV270" s="17">
        <f>'[1]ПР констр.'!H272+'[2]по будинку'!BH270+'[3]по будинку'!BG270+'[4]по будинку'!BG270+'[5]по будинку'!BG270+'[6]по будинку'!BG270+'[7]по будинку'!BG270+'[8]по будинку'!BG270+'[9]по будинку'!BG270+'[10]по будинку'!BG270+'[11]по будинку'!BG270+'[12]по будинку'!BG270</f>
        <v>127591.00684000003</v>
      </c>
      <c r="AW270" s="10">
        <v>263459.12</v>
      </c>
      <c r="AX270" s="10">
        <v>0</v>
      </c>
      <c r="AY270" s="23">
        <f>AW270-AV270</f>
        <v>135868.11315999995</v>
      </c>
      <c r="AZ270" s="17">
        <f>'[1]Прибирання та вивезення снігу'!H271+'[2]по будинку'!BL270+'[3]по будинку'!BK270+'[4]по будинку'!BK270+'[5]по будинку'!BK270+'[6]по будинку'!BK270+'[7]по будинку'!BK270+'[8]по будинку'!BK270+'[9]по будинку'!BK270+'[10]по будинку'!BK270+'[11]по будинку'!BK270+'[12]по будинку'!BK270</f>
        <v>9298.101880000002</v>
      </c>
      <c r="BA270" s="10">
        <f>'[1]Прибирання та вивезення снігу'!R271+'[2]по будинку'!BM270+'[3]по будинку'!BL270+'[4]по будинку'!BL270+'[5]по будинку'!BL270+'[6]по будинку'!BL270+'[7]по будинку'!BL270+'[8]по будинку'!BL270+'[9]по будинку'!BL270+'[10]по будинку'!BL270+'[11]по будинку'!BL270+'[12]по будинку'!BL270</f>
        <v>9732.6190751950653</v>
      </c>
      <c r="BB270" s="10">
        <v>0</v>
      </c>
      <c r="BC270" s="23">
        <f t="shared" si="180"/>
        <v>434.51719519506332</v>
      </c>
      <c r="BD270" s="17">
        <f>'[1]експлуатація номерних знаків'!H272+'[2]по будинку'!BP270+'[3]по будинку'!BO270+'[4]по будинку'!BO270+'[5]по будинку'!BO270+'[6]по будинку'!BO270+'[7]по будинку'!BO270+'[8]по будинку'!BO270+'[9]по будинку'!BO270+'[10]по будинку'!BO270+'[11]по будинку'!BO270+'[12]по будинку'!BO270</f>
        <v>8.8530800000000021</v>
      </c>
      <c r="BE270" s="10">
        <f>'[1]експлуатація номерних знаків'!P272+'[2]по будинку'!BQ270+'[3]по будинку'!BP270+'[4]по будинку'!BP270+'[5]по будинку'!BP270+'[6]по будинку'!BP270+'[7]по будинку'!BP270+'[8]по будинку'!BP270+'[9]по будинку'!BP270+'[10]по будинку'!BP270+'[11]по будинку'!BP270+'[12]по будинку'!BP270</f>
        <v>0</v>
      </c>
      <c r="BF270" s="12">
        <f t="shared" si="170"/>
        <v>8.8530800000000021</v>
      </c>
      <c r="BG270" s="29">
        <v>0</v>
      </c>
      <c r="BH270" s="17">
        <f>'[1]Освітлення місць загального кор'!H272+'[2]по будинку'!BT270+'[3]по будинку'!BS270+'[4]по будинку'!BS270+'[5]по будинку'!BS270+'[6]по будинку'!BS270+'[7]по будинку'!BS270+'[8]по будинку'!BS270+'[9]по будинку'!BS270+'[10]по будинку'!BS270+'[11]по будинку'!BS270+'[12]по будинку'!BS270</f>
        <v>60785.65122</v>
      </c>
      <c r="BI270" s="10">
        <f>'[1]Освітлення місць загального кор'!Q272+'[2]по будинку'!BU270+'[3]по будинку'!BT270+'[4]по будинку'!BT270+'[5]по будинку'!BT270+'[6]по будинку'!BT270+'[7]по будинку'!BT270+'[8]по будинку'!BT270+'[9]по будинку'!BT270+'[10]по будинку'!BT270+'[11]по будинку'!BT270+'[12]по будинку'!BT270</f>
        <v>63172.293441171685</v>
      </c>
      <c r="BJ270" s="10">
        <v>0</v>
      </c>
      <c r="BK270" s="27">
        <f>BI270-BH270</f>
        <v>2386.6422211716854</v>
      </c>
      <c r="BL270" s="17">
        <f>'[1]Енергопостачання ліфтів'!H272+'[2]по будинку'!BX270+'[3]по будинку'!BW270+'[4]по будинку'!BW270+'[5]по будинку'!BW270+'[6]по будинку'!BW270+'[7]по будинку'!BW270+'[8]по будинку'!BW270+'[9]по будинку'!BW270+'[10]по будинку'!BW270+'[11]по будинку'!BW270+'[12]по будинку'!BW270</f>
        <v>52570.725479999994</v>
      </c>
      <c r="BM270" s="10">
        <f>'[1]Енергопостачання ліфтів'!P272+'[2]по будинку'!BY270+'[3]по будинку'!BX270+'[4]по будинку'!BX270+'[5]по будинку'!BX270+'[6]по будинку'!BX270+'[7]по будинку'!BX270+'[8]по будинку'!BX270+'[9]по будинку'!BX270+'[10]по будинку'!BX270+'[11]по будинку'!BX270+'[12]по будинку'!BX270</f>
        <v>43057.106317884682</v>
      </c>
      <c r="BN270" s="10">
        <f>BL270-BM270</f>
        <v>9513.6191621153121</v>
      </c>
      <c r="BO270" s="23">
        <v>0</v>
      </c>
      <c r="BP270" s="134">
        <f t="shared" si="172"/>
        <v>668582.43054714287</v>
      </c>
      <c r="BQ270" s="12">
        <f t="shared" si="172"/>
        <v>779871.14545512025</v>
      </c>
      <c r="BR270" s="10">
        <v>0</v>
      </c>
      <c r="BS270" s="15">
        <f t="shared" si="173"/>
        <v>111288.71490797738</v>
      </c>
      <c r="BT270" s="30">
        <f t="shared" si="174"/>
        <v>1.166454740392898</v>
      </c>
    </row>
    <row r="271" spans="1:72" ht="17.100000000000001" customHeight="1" x14ac:dyDescent="0.2">
      <c r="A271" s="136">
        <v>266</v>
      </c>
      <c r="B271" s="39" t="s">
        <v>106</v>
      </c>
      <c r="C271" s="36">
        <v>80</v>
      </c>
      <c r="D271" s="22">
        <f>'[1]Прибирання сходових кліто'!H272+'[2]по будинку'!P271+'[3]по будинку'!O271+'[4]по будинку'!O271+'[5]по будинку'!O271+'[6]по будинку'!O271+'[7]по будинку'!O271+'[8]по будинку'!O271+'[9]по будинку'!O271+'[10]по будинку'!O271+'[11]по будинку'!O271+'[12]по будинку'!O271</f>
        <v>57004.159099999983</v>
      </c>
      <c r="E271" s="11">
        <f>'[1]Прибирання сходових кліто'!Y272+'[2]по будинку'!Q271+'[3]по будинку'!P271+'[4]по будинку'!P271+'[5]по будинку'!P271+'[6]по будинку'!P271+'[7]по будинку'!P271+'[8]по будинку'!P271+'[9]по будинку'!P271+'[10]по будинку'!P271+'[11]по будинку'!P271+'[12]по будинку'!P271</f>
        <v>55998.621154254797</v>
      </c>
      <c r="F271" s="10">
        <f t="shared" si="183"/>
        <v>1005.5379457451854</v>
      </c>
      <c r="G271" s="23">
        <v>0</v>
      </c>
      <c r="H271" s="17">
        <f>'[1]Прибирання прибуд терит.'!H271+'[2]по будинку'!T271+'[3]по будинку'!S271+'[4]по будинку'!S271+'[5]по будинку'!S271+'[6]по будинку'!S271+'[7]по будинку'!S271+'[8]по будинку'!S271+'[9]по будинку'!S271+'[10]по будинку'!S271+'[11]по будинку'!S271+'[12]по будинку'!S271</f>
        <v>70930.256599999993</v>
      </c>
      <c r="I271" s="11">
        <f>'[1]Прибирання прибуд терит.'!AG271+'[2]по будинку'!U271+'[3]по будинку'!T271+'[4]по будинку'!T271+'[5]по будинку'!T271+'[6]по будинку'!T271+'[7]по будинку'!T271+'[8]по будинку'!T271+'[9]по будинку'!T271+'[10]по будинку'!T271+'[11]по будинку'!T271+'[12]по будинку'!T271</f>
        <v>81327.464544269838</v>
      </c>
      <c r="J271" s="10">
        <v>0</v>
      </c>
      <c r="K271" s="23">
        <f t="shared" si="163"/>
        <v>10397.207944269845</v>
      </c>
      <c r="L271" s="22">
        <f>'[1]Вивезення та знешкодження ТПВ'!H273+'[2]по будинку'!X271+'[3]по будинку'!W271+'[4]по будинку'!W271+'[5]по будинку'!W271</f>
        <v>16955.634499999996</v>
      </c>
      <c r="M271" s="10">
        <f>'[1]Вивезення та знешкодження ТПВ'!V273+'[2]по будинку'!Y271+'[3]по будинку'!X271+'[4]по будинку'!X271+'[5]по будинку'!X271</f>
        <v>18209.916379468439</v>
      </c>
      <c r="N271" s="10">
        <v>0</v>
      </c>
      <c r="O271" s="15">
        <f t="shared" si="175"/>
        <v>1254.2818794684426</v>
      </c>
      <c r="P271" s="17">
        <f>'[1]Приб підвал, тех.поверхів,покр '!H273+'[2]по будинку'!AB271+'[3]по будинку'!AA271+'[4]по будинку'!AA271+'[5]по будинку'!AA271+'[6]по будинку'!AA271+'[7]по будинку'!AA271+'[8]по будинку'!AA271+'[9]по будинку'!AA271+'[10]по будинку'!AA271+'[11]по будинку'!AA271+'[12]по будинку'!AA271</f>
        <v>2322.9707899999999</v>
      </c>
      <c r="Q271" s="11">
        <f>'[1]Приб підвал, тех.поверхів,покр '!Q273+'[2]по будинку'!AC271+'[3]по будинку'!AB271+'[4]по будинку'!AB271+'[5]по будинку'!AB271+'[6]по будинку'!AB271+'[7]по будинку'!AB271+'[8]по будинку'!AB271+'[9]по будинку'!AB271+'[10]по будинку'!AB271+'[11]по будинку'!AB271+'[12]по будинку'!AB271</f>
        <v>0</v>
      </c>
      <c r="R271" s="10">
        <f t="shared" si="164"/>
        <v>2322.9707899999999</v>
      </c>
      <c r="S271" s="23">
        <v>0</v>
      </c>
      <c r="T271" s="17">
        <f>'[1]ТО ліфтів'!H273+'[2]по будинку'!AF271+'[3]по будинку'!AE271+'[4]по будинку'!AE271+'[5]по будинку'!AE271+'[6]по будинку'!AE271+'[7]по будинку'!AE271+'[8]по будинку'!AE271+'[9]по будинку'!AE271+'[10]по будинку'!AE271+'[11]по будинку'!AE271+'[12]по будинку'!AE271</f>
        <v>42089.986811428571</v>
      </c>
      <c r="U271" s="10">
        <f>'[1]ТО ліфтів'!Q273+'[2]по будинку'!AG271+'[3]по будинку'!AF271+'[4]по будинку'!AF271+'[5]по будинку'!AF271+'[6]по будинку'!AF271+'[7]по будинку'!AF271+'[8]по будинку'!AF271+'[9]по будинку'!AF271+'[10]по будинку'!AF271+'[11]по будинку'!AF271+'[12]по будинку'!AF271</f>
        <v>40141.841238516681</v>
      </c>
      <c r="V271" s="10">
        <f t="shared" si="165"/>
        <v>1948.1455729118898</v>
      </c>
      <c r="W271" s="23">
        <v>0</v>
      </c>
      <c r="X271" s="17">
        <f>'[1]Обслуг. дисп.'!H273+'[2]по будинку'!AJ271+'[3]по будинку'!AI271+'[4]по будинку'!AI271+'[5]по будинку'!AI271+'[6]по будинку'!AI271+'[7]по будинку'!AI271+'[8]по будинку'!AI271+'[9]по будинку'!AI271+'[10]по будинку'!AI271+'[11]по будинку'!AI271+'[12]по будинку'!AI271</f>
        <v>0</v>
      </c>
      <c r="Y271" s="10">
        <f>'[1]Обслуг. дисп.'!O273+'[2]по будинку'!AK271+'[3]по будинку'!AJ271+'[4]по будинку'!AJ271+'[5]по будинку'!AJ271+'[6]по будинку'!AJ271+'[7]по будинку'!AJ271+'[8]по будинку'!AJ271+'[9]по будинку'!AJ271+'[10]по будинку'!AJ271+'[11]по будинку'!AJ271+'[12]по будинку'!AJ271</f>
        <v>0</v>
      </c>
      <c r="Z271" s="10">
        <f t="shared" si="166"/>
        <v>0</v>
      </c>
      <c r="AA271" s="27">
        <f t="shared" si="167"/>
        <v>0</v>
      </c>
      <c r="AB271" s="17">
        <f>'[1]ТО внутр. буд.сист'!H271+'[2]по будинку'!AN271+'[3]по будинку'!AM271+'[4]по будинку'!AM271+'[5]по будинку'!AM271+'[6]по будинку'!AM271+'[7]по будинку'!AM271+'[8]по будинку'!AM271+'[9]по будинку'!AM271+'[10]по будинку'!AM271+'[11]по будинку'!AM271+'[12]по будинку'!AM271</f>
        <v>68576.013170000006</v>
      </c>
      <c r="AC271" s="10">
        <f>'[1]ТО внутр. буд.сист'!W271+'[2]по будинку'!AO271+'[3]по будинку'!AN271+'[4]по будинку'!AN271+'[5]по будинку'!AN271+'[6]по будинку'!AN271+'[7]по будинку'!AN271+'[8]по будинку'!AN271+'[9]по будинку'!AN271+'[10]по будинку'!AN271+'[11]по будинку'!AN271+'[12]по будинку'!AN271</f>
        <v>43943.205343549918</v>
      </c>
      <c r="AD271" s="10">
        <f t="shared" si="176"/>
        <v>24632.807826450087</v>
      </c>
      <c r="AE271" s="23">
        <v>0</v>
      </c>
      <c r="AF271" s="17">
        <f>[1]Дератизація!H272+'[2]по будинку'!AR271+'[3]по будинку'!AQ271+'[4]по будинку'!AQ271+'[5]по будинку'!AQ271+'[6]по будинку'!AQ271+'[7]по будинку'!AQ271+'[8]по будинку'!AQ271+'[9]по будинку'!AQ271+'[10]по будинку'!AQ271+'[11]по будинку'!AQ271+'[12]по будинку'!AQ271</f>
        <v>2525.2656799999991</v>
      </c>
      <c r="AG271" s="10">
        <f>[1]Дератизація!O272+'[2]по будинку'!AS271+'[3]по будинку'!AR271+'[4]по будинку'!AR271+'[5]по будинку'!AR271+'[6]по будинку'!AR271+'[7]по будинку'!AR271+'[8]по будинку'!AR271+'[9]по будинку'!AR271+'[10]по будинку'!AR271+'[11]по будинку'!AR271+'[12]по будинку'!AR271</f>
        <v>2088.3052039976837</v>
      </c>
      <c r="AH271" s="10">
        <f t="shared" si="168"/>
        <v>436.96047600231532</v>
      </c>
      <c r="AI271" s="23">
        <v>0</v>
      </c>
      <c r="AJ271" s="17">
        <f>[1]Дезінсекція!H273+'[2]по будинку'!AV271+'[3]по будинку'!AU271+'[4]по будинку'!AU271+'[5]по будинку'!AU271+'[6]по будинку'!AU271+'[7]по будинку'!AU271+'[8]по будинку'!AU271+'[9]по будинку'!AU271+'[10]по будинку'!AU271+'[11]по будинку'!AU271+'[12]по будинку'!AU271</f>
        <v>103.59062000000003</v>
      </c>
      <c r="AK271" s="10">
        <f>[1]Дезінсекція!O273+'[2]по будинку'!AW271+'[3]по будинку'!AV271+'[4]по будинку'!AV271+'[5]по будинку'!AV271+'[6]по будинку'!AV271+'[7]по будинку'!AV271+'[8]по будинку'!AV271+'[9]по будинку'!AV271+'[10]по будинку'!AV271+'[11]по будинку'!AV271+'[12]по будинку'!AV271</f>
        <v>3895.4293736253003</v>
      </c>
      <c r="AL271" s="10">
        <v>0</v>
      </c>
      <c r="AM271" s="23">
        <f>AK271-AJ271</f>
        <v>3791.8387536253003</v>
      </c>
      <c r="AN271" s="17">
        <f>'[1]Обслуг. ДВК'!H273+'[2]по будинку'!AZ271+'[3]по будинку'!AY271+'[4]по будинку'!AY271+'[5]по будинку'!AY271+'[6]по будинку'!AY271+'[7]по будинку'!AY271+'[8]по будинку'!AY271+'[9]по будинку'!AY271+'[10]по будинку'!AY271+'[11]по будинку'!AY271+'[12]по будинку'!AY271</f>
        <v>7002.1395499999981</v>
      </c>
      <c r="AO271" s="10">
        <f>'[1]Обслуг. ДВК'!Q273+'[2]по будинку'!BA271+'[3]по будинку'!AZ271+'[4]по будинку'!AZ271+'[5]по будинку'!AZ271+'[6]по будинку'!AZ271+'[7]по будинку'!AZ271+'[8]по будинку'!AZ271+'[9]по будинку'!AZ271+'[10]по будинку'!AZ271+'[11]по будинку'!AZ271+'[12]по будинку'!AZ271</f>
        <v>5024.3957956979339</v>
      </c>
      <c r="AP271" s="10">
        <f t="shared" si="177"/>
        <v>1977.7437543020642</v>
      </c>
      <c r="AQ271" s="23">
        <v>0</v>
      </c>
      <c r="AR271" s="17">
        <f>'[1]ТО мереж електропост.'!H274+'[2]по будинку'!BD271+'[3]по будинку'!BC271+'[4]по будинку'!BC271+'[5]по будинку'!BC271+'[6]по будинку'!BC271+'[7]по будинку'!BC271+'[8]по будинку'!BC271+'[9]по будинку'!BC271+'[10]по будинку'!BC271+'[11]по будинку'!BC271+'[12]по будинку'!BC271</f>
        <v>18676.606969999997</v>
      </c>
      <c r="AS271" s="11">
        <f>'[1]ТО мереж електропост.'!P274+'[2]по будинку'!BE271+'[3]по будинку'!BD271+'[4]по будинку'!BD271+'[5]по будинку'!BD271+'[6]по будинку'!BD271+'[7]по будинку'!BD271+'[8]по будинку'!BD271+'[9]по будинку'!BD271+'[10]по будинку'!BD271+'[11]по будинку'!BD271+'[12]по будинку'!BD271</f>
        <v>14153.693697857563</v>
      </c>
      <c r="AT271" s="10">
        <f t="shared" si="178"/>
        <v>4522.9132721424339</v>
      </c>
      <c r="AU271" s="23">
        <v>0</v>
      </c>
      <c r="AV271" s="17">
        <f>'[1]ПР констр.'!H273+'[2]по будинку'!BH271+'[3]по будинку'!BG271+'[4]по будинку'!BG271+'[5]по будинку'!BG271+'[6]по будинку'!BG271+'[7]по будинку'!BG271+'[8]по будинку'!BG271+'[9]по будинку'!BG271+'[10]по будинку'!BG271+'[11]по будинку'!BG271+'[12]по будинку'!BG271</f>
        <v>99043.382689999999</v>
      </c>
      <c r="AW271" s="10">
        <v>17448.489999999998</v>
      </c>
      <c r="AX271" s="10">
        <f t="shared" si="179"/>
        <v>81594.892690000008</v>
      </c>
      <c r="AY271" s="23">
        <v>0</v>
      </c>
      <c r="AZ271" s="17">
        <f>'[1]Прибирання та вивезення снігу'!H272+'[2]по будинку'!BL271+'[3]по будинку'!BK271+'[4]по будинку'!BK271+'[5]по будинку'!BK271+'[6]по будинку'!BK271+'[7]по будинку'!BK271+'[8]по будинку'!BK271+'[9]по будинку'!BK271+'[10]по будинку'!BK271+'[11]по будинку'!BK271+'[12]по будинку'!BK271</f>
        <v>6970.8669099999979</v>
      </c>
      <c r="BA271" s="10">
        <f>'[1]Прибирання та вивезення снігу'!R272+'[2]по будинку'!BM271+'[3]по будинку'!BL271+'[4]по будинку'!BL271+'[5]по будинку'!BL271+'[6]по будинку'!BL271+'[7]по будинку'!BL271+'[8]по будинку'!BL271+'[9]по будинку'!BL271+'[10]по будинку'!BL271+'[11]по будинку'!BL271+'[12]по будинку'!BL271</f>
        <v>3090.1075793555528</v>
      </c>
      <c r="BB271" s="10">
        <f>AZ271-BA271</f>
        <v>3880.7593306444451</v>
      </c>
      <c r="BC271" s="23">
        <v>0</v>
      </c>
      <c r="BD271" s="17">
        <f>'[1]експлуатація номерних знаків'!H273+'[2]по будинку'!BP271+'[3]по будинку'!BO271+'[4]по будинку'!BO271+'[5]по будинку'!BO271+'[6]по будинку'!BO271+'[7]по будинку'!BO271+'[8]по будинку'!BO271+'[9]по будинку'!BO271+'[10]по будинку'!BO271+'[11]по будинку'!BO271+'[12]по будинку'!BO271</f>
        <v>6.8408899999999999</v>
      </c>
      <c r="BE271" s="10">
        <f>'[1]експлуатація номерних знаків'!P273+'[2]по будинку'!BQ271+'[3]по будинку'!BP271+'[4]по будинку'!BP271+'[5]по будинку'!BP271+'[6]по будинку'!BP271+'[7]по будинку'!BP271+'[8]по будинку'!BP271+'[9]по будинку'!BP271+'[10]по будинку'!BP271+'[11]по будинку'!BP271+'[12]по будинку'!BP271</f>
        <v>0</v>
      </c>
      <c r="BF271" s="12">
        <f t="shared" si="170"/>
        <v>6.8408899999999999</v>
      </c>
      <c r="BG271" s="29">
        <v>0</v>
      </c>
      <c r="BH271" s="17">
        <f>'[1]Освітлення місць загального кор'!H273+'[2]по будинку'!BT271+'[3]по будинку'!BS271+'[4]по будинку'!BS271+'[5]по будинку'!BS271+'[6]по будинку'!BS271+'[7]по будинку'!BS271+'[8]по будинку'!BS271+'[9]по будинку'!BS271+'[10]по будинку'!BS271+'[11]по будинку'!BS271+'[12]по будинку'!BS271</f>
        <v>39702.571019999996</v>
      </c>
      <c r="BI271" s="10">
        <f>'[1]Освітлення місць загального кор'!Q273+'[2]по будинку'!BU271+'[3]по будинку'!BT271+'[4]по будинку'!BT271+'[5]по будинку'!BT271+'[6]по будинку'!BT271+'[7]по будинку'!BT271+'[8]по будинку'!BT271+'[9]по будинку'!BT271+'[10]по будинку'!BT271+'[11]по будинку'!BT271+'[12]по будинку'!BT271</f>
        <v>40161.265285858914</v>
      </c>
      <c r="BJ271" s="10">
        <v>0</v>
      </c>
      <c r="BK271" s="27">
        <f t="shared" si="181"/>
        <v>458.69426585891779</v>
      </c>
      <c r="BL271" s="17">
        <f>'[1]Енергопостачання ліфтів'!H273+'[2]по будинку'!BX271+'[3]по будинку'!BW271+'[4]по будинку'!BW271+'[5]по будинку'!BW271+'[6]по будинку'!BW271+'[7]по будинку'!BW271+'[8]по будинку'!BW271+'[9]по будинку'!BW271+'[10]по будинку'!BW271+'[11]по будинку'!BW271+'[12]по будинку'!BW271</f>
        <v>33472.542719999998</v>
      </c>
      <c r="BM271" s="10">
        <f>'[1]Енергопостачання ліфтів'!P273+'[2]по будинку'!BY271+'[3]по будинку'!BX271+'[4]по будинку'!BX271+'[5]по будинку'!BX271+'[6]по будинку'!BX271+'[7]по будинку'!BX271+'[8]по будинку'!BX271+'[9]по будинку'!BX271+'[10]по будинку'!BX271+'[11]по будинку'!BX271+'[12]по будинку'!BX271</f>
        <v>18720.161651647726</v>
      </c>
      <c r="BN271" s="10">
        <f t="shared" si="171"/>
        <v>14752.381068352272</v>
      </c>
      <c r="BO271" s="23">
        <v>0</v>
      </c>
      <c r="BP271" s="134">
        <f t="shared" si="172"/>
        <v>465382.82802142855</v>
      </c>
      <c r="BQ271" s="12">
        <f t="shared" si="172"/>
        <v>344202.89724810031</v>
      </c>
      <c r="BR271" s="10">
        <f t="shared" si="182"/>
        <v>121179.93077332823</v>
      </c>
      <c r="BS271" s="15">
        <v>0</v>
      </c>
      <c r="BT271" s="30">
        <f t="shared" si="174"/>
        <v>0.73961237184336226</v>
      </c>
    </row>
    <row r="272" spans="1:72" ht="17.100000000000001" customHeight="1" x14ac:dyDescent="0.2">
      <c r="A272" s="136">
        <v>267</v>
      </c>
      <c r="B272" s="39" t="s">
        <v>98</v>
      </c>
      <c r="C272" s="36">
        <v>40</v>
      </c>
      <c r="D272" s="22">
        <f>'[1]Прибирання сходових кліто'!H273+'[2]по будинку'!P272+'[3]по будинку'!O272+'[4]по будинку'!O272+'[5]по будинку'!O272+'[6]по будинку'!O272+'[7]по будинку'!O272+'[8]по будинку'!O272+'[9]по будинку'!O272+'[10]по будинку'!O272+'[11]по будинку'!O272+'[12]по будинку'!O272</f>
        <v>22535.165550000005</v>
      </c>
      <c r="E272" s="11">
        <f>'[1]Прибирання сходових кліто'!Y273+'[2]по будинку'!Q272+'[3]по будинку'!P272+'[4]по будинку'!P272+'[5]по будинку'!P272+'[6]по будинку'!P272+'[7]по будинку'!P272+'[8]по будинку'!P272+'[9]по будинку'!P272+'[10]по будинку'!P272+'[11]по будинку'!P272+'[12]по будинку'!P272</f>
        <v>22351.249810375288</v>
      </c>
      <c r="F272" s="10">
        <f t="shared" si="183"/>
        <v>183.91573962471739</v>
      </c>
      <c r="G272" s="23">
        <v>0</v>
      </c>
      <c r="H272" s="17">
        <f>'[1]Прибирання прибуд терит.'!H272+'[2]по будинку'!T272+'[3]по будинку'!S272+'[4]по будинку'!S272+'[5]по будинку'!S272+'[6]по будинку'!S272+'[7]по будинку'!S272+'[8]по будинку'!S272+'[9]по будинку'!S272+'[10]по будинку'!S272+'[11]по будинку'!S272+'[12]по будинку'!S272</f>
        <v>37153.084500000004</v>
      </c>
      <c r="I272" s="11">
        <f>'[1]Прибирання прибуд терит.'!AG272+'[2]по будинку'!U272+'[3]по будинку'!T272+'[4]по будинку'!T272+'[5]по будинку'!T272+'[6]по будинку'!T272+'[7]по будинку'!T272+'[8]по будинку'!T272+'[9]по будинку'!T272+'[10]по будинку'!T272+'[11]по будинку'!T272+'[12]по будинку'!T272</f>
        <v>54435.297774562656</v>
      </c>
      <c r="J272" s="10">
        <v>0</v>
      </c>
      <c r="K272" s="23">
        <f t="shared" si="163"/>
        <v>17282.213274562651</v>
      </c>
      <c r="L272" s="22">
        <f>'[1]Вивезення та знешкодження ТПВ'!H274+'[2]по будинку'!X272+'[3]по будинку'!W272+'[4]по будинку'!W272+'[5]по будинку'!W272</f>
        <v>8177.9700000000012</v>
      </c>
      <c r="M272" s="10">
        <f>'[1]Вивезення та знешкодження ТПВ'!V274+'[2]по будинку'!Y272+'[3]по будинку'!X272+'[4]по будинку'!X272+'[5]по будинку'!X272</f>
        <v>9318.6129702951621</v>
      </c>
      <c r="N272" s="10">
        <v>0</v>
      </c>
      <c r="O272" s="15">
        <f t="shared" si="175"/>
        <v>1140.6429702951609</v>
      </c>
      <c r="P272" s="17">
        <f>'[1]Приб підвал, тех.поверхів,покр '!H274+'[2]по будинку'!AB272+'[3]по будинку'!AA272+'[4]по будинку'!AA272+'[5]по будинку'!AA272+'[6]по будинку'!AA272+'[7]по будинку'!AA272+'[8]по будинку'!AA272+'[9]по будинку'!AA272+'[10]по будинку'!AA272+'[11]по будинку'!AA272+'[12]по будинку'!AA272</f>
        <v>893.90879999999993</v>
      </c>
      <c r="Q272" s="11">
        <f>'[1]Приб підвал, тех.поверхів,покр '!Q274+'[2]по будинку'!AC272+'[3]по будинку'!AB272+'[4]по будинку'!AB272+'[5]по будинку'!AB272+'[6]по будинку'!AB272+'[7]по будинку'!AB272+'[8]по будинку'!AB272+'[9]по будинку'!AB272+'[10]по будинку'!AB272+'[11]по будинку'!AB272+'[12]по будинку'!AB272</f>
        <v>467.79324350427919</v>
      </c>
      <c r="R272" s="10">
        <f t="shared" si="164"/>
        <v>426.11555649572074</v>
      </c>
      <c r="S272" s="23">
        <v>0</v>
      </c>
      <c r="T272" s="17">
        <f>'[1]ТО ліфтів'!H274+'[2]по будинку'!AF272+'[3]по будинку'!AE272+'[4]по будинку'!AE272+'[5]по будинку'!AE272+'[6]по будинку'!AE272+'[7]по будинку'!AE272+'[8]по будинку'!AE272+'[9]по будинку'!AE272+'[10]по будинку'!AE272+'[11]по будинку'!AE272+'[12]по будинку'!AE272</f>
        <v>25452.125274285721</v>
      </c>
      <c r="U272" s="10">
        <f>'[1]ТО ліфтів'!Q274+'[2]по будинку'!AG272+'[3]по будинку'!AF272+'[4]по будинку'!AF272+'[5]по будинку'!AF272+'[6]по будинку'!AF272+'[7]по будинку'!AF272+'[8]по будинку'!AF272+'[9]по будинку'!AF272+'[10]по будинку'!AF272+'[11]по будинку'!AF272+'[12]по будинку'!AF272</f>
        <v>23729.749366621138</v>
      </c>
      <c r="V272" s="10">
        <f t="shared" si="165"/>
        <v>1722.3759076645838</v>
      </c>
      <c r="W272" s="23">
        <v>0</v>
      </c>
      <c r="X272" s="17">
        <f>'[1]Обслуг. дисп.'!H274+'[2]по будинку'!AJ272+'[3]по будинку'!AI272+'[4]по будинку'!AI272+'[5]по будинку'!AI272+'[6]по будинку'!AI272+'[7]по будинку'!AI272+'[8]по будинку'!AI272+'[9]по будинку'!AI272+'[10]по будинку'!AI272+'[11]по будинку'!AI272+'[12]по будинку'!AI272</f>
        <v>0</v>
      </c>
      <c r="Y272" s="10">
        <f>'[1]Обслуг. дисп.'!O274+'[2]по будинку'!AK272+'[3]по будинку'!AJ272+'[4]по будинку'!AJ272+'[5]по будинку'!AJ272+'[6]по будинку'!AJ272+'[7]по будинку'!AJ272+'[8]по будинку'!AJ272+'[9]по будинку'!AJ272+'[10]по будинку'!AJ272+'[11]по будинку'!AJ272+'[12]по будинку'!AJ272</f>
        <v>0</v>
      </c>
      <c r="Z272" s="10">
        <f t="shared" si="166"/>
        <v>0</v>
      </c>
      <c r="AA272" s="27">
        <f t="shared" si="167"/>
        <v>0</v>
      </c>
      <c r="AB272" s="17">
        <f>'[1]ТО внутр. буд.сист'!H272+'[2]по будинку'!AN272+'[3]по будинку'!AM272+'[4]по будинку'!AM272+'[5]по будинку'!AM272+'[6]по будинку'!AM272+'[7]по будинку'!AM272+'[8]по будинку'!AM272+'[9]по будинку'!AM272+'[10]по будинку'!AM272+'[11]по будинку'!AM272+'[12]по будинку'!AM272</f>
        <v>29679.148650000003</v>
      </c>
      <c r="AC272" s="10">
        <f>'[1]ТО внутр. буд.сист'!W272+'[2]по будинку'!AO272+'[3]по будинку'!AN272+'[4]по будинку'!AN272+'[5]по будинку'!AN272+'[6]по будинку'!AN272+'[7]по будинку'!AN272+'[8]по будинку'!AN272+'[9]по будинку'!AN272+'[10]по будинку'!AN272+'[11]по будинку'!AN272+'[12]по будинку'!AN272</f>
        <v>20711.817368127708</v>
      </c>
      <c r="AD272" s="10">
        <f t="shared" si="176"/>
        <v>8967.3312818722952</v>
      </c>
      <c r="AE272" s="23">
        <v>0</v>
      </c>
      <c r="AF272" s="17">
        <f>[1]Дератизація!H273+'[2]по будинку'!AR272+'[3]по будинку'!AQ272+'[4]по будинку'!AQ272+'[5]по будинку'!AQ272+'[6]по будинку'!AQ272+'[7]по будинку'!AQ272+'[8]по будинку'!AQ272+'[9]по будинку'!AQ272+'[10]по будинку'!AQ272+'[11]по будинку'!AQ272+'[12]по будинку'!AQ272</f>
        <v>871.64205000000027</v>
      </c>
      <c r="AG272" s="10">
        <f>[1]Дератизація!O273+'[2]по будинку'!AS272+'[3]по будинку'!AR272+'[4]по будинку'!AR272+'[5]по будинку'!AR272+'[6]по будинку'!AR272+'[7]по будинку'!AR272+'[8]по будинку'!AR272+'[9]по будинку'!AR272+'[10]по будинку'!AR272+'[11]по будинку'!AR272+'[12]по будинку'!AR272</f>
        <v>732.84422567395961</v>
      </c>
      <c r="AH272" s="10">
        <f t="shared" si="168"/>
        <v>138.79782432604065</v>
      </c>
      <c r="AI272" s="23">
        <v>0</v>
      </c>
      <c r="AJ272" s="17">
        <f>[1]Дезінсекція!H274+'[2]по будинку'!AV272+'[3]по будинку'!AU272+'[4]по будинку'!AU272+'[5]по будинку'!AU272+'[6]по будинку'!AU272+'[7]по будинку'!AU272+'[8]по будинку'!AU272+'[9]по будинку'!AU272+'[10]по будинку'!AU272+'[11]по будинку'!AU272+'[12]по будинку'!AU272</f>
        <v>40.08015000000001</v>
      </c>
      <c r="AK272" s="10">
        <f>[1]Дезінсекція!O274+'[2]по будинку'!AW272+'[3]по будинку'!AV272+'[4]по будинку'!AV272+'[5]по будинку'!AV272+'[6]по будинку'!AV272+'[7]по будинку'!AV272+'[8]по будинку'!AV272+'[9]по будинку'!AV272+'[10]по будинку'!AV272+'[11]по будинку'!AV272+'[12]по будинку'!AV272</f>
        <v>2341.6025512608185</v>
      </c>
      <c r="AL272" s="10">
        <v>0</v>
      </c>
      <c r="AM272" s="23">
        <f>AK272-AJ272</f>
        <v>2301.5224012608182</v>
      </c>
      <c r="AN272" s="17">
        <f>'[1]Обслуг. ДВК'!H274+'[2]по будинку'!AZ272+'[3]по будинку'!AY272+'[4]по будинку'!AY272+'[5]по будинку'!AY272+'[6]по будинку'!AY272+'[7]по будинку'!AY272+'[8]по будинку'!AY272+'[9]по будинку'!AY272+'[10]по будинку'!AY272+'[11]по будинку'!AY272+'[12]по будинку'!AY272</f>
        <v>2709.2562000000012</v>
      </c>
      <c r="AO272" s="10">
        <f>'[1]Обслуг. ДВК'!Q274+'[2]по будинку'!BA272+'[3]по будинку'!AZ272+'[4]по будинку'!AZ272+'[5]по будинку'!AZ272+'[6]по будинку'!AZ272+'[7]по будинку'!AZ272+'[8]по будинку'!AZ272+'[9]по будинку'!AZ272+'[10]по будинку'!AZ272+'[11]по будинку'!AZ272+'[12]по будинку'!AZ272</f>
        <v>4353.0037367396299</v>
      </c>
      <c r="AP272" s="10">
        <v>0</v>
      </c>
      <c r="AQ272" s="23">
        <f>AO272-AN272</f>
        <v>1643.7475367396287</v>
      </c>
      <c r="AR272" s="17">
        <f>'[1]ТО мереж електропост.'!H275+'[2]по будинку'!BD272+'[3]по будинку'!BC272+'[4]по будинку'!BC272+'[5]по будинку'!BC272+'[6]по будинку'!BC272+'[7]по будинку'!BC272+'[8]по будинку'!BC272+'[9]по будинку'!BC272+'[10]по будинку'!BC272+'[11]по будинку'!BC272+'[12]по будинку'!BC272</f>
        <v>5588.5494000000008</v>
      </c>
      <c r="AS272" s="11">
        <f>'[1]ТО мереж електропост.'!P275+'[2]по будинку'!BE272+'[3]по будинку'!BD272+'[4]по будинку'!BD272+'[5]по будинку'!BD272+'[6]по будинку'!BD272+'[7]по будинку'!BD272+'[8]по будинку'!BD272+'[9]по будинку'!BD272+'[10]по будинку'!BD272+'[11]по будинку'!BD272+'[12]по будинку'!BD272</f>
        <v>5581.0541150999252</v>
      </c>
      <c r="AT272" s="10">
        <f t="shared" si="178"/>
        <v>7.4952849000756032</v>
      </c>
      <c r="AU272" s="23">
        <v>0</v>
      </c>
      <c r="AV272" s="17">
        <f>'[1]ПР констр.'!H274+'[2]по будинку'!BH272+'[3]по будинку'!BG272+'[4]по будинку'!BG272+'[5]по будинку'!BG272+'[6]по будинку'!BG272+'[7]по будинку'!BG272+'[8]по будинку'!BG272+'[9]по будинку'!BG272+'[10]по будинку'!BG272+'[11]по будинку'!BG272+'[12]по будинку'!BG272</f>
        <v>35512.632299999997</v>
      </c>
      <c r="AW272" s="10">
        <v>62582.3</v>
      </c>
      <c r="AX272" s="10">
        <v>0</v>
      </c>
      <c r="AY272" s="23">
        <f>AW272-AV272</f>
        <v>27069.667700000005</v>
      </c>
      <c r="AZ272" s="17">
        <f>'[1]Прибирання та вивезення снігу'!H273+'[2]по будинку'!BL272+'[3]по будинку'!BK272+'[4]по будинку'!BK272+'[5]по будинку'!BK272+'[6]по будинку'!BK272+'[7]по будинку'!BK272+'[8]по будинку'!BK272+'[9]по будинку'!BK272+'[10]по будинку'!BK272+'[11]по будинку'!BK272+'[12]по будинку'!BK272</f>
        <v>7735.4689500000022</v>
      </c>
      <c r="BA272" s="10">
        <f>'[1]Прибирання та вивезення снігу'!R273+'[2]по будинку'!BM272+'[3]по будинку'!BL272+'[4]по будинку'!BL272+'[5]по будинку'!BL272+'[6]по будинку'!BL272+'[7]по будинку'!BL272+'[8]по будинку'!BL272+'[9]по будинку'!BL272+'[10]по будинку'!BL272+'[11]по будинку'!BL272+'[12]по будинку'!BL272</f>
        <v>1736.392290442624</v>
      </c>
      <c r="BB272" s="10">
        <f t="shared" ref="BB272:BB273" si="185">AZ272-BA272</f>
        <v>5999.0766595573787</v>
      </c>
      <c r="BC272" s="23">
        <v>0</v>
      </c>
      <c r="BD272" s="17">
        <f>'[1]експлуатація номерних знаків'!H274+'[2]по будинку'!BP272+'[3]по будинку'!BO272+'[4]по будинку'!BO272+'[5]по будинку'!BO272+'[6]по будинку'!BO272+'[7]по будинку'!BO272+'[8]по будинку'!BO272+'[9]по будинку'!BO272+'[10]по будинку'!BO272+'[11]по будинку'!BO272+'[12]по будинку'!BO272</f>
        <v>17.003700000000002</v>
      </c>
      <c r="BE272" s="10">
        <f>'[1]експлуатація номерних знаків'!P274+'[2]по будинку'!BQ272+'[3]по будинку'!BP272+'[4]по будинку'!BP272+'[5]по будинку'!BP272+'[6]по будинку'!BP272+'[7]по будинку'!BP272+'[8]по будинку'!BP272+'[9]по будинку'!BP272+'[10]по будинку'!BP272+'[11]по будинку'!BP272+'[12]по будинку'!BP272</f>
        <v>0</v>
      </c>
      <c r="BF272" s="12">
        <f t="shared" si="170"/>
        <v>17.003700000000002</v>
      </c>
      <c r="BG272" s="29">
        <v>0</v>
      </c>
      <c r="BH272" s="17">
        <f>'[1]Освітлення місць загального кор'!H274+'[2]по будинку'!BT272+'[3]по будинку'!BS272+'[4]по будинку'!BS272+'[5]по будинку'!BS272+'[6]по будинку'!BS272+'[7]по будинку'!BS272+'[8]по будинку'!BS272+'[9]по будинку'!BS272+'[10]по будинку'!BS272+'[11]по будинку'!BS272+'[12]по будинку'!BS272</f>
        <v>19861.536150000004</v>
      </c>
      <c r="BI272" s="10">
        <f>'[1]Освітлення місць загального кор'!Q274+'[2]по будинку'!BU272+'[3]по будинку'!BT272+'[4]по будинку'!BT272+'[5]по будинку'!BT272+'[6]по будинку'!BT272+'[7]по будинку'!BT272+'[8]по будинку'!BT272+'[9]по будинку'!BT272+'[10]по будинку'!BT272+'[11]по будинку'!BT272+'[12]по будинку'!BT272</f>
        <v>27935.941985500554</v>
      </c>
      <c r="BJ272" s="10">
        <v>0</v>
      </c>
      <c r="BK272" s="27">
        <f t="shared" si="181"/>
        <v>8074.4058355005509</v>
      </c>
      <c r="BL272" s="17">
        <f>'[1]Енергопостачання ліфтів'!H274+'[2]по будинку'!BX272+'[3]по будинку'!BW272+'[4]по будинку'!BW272+'[5]по будинку'!BW272+'[6]по будинку'!BW272+'[7]по будинку'!BW272+'[8]по будинку'!BW272+'[9]по будинку'!BW272+'[10]по будинку'!BW272+'[11]по будинку'!BW272+'[12]по будинку'!BW272</f>
        <v>20155.324910000003</v>
      </c>
      <c r="BM272" s="10">
        <f>'[1]Енергопостачання ліфтів'!P274+'[2]по будинку'!BY272+'[3]по будинку'!BX272+'[4]по будинку'!BX272+'[5]по будинку'!BX272+'[6]по будинку'!BX272+'[7]по будинку'!BX272+'[8]по будинку'!BX272+'[9]по будинку'!BX272+'[10]по будинку'!BX272+'[11]по будинку'!BX272+'[12]по будинку'!BX272</f>
        <v>18582.216782684973</v>
      </c>
      <c r="BN272" s="10">
        <f t="shared" si="171"/>
        <v>1573.1081273150303</v>
      </c>
      <c r="BO272" s="23">
        <v>0</v>
      </c>
      <c r="BP272" s="134">
        <f t="shared" si="172"/>
        <v>216382.89658428571</v>
      </c>
      <c r="BQ272" s="12">
        <f t="shared" si="172"/>
        <v>254859.87622088869</v>
      </c>
      <c r="BR272" s="10">
        <v>0</v>
      </c>
      <c r="BS272" s="15">
        <f t="shared" si="173"/>
        <v>38476.979636602977</v>
      </c>
      <c r="BT272" s="30">
        <f t="shared" si="174"/>
        <v>1.1778189507765249</v>
      </c>
    </row>
    <row r="273" spans="1:74" ht="17.100000000000001" customHeight="1" thickBot="1" x14ac:dyDescent="0.25">
      <c r="A273" s="135">
        <v>268</v>
      </c>
      <c r="B273" s="39" t="s">
        <v>119</v>
      </c>
      <c r="C273" s="198" t="s">
        <v>120</v>
      </c>
      <c r="D273" s="22">
        <f>'[1]Прибирання сходових кліто'!H274+'[2]по будинку'!P273+'[3]по будинку'!O273+'[4]по будинку'!O273+'[5]по будинку'!O273+'[6]по будинку'!O273+'[7]по будинку'!O273+'[8]по будинку'!O273+'[9]по будинку'!O273+'[10]по будинку'!O273+'[11]по будинку'!O273+'[12]по будинку'!O273</f>
        <v>713.63239999999996</v>
      </c>
      <c r="E273" s="11">
        <f>'[1]Прибирання сходових кліто'!Y274+'[2]по будинку'!Q273+'[3]по будинку'!P273+'[4]по будинку'!P273+'[5]по будинку'!P273+'[6]по будинку'!P273+'[7]по будинку'!P273+'[8]по будинку'!P273+'[9]по будинку'!P273+'[10]по будинку'!P273+'[11]по будинку'!P273+'[12]по будинку'!P273</f>
        <v>3.845143236982608</v>
      </c>
      <c r="F273" s="10">
        <f t="shared" si="183"/>
        <v>709.78725676301735</v>
      </c>
      <c r="G273" s="23">
        <v>0</v>
      </c>
      <c r="H273" s="17">
        <f>'[1]Прибирання прибуд терит.'!H273+'[2]по будинку'!T273+'[3]по будинку'!S273+'[4]по будинку'!S273+'[5]по будинку'!S273+'[6]по будинку'!S273+'[7]по будинку'!S273+'[8]по будинку'!S273+'[9]по будинку'!S273+'[10]по будинку'!S273+'[11]по будинку'!S273+'[12]по будинку'!S273</f>
        <v>650.07000000000005</v>
      </c>
      <c r="I273" s="11">
        <f>'[1]Прибирання прибуд терит.'!AG273+'[2]по будинку'!U273+'[3]по будинку'!T273+'[4]по будинку'!T273+'[5]по будинку'!T273+'[6]по будинку'!T273+'[7]по будинку'!T273+'[8]по будинку'!T273+'[9]по будинку'!T273+'[10]по будинку'!T273+'[11]по будинку'!T273+'[12]по будинку'!T273</f>
        <v>0</v>
      </c>
      <c r="J273" s="10">
        <f t="shared" ref="J273" si="186">H273-I273</f>
        <v>650.07000000000005</v>
      </c>
      <c r="K273" s="23">
        <v>0</v>
      </c>
      <c r="L273" s="22">
        <f>'[1]Вивезення та знешкодження ТПВ'!H275+'[2]по будинку'!X273+'[3]по будинку'!W273+'[4]по будинку'!W273+'[5]по будинку'!W273</f>
        <v>2050.4029</v>
      </c>
      <c r="M273" s="10">
        <f>'[1]Вивезення та знешкодження ТПВ'!V275+'[2]по будинку'!Y273+'[3]по будинку'!X273+'[4]по будинку'!X273+'[5]по будинку'!X273</f>
        <v>2450.3478111189529</v>
      </c>
      <c r="N273" s="10">
        <v>0</v>
      </c>
      <c r="O273" s="15">
        <f t="shared" si="175"/>
        <v>399.94491111895286</v>
      </c>
      <c r="P273" s="17">
        <f>'[1]Приб підвал, тех.поверхів,покр '!H275+'[2]по будинку'!AB273+'[3]по будинку'!AA273+'[4]по будинку'!AA273+'[5]по будинку'!AA273+'[6]по будинку'!AA273+'[7]по будинку'!AA273+'[8]по будинку'!AA273+'[9]по будинку'!AA273+'[10]по будинку'!AA273+'[11]по будинку'!AA273+'[12]по будинку'!AA273</f>
        <v>257.21089999999998</v>
      </c>
      <c r="Q273" s="11">
        <f>'[1]Приб підвал, тех.поверхів,покр '!Q275+'[2]по будинку'!AC273+'[3]по будинку'!AB273+'[4]по будинку'!AB273+'[5]по будинку'!AB273+'[6]по будинку'!AB273+'[7]по будинку'!AB273+'[8]по будинку'!AB273+'[9]по будинку'!AB273+'[10]по будинку'!AB273+'[11]по будинку'!AB273+'[12]по будинку'!AB273</f>
        <v>0</v>
      </c>
      <c r="R273" s="10">
        <f t="shared" si="164"/>
        <v>257.21089999999998</v>
      </c>
      <c r="S273" s="23">
        <v>0</v>
      </c>
      <c r="T273" s="17">
        <f>'[1]ТО ліфтів'!H275+'[2]по будинку'!AF273+'[3]по будинку'!AE273+'[4]по будинку'!AE273+'[5]по будинку'!AE273+'[6]по будинку'!AE273+'[7]по будинку'!AE273+'[8]по будинку'!AE273+'[9]по будинку'!AE273+'[10]по будинку'!AE273+'[11]по будинку'!AE273+'[12]по будинку'!AE273</f>
        <v>0</v>
      </c>
      <c r="U273" s="10">
        <f>'[1]ТО ліфтів'!Q275+'[2]по будинку'!AG273+'[3]по будинку'!AF273+'[4]по будинку'!AF273+'[5]по будинку'!AF273+'[6]по будинку'!AF273+'[7]по будинку'!AF273+'[8]по будинку'!AF273+'[9]по будинку'!AF273+'[10]по будинку'!AF273+'[11]по будинку'!AF273+'[12]по будинку'!AF273</f>
        <v>0</v>
      </c>
      <c r="V273" s="10">
        <f t="shared" si="165"/>
        <v>0</v>
      </c>
      <c r="W273" s="23">
        <f t="shared" ref="W273" si="187">U273-T273</f>
        <v>0</v>
      </c>
      <c r="X273" s="17">
        <f>'[1]Обслуг. дисп.'!H275+'[2]по будинку'!AJ273+'[3]по будинку'!AI273+'[4]по будинку'!AI273+'[5]по будинку'!AI273+'[6]по будинку'!AI273+'[7]по будинку'!AI273+'[8]по будинку'!AI273+'[9]по будинку'!AI273+'[10]по будинку'!AI273+'[11]по будинку'!AI273+'[12]по будинку'!AI273</f>
        <v>0</v>
      </c>
      <c r="Y273" s="10">
        <f>'[1]Обслуг. дисп.'!O275+'[2]по будинку'!AK273+'[3]по будинку'!AJ273+'[4]по будинку'!AJ273+'[5]по будинку'!AJ273+'[6]по будинку'!AJ273+'[7]по будинку'!AJ273+'[8]по будинку'!AJ273+'[9]по будинку'!AJ273+'[10]по будинку'!AJ273+'[11]по будинку'!AJ273+'[12]по будинку'!AJ273</f>
        <v>0</v>
      </c>
      <c r="Z273" s="10">
        <f t="shared" si="166"/>
        <v>0</v>
      </c>
      <c r="AA273" s="27">
        <f t="shared" si="167"/>
        <v>0</v>
      </c>
      <c r="AB273" s="17">
        <f>'[1]ТО внутр. буд.сист'!H273+'[2]по будинку'!AN273+'[3]по будинку'!AM273+'[4]по будинку'!AM273+'[5]по будинку'!AM273+'[6]по будинку'!AM273+'[7]по будинку'!AM273+'[8]по будинку'!AM273+'[9]по будинку'!AM273+'[10]по будинку'!AM273+'[11]по будинку'!AM273+'[12]по будинку'!AM273</f>
        <v>5139.4114999999983</v>
      </c>
      <c r="AC273" s="10">
        <f>'[1]ТО внутр. буд.сист'!W273+'[2]по будинку'!AO273+'[3]по будинку'!AN273+'[4]по будинку'!AN273+'[5]по будинку'!AN273+'[6]по будинку'!AN273+'[7]по будинку'!AN273+'[8]по будинку'!AN273+'[9]по будинку'!AN273+'[10]по будинку'!AN273+'[11]по будинку'!AN273+'[12]по будинку'!AN273</f>
        <v>778.91171083220547</v>
      </c>
      <c r="AD273" s="10">
        <f t="shared" si="176"/>
        <v>4360.4997891677931</v>
      </c>
      <c r="AE273" s="23">
        <v>0</v>
      </c>
      <c r="AF273" s="17">
        <f>[1]Дератизація!H274+'[2]по будинку'!AR273+'[3]по будинку'!AQ273+'[4]по будинку'!AQ273+'[5]по будинку'!AQ273+'[6]по будинку'!AQ273+'[7]по будинку'!AQ273+'[8]по будинку'!AQ273+'[9]по будинку'!AQ273+'[10]по будинку'!AQ273+'[11]по будинку'!AQ273</f>
        <v>0</v>
      </c>
      <c r="AG273" s="10">
        <f>[1]Дератизація!O274+'[2]по будинку'!AS273+'[3]по будинку'!AR273+'[4]по будинку'!AR273+'[5]по будинку'!AR273+'[6]по будинку'!AR273+'[7]по будинку'!AR273+'[8]по будинку'!AR273+'[9]по будинку'!AR273+'[10]по будинку'!AR273+'[11]по будинку'!AR273</f>
        <v>0</v>
      </c>
      <c r="AH273" s="10">
        <f t="shared" si="168"/>
        <v>0</v>
      </c>
      <c r="AI273" s="23">
        <f t="shared" ref="AI273" si="188">AG273-AF273</f>
        <v>0</v>
      </c>
      <c r="AJ273" s="17">
        <f>[1]Дезінсекція!H275+'[2]по будинку'!AV273+'[3]по будинку'!AU273+'[4]по будинку'!AU273+'[5]по будинку'!AU273+'[6]по будинку'!AU273+'[7]по будинку'!AU273+'[8]по будинку'!AU273+'[9]по будинку'!AU273+'[10]по будинку'!AU273+'[11]по будинку'!AU273+'[12]по будинку'!AU273</f>
        <v>0</v>
      </c>
      <c r="AK273" s="10">
        <f>[1]Дезінсекція!O275+'[2]по будинку'!AW273+'[3]по будинку'!AV273+'[4]по будинку'!AV273+'[5]по будинку'!AV273+'[6]по будинку'!AV273+'[7]по будинку'!AV273+'[8]по будинку'!AV273+'[9]по будинку'!AV273+'[10]по будинку'!AV273+'[11]по будинку'!AV273+'[12]по будинку'!AV273</f>
        <v>0</v>
      </c>
      <c r="AL273" s="10">
        <f t="shared" si="169"/>
        <v>0</v>
      </c>
      <c r="AM273" s="23">
        <v>0</v>
      </c>
      <c r="AN273" s="17">
        <f>'[1]Обслуг. ДВК'!H275+'[2]по будинку'!AZ273+'[3]по будинку'!AY273+'[4]по будинку'!AY273+'[5]по будинку'!AY273+'[6]по будинку'!AY273+'[7]по будинку'!AY273+'[8]по будинку'!AY273+'[9]по будинку'!AY273+'[10]по будинку'!AY273+'[11]по будинку'!AY273+'[12]по будинку'!AY273</f>
        <v>1496.7643999999998</v>
      </c>
      <c r="AO273" s="10">
        <f>'[1]Обслуг. ДВК'!Q275+'[2]по будинку'!BA273+'[3]по будинку'!AZ273+'[4]по будинку'!AZ273+'[5]по будинку'!AZ273+'[6]по будинку'!AZ273+'[7]по будинку'!AZ273+'[8]по будинку'!AZ273+'[9]по будинку'!AZ273+'[10]по будинку'!AZ273+'[11]по будинку'!AZ273+'[12]по будинку'!AZ273</f>
        <v>0</v>
      </c>
      <c r="AP273" s="10">
        <f t="shared" si="177"/>
        <v>1496.7643999999998</v>
      </c>
      <c r="AQ273" s="23">
        <v>0</v>
      </c>
      <c r="AR273" s="17">
        <f>'[1]ТО мереж електропост.'!H276+'[2]по будинку'!BD273+'[3]по будинку'!BC273+'[4]по будинку'!BC273+'[5]по будинку'!BC273+'[6]по будинку'!BC273+'[7]по будинку'!BC273+'[8]по будинку'!BC273+'[9]по будинку'!BC273+'[10]по будинку'!BC273+'[11]по будинку'!BC273+'[12]по будинку'!BC273</f>
        <v>3654.9834999999994</v>
      </c>
      <c r="AS273" s="11">
        <f>'[1]ТО мереж електропост.'!P276+'[2]по будинку'!BE273+'[3]по будинку'!BD273+'[4]по будинку'!BD273+'[5]по будинку'!BD273+'[6]по будинку'!BD273+'[7]по будинку'!BD273+'[8]по будинку'!BD273+'[9]по будинку'!BD273+'[10]по будинку'!BD273+'[11]по будинку'!BD273+'[12]по будинку'!BD273</f>
        <v>1082.9149910609005</v>
      </c>
      <c r="AT273" s="10">
        <f t="shared" si="178"/>
        <v>2572.068508939099</v>
      </c>
      <c r="AU273" s="23">
        <v>0</v>
      </c>
      <c r="AV273" s="17">
        <f>'[1]ПР констр.'!H275+'[2]по будинку'!BH273+'[3]по будинку'!BG273+'[4]по будинку'!BG273+'[5]по будинку'!BG273+'[6]по будинку'!BG273+'[7]по будинку'!BG273+'[8]по будинку'!BG273+'[9]по будинку'!BG273+'[10]по будинку'!BG273+'[11]по будинку'!BG273+'[12]по будинку'!BG273</f>
        <v>9061.8017</v>
      </c>
      <c r="AW273" s="10">
        <v>650.36</v>
      </c>
      <c r="AX273" s="10">
        <f t="shared" si="179"/>
        <v>8411.4416999999994</v>
      </c>
      <c r="AY273" s="23">
        <v>0</v>
      </c>
      <c r="AZ273" s="17">
        <f>'[1]Прибирання та вивезення снігу'!H274+'[2]по будинку'!BL273+'[3]по будинку'!BK273+'[4]по будинку'!BK273+'[5]по будинку'!BK273+'[6]по будинку'!BK273+'[7]по будинку'!BK273+'[8]по будинку'!BK273+'[9]по будинку'!BK273+'[10]по будинку'!BK273+'[11]по будинку'!BK273+'[12]по будинку'!BK273</f>
        <v>254.24959999999999</v>
      </c>
      <c r="BA273" s="10">
        <f>'[1]Прибирання та вивезення снігу'!R274+'[2]по будинку'!BM273+'[3]по будинку'!BL273+'[4]по будинку'!BL273+'[5]по будинку'!BL273+'[6]по будинку'!BL273+'[7]по будинку'!BL273+'[8]по будинку'!BL273+'[9]по будинку'!BL273+'[10]по будинку'!BL273+'[11]по будинку'!BL273+'[12]по будинку'!BL273</f>
        <v>23.169064211154083</v>
      </c>
      <c r="BB273" s="10">
        <f t="shared" si="185"/>
        <v>231.08053578884591</v>
      </c>
      <c r="BC273" s="23">
        <v>0</v>
      </c>
      <c r="BD273" s="17">
        <f>'[1]експлуатація номерних знаків'!H275+'[2]по будинку'!BP273+'[3]по будинку'!BO273+'[4]по будинку'!BO273+'[5]по будинку'!BO273+'[6]по будинку'!BO273+'[7]по будинку'!BO273+'[8]по будинку'!BO273+'[9]по будинку'!BO273+'[10]по будинку'!BO273+'[11]по будинку'!BO273+'[12]по будинку'!BO273</f>
        <v>0</v>
      </c>
      <c r="BE273" s="10">
        <f>'[1]експлуатація номерних знаків'!P275+'[2]по будинку'!BQ273+'[3]по будинку'!BP273+'[4]по будинку'!BP273+'[5]по будинку'!BP273+'[6]по будинку'!BP273+'[7]по будинку'!BP273+'[8]по будинку'!BP273+'[9]по будинку'!BP273+'[10]по будинку'!BP273+'[11]по будинку'!BP273+'[12]по будинку'!BP273</f>
        <v>0</v>
      </c>
      <c r="BF273" s="12">
        <f t="shared" si="170"/>
        <v>0</v>
      </c>
      <c r="BG273" s="29">
        <v>0</v>
      </c>
      <c r="BH273" s="17">
        <f>'[1]Освітлення місць загального кор'!H275+'[2]по будинку'!BT273+'[3]по будинку'!BS273+'[4]по будинку'!BS273+'[5]по будинку'!BS273+'[6]по будинку'!BS273+'[7]по будинку'!BS273+'[8]по будинку'!BS273+'[9]по будинку'!BS273+'[10]по будинку'!BS273+'[11]по будинку'!BS273+'[12]по будинку'!BS273</f>
        <v>3229.0174000000011</v>
      </c>
      <c r="BI273" s="10">
        <f>'[1]Освітлення місць загального кор'!Q275+'[2]по будинку'!BU273+'[3]по будинку'!BT273+'[4]по будинку'!BT273+'[5]по будинку'!BT273+'[6]по будинку'!BT273+'[7]по будинку'!BT273+'[8]по будинку'!BT273+'[9]по будинку'!BT273+'[10]по будинку'!BT273+'[11]по будинку'!BT273+'[12]по будинку'!BT273</f>
        <v>2171.3034201560854</v>
      </c>
      <c r="BJ273" s="10">
        <f t="shared" si="184"/>
        <v>1057.7139798439157</v>
      </c>
      <c r="BK273" s="27">
        <v>0</v>
      </c>
      <c r="BL273" s="17">
        <f>'[1]Енергопостачання ліфтів'!H275+'[2]по будинку'!BX273+'[3]по будинку'!BW273+'[4]по будинку'!BW273+'[5]по будинку'!BW273+'[6]по будинку'!BW273+'[7]по будинку'!BW273+'[8]по будинку'!BW273+'[9]по будинку'!BW273+'[10]по будинку'!BW273+'[11]по будинку'!BW273+'[12]по будинку'!BW273</f>
        <v>0</v>
      </c>
      <c r="BM273" s="10">
        <f>'[1]Енергопостачання ліфтів'!P275+'[2]по будинку'!BY273+'[3]по будинку'!BX273+'[4]по будинку'!BX273+'[5]по будинку'!BX273+'[6]по будинку'!BX273+'[7]по будинку'!BX273+'[8]по будинку'!BX273+'[9]по будинку'!BX273+'[10]по будинку'!BX273+'[11]по будинку'!BX273+'[12]по будинку'!BX273</f>
        <v>0</v>
      </c>
      <c r="BN273" s="10">
        <v>0</v>
      </c>
      <c r="BO273" s="23">
        <f t="shared" ref="BO273" si="189">BM273-BL273</f>
        <v>0</v>
      </c>
      <c r="BP273" s="134">
        <f>D273+H273+L273+P273+T273+X273+AB273+AF273+AJ273+AN273+AR273+AV273+AZ273+BD273+BH273+BL273</f>
        <v>26507.544299999998</v>
      </c>
      <c r="BQ273" s="12">
        <f t="shared" si="172"/>
        <v>7160.8521406162799</v>
      </c>
      <c r="BR273" s="10">
        <f t="shared" si="182"/>
        <v>19346.692159383718</v>
      </c>
      <c r="BS273" s="15">
        <v>0</v>
      </c>
      <c r="BT273" s="127">
        <f t="shared" si="174"/>
        <v>0.27014392806716087</v>
      </c>
    </row>
    <row r="274" spans="1:74" ht="17.100000000000001" customHeight="1" thickBot="1" x14ac:dyDescent="0.25">
      <c r="A274" s="161" t="s">
        <v>19</v>
      </c>
      <c r="B274" s="162"/>
      <c r="C274" s="163"/>
      <c r="D274" s="128">
        <f>SUM(D6:D273)</f>
        <v>2894379.5608799998</v>
      </c>
      <c r="E274" s="129">
        <f>SUM(E6:E273)</f>
        <v>2929882.9595463136</v>
      </c>
      <c r="F274" s="129">
        <f t="shared" ref="F274:BO274" si="190">SUM(F6:F273)</f>
        <v>60845.223648038809</v>
      </c>
      <c r="G274" s="130">
        <f t="shared" si="190"/>
        <v>95909.203166099789</v>
      </c>
      <c r="H274" s="128">
        <f>SUM(H6:H273)</f>
        <v>5625164.825288998</v>
      </c>
      <c r="I274" s="129">
        <f>SUM(I6:I273)</f>
        <v>7345257.1697975472</v>
      </c>
      <c r="J274" s="129">
        <f t="shared" si="190"/>
        <v>6706.3157648989436</v>
      </c>
      <c r="K274" s="130">
        <f t="shared" si="190"/>
        <v>1726798.6602734413</v>
      </c>
      <c r="L274" s="131">
        <f t="shared" si="190"/>
        <v>1382337.1911900004</v>
      </c>
      <c r="M274" s="129">
        <f t="shared" si="190"/>
        <v>1531392.4924104575</v>
      </c>
      <c r="N274" s="129">
        <f t="shared" si="190"/>
        <v>2466.4524740786405</v>
      </c>
      <c r="O274" s="132">
        <f t="shared" si="190"/>
        <v>151521.75369453555</v>
      </c>
      <c r="P274" s="128">
        <f t="shared" si="190"/>
        <v>161037.92501600002</v>
      </c>
      <c r="Q274" s="129">
        <f t="shared" si="190"/>
        <v>43932.159698090662</v>
      </c>
      <c r="R274" s="129">
        <f t="shared" si="190"/>
        <v>117254.68970070079</v>
      </c>
      <c r="S274" s="130">
        <f>SUM(S6:S273)</f>
        <v>148.92438279147137</v>
      </c>
      <c r="T274" s="128">
        <f>SUM(T6:T273)</f>
        <v>1679055.700509429</v>
      </c>
      <c r="U274" s="129">
        <f>SUM(U6:U273)</f>
        <v>1592246.5203392976</v>
      </c>
      <c r="V274" s="129">
        <f t="shared" si="190"/>
        <v>87554.139859724746</v>
      </c>
      <c r="W274" s="130">
        <f t="shared" si="190"/>
        <v>744.95968959377933</v>
      </c>
      <c r="X274" s="128">
        <f>SUM(X6:X273)</f>
        <v>41275.967594142858</v>
      </c>
      <c r="Y274" s="129">
        <f>SUM(Y6:Y273)</f>
        <v>41316.302776054858</v>
      </c>
      <c r="Z274" s="129">
        <f t="shared" si="190"/>
        <v>0</v>
      </c>
      <c r="AA274" s="130">
        <f t="shared" si="190"/>
        <v>40.335181912000735</v>
      </c>
      <c r="AB274" s="128">
        <f t="shared" si="190"/>
        <v>5012914.6109489994</v>
      </c>
      <c r="AC274" s="129">
        <f t="shared" si="190"/>
        <v>3327594.4325999548</v>
      </c>
      <c r="AD274" s="129">
        <f t="shared" si="190"/>
        <v>1816926.061796549</v>
      </c>
      <c r="AE274" s="130">
        <f t="shared" si="190"/>
        <v>131605.8834475035</v>
      </c>
      <c r="AF274" s="128">
        <f t="shared" si="190"/>
        <v>253099.55573309649</v>
      </c>
      <c r="AG274" s="129">
        <f t="shared" si="190"/>
        <v>210926.67227352914</v>
      </c>
      <c r="AH274" s="129">
        <f t="shared" si="190"/>
        <v>42172.883459567151</v>
      </c>
      <c r="AI274" s="130">
        <f t="shared" si="190"/>
        <v>0</v>
      </c>
      <c r="AJ274" s="128">
        <f t="shared" si="190"/>
        <v>8444.8502669999962</v>
      </c>
      <c r="AK274" s="129">
        <f t="shared" si="190"/>
        <v>71823.493380842789</v>
      </c>
      <c r="AL274" s="129">
        <f t="shared" si="190"/>
        <v>6957.0308829999958</v>
      </c>
      <c r="AM274" s="130">
        <f t="shared" si="190"/>
        <v>70335.673996842786</v>
      </c>
      <c r="AN274" s="128">
        <f t="shared" si="190"/>
        <v>762656.87656900042</v>
      </c>
      <c r="AO274" s="129">
        <f t="shared" si="190"/>
        <v>983403.10329159978</v>
      </c>
      <c r="AP274" s="129">
        <f t="shared" si="190"/>
        <v>183290.49094757542</v>
      </c>
      <c r="AQ274" s="130">
        <f t="shared" si="190"/>
        <v>403921.54016319034</v>
      </c>
      <c r="AR274" s="128">
        <f t="shared" si="190"/>
        <v>1623419.7145030003</v>
      </c>
      <c r="AS274" s="129">
        <f t="shared" si="190"/>
        <v>1053864.5954414539</v>
      </c>
      <c r="AT274" s="129">
        <f t="shared" si="190"/>
        <v>651828.3706701484</v>
      </c>
      <c r="AU274" s="130">
        <f t="shared" si="190"/>
        <v>82273.25160860199</v>
      </c>
      <c r="AV274" s="128">
        <f>SUM(AV6:AV273)</f>
        <v>8253011.0054359976</v>
      </c>
      <c r="AW274" s="129">
        <f>SUM(AW6:AW273)</f>
        <v>7865691.9600000018</v>
      </c>
      <c r="AX274" s="129">
        <f t="shared" si="190"/>
        <v>2638409.1860390003</v>
      </c>
      <c r="AY274" s="130">
        <f t="shared" si="190"/>
        <v>2251090.1406030003</v>
      </c>
      <c r="AZ274" s="128">
        <f t="shared" si="190"/>
        <v>914215.96705199999</v>
      </c>
      <c r="BA274" s="129">
        <f t="shared" si="190"/>
        <v>502238.9443938742</v>
      </c>
      <c r="BB274" s="129">
        <f t="shared" si="190"/>
        <v>439029.1089930741</v>
      </c>
      <c r="BC274" s="130">
        <f t="shared" si="190"/>
        <v>27052.08633494853</v>
      </c>
      <c r="BD274" s="128">
        <f t="shared" si="190"/>
        <v>2028.2370279999993</v>
      </c>
      <c r="BE274" s="129">
        <f t="shared" si="190"/>
        <v>0</v>
      </c>
      <c r="BF274" s="129">
        <f t="shared" si="190"/>
        <v>2028.2370279999993</v>
      </c>
      <c r="BG274" s="130">
        <f t="shared" si="190"/>
        <v>0</v>
      </c>
      <c r="BH274" s="128">
        <f>SUM(BH6:BH273)</f>
        <v>2521421.4982349989</v>
      </c>
      <c r="BI274" s="129">
        <f t="shared" si="190"/>
        <v>2453618.1366770589</v>
      </c>
      <c r="BJ274" s="129">
        <f t="shared" si="190"/>
        <v>351205.41056366509</v>
      </c>
      <c r="BK274" s="130">
        <f t="shared" si="190"/>
        <v>283402.04900572426</v>
      </c>
      <c r="BL274" s="128">
        <f t="shared" si="190"/>
        <v>1237220.803635</v>
      </c>
      <c r="BM274" s="129">
        <f t="shared" si="190"/>
        <v>942560.04245836183</v>
      </c>
      <c r="BN274" s="129">
        <f t="shared" si="190"/>
        <v>307895.41403322923</v>
      </c>
      <c r="BO274" s="130">
        <f t="shared" si="190"/>
        <v>45499.843483539749</v>
      </c>
      <c r="BP274" s="131">
        <f>SUM(BP6:BP273)</f>
        <v>32371684.289885681</v>
      </c>
      <c r="BQ274" s="129">
        <f>SUM(BQ6:BQ273)</f>
        <v>30895748.985084441</v>
      </c>
      <c r="BR274" s="129">
        <f>SUM(BR6:BR273)</f>
        <v>3616157.6439581262</v>
      </c>
      <c r="BS274" s="132">
        <f>SUM(BS6:BS273)</f>
        <v>2140222.3391568908</v>
      </c>
      <c r="BT274" s="133">
        <f>BQ274/BP274</f>
        <v>0.95440659523352678</v>
      </c>
    </row>
    <row r="275" spans="1:74" ht="17.100000000000001" customHeight="1" x14ac:dyDescent="0.2">
      <c r="D275" s="2"/>
      <c r="F275" s="2"/>
      <c r="H275" s="2"/>
      <c r="J275" s="2"/>
      <c r="L275" s="2"/>
      <c r="M275" s="2"/>
      <c r="N275" s="2"/>
      <c r="P275" s="2"/>
      <c r="R275" s="2"/>
      <c r="T275" s="26"/>
      <c r="U275" s="26"/>
      <c r="V275" s="13"/>
      <c r="X275" s="26"/>
      <c r="Y275" s="26"/>
      <c r="Z275" s="2"/>
      <c r="AB275" s="2"/>
      <c r="AC275" s="2"/>
      <c r="AD275" s="2"/>
      <c r="AF275" s="26"/>
      <c r="AG275" s="28"/>
      <c r="AH275" s="2"/>
      <c r="AJ275" s="2"/>
      <c r="AL275" s="2"/>
      <c r="AN275" s="2"/>
      <c r="AP275" s="2"/>
      <c r="AR275" s="2"/>
      <c r="AT275" s="2"/>
      <c r="AV275" s="2"/>
      <c r="AW275" s="2"/>
      <c r="AX275" s="2"/>
      <c r="AY275" s="2"/>
      <c r="AZ275" s="5"/>
      <c r="BA275" s="4"/>
      <c r="BB275" s="2"/>
      <c r="BD275" s="2"/>
      <c r="BH275" s="2"/>
      <c r="BI275" s="2"/>
      <c r="BJ275" s="2"/>
      <c r="BL275" s="2"/>
      <c r="BN275" s="2"/>
      <c r="BP275" s="2"/>
      <c r="BR275" s="2"/>
    </row>
    <row r="276" spans="1:74" ht="26.25" customHeight="1" x14ac:dyDescent="0.2">
      <c r="D276" s="2"/>
      <c r="F276" s="2"/>
      <c r="H276" s="2"/>
      <c r="J276" s="2"/>
      <c r="L276" s="2"/>
      <c r="M276" s="2"/>
      <c r="N276" s="2"/>
      <c r="P276" s="2"/>
      <c r="R276" s="2"/>
      <c r="T276" s="26"/>
      <c r="U276" s="26"/>
      <c r="V276" s="13"/>
      <c r="X276" s="26"/>
      <c r="Y276" s="26"/>
      <c r="Z276" s="2"/>
      <c r="AB276" s="2"/>
      <c r="AC276" s="2"/>
      <c r="AD276" s="2"/>
      <c r="AF276" s="26"/>
      <c r="AG276" s="28"/>
      <c r="AH276" s="2"/>
      <c r="AJ276" s="2"/>
      <c r="AL276" s="2"/>
      <c r="AN276" s="2"/>
      <c r="AP276" s="2"/>
      <c r="AR276" s="2"/>
      <c r="AT276" s="2"/>
      <c r="AV276" s="2"/>
      <c r="AW276" s="2"/>
      <c r="AX276" s="2"/>
      <c r="AY276" s="2"/>
      <c r="AZ276" s="5"/>
      <c r="BA276" s="4"/>
      <c r="BB276" s="2"/>
      <c r="BD276" s="2"/>
      <c r="BH276" s="2"/>
      <c r="BI276" s="2"/>
      <c r="BJ276" s="2"/>
      <c r="BL276" s="2"/>
      <c r="BN276" s="2"/>
      <c r="BP276" s="2"/>
      <c r="BR276" s="2"/>
    </row>
    <row r="277" spans="1:74" ht="21" customHeight="1" x14ac:dyDescent="0.3">
      <c r="B277" s="1" t="s">
        <v>122</v>
      </c>
      <c r="C277" s="1"/>
      <c r="F277" s="2"/>
      <c r="J277" s="2"/>
      <c r="N277" s="2"/>
      <c r="T277" s="5"/>
      <c r="U277" s="5"/>
      <c r="X277" s="28"/>
      <c r="Y277" s="28"/>
      <c r="Z277" s="2"/>
      <c r="AB277" s="2"/>
      <c r="AC277" s="2"/>
      <c r="AD277" s="2"/>
      <c r="AF277" s="28"/>
      <c r="AG277" s="28"/>
      <c r="AV277" s="2"/>
      <c r="AZ277" s="5"/>
      <c r="BA277" s="4"/>
      <c r="BJ277" s="2"/>
      <c r="BP277" s="2"/>
      <c r="BQ277" s="2"/>
      <c r="BR277" s="2"/>
    </row>
    <row r="278" spans="1:74" ht="21" customHeight="1" x14ac:dyDescent="0.3">
      <c r="B278" s="1"/>
      <c r="C278" s="1"/>
      <c r="N278" s="2"/>
      <c r="T278" s="5"/>
      <c r="U278" s="5"/>
      <c r="X278" s="28"/>
      <c r="Y278" s="28"/>
      <c r="AB278" s="2"/>
      <c r="AC278" s="2"/>
      <c r="AF278" s="28"/>
      <c r="AG278" s="28"/>
      <c r="AV278" s="2"/>
      <c r="AW278" s="2"/>
      <c r="AZ278" s="4"/>
      <c r="BA278" s="4"/>
      <c r="BP278" s="2"/>
      <c r="BQ278" s="2"/>
      <c r="BR278" s="2"/>
      <c r="BU278" s="2"/>
      <c r="BV278" s="2"/>
    </row>
    <row r="279" spans="1:74" ht="22.5" customHeight="1" x14ac:dyDescent="0.3">
      <c r="B279" s="1"/>
      <c r="C279" s="1"/>
      <c r="D279" s="2"/>
      <c r="E279" s="2"/>
      <c r="H279" s="2"/>
      <c r="I279" s="2"/>
      <c r="L279" s="2"/>
      <c r="M279" s="2"/>
      <c r="P279" s="2"/>
      <c r="Q279" s="2"/>
      <c r="T279" s="5"/>
      <c r="U279" s="5"/>
      <c r="X279" s="26"/>
      <c r="Y279" s="26"/>
      <c r="AB279" s="2"/>
      <c r="AC279" s="2"/>
      <c r="AF279" s="26"/>
      <c r="AG279" s="26"/>
      <c r="AJ279" s="2"/>
      <c r="AK279" s="2"/>
      <c r="AN279" s="2"/>
      <c r="AO279" s="2"/>
      <c r="AR279" s="2"/>
      <c r="AS279" s="2"/>
      <c r="AV279" s="2"/>
      <c r="AW279" s="2"/>
      <c r="AZ279" s="5"/>
      <c r="BA279" s="5"/>
      <c r="BH279" s="2"/>
      <c r="BI279" s="2"/>
      <c r="BL279" s="2"/>
      <c r="BM279" s="2"/>
      <c r="BP279" s="2"/>
      <c r="BQ279" s="2"/>
      <c r="BR279" s="2"/>
    </row>
    <row r="280" spans="1:74" ht="17.100000000000001" customHeight="1" x14ac:dyDescent="0.3">
      <c r="B280" s="1"/>
      <c r="C280" s="1"/>
      <c r="T280" s="5"/>
      <c r="U280" s="5"/>
      <c r="X280" s="28"/>
      <c r="Y280" s="28"/>
      <c r="AB280" s="2"/>
      <c r="AC280" s="2"/>
      <c r="AF280" s="28"/>
      <c r="AG280" s="28"/>
      <c r="AZ280" s="4"/>
      <c r="BA280" s="4"/>
    </row>
    <row r="281" spans="1:74" ht="17.100000000000001" customHeight="1" x14ac:dyDescent="0.3">
      <c r="B281" s="1"/>
      <c r="C281" s="1"/>
      <c r="T281" s="5"/>
      <c r="U281" s="5"/>
      <c r="X281" s="28"/>
      <c r="Y281" s="28"/>
      <c r="AB281" s="2"/>
      <c r="AC281" s="2"/>
      <c r="AF281" s="28"/>
      <c r="AG281" s="28"/>
      <c r="AZ281" s="4"/>
      <c r="BA281" s="4"/>
    </row>
    <row r="282" spans="1:74" ht="17.100000000000001" customHeight="1" x14ac:dyDescent="0.2">
      <c r="T282" s="5"/>
      <c r="U282" s="5"/>
      <c r="X282" s="28"/>
      <c r="Y282" s="28"/>
      <c r="AF282" s="28"/>
      <c r="AG282" s="28"/>
      <c r="AZ282" s="4"/>
      <c r="BA282" s="4"/>
    </row>
    <row r="283" spans="1:74" ht="17.100000000000001" customHeight="1" x14ac:dyDescent="0.2">
      <c r="T283" s="4"/>
      <c r="U283" s="4"/>
      <c r="X283" s="28"/>
      <c r="Y283" s="28"/>
      <c r="AF283" s="28"/>
      <c r="AG283" s="28"/>
      <c r="AZ283" s="4"/>
      <c r="BA283" s="4"/>
    </row>
    <row r="286" spans="1:74" ht="17.100000000000001" customHeight="1" x14ac:dyDescent="0.2">
      <c r="Y286" s="2"/>
    </row>
    <row r="287" spans="1:74" ht="17.100000000000001" customHeight="1" x14ac:dyDescent="0.2">
      <c r="Y287" s="2"/>
      <c r="BP287" s="2"/>
    </row>
    <row r="288" spans="1:74" ht="17.100000000000001" customHeight="1" x14ac:dyDescent="0.2">
      <c r="BP288" s="2"/>
      <c r="BQ288" s="2"/>
    </row>
  </sheetData>
  <autoFilter ref="A5:BV278"/>
  <mergeCells count="24">
    <mergeCell ref="A274:C274"/>
    <mergeCell ref="AJ3:AM3"/>
    <mergeCell ref="AN3:AQ3"/>
    <mergeCell ref="AR3:AU3"/>
    <mergeCell ref="AV3:AY3"/>
    <mergeCell ref="BT2:BT4"/>
    <mergeCell ref="D3:G3"/>
    <mergeCell ref="H3:K3"/>
    <mergeCell ref="L3:O3"/>
    <mergeCell ref="P3:S3"/>
    <mergeCell ref="T3:W3"/>
    <mergeCell ref="X3:AA3"/>
    <mergeCell ref="AB3:AE3"/>
    <mergeCell ref="AF3:AI3"/>
    <mergeCell ref="BH3:BK3"/>
    <mergeCell ref="BL3:BO3"/>
    <mergeCell ref="BP3:BS3"/>
    <mergeCell ref="AZ3:BC3"/>
    <mergeCell ref="BD3:BG3"/>
    <mergeCell ref="A1:BS1"/>
    <mergeCell ref="A2:A4"/>
    <mergeCell ref="B2:B4"/>
    <mergeCell ref="C2:C4"/>
    <mergeCell ref="D2:BS2"/>
  </mergeCells>
  <pageMargins left="0.31496062992125984" right="0.31496062992125984" top="0.35433070866141736" bottom="0.35433070866141736" header="0.31496062992125984" footer="0.31496062992125984"/>
  <pageSetup paperSize="9" scale="63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7"/>
  <sheetViews>
    <sheetView tabSelected="1" zoomScale="80" zoomScaleNormal="80" workbookViewId="0">
      <pane ySplit="6" topLeftCell="A262" activePane="bottomLeft" state="frozen"/>
      <selection pane="bottomLeft" activeCell="K276" sqref="K276"/>
    </sheetView>
  </sheetViews>
  <sheetFormatPr defaultColWidth="6.42578125" defaultRowHeight="15" x14ac:dyDescent="0.25"/>
  <cols>
    <col min="1" max="1" width="6.28515625" style="66" customWidth="1"/>
    <col min="2" max="2" width="28" style="41" customWidth="1"/>
    <col min="3" max="3" width="11.85546875" style="41" customWidth="1"/>
    <col min="4" max="4" width="10.7109375" style="41" customWidth="1"/>
    <col min="5" max="5" width="11.85546875" style="41" customWidth="1"/>
    <col min="6" max="6" width="11.140625" style="66" customWidth="1"/>
    <col min="7" max="7" width="15.28515625" style="66" customWidth="1"/>
    <col min="8" max="8" width="11.28515625" style="66" customWidth="1"/>
    <col min="9" max="9" width="9.140625" style="66" customWidth="1"/>
    <col min="10" max="10" width="12.7109375" style="66" customWidth="1"/>
    <col min="11" max="11" width="8.28515625" style="66" customWidth="1"/>
    <col min="12" max="12" width="9.140625" style="66" customWidth="1"/>
    <col min="13" max="13" width="10.42578125" style="66" customWidth="1"/>
    <col min="14" max="14" width="10.85546875" style="66" customWidth="1"/>
    <col min="15" max="15" width="26.85546875" style="66" customWidth="1"/>
    <col min="16" max="16" width="14.42578125" style="55" customWidth="1"/>
    <col min="17" max="17" width="10" style="66" customWidth="1"/>
    <col min="18" max="18" width="12.140625" style="66" customWidth="1"/>
    <col min="19" max="19" width="10.85546875" style="66" customWidth="1"/>
    <col min="20" max="20" width="8.42578125" style="66" customWidth="1"/>
    <col min="21" max="21" width="8" style="66" customWidth="1"/>
    <col min="22" max="22" width="9" style="66" customWidth="1"/>
    <col min="23" max="23" width="9.7109375" style="66" customWidth="1"/>
    <col min="24" max="24" width="9.140625" style="66" customWidth="1"/>
    <col min="25" max="25" width="11.42578125" style="66" customWidth="1"/>
    <col min="26" max="26" width="12.85546875" style="66" customWidth="1"/>
    <col min="27" max="27" width="13.42578125" style="41" customWidth="1"/>
    <col min="28" max="28" width="15.85546875" style="103" customWidth="1"/>
    <col min="29" max="29" width="6.42578125" style="41" customWidth="1"/>
    <col min="30" max="16384" width="6.42578125" style="41"/>
  </cols>
  <sheetData>
    <row r="1" spans="1:28" x14ac:dyDescent="0.25">
      <c r="A1" s="68"/>
      <c r="B1" s="69"/>
      <c r="C1" s="69"/>
      <c r="D1" s="69"/>
      <c r="E1" s="69"/>
      <c r="F1" s="68"/>
    </row>
    <row r="2" spans="1:28" ht="38.25" customHeight="1" x14ac:dyDescent="0.25">
      <c r="A2" s="170" t="s">
        <v>729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</row>
    <row r="3" spans="1:28" ht="15.75" customHeight="1" thickBot="1" x14ac:dyDescent="0.3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83"/>
      <c r="R3" s="83"/>
      <c r="S3" s="83"/>
      <c r="T3" s="83"/>
      <c r="U3" s="83"/>
      <c r="V3" s="83"/>
      <c r="W3" s="83"/>
      <c r="X3" s="83"/>
      <c r="Y3" s="83"/>
      <c r="Z3" s="83"/>
      <c r="AA3" s="70"/>
    </row>
    <row r="4" spans="1:28" ht="18" customHeight="1" thickBot="1" x14ac:dyDescent="0.3">
      <c r="A4" s="172" t="s">
        <v>123</v>
      </c>
      <c r="B4" s="175" t="s">
        <v>124</v>
      </c>
      <c r="C4" s="178" t="s">
        <v>125</v>
      </c>
      <c r="D4" s="179"/>
      <c r="E4" s="180"/>
      <c r="F4" s="184" t="s">
        <v>126</v>
      </c>
      <c r="G4" s="185"/>
      <c r="H4" s="185"/>
      <c r="I4" s="185"/>
      <c r="J4" s="185"/>
      <c r="K4" s="185"/>
      <c r="L4" s="185"/>
      <c r="M4" s="185"/>
      <c r="N4" s="185"/>
      <c r="O4" s="185"/>
      <c r="P4" s="186"/>
      <c r="Q4" s="187" t="s">
        <v>127</v>
      </c>
      <c r="R4" s="188"/>
      <c r="S4" s="188"/>
      <c r="T4" s="188"/>
      <c r="U4" s="188"/>
      <c r="V4" s="188"/>
      <c r="W4" s="188"/>
      <c r="X4" s="188"/>
      <c r="Y4" s="188"/>
      <c r="Z4" s="188"/>
      <c r="AA4" s="189"/>
      <c r="AB4" s="113"/>
    </row>
    <row r="5" spans="1:28" ht="42" customHeight="1" x14ac:dyDescent="0.25">
      <c r="A5" s="173"/>
      <c r="B5" s="176"/>
      <c r="C5" s="181"/>
      <c r="D5" s="182"/>
      <c r="E5" s="183"/>
      <c r="F5" s="190" t="s">
        <v>128</v>
      </c>
      <c r="G5" s="191"/>
      <c r="H5" s="192" t="s">
        <v>129</v>
      </c>
      <c r="I5" s="191"/>
      <c r="J5" s="192" t="s">
        <v>130</v>
      </c>
      <c r="K5" s="191"/>
      <c r="L5" s="192" t="s">
        <v>131</v>
      </c>
      <c r="M5" s="191"/>
      <c r="N5" s="192" t="s">
        <v>132</v>
      </c>
      <c r="O5" s="193"/>
      <c r="P5" s="61" t="s">
        <v>133</v>
      </c>
      <c r="Q5" s="194" t="s">
        <v>128</v>
      </c>
      <c r="R5" s="164"/>
      <c r="S5" s="164" t="s">
        <v>129</v>
      </c>
      <c r="T5" s="164"/>
      <c r="U5" s="164" t="s">
        <v>130</v>
      </c>
      <c r="V5" s="164"/>
      <c r="W5" s="164" t="s">
        <v>131</v>
      </c>
      <c r="X5" s="164"/>
      <c r="Y5" s="164" t="s">
        <v>132</v>
      </c>
      <c r="Z5" s="167"/>
      <c r="AA5" s="61" t="s">
        <v>133</v>
      </c>
      <c r="AB5" s="165" t="s">
        <v>134</v>
      </c>
    </row>
    <row r="6" spans="1:28" ht="42" customHeight="1" thickBot="1" x14ac:dyDescent="0.3">
      <c r="A6" s="174"/>
      <c r="B6" s="177"/>
      <c r="C6" s="50" t="s">
        <v>135</v>
      </c>
      <c r="D6" s="50" t="s">
        <v>136</v>
      </c>
      <c r="E6" s="50" t="s">
        <v>137</v>
      </c>
      <c r="F6" s="71" t="s">
        <v>138</v>
      </c>
      <c r="G6" s="72" t="s">
        <v>139</v>
      </c>
      <c r="H6" s="72" t="s">
        <v>138</v>
      </c>
      <c r="I6" s="72" t="s">
        <v>139</v>
      </c>
      <c r="J6" s="72" t="s">
        <v>138</v>
      </c>
      <c r="K6" s="72" t="s">
        <v>139</v>
      </c>
      <c r="L6" s="72" t="s">
        <v>138</v>
      </c>
      <c r="M6" s="72" t="s">
        <v>139</v>
      </c>
      <c r="N6" s="72" t="s">
        <v>138</v>
      </c>
      <c r="O6" s="85" t="s">
        <v>139</v>
      </c>
      <c r="P6" s="73" t="s">
        <v>138</v>
      </c>
      <c r="Q6" s="84" t="s">
        <v>138</v>
      </c>
      <c r="R6" s="50" t="s">
        <v>139</v>
      </c>
      <c r="S6" s="50" t="s">
        <v>138</v>
      </c>
      <c r="T6" s="50" t="s">
        <v>139</v>
      </c>
      <c r="U6" s="50" t="s">
        <v>138</v>
      </c>
      <c r="V6" s="50" t="s">
        <v>139</v>
      </c>
      <c r="W6" s="50" t="s">
        <v>138</v>
      </c>
      <c r="X6" s="50" t="s">
        <v>139</v>
      </c>
      <c r="Y6" s="50" t="s">
        <v>138</v>
      </c>
      <c r="Z6" s="85" t="s">
        <v>139</v>
      </c>
      <c r="AA6" s="73" t="s">
        <v>138</v>
      </c>
      <c r="AB6" s="166"/>
    </row>
    <row r="7" spans="1:28" ht="15.75" customHeight="1" thickBot="1" x14ac:dyDescent="0.3">
      <c r="A7" s="78">
        <v>1</v>
      </c>
      <c r="B7" s="79">
        <v>2</v>
      </c>
      <c r="C7" s="79">
        <v>3</v>
      </c>
      <c r="D7" s="79">
        <v>4</v>
      </c>
      <c r="E7" s="79">
        <v>5</v>
      </c>
      <c r="F7" s="80">
        <v>6</v>
      </c>
      <c r="G7" s="81">
        <v>7</v>
      </c>
      <c r="H7" s="81">
        <v>8</v>
      </c>
      <c r="I7" s="81">
        <v>9</v>
      </c>
      <c r="J7" s="81">
        <v>10</v>
      </c>
      <c r="K7" s="81">
        <v>11</v>
      </c>
      <c r="L7" s="81">
        <v>12</v>
      </c>
      <c r="M7" s="81">
        <v>13</v>
      </c>
      <c r="N7" s="81">
        <v>14</v>
      </c>
      <c r="O7" s="82">
        <v>15</v>
      </c>
      <c r="P7" s="196">
        <v>16</v>
      </c>
      <c r="Q7" s="78">
        <v>17</v>
      </c>
      <c r="R7" s="79">
        <v>18</v>
      </c>
      <c r="S7" s="79">
        <v>19</v>
      </c>
      <c r="T7" s="79">
        <v>20</v>
      </c>
      <c r="U7" s="79">
        <v>21</v>
      </c>
      <c r="V7" s="79">
        <v>22</v>
      </c>
      <c r="W7" s="79">
        <v>23</v>
      </c>
      <c r="X7" s="79">
        <v>24</v>
      </c>
      <c r="Y7" s="79">
        <v>25</v>
      </c>
      <c r="Z7" s="82">
        <v>26</v>
      </c>
      <c r="AA7" s="196">
        <v>27</v>
      </c>
      <c r="AB7" s="82">
        <v>28</v>
      </c>
    </row>
    <row r="8" spans="1:28" ht="15" customHeight="1" x14ac:dyDescent="0.25">
      <c r="A8" s="74">
        <v>1</v>
      </c>
      <c r="B8" s="75" t="s">
        <v>140</v>
      </c>
      <c r="C8" s="76">
        <v>145.41999999999999</v>
      </c>
      <c r="D8" s="76">
        <v>185.65</v>
      </c>
      <c r="E8" s="76">
        <f>C8*5+D8*7</f>
        <v>2026.6499999999999</v>
      </c>
      <c r="F8" s="74"/>
      <c r="G8" s="114"/>
      <c r="H8" s="114"/>
      <c r="I8" s="114"/>
      <c r="J8" s="114"/>
      <c r="K8" s="114"/>
      <c r="L8" s="114"/>
      <c r="M8" s="114"/>
      <c r="N8" s="114"/>
      <c r="O8" s="115"/>
      <c r="P8" s="77">
        <f>F8+H8+J8+L8+N8</f>
        <v>0</v>
      </c>
      <c r="Q8" s="93"/>
      <c r="R8" s="91"/>
      <c r="S8" s="91"/>
      <c r="T8" s="91"/>
      <c r="U8" s="91"/>
      <c r="V8" s="91"/>
      <c r="W8" s="91"/>
      <c r="X8" s="91"/>
      <c r="Y8" s="91"/>
      <c r="Z8" s="94"/>
      <c r="AA8" s="86">
        <f>Q8+S8+U8+W8+Y8</f>
        <v>0</v>
      </c>
      <c r="AB8" s="104">
        <f>P8+AA8</f>
        <v>0</v>
      </c>
    </row>
    <row r="9" spans="1:28" ht="15" customHeight="1" x14ac:dyDescent="0.25">
      <c r="A9" s="57">
        <v>2</v>
      </c>
      <c r="B9" s="51" t="s">
        <v>141</v>
      </c>
      <c r="C9" s="42">
        <v>7.34</v>
      </c>
      <c r="D9" s="42">
        <v>9.43</v>
      </c>
      <c r="E9" s="42">
        <f t="shared" ref="E9:E70" si="0">C9*5+D9*7</f>
        <v>102.71</v>
      </c>
      <c r="F9" s="57"/>
      <c r="G9" s="52"/>
      <c r="H9" s="52"/>
      <c r="I9" s="52"/>
      <c r="J9" s="52"/>
      <c r="K9" s="52"/>
      <c r="L9" s="52"/>
      <c r="M9" s="52"/>
      <c r="N9" s="52"/>
      <c r="O9" s="96"/>
      <c r="P9" s="62">
        <f t="shared" ref="P9:P73" si="1">F9+H9+J9+L9+N9</f>
        <v>0</v>
      </c>
      <c r="Q9" s="95"/>
      <c r="R9" s="53"/>
      <c r="S9" s="53"/>
      <c r="T9" s="53"/>
      <c r="U9" s="53"/>
      <c r="V9" s="53"/>
      <c r="W9" s="53"/>
      <c r="X9" s="53"/>
      <c r="Y9" s="53"/>
      <c r="Z9" s="58"/>
      <c r="AA9" s="87">
        <f>Q9+S9+U9+W9+Y9</f>
        <v>0</v>
      </c>
      <c r="AB9" s="104">
        <f t="shared" ref="AB9:AB72" si="2">P9+AA9</f>
        <v>0</v>
      </c>
    </row>
    <row r="10" spans="1:28" ht="15" customHeight="1" x14ac:dyDescent="0.25">
      <c r="A10" s="57">
        <v>3</v>
      </c>
      <c r="B10" s="51" t="s">
        <v>142</v>
      </c>
      <c r="C10" s="42">
        <v>10.61</v>
      </c>
      <c r="D10" s="42">
        <v>13.59</v>
      </c>
      <c r="E10" s="42">
        <f t="shared" si="0"/>
        <v>148.18</v>
      </c>
      <c r="F10" s="57"/>
      <c r="G10" s="52"/>
      <c r="H10" s="52"/>
      <c r="I10" s="52"/>
      <c r="J10" s="52"/>
      <c r="K10" s="52"/>
      <c r="L10" s="52"/>
      <c r="M10" s="52"/>
      <c r="N10" s="52"/>
      <c r="O10" s="96"/>
      <c r="P10" s="62">
        <f t="shared" si="1"/>
        <v>0</v>
      </c>
      <c r="Q10" s="95"/>
      <c r="R10" s="53"/>
      <c r="S10" s="53"/>
      <c r="T10" s="53"/>
      <c r="U10" s="53"/>
      <c r="V10" s="53"/>
      <c r="W10" s="53"/>
      <c r="X10" s="53"/>
      <c r="Y10" s="53"/>
      <c r="Z10" s="58"/>
      <c r="AA10" s="87">
        <f t="shared" ref="AA10:AA73" si="3">Q10+S10+U10+W10+Y10</f>
        <v>0</v>
      </c>
      <c r="AB10" s="104">
        <f t="shared" si="2"/>
        <v>0</v>
      </c>
    </row>
    <row r="11" spans="1:28" ht="15" customHeight="1" x14ac:dyDescent="0.25">
      <c r="A11" s="57">
        <v>4</v>
      </c>
      <c r="B11" s="51" t="s">
        <v>143</v>
      </c>
      <c r="C11" s="42">
        <v>28.27</v>
      </c>
      <c r="D11" s="42">
        <v>36.11</v>
      </c>
      <c r="E11" s="42">
        <f t="shared" si="0"/>
        <v>394.12</v>
      </c>
      <c r="F11" s="57"/>
      <c r="G11" s="52"/>
      <c r="H11" s="52"/>
      <c r="I11" s="52"/>
      <c r="J11" s="52"/>
      <c r="K11" s="52"/>
      <c r="L11" s="52"/>
      <c r="M11" s="52"/>
      <c r="N11" s="52"/>
      <c r="O11" s="96"/>
      <c r="P11" s="62">
        <f t="shared" si="1"/>
        <v>0</v>
      </c>
      <c r="Q11" s="95"/>
      <c r="R11" s="53"/>
      <c r="S11" s="53"/>
      <c r="T11" s="53"/>
      <c r="U11" s="53"/>
      <c r="V11" s="53"/>
      <c r="W11" s="53"/>
      <c r="X11" s="53"/>
      <c r="Y11" s="53"/>
      <c r="Z11" s="58"/>
      <c r="AA11" s="87">
        <f t="shared" si="3"/>
        <v>0</v>
      </c>
      <c r="AB11" s="104">
        <f t="shared" si="2"/>
        <v>0</v>
      </c>
    </row>
    <row r="12" spans="1:28" ht="15" customHeight="1" x14ac:dyDescent="0.25">
      <c r="A12" s="57">
        <v>5</v>
      </c>
      <c r="B12" s="51" t="s">
        <v>144</v>
      </c>
      <c r="C12" s="42">
        <v>24.05</v>
      </c>
      <c r="D12" s="42">
        <v>30.69</v>
      </c>
      <c r="E12" s="42">
        <f t="shared" si="0"/>
        <v>335.08000000000004</v>
      </c>
      <c r="F12" s="57"/>
      <c r="G12" s="52"/>
      <c r="H12" s="52"/>
      <c r="I12" s="52"/>
      <c r="J12" s="52"/>
      <c r="K12" s="52"/>
      <c r="L12" s="52"/>
      <c r="M12" s="52"/>
      <c r="N12" s="52"/>
      <c r="O12" s="96"/>
      <c r="P12" s="62">
        <f t="shared" si="1"/>
        <v>0</v>
      </c>
      <c r="Q12" s="95"/>
      <c r="R12" s="53"/>
      <c r="S12" s="53"/>
      <c r="T12" s="53"/>
      <c r="U12" s="53"/>
      <c r="V12" s="53"/>
      <c r="W12" s="53"/>
      <c r="X12" s="53"/>
      <c r="Y12" s="53"/>
      <c r="Z12" s="58"/>
      <c r="AA12" s="87">
        <f t="shared" si="3"/>
        <v>0</v>
      </c>
      <c r="AB12" s="104">
        <f t="shared" si="2"/>
        <v>0</v>
      </c>
    </row>
    <row r="13" spans="1:28" ht="15" customHeight="1" x14ac:dyDescent="0.25">
      <c r="A13" s="57">
        <v>6</v>
      </c>
      <c r="B13" s="51" t="s">
        <v>145</v>
      </c>
      <c r="C13" s="42">
        <v>29.65</v>
      </c>
      <c r="D13" s="42">
        <v>37.979999999999997</v>
      </c>
      <c r="E13" s="42">
        <f t="shared" si="0"/>
        <v>414.10999999999996</v>
      </c>
      <c r="F13" s="57"/>
      <c r="G13" s="52"/>
      <c r="H13" s="52"/>
      <c r="I13" s="52"/>
      <c r="J13" s="52"/>
      <c r="K13" s="52"/>
      <c r="L13" s="52"/>
      <c r="M13" s="52"/>
      <c r="N13" s="52"/>
      <c r="O13" s="96"/>
      <c r="P13" s="62">
        <f t="shared" si="1"/>
        <v>0</v>
      </c>
      <c r="Q13" s="95"/>
      <c r="R13" s="53"/>
      <c r="S13" s="53"/>
      <c r="T13" s="53"/>
      <c r="U13" s="53"/>
      <c r="V13" s="53"/>
      <c r="W13" s="53"/>
      <c r="X13" s="53"/>
      <c r="Y13" s="53"/>
      <c r="Z13" s="58"/>
      <c r="AA13" s="87">
        <f t="shared" si="3"/>
        <v>0</v>
      </c>
      <c r="AB13" s="104">
        <f t="shared" si="2"/>
        <v>0</v>
      </c>
    </row>
    <row r="14" spans="1:28" ht="15" customHeight="1" x14ac:dyDescent="0.25">
      <c r="A14" s="57">
        <v>7</v>
      </c>
      <c r="B14" s="51" t="s">
        <v>146</v>
      </c>
      <c r="C14" s="42">
        <v>31.13</v>
      </c>
      <c r="D14" s="42">
        <v>39.83</v>
      </c>
      <c r="E14" s="42">
        <f t="shared" si="0"/>
        <v>434.46000000000004</v>
      </c>
      <c r="F14" s="57"/>
      <c r="G14" s="52"/>
      <c r="H14" s="52"/>
      <c r="I14" s="52"/>
      <c r="J14" s="52"/>
      <c r="K14" s="52"/>
      <c r="L14" s="52"/>
      <c r="M14" s="52"/>
      <c r="N14" s="52"/>
      <c r="O14" s="96"/>
      <c r="P14" s="62">
        <f t="shared" si="1"/>
        <v>0</v>
      </c>
      <c r="Q14" s="95"/>
      <c r="R14" s="53"/>
      <c r="S14" s="53"/>
      <c r="T14" s="53"/>
      <c r="U14" s="53"/>
      <c r="V14" s="53"/>
      <c r="W14" s="53"/>
      <c r="X14" s="53"/>
      <c r="Y14" s="53"/>
      <c r="Z14" s="58"/>
      <c r="AA14" s="87">
        <f t="shared" si="3"/>
        <v>0</v>
      </c>
      <c r="AB14" s="104">
        <f t="shared" si="2"/>
        <v>0</v>
      </c>
    </row>
    <row r="15" spans="1:28" ht="15" customHeight="1" x14ac:dyDescent="0.25">
      <c r="A15" s="57">
        <v>8</v>
      </c>
      <c r="B15" s="51" t="s">
        <v>147</v>
      </c>
      <c r="C15" s="42">
        <v>70.680000000000007</v>
      </c>
      <c r="D15" s="42">
        <v>90.47</v>
      </c>
      <c r="E15" s="42">
        <f t="shared" si="0"/>
        <v>986.69</v>
      </c>
      <c r="F15" s="57"/>
      <c r="G15" s="52"/>
      <c r="H15" s="52"/>
      <c r="I15" s="52"/>
      <c r="J15" s="52"/>
      <c r="K15" s="52"/>
      <c r="L15" s="52"/>
      <c r="M15" s="52"/>
      <c r="N15" s="52"/>
      <c r="O15" s="96"/>
      <c r="P15" s="62">
        <f t="shared" si="1"/>
        <v>0</v>
      </c>
      <c r="Q15" s="95"/>
      <c r="R15" s="53"/>
      <c r="S15" s="53"/>
      <c r="T15" s="53"/>
      <c r="U15" s="53"/>
      <c r="V15" s="53"/>
      <c r="W15" s="53"/>
      <c r="X15" s="53"/>
      <c r="Y15" s="53"/>
      <c r="Z15" s="58"/>
      <c r="AA15" s="87">
        <f t="shared" si="3"/>
        <v>0</v>
      </c>
      <c r="AB15" s="104">
        <f t="shared" si="2"/>
        <v>0</v>
      </c>
    </row>
    <row r="16" spans="1:28" ht="15" customHeight="1" x14ac:dyDescent="0.25">
      <c r="A16" s="57">
        <v>9</v>
      </c>
      <c r="B16" s="43" t="s">
        <v>148</v>
      </c>
      <c r="C16" s="44">
        <v>25.59</v>
      </c>
      <c r="D16" s="44">
        <v>40.119999999999997</v>
      </c>
      <c r="E16" s="44">
        <f t="shared" si="0"/>
        <v>408.78999999999996</v>
      </c>
      <c r="F16" s="57"/>
      <c r="G16" s="52"/>
      <c r="H16" s="52"/>
      <c r="I16" s="52"/>
      <c r="J16" s="52"/>
      <c r="K16" s="52"/>
      <c r="L16" s="52"/>
      <c r="M16" s="52"/>
      <c r="N16" s="52"/>
      <c r="O16" s="96"/>
      <c r="P16" s="62">
        <f t="shared" si="1"/>
        <v>0</v>
      </c>
      <c r="Q16" s="57"/>
      <c r="R16" s="52"/>
      <c r="S16" s="52"/>
      <c r="T16" s="52"/>
      <c r="U16" s="52"/>
      <c r="V16" s="52"/>
      <c r="W16" s="52"/>
      <c r="X16" s="52"/>
      <c r="Y16" s="52"/>
      <c r="Z16" s="96"/>
      <c r="AA16" s="87">
        <f t="shared" si="3"/>
        <v>0</v>
      </c>
      <c r="AB16" s="104">
        <f t="shared" si="2"/>
        <v>0</v>
      </c>
    </row>
    <row r="17" spans="1:28" x14ac:dyDescent="0.25">
      <c r="A17" s="57">
        <v>10</v>
      </c>
      <c r="B17" s="43" t="s">
        <v>149</v>
      </c>
      <c r="C17" s="44">
        <v>99.88</v>
      </c>
      <c r="D17" s="44">
        <v>128.22999999999999</v>
      </c>
      <c r="E17" s="44">
        <f t="shared" si="0"/>
        <v>1397.0099999999998</v>
      </c>
      <c r="F17" s="57"/>
      <c r="G17" s="52"/>
      <c r="H17" s="52"/>
      <c r="I17" s="52"/>
      <c r="J17" s="52"/>
      <c r="K17" s="52"/>
      <c r="L17" s="52"/>
      <c r="M17" s="52"/>
      <c r="N17" s="52"/>
      <c r="O17" s="96"/>
      <c r="P17" s="62">
        <f t="shared" si="1"/>
        <v>0</v>
      </c>
      <c r="Q17" s="57"/>
      <c r="R17" s="52"/>
      <c r="S17" s="52"/>
      <c r="T17" s="52"/>
      <c r="U17" s="52"/>
      <c r="V17" s="52"/>
      <c r="W17" s="52"/>
      <c r="X17" s="52"/>
      <c r="Y17" s="52"/>
      <c r="Z17" s="96"/>
      <c r="AA17" s="87">
        <f t="shared" si="3"/>
        <v>0</v>
      </c>
      <c r="AB17" s="104">
        <f t="shared" si="2"/>
        <v>0</v>
      </c>
    </row>
    <row r="18" spans="1:28" x14ac:dyDescent="0.25">
      <c r="A18" s="57">
        <v>11</v>
      </c>
      <c r="B18" s="43" t="s">
        <v>150</v>
      </c>
      <c r="C18" s="44">
        <v>45.44</v>
      </c>
      <c r="D18" s="44">
        <v>58.24</v>
      </c>
      <c r="E18" s="44">
        <f t="shared" si="0"/>
        <v>634.88</v>
      </c>
      <c r="F18" s="97"/>
      <c r="G18" s="52"/>
      <c r="H18" s="52"/>
      <c r="I18" s="52"/>
      <c r="J18" s="52"/>
      <c r="K18" s="52"/>
      <c r="L18" s="52"/>
      <c r="M18" s="52"/>
      <c r="N18" s="52"/>
      <c r="O18" s="96"/>
      <c r="P18" s="62">
        <f t="shared" si="1"/>
        <v>0</v>
      </c>
      <c r="Q18" s="57"/>
      <c r="R18" s="52"/>
      <c r="S18" s="52"/>
      <c r="T18" s="52"/>
      <c r="U18" s="52"/>
      <c r="V18" s="52"/>
      <c r="W18" s="52"/>
      <c r="X18" s="52"/>
      <c r="Y18" s="52"/>
      <c r="Z18" s="96"/>
      <c r="AA18" s="87">
        <f t="shared" si="3"/>
        <v>0</v>
      </c>
      <c r="AB18" s="104">
        <f t="shared" si="2"/>
        <v>0</v>
      </c>
    </row>
    <row r="19" spans="1:28" x14ac:dyDescent="0.25">
      <c r="A19" s="57">
        <v>12</v>
      </c>
      <c r="B19" s="45" t="s">
        <v>151</v>
      </c>
      <c r="C19" s="47">
        <v>66.040000000000006</v>
      </c>
      <c r="D19" s="47">
        <v>84.59</v>
      </c>
      <c r="E19" s="47">
        <f t="shared" si="0"/>
        <v>922.33</v>
      </c>
      <c r="F19" s="97"/>
      <c r="G19" s="46"/>
      <c r="H19" s="46"/>
      <c r="I19" s="46"/>
      <c r="J19" s="46"/>
      <c r="K19" s="46"/>
      <c r="L19" s="46"/>
      <c r="M19" s="46"/>
      <c r="N19" s="46"/>
      <c r="O19" s="98"/>
      <c r="P19" s="62">
        <f t="shared" si="1"/>
        <v>0</v>
      </c>
      <c r="Q19" s="57"/>
      <c r="R19" s="52"/>
      <c r="S19" s="52"/>
      <c r="T19" s="52"/>
      <c r="U19" s="52"/>
      <c r="V19" s="52"/>
      <c r="W19" s="52"/>
      <c r="X19" s="52"/>
      <c r="Y19" s="52"/>
      <c r="Z19" s="96"/>
      <c r="AA19" s="87">
        <f t="shared" si="3"/>
        <v>0</v>
      </c>
      <c r="AB19" s="104">
        <f t="shared" si="2"/>
        <v>0</v>
      </c>
    </row>
    <row r="20" spans="1:28" x14ac:dyDescent="0.25">
      <c r="A20" s="57">
        <v>13</v>
      </c>
      <c r="B20" s="45" t="s">
        <v>152</v>
      </c>
      <c r="C20" s="47">
        <v>64.069999999999993</v>
      </c>
      <c r="D20" s="47">
        <v>82.21</v>
      </c>
      <c r="E20" s="47">
        <f t="shared" si="0"/>
        <v>895.81999999999994</v>
      </c>
      <c r="F20" s="97"/>
      <c r="G20" s="46"/>
      <c r="H20" s="46"/>
      <c r="I20" s="46"/>
      <c r="J20" s="46"/>
      <c r="K20" s="46"/>
      <c r="L20" s="46"/>
      <c r="M20" s="46"/>
      <c r="N20" s="46"/>
      <c r="O20" s="98"/>
      <c r="P20" s="62">
        <f t="shared" si="1"/>
        <v>0</v>
      </c>
      <c r="Q20" s="57"/>
      <c r="R20" s="52"/>
      <c r="S20" s="52"/>
      <c r="T20" s="52"/>
      <c r="U20" s="52"/>
      <c r="V20" s="52"/>
      <c r="W20" s="52"/>
      <c r="X20" s="52"/>
      <c r="Y20" s="52"/>
      <c r="Z20" s="96"/>
      <c r="AA20" s="87">
        <f t="shared" si="3"/>
        <v>0</v>
      </c>
      <c r="AB20" s="104">
        <f t="shared" si="2"/>
        <v>0</v>
      </c>
    </row>
    <row r="21" spans="1:28" x14ac:dyDescent="0.25">
      <c r="A21" s="57">
        <v>14</v>
      </c>
      <c r="B21" s="45" t="s">
        <v>153</v>
      </c>
      <c r="C21" s="47">
        <v>73.97</v>
      </c>
      <c r="D21" s="47">
        <v>94.62</v>
      </c>
      <c r="E21" s="47">
        <f t="shared" si="0"/>
        <v>1032.19</v>
      </c>
      <c r="F21" s="97"/>
      <c r="G21" s="46"/>
      <c r="H21" s="46"/>
      <c r="I21" s="46"/>
      <c r="J21" s="46"/>
      <c r="K21" s="46"/>
      <c r="L21" s="46"/>
      <c r="M21" s="46"/>
      <c r="N21" s="46"/>
      <c r="O21" s="98"/>
      <c r="P21" s="62">
        <f t="shared" si="1"/>
        <v>0</v>
      </c>
      <c r="Q21" s="57"/>
      <c r="R21" s="52"/>
      <c r="S21" s="52"/>
      <c r="T21" s="52"/>
      <c r="U21" s="52"/>
      <c r="V21" s="52"/>
      <c r="W21" s="52"/>
      <c r="X21" s="52"/>
      <c r="Y21" s="52"/>
      <c r="Z21" s="96"/>
      <c r="AA21" s="87">
        <f t="shared" si="3"/>
        <v>0</v>
      </c>
      <c r="AB21" s="104">
        <f t="shared" si="2"/>
        <v>0</v>
      </c>
    </row>
    <row r="22" spans="1:28" x14ac:dyDescent="0.25">
      <c r="A22" s="57">
        <v>15</v>
      </c>
      <c r="B22" s="45" t="s">
        <v>154</v>
      </c>
      <c r="C22" s="47">
        <v>72.62</v>
      </c>
      <c r="D22" s="47">
        <v>92.93</v>
      </c>
      <c r="E22" s="47">
        <f t="shared" si="0"/>
        <v>1013.61</v>
      </c>
      <c r="F22" s="97"/>
      <c r="G22" s="46"/>
      <c r="H22" s="46"/>
      <c r="I22" s="46"/>
      <c r="J22" s="46"/>
      <c r="K22" s="46"/>
      <c r="L22" s="46"/>
      <c r="M22" s="46"/>
      <c r="N22" s="46"/>
      <c r="O22" s="98"/>
      <c r="P22" s="62">
        <f t="shared" si="1"/>
        <v>0</v>
      </c>
      <c r="Q22" s="57"/>
      <c r="R22" s="52"/>
      <c r="S22" s="52"/>
      <c r="T22" s="52"/>
      <c r="U22" s="52"/>
      <c r="V22" s="52"/>
      <c r="W22" s="52"/>
      <c r="X22" s="52"/>
      <c r="Y22" s="52"/>
      <c r="Z22" s="96"/>
      <c r="AA22" s="87">
        <f t="shared" si="3"/>
        <v>0</v>
      </c>
      <c r="AB22" s="104">
        <f t="shared" si="2"/>
        <v>0</v>
      </c>
    </row>
    <row r="23" spans="1:28" x14ac:dyDescent="0.25">
      <c r="A23" s="57">
        <v>16</v>
      </c>
      <c r="B23" s="45" t="s">
        <v>155</v>
      </c>
      <c r="C23" s="47">
        <v>40.75</v>
      </c>
      <c r="D23" s="47">
        <v>52.17</v>
      </c>
      <c r="E23" s="47">
        <f t="shared" si="0"/>
        <v>568.94000000000005</v>
      </c>
      <c r="F23" s="97"/>
      <c r="G23" s="46"/>
      <c r="H23" s="46"/>
      <c r="I23" s="46"/>
      <c r="J23" s="46"/>
      <c r="K23" s="46"/>
      <c r="L23" s="46"/>
      <c r="M23" s="46"/>
      <c r="N23" s="46"/>
      <c r="O23" s="98"/>
      <c r="P23" s="62">
        <f t="shared" si="1"/>
        <v>0</v>
      </c>
      <c r="Q23" s="57"/>
      <c r="R23" s="52"/>
      <c r="S23" s="52"/>
      <c r="T23" s="52"/>
      <c r="U23" s="52"/>
      <c r="V23" s="52"/>
      <c r="W23" s="52"/>
      <c r="X23" s="52"/>
      <c r="Y23" s="52"/>
      <c r="Z23" s="96"/>
      <c r="AA23" s="87">
        <f t="shared" si="3"/>
        <v>0</v>
      </c>
      <c r="AB23" s="104">
        <f t="shared" si="2"/>
        <v>0</v>
      </c>
    </row>
    <row r="24" spans="1:28" x14ac:dyDescent="0.25">
      <c r="A24" s="57">
        <v>17</v>
      </c>
      <c r="B24" s="45" t="s">
        <v>156</v>
      </c>
      <c r="C24" s="47">
        <v>51.71</v>
      </c>
      <c r="D24" s="47">
        <v>66.040000000000006</v>
      </c>
      <c r="E24" s="47">
        <f t="shared" si="0"/>
        <v>720.83</v>
      </c>
      <c r="F24" s="97"/>
      <c r="G24" s="46"/>
      <c r="H24" s="46"/>
      <c r="I24" s="46"/>
      <c r="J24" s="46"/>
      <c r="K24" s="46"/>
      <c r="L24" s="46"/>
      <c r="M24" s="46"/>
      <c r="N24" s="46"/>
      <c r="O24" s="98"/>
      <c r="P24" s="62">
        <f t="shared" si="1"/>
        <v>0</v>
      </c>
      <c r="Q24" s="57"/>
      <c r="R24" s="52"/>
      <c r="S24" s="52"/>
      <c r="T24" s="52"/>
      <c r="U24" s="52"/>
      <c r="V24" s="52"/>
      <c r="W24" s="52"/>
      <c r="X24" s="52"/>
      <c r="Y24" s="52"/>
      <c r="Z24" s="96"/>
      <c r="AA24" s="87">
        <f t="shared" si="3"/>
        <v>0</v>
      </c>
      <c r="AB24" s="104">
        <f t="shared" si="2"/>
        <v>0</v>
      </c>
    </row>
    <row r="25" spans="1:28" x14ac:dyDescent="0.25">
      <c r="A25" s="57">
        <v>18</v>
      </c>
      <c r="B25" s="45" t="s">
        <v>157</v>
      </c>
      <c r="C25" s="47">
        <v>32.69</v>
      </c>
      <c r="D25" s="47">
        <v>41.87</v>
      </c>
      <c r="E25" s="47">
        <f t="shared" si="0"/>
        <v>456.53999999999996</v>
      </c>
      <c r="F25" s="97"/>
      <c r="G25" s="46"/>
      <c r="H25" s="46"/>
      <c r="I25" s="46"/>
      <c r="J25" s="46"/>
      <c r="K25" s="46"/>
      <c r="L25" s="46"/>
      <c r="M25" s="46"/>
      <c r="N25" s="46"/>
      <c r="O25" s="98"/>
      <c r="P25" s="62">
        <f t="shared" si="1"/>
        <v>0</v>
      </c>
      <c r="Q25" s="57"/>
      <c r="R25" s="52"/>
      <c r="S25" s="52"/>
      <c r="T25" s="52"/>
      <c r="U25" s="52"/>
      <c r="V25" s="52"/>
      <c r="W25" s="52"/>
      <c r="X25" s="52"/>
      <c r="Y25" s="52"/>
      <c r="Z25" s="96"/>
      <c r="AA25" s="87">
        <f t="shared" si="3"/>
        <v>0</v>
      </c>
      <c r="AB25" s="104">
        <f t="shared" si="2"/>
        <v>0</v>
      </c>
    </row>
    <row r="26" spans="1:28" x14ac:dyDescent="0.25">
      <c r="A26" s="57">
        <v>19</v>
      </c>
      <c r="B26" s="45" t="s">
        <v>158</v>
      </c>
      <c r="C26" s="47">
        <v>78.08</v>
      </c>
      <c r="D26" s="47">
        <v>100.13</v>
      </c>
      <c r="E26" s="47">
        <f t="shared" si="0"/>
        <v>1091.31</v>
      </c>
      <c r="F26" s="97"/>
      <c r="G26" s="46"/>
      <c r="H26" s="46"/>
      <c r="I26" s="46"/>
      <c r="J26" s="46"/>
      <c r="K26" s="46"/>
      <c r="L26" s="46"/>
      <c r="M26" s="46"/>
      <c r="N26" s="46"/>
      <c r="O26" s="98"/>
      <c r="P26" s="62">
        <f t="shared" si="1"/>
        <v>0</v>
      </c>
      <c r="Q26" s="57"/>
      <c r="R26" s="52"/>
      <c r="S26" s="52"/>
      <c r="T26" s="52"/>
      <c r="U26" s="52"/>
      <c r="V26" s="52"/>
      <c r="W26" s="52"/>
      <c r="X26" s="52"/>
      <c r="Y26" s="52"/>
      <c r="Z26" s="96"/>
      <c r="AA26" s="87">
        <f t="shared" si="3"/>
        <v>0</v>
      </c>
      <c r="AB26" s="104">
        <f t="shared" si="2"/>
        <v>0</v>
      </c>
    </row>
    <row r="27" spans="1:28" x14ac:dyDescent="0.25">
      <c r="A27" s="57">
        <v>20</v>
      </c>
      <c r="B27" s="45" t="s">
        <v>159</v>
      </c>
      <c r="C27" s="47">
        <v>88.51</v>
      </c>
      <c r="D27" s="47">
        <v>113.51</v>
      </c>
      <c r="E27" s="47">
        <f t="shared" si="0"/>
        <v>1237.1200000000001</v>
      </c>
      <c r="F27" s="97"/>
      <c r="G27" s="46"/>
      <c r="H27" s="46"/>
      <c r="I27" s="46"/>
      <c r="J27" s="46"/>
      <c r="K27" s="46"/>
      <c r="L27" s="46"/>
      <c r="M27" s="46"/>
      <c r="N27" s="46"/>
      <c r="O27" s="98"/>
      <c r="P27" s="62">
        <f t="shared" si="1"/>
        <v>0</v>
      </c>
      <c r="Q27" s="57"/>
      <c r="R27" s="52"/>
      <c r="S27" s="52"/>
      <c r="T27" s="52"/>
      <c r="U27" s="52"/>
      <c r="V27" s="52"/>
      <c r="W27" s="52"/>
      <c r="X27" s="52"/>
      <c r="Y27" s="52"/>
      <c r="Z27" s="96"/>
      <c r="AA27" s="87">
        <f t="shared" si="3"/>
        <v>0</v>
      </c>
      <c r="AB27" s="104">
        <f t="shared" si="2"/>
        <v>0</v>
      </c>
    </row>
    <row r="28" spans="1:28" x14ac:dyDescent="0.25">
      <c r="A28" s="57">
        <v>21</v>
      </c>
      <c r="B28" s="45" t="s">
        <v>160</v>
      </c>
      <c r="C28" s="47">
        <v>43.13</v>
      </c>
      <c r="D28" s="47">
        <v>55.14</v>
      </c>
      <c r="E28" s="47">
        <f t="shared" si="0"/>
        <v>601.63</v>
      </c>
      <c r="F28" s="97"/>
      <c r="G28" s="46"/>
      <c r="H28" s="46"/>
      <c r="I28" s="46"/>
      <c r="J28" s="46"/>
      <c r="K28" s="46"/>
      <c r="L28" s="46"/>
      <c r="M28" s="46"/>
      <c r="N28" s="46"/>
      <c r="O28" s="98"/>
      <c r="P28" s="62">
        <f t="shared" si="1"/>
        <v>0</v>
      </c>
      <c r="Q28" s="57"/>
      <c r="R28" s="52"/>
      <c r="S28" s="52"/>
      <c r="T28" s="52"/>
      <c r="U28" s="52"/>
      <c r="V28" s="52"/>
      <c r="W28" s="52"/>
      <c r="X28" s="52"/>
      <c r="Y28" s="52"/>
      <c r="Z28" s="96"/>
      <c r="AA28" s="87">
        <f t="shared" si="3"/>
        <v>0</v>
      </c>
      <c r="AB28" s="104">
        <f t="shared" si="2"/>
        <v>0</v>
      </c>
    </row>
    <row r="29" spans="1:28" x14ac:dyDescent="0.25">
      <c r="A29" s="57">
        <v>22</v>
      </c>
      <c r="B29" s="45" t="s">
        <v>161</v>
      </c>
      <c r="C29" s="47">
        <v>25.52</v>
      </c>
      <c r="D29" s="47">
        <v>32.64</v>
      </c>
      <c r="E29" s="47">
        <f t="shared" si="0"/>
        <v>356.08000000000004</v>
      </c>
      <c r="F29" s="97"/>
      <c r="G29" s="46"/>
      <c r="H29" s="46"/>
      <c r="I29" s="46"/>
      <c r="J29" s="46"/>
      <c r="K29" s="46"/>
      <c r="L29" s="46"/>
      <c r="M29" s="46"/>
      <c r="N29" s="46"/>
      <c r="O29" s="98"/>
      <c r="P29" s="62">
        <f t="shared" si="1"/>
        <v>0</v>
      </c>
      <c r="Q29" s="57"/>
      <c r="R29" s="52"/>
      <c r="S29" s="52"/>
      <c r="T29" s="52"/>
      <c r="U29" s="52"/>
      <c r="V29" s="52"/>
      <c r="W29" s="52"/>
      <c r="X29" s="52"/>
      <c r="Y29" s="52"/>
      <c r="Z29" s="96"/>
      <c r="AA29" s="87">
        <f t="shared" si="3"/>
        <v>0</v>
      </c>
      <c r="AB29" s="104">
        <f t="shared" si="2"/>
        <v>0</v>
      </c>
    </row>
    <row r="30" spans="1:28" x14ac:dyDescent="0.25">
      <c r="A30" s="57">
        <v>23</v>
      </c>
      <c r="B30" s="45" t="s">
        <v>162</v>
      </c>
      <c r="C30" s="47">
        <v>33.81</v>
      </c>
      <c r="D30" s="47">
        <v>43.37</v>
      </c>
      <c r="E30" s="47">
        <f t="shared" si="0"/>
        <v>472.64</v>
      </c>
      <c r="F30" s="97"/>
      <c r="G30" s="46"/>
      <c r="H30" s="46"/>
      <c r="I30" s="46"/>
      <c r="J30" s="46"/>
      <c r="K30" s="46"/>
      <c r="L30" s="46"/>
      <c r="M30" s="46"/>
      <c r="N30" s="46"/>
      <c r="O30" s="98"/>
      <c r="P30" s="62">
        <f t="shared" si="1"/>
        <v>0</v>
      </c>
      <c r="Q30" s="57"/>
      <c r="R30" s="52"/>
      <c r="S30" s="52"/>
      <c r="T30" s="52"/>
      <c r="U30" s="52"/>
      <c r="V30" s="52"/>
      <c r="W30" s="52"/>
      <c r="X30" s="52"/>
      <c r="Y30" s="52"/>
      <c r="Z30" s="96"/>
      <c r="AA30" s="87">
        <f t="shared" si="3"/>
        <v>0</v>
      </c>
      <c r="AB30" s="104">
        <f t="shared" si="2"/>
        <v>0</v>
      </c>
    </row>
    <row r="31" spans="1:28" x14ac:dyDescent="0.25">
      <c r="A31" s="57">
        <v>24</v>
      </c>
      <c r="B31" s="45" t="s">
        <v>163</v>
      </c>
      <c r="C31" s="47">
        <v>48.86</v>
      </c>
      <c r="D31" s="47">
        <v>62.61</v>
      </c>
      <c r="E31" s="47">
        <f t="shared" si="0"/>
        <v>682.56999999999994</v>
      </c>
      <c r="F31" s="97"/>
      <c r="G31" s="46"/>
      <c r="H31" s="46">
        <f>230.75+3552.02</f>
        <v>3782.77</v>
      </c>
      <c r="I31" s="46">
        <f>1+20</f>
        <v>21</v>
      </c>
      <c r="J31" s="46"/>
      <c r="K31" s="46"/>
      <c r="L31" s="46"/>
      <c r="M31" s="46"/>
      <c r="N31" s="46"/>
      <c r="O31" s="98"/>
      <c r="P31" s="62">
        <f>F31+H31+J31+L31+N31</f>
        <v>3782.77</v>
      </c>
      <c r="Q31" s="57"/>
      <c r="R31" s="52"/>
      <c r="S31" s="52"/>
      <c r="T31" s="52"/>
      <c r="U31" s="52"/>
      <c r="V31" s="52"/>
      <c r="W31" s="52"/>
      <c r="X31" s="52"/>
      <c r="Y31" s="52"/>
      <c r="Z31" s="96"/>
      <c r="AA31" s="88">
        <v>0</v>
      </c>
      <c r="AB31" s="104">
        <f t="shared" si="2"/>
        <v>3782.77</v>
      </c>
    </row>
    <row r="32" spans="1:28" x14ac:dyDescent="0.25">
      <c r="A32" s="57">
        <v>25</v>
      </c>
      <c r="B32" s="45" t="s">
        <v>164</v>
      </c>
      <c r="C32" s="47">
        <v>69.19</v>
      </c>
      <c r="D32" s="47">
        <v>88.62</v>
      </c>
      <c r="E32" s="47">
        <f t="shared" si="0"/>
        <v>966.29</v>
      </c>
      <c r="F32" s="97"/>
      <c r="G32" s="46"/>
      <c r="H32" s="46"/>
      <c r="I32" s="46"/>
      <c r="J32" s="46"/>
      <c r="K32" s="46"/>
      <c r="L32" s="46"/>
      <c r="M32" s="46"/>
      <c r="N32" s="46"/>
      <c r="O32" s="98"/>
      <c r="P32" s="62">
        <f t="shared" si="1"/>
        <v>0</v>
      </c>
      <c r="Q32" s="57"/>
      <c r="R32" s="52"/>
      <c r="S32" s="52"/>
      <c r="T32" s="52"/>
      <c r="U32" s="52"/>
      <c r="V32" s="52"/>
      <c r="W32" s="52"/>
      <c r="X32" s="52"/>
      <c r="Y32" s="52"/>
      <c r="Z32" s="96"/>
      <c r="AA32" s="87">
        <f t="shared" si="3"/>
        <v>0</v>
      </c>
      <c r="AB32" s="104">
        <f t="shared" si="2"/>
        <v>0</v>
      </c>
    </row>
    <row r="33" spans="1:28" x14ac:dyDescent="0.25">
      <c r="A33" s="57">
        <v>26</v>
      </c>
      <c r="B33" s="45" t="s">
        <v>165</v>
      </c>
      <c r="C33" s="47">
        <v>79.88</v>
      </c>
      <c r="D33" s="47">
        <v>102.19</v>
      </c>
      <c r="E33" s="47">
        <f t="shared" si="0"/>
        <v>1114.73</v>
      </c>
      <c r="F33" s="97"/>
      <c r="G33" s="46"/>
      <c r="H33" s="46">
        <v>1422.8</v>
      </c>
      <c r="I33" s="46">
        <v>6</v>
      </c>
      <c r="J33" s="46"/>
      <c r="K33" s="46"/>
      <c r="L33" s="46"/>
      <c r="M33" s="46"/>
      <c r="N33" s="46"/>
      <c r="O33" s="98"/>
      <c r="P33" s="62">
        <f t="shared" si="1"/>
        <v>1422.8</v>
      </c>
      <c r="Q33" s="57"/>
      <c r="R33" s="52"/>
      <c r="S33" s="52"/>
      <c r="T33" s="52"/>
      <c r="U33" s="52"/>
      <c r="V33" s="52"/>
      <c r="W33" s="52"/>
      <c r="X33" s="52"/>
      <c r="Y33" s="52"/>
      <c r="Z33" s="96"/>
      <c r="AA33" s="87">
        <f t="shared" si="3"/>
        <v>0</v>
      </c>
      <c r="AB33" s="104">
        <f t="shared" si="2"/>
        <v>1422.8</v>
      </c>
    </row>
    <row r="34" spans="1:28" x14ac:dyDescent="0.25">
      <c r="A34" s="57">
        <v>27</v>
      </c>
      <c r="B34" s="45" t="s">
        <v>166</v>
      </c>
      <c r="C34" s="47">
        <v>17.64</v>
      </c>
      <c r="D34" s="47">
        <v>22.63</v>
      </c>
      <c r="E34" s="47">
        <f t="shared" si="0"/>
        <v>246.61</v>
      </c>
      <c r="F34" s="97"/>
      <c r="G34" s="46"/>
      <c r="H34" s="46"/>
      <c r="I34" s="46"/>
      <c r="J34" s="46"/>
      <c r="K34" s="46"/>
      <c r="L34" s="46"/>
      <c r="M34" s="46"/>
      <c r="N34" s="46"/>
      <c r="O34" s="98"/>
      <c r="P34" s="62">
        <f t="shared" si="1"/>
        <v>0</v>
      </c>
      <c r="Q34" s="57"/>
      <c r="R34" s="52"/>
      <c r="S34" s="52"/>
      <c r="T34" s="52"/>
      <c r="U34" s="52"/>
      <c r="V34" s="52"/>
      <c r="W34" s="52"/>
      <c r="X34" s="52"/>
      <c r="Y34" s="52"/>
      <c r="Z34" s="96"/>
      <c r="AA34" s="87">
        <f t="shared" si="3"/>
        <v>0</v>
      </c>
      <c r="AB34" s="104">
        <f t="shared" si="2"/>
        <v>0</v>
      </c>
    </row>
    <row r="35" spans="1:28" x14ac:dyDescent="0.25">
      <c r="A35" s="57">
        <v>28</v>
      </c>
      <c r="B35" s="45" t="s">
        <v>167</v>
      </c>
      <c r="C35" s="47">
        <v>127.78</v>
      </c>
      <c r="D35" s="47">
        <v>163.63</v>
      </c>
      <c r="E35" s="47">
        <f t="shared" si="0"/>
        <v>1784.31</v>
      </c>
      <c r="F35" s="97"/>
      <c r="G35" s="46"/>
      <c r="H35" s="46"/>
      <c r="I35" s="46"/>
      <c r="J35" s="46"/>
      <c r="K35" s="46"/>
      <c r="L35" s="46"/>
      <c r="M35" s="46"/>
      <c r="N35" s="46"/>
      <c r="O35" s="98"/>
      <c r="P35" s="62">
        <f t="shared" si="1"/>
        <v>0</v>
      </c>
      <c r="Q35" s="57"/>
      <c r="R35" s="52"/>
      <c r="S35" s="52"/>
      <c r="T35" s="52"/>
      <c r="U35" s="52"/>
      <c r="V35" s="52"/>
      <c r="W35" s="52"/>
      <c r="X35" s="52"/>
      <c r="Y35" s="52"/>
      <c r="Z35" s="96"/>
      <c r="AA35" s="87">
        <f t="shared" si="3"/>
        <v>0</v>
      </c>
      <c r="AB35" s="104">
        <f t="shared" si="2"/>
        <v>0</v>
      </c>
    </row>
    <row r="36" spans="1:28" x14ac:dyDescent="0.25">
      <c r="A36" s="57">
        <v>29</v>
      </c>
      <c r="B36" s="45" t="s">
        <v>168</v>
      </c>
      <c r="C36" s="47">
        <v>125.73</v>
      </c>
      <c r="D36" s="47">
        <v>161.22</v>
      </c>
      <c r="E36" s="47">
        <f t="shared" si="0"/>
        <v>1757.19</v>
      </c>
      <c r="F36" s="97"/>
      <c r="G36" s="46"/>
      <c r="H36" s="46"/>
      <c r="I36" s="46"/>
      <c r="J36" s="46"/>
      <c r="K36" s="46"/>
      <c r="L36" s="46"/>
      <c r="M36" s="46"/>
      <c r="N36" s="46"/>
      <c r="O36" s="98"/>
      <c r="P36" s="62">
        <f t="shared" si="1"/>
        <v>0</v>
      </c>
      <c r="Q36" s="57"/>
      <c r="R36" s="52"/>
      <c r="S36" s="52"/>
      <c r="T36" s="52"/>
      <c r="U36" s="52"/>
      <c r="V36" s="52"/>
      <c r="W36" s="52"/>
      <c r="X36" s="52"/>
      <c r="Y36" s="52"/>
      <c r="Z36" s="96"/>
      <c r="AA36" s="87">
        <f t="shared" si="3"/>
        <v>0</v>
      </c>
      <c r="AB36" s="104">
        <f t="shared" si="2"/>
        <v>0</v>
      </c>
    </row>
    <row r="37" spans="1:28" x14ac:dyDescent="0.25">
      <c r="A37" s="57">
        <v>30</v>
      </c>
      <c r="B37" s="45" t="s">
        <v>169</v>
      </c>
      <c r="C37" s="47">
        <v>108.84</v>
      </c>
      <c r="D37" s="47">
        <v>139.5</v>
      </c>
      <c r="E37" s="47">
        <f t="shared" si="0"/>
        <v>1520.7</v>
      </c>
      <c r="F37" s="97"/>
      <c r="G37" s="46"/>
      <c r="H37" s="46"/>
      <c r="I37" s="46"/>
      <c r="J37" s="46"/>
      <c r="K37" s="46"/>
      <c r="L37" s="46"/>
      <c r="M37" s="46"/>
      <c r="N37" s="46"/>
      <c r="O37" s="98"/>
      <c r="P37" s="62">
        <f t="shared" si="1"/>
        <v>0</v>
      </c>
      <c r="Q37" s="57"/>
      <c r="R37" s="52"/>
      <c r="S37" s="52"/>
      <c r="T37" s="52"/>
      <c r="U37" s="52"/>
      <c r="V37" s="52"/>
      <c r="W37" s="52"/>
      <c r="X37" s="52"/>
      <c r="Y37" s="52"/>
      <c r="Z37" s="96"/>
      <c r="AA37" s="87">
        <f t="shared" si="3"/>
        <v>0</v>
      </c>
      <c r="AB37" s="104">
        <f t="shared" si="2"/>
        <v>0</v>
      </c>
    </row>
    <row r="38" spans="1:28" x14ac:dyDescent="0.25">
      <c r="A38" s="57">
        <v>31</v>
      </c>
      <c r="B38" s="45" t="s">
        <v>170</v>
      </c>
      <c r="C38" s="47">
        <v>109.32</v>
      </c>
      <c r="D38" s="47">
        <v>139.84</v>
      </c>
      <c r="E38" s="47">
        <f t="shared" si="0"/>
        <v>1525.48</v>
      </c>
      <c r="F38" s="97"/>
      <c r="G38" s="46"/>
      <c r="H38" s="46">
        <f>2660.32+2589.26</f>
        <v>5249.58</v>
      </c>
      <c r="I38" s="46">
        <f>18+27</f>
        <v>45</v>
      </c>
      <c r="J38" s="46"/>
      <c r="K38" s="46"/>
      <c r="L38" s="46"/>
      <c r="M38" s="46"/>
      <c r="N38" s="46"/>
      <c r="O38" s="98"/>
      <c r="P38" s="62">
        <f>F38+H38+J38+L38+N38</f>
        <v>5249.58</v>
      </c>
      <c r="Q38" s="57"/>
      <c r="R38" s="52"/>
      <c r="S38" s="52"/>
      <c r="T38" s="52"/>
      <c r="U38" s="52"/>
      <c r="V38" s="52"/>
      <c r="W38" s="52"/>
      <c r="X38" s="52"/>
      <c r="Y38" s="52"/>
      <c r="Z38" s="96"/>
      <c r="AA38" s="87">
        <f t="shared" si="3"/>
        <v>0</v>
      </c>
      <c r="AB38" s="104">
        <f t="shared" si="2"/>
        <v>5249.58</v>
      </c>
    </row>
    <row r="39" spans="1:28" x14ac:dyDescent="0.25">
      <c r="A39" s="57">
        <v>32</v>
      </c>
      <c r="B39" s="45" t="s">
        <v>171</v>
      </c>
      <c r="C39" s="47">
        <v>100.15</v>
      </c>
      <c r="D39" s="47">
        <v>128.19999999999999</v>
      </c>
      <c r="E39" s="47">
        <f t="shared" si="0"/>
        <v>1398.1499999999999</v>
      </c>
      <c r="F39" s="97"/>
      <c r="G39" s="46"/>
      <c r="H39" s="46"/>
      <c r="I39" s="46"/>
      <c r="J39" s="46"/>
      <c r="K39" s="46"/>
      <c r="L39" s="46"/>
      <c r="M39" s="46"/>
      <c r="N39" s="46"/>
      <c r="O39" s="98"/>
      <c r="P39" s="62">
        <f t="shared" si="1"/>
        <v>0</v>
      </c>
      <c r="Q39" s="57"/>
      <c r="R39" s="52"/>
      <c r="S39" s="52"/>
      <c r="T39" s="52"/>
      <c r="U39" s="52"/>
      <c r="V39" s="52"/>
      <c r="W39" s="52"/>
      <c r="X39" s="52"/>
      <c r="Y39" s="52"/>
      <c r="Z39" s="96"/>
      <c r="AA39" s="87">
        <f t="shared" si="3"/>
        <v>0</v>
      </c>
      <c r="AB39" s="104">
        <f t="shared" si="2"/>
        <v>0</v>
      </c>
    </row>
    <row r="40" spans="1:28" x14ac:dyDescent="0.25">
      <c r="A40" s="57">
        <v>33</v>
      </c>
      <c r="B40" s="45" t="s">
        <v>172</v>
      </c>
      <c r="C40" s="47">
        <v>53.64</v>
      </c>
      <c r="D40" s="47">
        <v>68.540000000000006</v>
      </c>
      <c r="E40" s="47">
        <f t="shared" si="0"/>
        <v>747.98</v>
      </c>
      <c r="F40" s="97"/>
      <c r="G40" s="46"/>
      <c r="H40" s="46"/>
      <c r="I40" s="46"/>
      <c r="J40" s="46"/>
      <c r="K40" s="46"/>
      <c r="L40" s="46"/>
      <c r="M40" s="46"/>
      <c r="N40" s="46"/>
      <c r="O40" s="98"/>
      <c r="P40" s="62">
        <f t="shared" si="1"/>
        <v>0</v>
      </c>
      <c r="Q40" s="57"/>
      <c r="R40" s="52"/>
      <c r="S40" s="52"/>
      <c r="T40" s="52"/>
      <c r="U40" s="52"/>
      <c r="V40" s="52"/>
      <c r="W40" s="52"/>
      <c r="X40" s="52"/>
      <c r="Y40" s="52"/>
      <c r="Z40" s="96"/>
      <c r="AA40" s="87">
        <f t="shared" si="3"/>
        <v>0</v>
      </c>
      <c r="AB40" s="104">
        <f t="shared" si="2"/>
        <v>0</v>
      </c>
    </row>
    <row r="41" spans="1:28" x14ac:dyDescent="0.25">
      <c r="A41" s="57">
        <v>34</v>
      </c>
      <c r="B41" s="45" t="s">
        <v>173</v>
      </c>
      <c r="C41" s="47">
        <v>64.62</v>
      </c>
      <c r="D41" s="47">
        <v>82.57</v>
      </c>
      <c r="E41" s="47">
        <f t="shared" si="0"/>
        <v>901.09</v>
      </c>
      <c r="F41" s="97"/>
      <c r="G41" s="46"/>
      <c r="H41" s="46"/>
      <c r="I41" s="46"/>
      <c r="J41" s="46"/>
      <c r="K41" s="46"/>
      <c r="L41" s="46"/>
      <c r="M41" s="46"/>
      <c r="N41" s="46"/>
      <c r="O41" s="98"/>
      <c r="P41" s="62">
        <f t="shared" si="1"/>
        <v>0</v>
      </c>
      <c r="Q41" s="57"/>
      <c r="R41" s="52"/>
      <c r="S41" s="52"/>
      <c r="T41" s="52"/>
      <c r="U41" s="52"/>
      <c r="V41" s="52"/>
      <c r="W41" s="52"/>
      <c r="X41" s="52"/>
      <c r="Y41" s="52"/>
      <c r="Z41" s="96"/>
      <c r="AA41" s="87">
        <f t="shared" si="3"/>
        <v>0</v>
      </c>
      <c r="AB41" s="104">
        <f t="shared" si="2"/>
        <v>0</v>
      </c>
    </row>
    <row r="42" spans="1:28" x14ac:dyDescent="0.25">
      <c r="A42" s="57">
        <v>35</v>
      </c>
      <c r="B42" s="45" t="s">
        <v>174</v>
      </c>
      <c r="C42" s="47">
        <v>65.91</v>
      </c>
      <c r="D42" s="47">
        <v>84.12</v>
      </c>
      <c r="E42" s="47">
        <f t="shared" si="0"/>
        <v>918.39</v>
      </c>
      <c r="F42" s="97"/>
      <c r="G42" s="46"/>
      <c r="H42" s="46">
        <v>1491.58</v>
      </c>
      <c r="I42" s="46">
        <v>4</v>
      </c>
      <c r="J42" s="46"/>
      <c r="K42" s="46"/>
      <c r="L42" s="46"/>
      <c r="M42" s="46"/>
      <c r="N42" s="46"/>
      <c r="O42" s="98"/>
      <c r="P42" s="62">
        <f t="shared" si="1"/>
        <v>1491.58</v>
      </c>
      <c r="Q42" s="57"/>
      <c r="R42" s="52"/>
      <c r="S42" s="52"/>
      <c r="T42" s="52"/>
      <c r="U42" s="52"/>
      <c r="V42" s="52"/>
      <c r="W42" s="52"/>
      <c r="X42" s="52"/>
      <c r="Y42" s="52"/>
      <c r="Z42" s="96"/>
      <c r="AA42" s="87">
        <f t="shared" si="3"/>
        <v>0</v>
      </c>
      <c r="AB42" s="104">
        <f t="shared" si="2"/>
        <v>1491.58</v>
      </c>
    </row>
    <row r="43" spans="1:28" x14ac:dyDescent="0.25">
      <c r="A43" s="57">
        <v>36</v>
      </c>
      <c r="B43" s="45" t="s">
        <v>175</v>
      </c>
      <c r="C43" s="47">
        <v>105.8</v>
      </c>
      <c r="D43" s="47">
        <v>135.35</v>
      </c>
      <c r="E43" s="47">
        <f t="shared" si="0"/>
        <v>1476.4499999999998</v>
      </c>
      <c r="F43" s="97"/>
      <c r="G43" s="46"/>
      <c r="H43" s="46"/>
      <c r="I43" s="46"/>
      <c r="J43" s="46"/>
      <c r="K43" s="46"/>
      <c r="L43" s="46"/>
      <c r="M43" s="46"/>
      <c r="N43" s="46"/>
      <c r="O43" s="98"/>
      <c r="P43" s="62">
        <f t="shared" si="1"/>
        <v>0</v>
      </c>
      <c r="Q43" s="57"/>
      <c r="R43" s="52"/>
      <c r="S43" s="52"/>
      <c r="T43" s="52"/>
      <c r="U43" s="52"/>
      <c r="V43" s="52"/>
      <c r="W43" s="52"/>
      <c r="X43" s="52"/>
      <c r="Y43" s="52"/>
      <c r="Z43" s="96"/>
      <c r="AA43" s="87">
        <f t="shared" si="3"/>
        <v>0</v>
      </c>
      <c r="AB43" s="104">
        <f t="shared" si="2"/>
        <v>0</v>
      </c>
    </row>
    <row r="44" spans="1:28" x14ac:dyDescent="0.25">
      <c r="A44" s="57">
        <v>37</v>
      </c>
      <c r="B44" s="45" t="s">
        <v>176</v>
      </c>
      <c r="C44" s="47">
        <v>79.88</v>
      </c>
      <c r="D44" s="47">
        <v>102.11</v>
      </c>
      <c r="E44" s="47">
        <f t="shared" si="0"/>
        <v>1114.17</v>
      </c>
      <c r="F44" s="97"/>
      <c r="G44" s="46"/>
      <c r="H44" s="46">
        <v>558.77</v>
      </c>
      <c r="I44" s="46">
        <v>6</v>
      </c>
      <c r="J44" s="46"/>
      <c r="K44" s="46"/>
      <c r="L44" s="46"/>
      <c r="M44" s="46"/>
      <c r="N44" s="46">
        <v>241.95</v>
      </c>
      <c r="O44" s="98" t="s">
        <v>177</v>
      </c>
      <c r="P44" s="62">
        <f t="shared" si="1"/>
        <v>800.72</v>
      </c>
      <c r="Q44" s="57"/>
      <c r="R44" s="52"/>
      <c r="S44" s="52"/>
      <c r="T44" s="52"/>
      <c r="U44" s="52"/>
      <c r="V44" s="52"/>
      <c r="W44" s="52"/>
      <c r="X44" s="52"/>
      <c r="Y44" s="52"/>
      <c r="Z44" s="96"/>
      <c r="AA44" s="87">
        <f t="shared" si="3"/>
        <v>0</v>
      </c>
      <c r="AB44" s="104">
        <f t="shared" si="2"/>
        <v>800.72</v>
      </c>
    </row>
    <row r="45" spans="1:28" x14ac:dyDescent="0.25">
      <c r="A45" s="57">
        <v>38</v>
      </c>
      <c r="B45" s="45" t="s">
        <v>178</v>
      </c>
      <c r="C45" s="47">
        <v>102.12</v>
      </c>
      <c r="D45" s="47">
        <v>130.94999999999999</v>
      </c>
      <c r="E45" s="47">
        <f t="shared" si="0"/>
        <v>1427.25</v>
      </c>
      <c r="F45" s="97"/>
      <c r="G45" s="46"/>
      <c r="H45" s="46"/>
      <c r="I45" s="46"/>
      <c r="J45" s="46"/>
      <c r="K45" s="46"/>
      <c r="L45" s="46"/>
      <c r="M45" s="46"/>
      <c r="N45" s="46"/>
      <c r="O45" s="98"/>
      <c r="P45" s="62">
        <f t="shared" si="1"/>
        <v>0</v>
      </c>
      <c r="Q45" s="57"/>
      <c r="R45" s="52"/>
      <c r="S45" s="52"/>
      <c r="T45" s="52"/>
      <c r="U45" s="52"/>
      <c r="V45" s="52"/>
      <c r="W45" s="52"/>
      <c r="X45" s="52"/>
      <c r="Y45" s="52"/>
      <c r="Z45" s="96"/>
      <c r="AA45" s="87">
        <f t="shared" si="3"/>
        <v>0</v>
      </c>
      <c r="AB45" s="104">
        <f t="shared" si="2"/>
        <v>0</v>
      </c>
    </row>
    <row r="46" spans="1:28" x14ac:dyDescent="0.25">
      <c r="A46" s="57">
        <v>39</v>
      </c>
      <c r="B46" s="45" t="s">
        <v>179</v>
      </c>
      <c r="C46" s="47">
        <v>64.84</v>
      </c>
      <c r="D46" s="47">
        <v>82.97</v>
      </c>
      <c r="E46" s="47">
        <f t="shared" si="0"/>
        <v>904.99</v>
      </c>
      <c r="F46" s="97"/>
      <c r="G46" s="46"/>
      <c r="H46" s="46"/>
      <c r="I46" s="46"/>
      <c r="J46" s="46"/>
      <c r="K46" s="46"/>
      <c r="L46" s="46"/>
      <c r="M46" s="46"/>
      <c r="N46" s="46"/>
      <c r="O46" s="98"/>
      <c r="P46" s="62">
        <f t="shared" si="1"/>
        <v>0</v>
      </c>
      <c r="Q46" s="57"/>
      <c r="R46" s="52"/>
      <c r="S46" s="52"/>
      <c r="T46" s="52"/>
      <c r="U46" s="52"/>
      <c r="V46" s="52"/>
      <c r="W46" s="52"/>
      <c r="X46" s="52"/>
      <c r="Y46" s="52"/>
      <c r="Z46" s="96"/>
      <c r="AA46" s="87">
        <f t="shared" si="3"/>
        <v>0</v>
      </c>
      <c r="AB46" s="104">
        <f t="shared" si="2"/>
        <v>0</v>
      </c>
    </row>
    <row r="47" spans="1:28" x14ac:dyDescent="0.25">
      <c r="A47" s="57">
        <v>40</v>
      </c>
      <c r="B47" s="45" t="s">
        <v>180</v>
      </c>
      <c r="C47" s="47">
        <v>153.65</v>
      </c>
      <c r="D47" s="47">
        <v>205.45</v>
      </c>
      <c r="E47" s="47">
        <f t="shared" si="0"/>
        <v>2206.3999999999996</v>
      </c>
      <c r="F47" s="97">
        <v>1792.99</v>
      </c>
      <c r="G47" s="46" t="s">
        <v>181</v>
      </c>
      <c r="H47" s="46">
        <v>1691.73</v>
      </c>
      <c r="I47" s="46">
        <v>15.7</v>
      </c>
      <c r="J47" s="46"/>
      <c r="K47" s="46"/>
      <c r="L47" s="46"/>
      <c r="M47" s="46"/>
      <c r="N47" s="46"/>
      <c r="O47" s="98"/>
      <c r="P47" s="62">
        <f t="shared" si="1"/>
        <v>3484.7200000000003</v>
      </c>
      <c r="Q47" s="57"/>
      <c r="R47" s="52"/>
      <c r="S47" s="52"/>
      <c r="T47" s="52"/>
      <c r="U47" s="52"/>
      <c r="V47" s="52"/>
      <c r="W47" s="52"/>
      <c r="X47" s="52"/>
      <c r="Y47" s="52"/>
      <c r="Z47" s="96"/>
      <c r="AA47" s="87">
        <f t="shared" si="3"/>
        <v>0</v>
      </c>
      <c r="AB47" s="104">
        <f t="shared" si="2"/>
        <v>3484.7200000000003</v>
      </c>
    </row>
    <row r="48" spans="1:28" x14ac:dyDescent="0.25">
      <c r="A48" s="57">
        <v>41</v>
      </c>
      <c r="B48" s="45" t="s">
        <v>182</v>
      </c>
      <c r="C48" s="47">
        <v>77.38</v>
      </c>
      <c r="D48" s="47">
        <v>99.03</v>
      </c>
      <c r="E48" s="47">
        <f t="shared" si="0"/>
        <v>1080.1100000000001</v>
      </c>
      <c r="F48" s="97"/>
      <c r="G48" s="46"/>
      <c r="H48" s="46"/>
      <c r="I48" s="46"/>
      <c r="J48" s="46"/>
      <c r="K48" s="46"/>
      <c r="L48" s="46"/>
      <c r="M48" s="46"/>
      <c r="N48" s="46"/>
      <c r="O48" s="98"/>
      <c r="P48" s="62">
        <f t="shared" si="1"/>
        <v>0</v>
      </c>
      <c r="Q48" s="57"/>
      <c r="R48" s="52"/>
      <c r="S48" s="52"/>
      <c r="T48" s="52"/>
      <c r="U48" s="52"/>
      <c r="V48" s="52"/>
      <c r="W48" s="52"/>
      <c r="X48" s="52"/>
      <c r="Y48" s="52"/>
      <c r="Z48" s="96"/>
      <c r="AA48" s="87">
        <f t="shared" si="3"/>
        <v>0</v>
      </c>
      <c r="AB48" s="104">
        <f t="shared" si="2"/>
        <v>0</v>
      </c>
    </row>
    <row r="49" spans="1:28" x14ac:dyDescent="0.25">
      <c r="A49" s="57">
        <v>42</v>
      </c>
      <c r="B49" s="45" t="s">
        <v>183</v>
      </c>
      <c r="C49" s="47">
        <v>99.95</v>
      </c>
      <c r="D49" s="47">
        <v>128.16999999999999</v>
      </c>
      <c r="E49" s="47">
        <f t="shared" si="0"/>
        <v>1396.94</v>
      </c>
      <c r="F49" s="97"/>
      <c r="G49" s="46"/>
      <c r="H49" s="46"/>
      <c r="I49" s="46"/>
      <c r="J49" s="46"/>
      <c r="K49" s="46"/>
      <c r="L49" s="46"/>
      <c r="M49" s="46"/>
      <c r="N49" s="46"/>
      <c r="O49" s="98"/>
      <c r="P49" s="62">
        <f t="shared" si="1"/>
        <v>0</v>
      </c>
      <c r="Q49" s="57"/>
      <c r="R49" s="52"/>
      <c r="S49" s="52"/>
      <c r="T49" s="52"/>
      <c r="U49" s="52"/>
      <c r="V49" s="52"/>
      <c r="W49" s="52"/>
      <c r="X49" s="52"/>
      <c r="Y49" s="52"/>
      <c r="Z49" s="96"/>
      <c r="AA49" s="87">
        <f t="shared" si="3"/>
        <v>0</v>
      </c>
      <c r="AB49" s="104">
        <f t="shared" si="2"/>
        <v>0</v>
      </c>
    </row>
    <row r="50" spans="1:28" x14ac:dyDescent="0.25">
      <c r="A50" s="57">
        <v>43</v>
      </c>
      <c r="B50" s="45" t="s">
        <v>184</v>
      </c>
      <c r="C50" s="47">
        <v>67.34</v>
      </c>
      <c r="D50" s="47">
        <v>86.11</v>
      </c>
      <c r="E50" s="47">
        <f t="shared" si="0"/>
        <v>939.47</v>
      </c>
      <c r="F50" s="97"/>
      <c r="G50" s="46"/>
      <c r="H50" s="46">
        <v>1209.72</v>
      </c>
      <c r="I50" s="46">
        <v>12</v>
      </c>
      <c r="J50" s="46"/>
      <c r="K50" s="46"/>
      <c r="L50" s="46"/>
      <c r="M50" s="46"/>
      <c r="N50" s="46"/>
      <c r="O50" s="98"/>
      <c r="P50" s="62">
        <f t="shared" si="1"/>
        <v>1209.72</v>
      </c>
      <c r="Q50" s="57"/>
      <c r="R50" s="52"/>
      <c r="S50" s="52"/>
      <c r="T50" s="52"/>
      <c r="U50" s="52"/>
      <c r="V50" s="52"/>
      <c r="W50" s="52"/>
      <c r="X50" s="52"/>
      <c r="Y50" s="52"/>
      <c r="Z50" s="96"/>
      <c r="AA50" s="87">
        <f t="shared" si="3"/>
        <v>0</v>
      </c>
      <c r="AB50" s="104">
        <f t="shared" si="2"/>
        <v>1209.72</v>
      </c>
    </row>
    <row r="51" spans="1:28" x14ac:dyDescent="0.25">
      <c r="A51" s="57">
        <v>44</v>
      </c>
      <c r="B51" s="45" t="s">
        <v>185</v>
      </c>
      <c r="C51" s="47">
        <v>112.31</v>
      </c>
      <c r="D51" s="47">
        <v>143.69999999999999</v>
      </c>
      <c r="E51" s="47">
        <f t="shared" si="0"/>
        <v>1567.4499999999998</v>
      </c>
      <c r="F51" s="97"/>
      <c r="G51" s="46"/>
      <c r="H51" s="46"/>
      <c r="I51" s="46"/>
      <c r="J51" s="46"/>
      <c r="K51" s="46"/>
      <c r="L51" s="46"/>
      <c r="M51" s="46"/>
      <c r="N51" s="46"/>
      <c r="O51" s="98"/>
      <c r="P51" s="62">
        <f t="shared" si="1"/>
        <v>0</v>
      </c>
      <c r="Q51" s="57"/>
      <c r="R51" s="52"/>
      <c r="S51" s="52"/>
      <c r="T51" s="52"/>
      <c r="U51" s="52"/>
      <c r="V51" s="52"/>
      <c r="W51" s="52"/>
      <c r="X51" s="52"/>
      <c r="Y51" s="52"/>
      <c r="Z51" s="96"/>
      <c r="AA51" s="87">
        <f t="shared" si="3"/>
        <v>0</v>
      </c>
      <c r="AB51" s="104">
        <f t="shared" si="2"/>
        <v>0</v>
      </c>
    </row>
    <row r="52" spans="1:28" x14ac:dyDescent="0.25">
      <c r="A52" s="57">
        <v>45</v>
      </c>
      <c r="B52" s="45" t="s">
        <v>186</v>
      </c>
      <c r="C52" s="47">
        <v>117.01</v>
      </c>
      <c r="D52" s="47">
        <v>149.66</v>
      </c>
      <c r="E52" s="47">
        <f t="shared" si="0"/>
        <v>1632.67</v>
      </c>
      <c r="F52" s="97"/>
      <c r="G52" s="46"/>
      <c r="H52" s="46"/>
      <c r="I52" s="46"/>
      <c r="J52" s="46"/>
      <c r="K52" s="46"/>
      <c r="L52" s="46"/>
      <c r="M52" s="46"/>
      <c r="N52" s="46"/>
      <c r="O52" s="98"/>
      <c r="P52" s="62">
        <f t="shared" si="1"/>
        <v>0</v>
      </c>
      <c r="Q52" s="57"/>
      <c r="R52" s="52"/>
      <c r="S52" s="52"/>
      <c r="T52" s="52"/>
      <c r="U52" s="52"/>
      <c r="V52" s="52"/>
      <c r="W52" s="52"/>
      <c r="X52" s="52"/>
      <c r="Y52" s="52"/>
      <c r="Z52" s="96"/>
      <c r="AA52" s="87">
        <f t="shared" si="3"/>
        <v>0</v>
      </c>
      <c r="AB52" s="104">
        <f t="shared" si="2"/>
        <v>0</v>
      </c>
    </row>
    <row r="53" spans="1:28" x14ac:dyDescent="0.25">
      <c r="A53" s="57">
        <v>46</v>
      </c>
      <c r="B53" s="45" t="s">
        <v>187</v>
      </c>
      <c r="C53" s="47">
        <v>106.38</v>
      </c>
      <c r="D53" s="47">
        <v>136.06</v>
      </c>
      <c r="E53" s="47">
        <f t="shared" si="0"/>
        <v>1484.3200000000002</v>
      </c>
      <c r="F53" s="97"/>
      <c r="G53" s="46"/>
      <c r="H53" s="46"/>
      <c r="I53" s="46"/>
      <c r="J53" s="46"/>
      <c r="K53" s="46"/>
      <c r="L53" s="46"/>
      <c r="M53" s="46"/>
      <c r="N53" s="46"/>
      <c r="O53" s="98"/>
      <c r="P53" s="62">
        <f t="shared" si="1"/>
        <v>0</v>
      </c>
      <c r="Q53" s="57"/>
      <c r="R53" s="52"/>
      <c r="S53" s="52"/>
      <c r="T53" s="52"/>
      <c r="U53" s="52"/>
      <c r="V53" s="52"/>
      <c r="W53" s="52"/>
      <c r="X53" s="52"/>
      <c r="Y53" s="52"/>
      <c r="Z53" s="96"/>
      <c r="AA53" s="87">
        <f t="shared" si="3"/>
        <v>0</v>
      </c>
      <c r="AB53" s="104">
        <f t="shared" si="2"/>
        <v>0</v>
      </c>
    </row>
    <row r="54" spans="1:28" x14ac:dyDescent="0.25">
      <c r="A54" s="57">
        <v>47</v>
      </c>
      <c r="B54" s="45" t="s">
        <v>188</v>
      </c>
      <c r="C54" s="47">
        <v>140.49</v>
      </c>
      <c r="D54" s="47">
        <v>179.99</v>
      </c>
      <c r="E54" s="47">
        <f t="shared" si="0"/>
        <v>1962.38</v>
      </c>
      <c r="F54" s="97"/>
      <c r="G54" s="46"/>
      <c r="H54" s="46"/>
      <c r="I54" s="46"/>
      <c r="J54" s="46"/>
      <c r="K54" s="46"/>
      <c r="L54" s="46"/>
      <c r="M54" s="46"/>
      <c r="N54" s="46"/>
      <c r="O54" s="98"/>
      <c r="P54" s="62">
        <f t="shared" si="1"/>
        <v>0</v>
      </c>
      <c r="Q54" s="57"/>
      <c r="R54" s="52"/>
      <c r="S54" s="52"/>
      <c r="T54" s="52"/>
      <c r="U54" s="52"/>
      <c r="V54" s="52"/>
      <c r="W54" s="52"/>
      <c r="X54" s="52"/>
      <c r="Y54" s="52"/>
      <c r="Z54" s="96"/>
      <c r="AA54" s="87">
        <f t="shared" si="3"/>
        <v>0</v>
      </c>
      <c r="AB54" s="104">
        <f t="shared" si="2"/>
        <v>0</v>
      </c>
    </row>
    <row r="55" spans="1:28" x14ac:dyDescent="0.25">
      <c r="A55" s="57">
        <v>48</v>
      </c>
      <c r="B55" s="45" t="s">
        <v>189</v>
      </c>
      <c r="C55" s="47">
        <v>48.53</v>
      </c>
      <c r="D55" s="47">
        <v>62.11</v>
      </c>
      <c r="E55" s="47">
        <f t="shared" si="0"/>
        <v>677.42</v>
      </c>
      <c r="F55" s="97"/>
      <c r="G55" s="46"/>
      <c r="H55" s="46"/>
      <c r="I55" s="46"/>
      <c r="J55" s="46"/>
      <c r="K55" s="46"/>
      <c r="L55" s="46"/>
      <c r="M55" s="46"/>
      <c r="N55" s="46"/>
      <c r="O55" s="98"/>
      <c r="P55" s="62">
        <f t="shared" si="1"/>
        <v>0</v>
      </c>
      <c r="Q55" s="57"/>
      <c r="R55" s="52"/>
      <c r="S55" s="52"/>
      <c r="T55" s="52"/>
      <c r="U55" s="52"/>
      <c r="V55" s="52"/>
      <c r="W55" s="52"/>
      <c r="X55" s="52"/>
      <c r="Y55" s="52"/>
      <c r="Z55" s="96"/>
      <c r="AA55" s="87">
        <f t="shared" si="3"/>
        <v>0</v>
      </c>
      <c r="AB55" s="104">
        <f t="shared" si="2"/>
        <v>0</v>
      </c>
    </row>
    <row r="56" spans="1:28" x14ac:dyDescent="0.25">
      <c r="A56" s="57">
        <v>49</v>
      </c>
      <c r="B56" s="45" t="s">
        <v>190</v>
      </c>
      <c r="C56" s="47">
        <v>115.86</v>
      </c>
      <c r="D56" s="47">
        <v>148.58000000000001</v>
      </c>
      <c r="E56" s="47">
        <f t="shared" si="0"/>
        <v>1619.3600000000001</v>
      </c>
      <c r="F56" s="97"/>
      <c r="G56" s="46"/>
      <c r="H56" s="46">
        <v>2510.65</v>
      </c>
      <c r="I56" s="46">
        <v>12</v>
      </c>
      <c r="J56" s="46"/>
      <c r="K56" s="46"/>
      <c r="L56" s="46"/>
      <c r="M56" s="46"/>
      <c r="N56" s="46"/>
      <c r="O56" s="98"/>
      <c r="P56" s="62">
        <f>F56+H56+J56+L56+N56</f>
        <v>2510.65</v>
      </c>
      <c r="Q56" s="57"/>
      <c r="R56" s="52"/>
      <c r="S56" s="52"/>
      <c r="T56" s="52"/>
      <c r="U56" s="52"/>
      <c r="V56" s="52"/>
      <c r="W56" s="52"/>
      <c r="X56" s="52"/>
      <c r="Y56" s="52"/>
      <c r="Z56" s="96"/>
      <c r="AA56" s="87">
        <f t="shared" si="3"/>
        <v>0</v>
      </c>
      <c r="AB56" s="104">
        <f t="shared" si="2"/>
        <v>2510.65</v>
      </c>
    </row>
    <row r="57" spans="1:28" x14ac:dyDescent="0.25">
      <c r="A57" s="57">
        <v>50</v>
      </c>
      <c r="B57" s="45" t="s">
        <v>191</v>
      </c>
      <c r="C57" s="47">
        <v>65.56</v>
      </c>
      <c r="D57" s="47">
        <v>83.43</v>
      </c>
      <c r="E57" s="47">
        <f t="shared" si="0"/>
        <v>911.81</v>
      </c>
      <c r="F57" s="97"/>
      <c r="G57" s="46"/>
      <c r="H57" s="46"/>
      <c r="I57" s="46"/>
      <c r="J57" s="46"/>
      <c r="K57" s="46"/>
      <c r="L57" s="46"/>
      <c r="M57" s="46"/>
      <c r="N57" s="46">
        <v>1433.48</v>
      </c>
      <c r="O57" s="98" t="s">
        <v>177</v>
      </c>
      <c r="P57" s="62">
        <f>F57+H57+J57+L57+N57</f>
        <v>1433.48</v>
      </c>
      <c r="Q57" s="57"/>
      <c r="R57" s="52"/>
      <c r="S57" s="52"/>
      <c r="T57" s="52"/>
      <c r="U57" s="52"/>
      <c r="V57" s="52"/>
      <c r="W57" s="52"/>
      <c r="X57" s="52"/>
      <c r="Y57" s="52"/>
      <c r="Z57" s="96"/>
      <c r="AA57" s="87">
        <f t="shared" si="3"/>
        <v>0</v>
      </c>
      <c r="AB57" s="104">
        <f t="shared" si="2"/>
        <v>1433.48</v>
      </c>
    </row>
    <row r="58" spans="1:28" x14ac:dyDescent="0.25">
      <c r="A58" s="57">
        <v>51</v>
      </c>
      <c r="B58" s="45" t="s">
        <v>192</v>
      </c>
      <c r="C58" s="47">
        <v>52.2</v>
      </c>
      <c r="D58" s="47">
        <v>66.180000000000007</v>
      </c>
      <c r="E58" s="47">
        <f t="shared" si="0"/>
        <v>724.26</v>
      </c>
      <c r="F58" s="97"/>
      <c r="G58" s="46"/>
      <c r="H58" s="46"/>
      <c r="I58" s="46"/>
      <c r="J58" s="46"/>
      <c r="K58" s="46"/>
      <c r="L58" s="46"/>
      <c r="M58" s="46"/>
      <c r="N58" s="46"/>
      <c r="O58" s="98"/>
      <c r="P58" s="62">
        <f t="shared" si="1"/>
        <v>0</v>
      </c>
      <c r="Q58" s="57"/>
      <c r="R58" s="52"/>
      <c r="S58" s="52"/>
      <c r="T58" s="52"/>
      <c r="U58" s="52"/>
      <c r="V58" s="52"/>
      <c r="W58" s="52"/>
      <c r="X58" s="52"/>
      <c r="Y58" s="52"/>
      <c r="Z58" s="96"/>
      <c r="AA58" s="87">
        <f t="shared" si="3"/>
        <v>0</v>
      </c>
      <c r="AB58" s="104">
        <f t="shared" si="2"/>
        <v>0</v>
      </c>
    </row>
    <row r="59" spans="1:28" x14ac:dyDescent="0.25">
      <c r="A59" s="57">
        <v>52</v>
      </c>
      <c r="B59" s="45" t="s">
        <v>193</v>
      </c>
      <c r="C59" s="47">
        <v>83.48</v>
      </c>
      <c r="D59" s="47">
        <v>107.01</v>
      </c>
      <c r="E59" s="47">
        <f t="shared" si="0"/>
        <v>1166.47</v>
      </c>
      <c r="F59" s="97"/>
      <c r="G59" s="46"/>
      <c r="H59" s="46"/>
      <c r="I59" s="46"/>
      <c r="J59" s="46"/>
      <c r="K59" s="46"/>
      <c r="L59" s="46"/>
      <c r="M59" s="46"/>
      <c r="N59" s="46"/>
      <c r="O59" s="98"/>
      <c r="P59" s="62">
        <f t="shared" si="1"/>
        <v>0</v>
      </c>
      <c r="Q59" s="57"/>
      <c r="R59" s="52"/>
      <c r="S59" s="52"/>
      <c r="T59" s="52"/>
      <c r="U59" s="52"/>
      <c r="V59" s="52"/>
      <c r="W59" s="52"/>
      <c r="X59" s="52"/>
      <c r="Y59" s="52"/>
      <c r="Z59" s="96"/>
      <c r="AA59" s="87">
        <f t="shared" si="3"/>
        <v>0</v>
      </c>
      <c r="AB59" s="104">
        <f t="shared" si="2"/>
        <v>0</v>
      </c>
    </row>
    <row r="60" spans="1:28" x14ac:dyDescent="0.25">
      <c r="A60" s="57">
        <v>53</v>
      </c>
      <c r="B60" s="45" t="s">
        <v>194</v>
      </c>
      <c r="C60" s="47">
        <v>52.58</v>
      </c>
      <c r="D60" s="47">
        <v>67.489999999999995</v>
      </c>
      <c r="E60" s="47">
        <f t="shared" si="0"/>
        <v>735.32999999999993</v>
      </c>
      <c r="F60" s="97"/>
      <c r="G60" s="46"/>
      <c r="H60" s="46">
        <v>358.05</v>
      </c>
      <c r="I60" s="46">
        <v>4</v>
      </c>
      <c r="J60" s="46"/>
      <c r="K60" s="46"/>
      <c r="L60" s="46"/>
      <c r="M60" s="46"/>
      <c r="N60" s="46"/>
      <c r="O60" s="98"/>
      <c r="P60" s="62">
        <f>F60+H60+J60+L60+N60</f>
        <v>358.05</v>
      </c>
      <c r="Q60" s="57"/>
      <c r="R60" s="52"/>
      <c r="S60" s="52"/>
      <c r="T60" s="52"/>
      <c r="U60" s="52"/>
      <c r="V60" s="52"/>
      <c r="W60" s="52"/>
      <c r="X60" s="52"/>
      <c r="Y60" s="52"/>
      <c r="Z60" s="96"/>
      <c r="AA60" s="87">
        <f t="shared" si="3"/>
        <v>0</v>
      </c>
      <c r="AB60" s="104">
        <f t="shared" si="2"/>
        <v>358.05</v>
      </c>
    </row>
    <row r="61" spans="1:28" x14ac:dyDescent="0.25">
      <c r="A61" s="57">
        <v>54</v>
      </c>
      <c r="B61" s="45" t="s">
        <v>195</v>
      </c>
      <c r="C61" s="47">
        <v>58.73</v>
      </c>
      <c r="D61" s="47">
        <v>73.53</v>
      </c>
      <c r="E61" s="47">
        <f t="shared" si="0"/>
        <v>808.36</v>
      </c>
      <c r="F61" s="97"/>
      <c r="G61" s="46"/>
      <c r="H61" s="46"/>
      <c r="I61" s="46"/>
      <c r="J61" s="46"/>
      <c r="K61" s="46"/>
      <c r="L61" s="46"/>
      <c r="M61" s="46"/>
      <c r="N61" s="46"/>
      <c r="O61" s="98"/>
      <c r="P61" s="62">
        <f t="shared" si="1"/>
        <v>0</v>
      </c>
      <c r="Q61" s="57"/>
      <c r="R61" s="52"/>
      <c r="S61" s="52"/>
      <c r="T61" s="52"/>
      <c r="U61" s="52"/>
      <c r="V61" s="52"/>
      <c r="W61" s="52"/>
      <c r="X61" s="52"/>
      <c r="Y61" s="52"/>
      <c r="Z61" s="96"/>
      <c r="AA61" s="87">
        <f t="shared" si="3"/>
        <v>0</v>
      </c>
      <c r="AB61" s="104">
        <f t="shared" si="2"/>
        <v>0</v>
      </c>
    </row>
    <row r="62" spans="1:28" x14ac:dyDescent="0.25">
      <c r="A62" s="57">
        <v>55</v>
      </c>
      <c r="B62" s="45" t="s">
        <v>196</v>
      </c>
      <c r="C62" s="47">
        <v>71.819999999999993</v>
      </c>
      <c r="D62" s="47">
        <v>0</v>
      </c>
      <c r="E62" s="47">
        <f>C62*5</f>
        <v>359.09999999999997</v>
      </c>
      <c r="F62" s="97"/>
      <c r="G62" s="46"/>
      <c r="H62" s="46"/>
      <c r="I62" s="46"/>
      <c r="J62" s="46"/>
      <c r="K62" s="46"/>
      <c r="L62" s="46"/>
      <c r="M62" s="46"/>
      <c r="N62" s="46"/>
      <c r="O62" s="98"/>
      <c r="P62" s="62">
        <f t="shared" si="1"/>
        <v>0</v>
      </c>
      <c r="Q62" s="57"/>
      <c r="R62" s="52"/>
      <c r="S62" s="52"/>
      <c r="T62" s="52"/>
      <c r="U62" s="52"/>
      <c r="V62" s="52"/>
      <c r="W62" s="52"/>
      <c r="X62" s="52"/>
      <c r="Y62" s="52"/>
      <c r="Z62" s="96"/>
      <c r="AA62" s="87">
        <f t="shared" si="3"/>
        <v>0</v>
      </c>
      <c r="AB62" s="104">
        <f t="shared" si="2"/>
        <v>0</v>
      </c>
    </row>
    <row r="63" spans="1:28" x14ac:dyDescent="0.25">
      <c r="A63" s="57">
        <v>56</v>
      </c>
      <c r="B63" s="45" t="s">
        <v>197</v>
      </c>
      <c r="C63" s="47">
        <v>72.739999999999995</v>
      </c>
      <c r="D63" s="47">
        <v>93.14</v>
      </c>
      <c r="E63" s="47">
        <f t="shared" si="0"/>
        <v>1015.6800000000001</v>
      </c>
      <c r="F63" s="97"/>
      <c r="G63" s="46"/>
      <c r="H63" s="46"/>
      <c r="I63" s="46"/>
      <c r="J63" s="46"/>
      <c r="K63" s="46"/>
      <c r="L63" s="46"/>
      <c r="M63" s="46"/>
      <c r="N63" s="46"/>
      <c r="O63" s="98"/>
      <c r="P63" s="62">
        <f t="shared" si="1"/>
        <v>0</v>
      </c>
      <c r="Q63" s="57"/>
      <c r="R63" s="52"/>
      <c r="S63" s="52"/>
      <c r="T63" s="52"/>
      <c r="U63" s="52"/>
      <c r="V63" s="52"/>
      <c r="W63" s="52"/>
      <c r="X63" s="52"/>
      <c r="Y63" s="52"/>
      <c r="Z63" s="96"/>
      <c r="AA63" s="87">
        <f t="shared" si="3"/>
        <v>0</v>
      </c>
      <c r="AB63" s="104">
        <f t="shared" si="2"/>
        <v>0</v>
      </c>
    </row>
    <row r="64" spans="1:28" x14ac:dyDescent="0.25">
      <c r="A64" s="57">
        <v>57</v>
      </c>
      <c r="B64" s="45" t="s">
        <v>198</v>
      </c>
      <c r="C64" s="47">
        <v>51.37</v>
      </c>
      <c r="D64" s="47">
        <v>65.819999999999993</v>
      </c>
      <c r="E64" s="47">
        <f t="shared" si="0"/>
        <v>717.58999999999992</v>
      </c>
      <c r="F64" s="97"/>
      <c r="G64" s="46"/>
      <c r="H64" s="46"/>
      <c r="I64" s="46"/>
      <c r="J64" s="46"/>
      <c r="K64" s="46"/>
      <c r="L64" s="46"/>
      <c r="M64" s="46"/>
      <c r="N64" s="46"/>
      <c r="O64" s="98"/>
      <c r="P64" s="62">
        <f t="shared" si="1"/>
        <v>0</v>
      </c>
      <c r="Q64" s="57"/>
      <c r="R64" s="52"/>
      <c r="S64" s="52"/>
      <c r="T64" s="52"/>
      <c r="U64" s="52"/>
      <c r="V64" s="52"/>
      <c r="W64" s="52"/>
      <c r="X64" s="52"/>
      <c r="Y64" s="52"/>
      <c r="Z64" s="96"/>
      <c r="AA64" s="87">
        <f t="shared" si="3"/>
        <v>0</v>
      </c>
      <c r="AB64" s="104">
        <f t="shared" si="2"/>
        <v>0</v>
      </c>
    </row>
    <row r="65" spans="1:28" x14ac:dyDescent="0.25">
      <c r="A65" s="57">
        <v>58</v>
      </c>
      <c r="B65" s="45" t="s">
        <v>199</v>
      </c>
      <c r="C65" s="47">
        <v>106.13</v>
      </c>
      <c r="D65" s="47">
        <v>136.03</v>
      </c>
      <c r="E65" s="47">
        <f t="shared" si="0"/>
        <v>1482.8600000000001</v>
      </c>
      <c r="F65" s="97"/>
      <c r="G65" s="46"/>
      <c r="H65" s="46"/>
      <c r="I65" s="46"/>
      <c r="J65" s="46"/>
      <c r="K65" s="46"/>
      <c r="L65" s="46"/>
      <c r="M65" s="46"/>
      <c r="N65" s="46"/>
      <c r="O65" s="98"/>
      <c r="P65" s="62">
        <f t="shared" si="1"/>
        <v>0</v>
      </c>
      <c r="Q65" s="57"/>
      <c r="R65" s="52"/>
      <c r="S65" s="52"/>
      <c r="T65" s="52"/>
      <c r="U65" s="52"/>
      <c r="V65" s="52"/>
      <c r="W65" s="52"/>
      <c r="X65" s="52"/>
      <c r="Y65" s="52"/>
      <c r="Z65" s="96"/>
      <c r="AA65" s="87">
        <f t="shared" si="3"/>
        <v>0</v>
      </c>
      <c r="AB65" s="104">
        <f t="shared" si="2"/>
        <v>0</v>
      </c>
    </row>
    <row r="66" spans="1:28" x14ac:dyDescent="0.25">
      <c r="A66" s="57">
        <v>59</v>
      </c>
      <c r="B66" s="45" t="s">
        <v>200</v>
      </c>
      <c r="C66" s="47">
        <v>35.56</v>
      </c>
      <c r="D66" s="47">
        <v>45.55</v>
      </c>
      <c r="E66" s="47">
        <f t="shared" si="0"/>
        <v>496.65</v>
      </c>
      <c r="F66" s="97"/>
      <c r="G66" s="46"/>
      <c r="H66" s="46"/>
      <c r="I66" s="46"/>
      <c r="J66" s="46"/>
      <c r="K66" s="46"/>
      <c r="L66" s="46"/>
      <c r="M66" s="46"/>
      <c r="N66" s="46"/>
      <c r="O66" s="98"/>
      <c r="P66" s="62">
        <f t="shared" si="1"/>
        <v>0</v>
      </c>
      <c r="Q66" s="57"/>
      <c r="R66" s="52"/>
      <c r="S66" s="52"/>
      <c r="T66" s="52"/>
      <c r="U66" s="52"/>
      <c r="V66" s="52"/>
      <c r="W66" s="52"/>
      <c r="X66" s="52"/>
      <c r="Y66" s="52"/>
      <c r="Z66" s="96"/>
      <c r="AA66" s="87">
        <f t="shared" si="3"/>
        <v>0</v>
      </c>
      <c r="AB66" s="104">
        <f t="shared" si="2"/>
        <v>0</v>
      </c>
    </row>
    <row r="67" spans="1:28" x14ac:dyDescent="0.25">
      <c r="A67" s="57">
        <v>60</v>
      </c>
      <c r="B67" s="45" t="s">
        <v>201</v>
      </c>
      <c r="C67" s="47">
        <v>139.91999999999999</v>
      </c>
      <c r="D67" s="47">
        <v>178.84</v>
      </c>
      <c r="E67" s="47">
        <f t="shared" si="0"/>
        <v>1951.48</v>
      </c>
      <c r="F67" s="97"/>
      <c r="G67" s="46"/>
      <c r="H67" s="46"/>
      <c r="I67" s="46"/>
      <c r="J67" s="46"/>
      <c r="K67" s="46"/>
      <c r="L67" s="46"/>
      <c r="M67" s="46"/>
      <c r="N67" s="46"/>
      <c r="O67" s="98"/>
      <c r="P67" s="62">
        <f t="shared" si="1"/>
        <v>0</v>
      </c>
      <c r="Q67" s="57"/>
      <c r="R67" s="52"/>
      <c r="S67" s="52"/>
      <c r="T67" s="52"/>
      <c r="U67" s="52"/>
      <c r="V67" s="52"/>
      <c r="W67" s="52"/>
      <c r="X67" s="52"/>
      <c r="Y67" s="52"/>
      <c r="Z67" s="96"/>
      <c r="AA67" s="87">
        <f t="shared" si="3"/>
        <v>0</v>
      </c>
      <c r="AB67" s="104">
        <f t="shared" si="2"/>
        <v>0</v>
      </c>
    </row>
    <row r="68" spans="1:28" x14ac:dyDescent="0.25">
      <c r="A68" s="57">
        <v>61</v>
      </c>
      <c r="B68" s="45" t="s">
        <v>202</v>
      </c>
      <c r="C68" s="47">
        <v>51.17</v>
      </c>
      <c r="D68" s="47">
        <v>65.42</v>
      </c>
      <c r="E68" s="47">
        <f t="shared" si="0"/>
        <v>713.79</v>
      </c>
      <c r="F68" s="97"/>
      <c r="G68" s="46"/>
      <c r="H68" s="46"/>
      <c r="I68" s="46"/>
      <c r="J68" s="46"/>
      <c r="K68" s="46"/>
      <c r="L68" s="46"/>
      <c r="M68" s="46"/>
      <c r="N68" s="46"/>
      <c r="O68" s="98"/>
      <c r="P68" s="62">
        <f t="shared" si="1"/>
        <v>0</v>
      </c>
      <c r="Q68" s="57"/>
      <c r="R68" s="52"/>
      <c r="S68" s="52"/>
      <c r="T68" s="52"/>
      <c r="U68" s="52"/>
      <c r="V68" s="52"/>
      <c r="W68" s="52"/>
      <c r="X68" s="52"/>
      <c r="Y68" s="52"/>
      <c r="Z68" s="96"/>
      <c r="AA68" s="87">
        <f t="shared" si="3"/>
        <v>0</v>
      </c>
      <c r="AB68" s="104">
        <f t="shared" si="2"/>
        <v>0</v>
      </c>
    </row>
    <row r="69" spans="1:28" x14ac:dyDescent="0.25">
      <c r="A69" s="57">
        <v>62</v>
      </c>
      <c r="B69" s="45" t="s">
        <v>203</v>
      </c>
      <c r="C69" s="47">
        <v>84.27</v>
      </c>
      <c r="D69" s="47">
        <v>107.57</v>
      </c>
      <c r="E69" s="47">
        <f t="shared" si="0"/>
        <v>1174.3399999999999</v>
      </c>
      <c r="F69" s="97"/>
      <c r="G69" s="46"/>
      <c r="H69" s="46"/>
      <c r="I69" s="46"/>
      <c r="J69" s="46"/>
      <c r="K69" s="46"/>
      <c r="L69" s="46"/>
      <c r="M69" s="46"/>
      <c r="N69" s="46"/>
      <c r="O69" s="98"/>
      <c r="P69" s="62">
        <f t="shared" si="1"/>
        <v>0</v>
      </c>
      <c r="Q69" s="57"/>
      <c r="R69" s="52"/>
      <c r="S69" s="52"/>
      <c r="T69" s="52"/>
      <c r="U69" s="52"/>
      <c r="V69" s="52"/>
      <c r="W69" s="52"/>
      <c r="X69" s="52"/>
      <c r="Y69" s="52"/>
      <c r="Z69" s="96"/>
      <c r="AA69" s="87">
        <f t="shared" si="3"/>
        <v>0</v>
      </c>
      <c r="AB69" s="104">
        <f t="shared" si="2"/>
        <v>0</v>
      </c>
    </row>
    <row r="70" spans="1:28" x14ac:dyDescent="0.25">
      <c r="A70" s="57">
        <v>63</v>
      </c>
      <c r="B70" s="45" t="s">
        <v>204</v>
      </c>
      <c r="C70" s="47">
        <v>102.64</v>
      </c>
      <c r="D70" s="47">
        <v>131.63</v>
      </c>
      <c r="E70" s="47">
        <f t="shared" si="0"/>
        <v>1434.6100000000001</v>
      </c>
      <c r="F70" s="97">
        <v>147.52000000000001</v>
      </c>
      <c r="G70" s="46" t="s">
        <v>205</v>
      </c>
      <c r="H70" s="46">
        <v>183.05</v>
      </c>
      <c r="I70" s="46">
        <v>2</v>
      </c>
      <c r="J70" s="46"/>
      <c r="K70" s="46"/>
      <c r="L70" s="46"/>
      <c r="M70" s="46"/>
      <c r="N70" s="46"/>
      <c r="O70" s="98"/>
      <c r="P70" s="62">
        <f>F70+H70+J70+L70+N70</f>
        <v>330.57000000000005</v>
      </c>
      <c r="Q70" s="57"/>
      <c r="R70" s="52"/>
      <c r="S70" s="52"/>
      <c r="T70" s="52"/>
      <c r="U70" s="52"/>
      <c r="V70" s="52"/>
      <c r="W70" s="52"/>
      <c r="X70" s="52"/>
      <c r="Y70" s="52"/>
      <c r="Z70" s="96"/>
      <c r="AA70" s="87">
        <f t="shared" si="3"/>
        <v>0</v>
      </c>
      <c r="AB70" s="104">
        <f t="shared" si="2"/>
        <v>330.57000000000005</v>
      </c>
    </row>
    <row r="71" spans="1:28" x14ac:dyDescent="0.25">
      <c r="A71" s="57">
        <v>64</v>
      </c>
      <c r="B71" s="45" t="s">
        <v>206</v>
      </c>
      <c r="C71" s="47">
        <v>98.36</v>
      </c>
      <c r="D71" s="47">
        <v>126.1</v>
      </c>
      <c r="E71" s="47">
        <f t="shared" ref="E71:E90" si="4">C71*5+D71*7</f>
        <v>1374.5</v>
      </c>
      <c r="F71" s="97"/>
      <c r="G71" s="46"/>
      <c r="H71" s="46"/>
      <c r="I71" s="46"/>
      <c r="J71" s="46"/>
      <c r="K71" s="46"/>
      <c r="L71" s="46"/>
      <c r="M71" s="46"/>
      <c r="N71" s="46"/>
      <c r="O71" s="98"/>
      <c r="P71" s="62">
        <f t="shared" si="1"/>
        <v>0</v>
      </c>
      <c r="Q71" s="57"/>
      <c r="R71" s="52"/>
      <c r="S71" s="52"/>
      <c r="T71" s="52"/>
      <c r="U71" s="52"/>
      <c r="V71" s="52"/>
      <c r="W71" s="52"/>
      <c r="X71" s="52"/>
      <c r="Y71" s="52"/>
      <c r="Z71" s="96"/>
      <c r="AA71" s="87">
        <f t="shared" si="3"/>
        <v>0</v>
      </c>
      <c r="AB71" s="104">
        <f t="shared" si="2"/>
        <v>0</v>
      </c>
    </row>
    <row r="72" spans="1:28" x14ac:dyDescent="0.25">
      <c r="A72" s="57">
        <v>65</v>
      </c>
      <c r="B72" s="45" t="s">
        <v>207</v>
      </c>
      <c r="C72" s="47">
        <v>56.56</v>
      </c>
      <c r="D72" s="47">
        <v>72.37</v>
      </c>
      <c r="E72" s="47">
        <f t="shared" si="4"/>
        <v>789.3900000000001</v>
      </c>
      <c r="F72" s="97">
        <v>204.35</v>
      </c>
      <c r="G72" s="46" t="s">
        <v>177</v>
      </c>
      <c r="H72" s="46"/>
      <c r="I72" s="46"/>
      <c r="J72" s="46"/>
      <c r="K72" s="46"/>
      <c r="L72" s="46"/>
      <c r="M72" s="46"/>
      <c r="N72" s="46"/>
      <c r="O72" s="98"/>
      <c r="P72" s="62">
        <f t="shared" si="1"/>
        <v>204.35</v>
      </c>
      <c r="Q72" s="57"/>
      <c r="R72" s="52"/>
      <c r="S72" s="52"/>
      <c r="T72" s="52"/>
      <c r="U72" s="52"/>
      <c r="V72" s="52"/>
      <c r="W72" s="52"/>
      <c r="X72" s="52"/>
      <c r="Y72" s="52"/>
      <c r="Z72" s="96"/>
      <c r="AA72" s="87">
        <f t="shared" si="3"/>
        <v>0</v>
      </c>
      <c r="AB72" s="104">
        <f t="shared" si="2"/>
        <v>204.35</v>
      </c>
    </row>
    <row r="73" spans="1:28" x14ac:dyDescent="0.25">
      <c r="A73" s="57">
        <v>66</v>
      </c>
      <c r="B73" s="45" t="s">
        <v>208</v>
      </c>
      <c r="C73" s="47">
        <v>86.45</v>
      </c>
      <c r="D73" s="47">
        <v>110.86</v>
      </c>
      <c r="E73" s="47">
        <f t="shared" si="4"/>
        <v>1208.27</v>
      </c>
      <c r="F73" s="97"/>
      <c r="G73" s="46"/>
      <c r="H73" s="46"/>
      <c r="I73" s="46"/>
      <c r="J73" s="46"/>
      <c r="K73" s="46"/>
      <c r="L73" s="46"/>
      <c r="M73" s="46"/>
      <c r="N73" s="46"/>
      <c r="O73" s="98"/>
      <c r="P73" s="62">
        <f t="shared" si="1"/>
        <v>0</v>
      </c>
      <c r="Q73" s="57">
        <v>1551.55</v>
      </c>
      <c r="R73" s="52" t="s">
        <v>209</v>
      </c>
      <c r="S73" s="52"/>
      <c r="T73" s="52"/>
      <c r="U73" s="52"/>
      <c r="V73" s="52"/>
      <c r="W73" s="52"/>
      <c r="X73" s="52"/>
      <c r="Y73" s="52"/>
      <c r="Z73" s="96"/>
      <c r="AA73" s="87">
        <f t="shared" si="3"/>
        <v>1551.55</v>
      </c>
      <c r="AB73" s="104">
        <f t="shared" ref="AB73:AB136" si="5">P73+AA73</f>
        <v>1551.55</v>
      </c>
    </row>
    <row r="74" spans="1:28" x14ac:dyDescent="0.25">
      <c r="A74" s="57">
        <v>67</v>
      </c>
      <c r="B74" s="45" t="s">
        <v>210</v>
      </c>
      <c r="C74" s="47">
        <v>17.62</v>
      </c>
      <c r="D74" s="47">
        <v>22.63</v>
      </c>
      <c r="E74" s="47">
        <f t="shared" si="4"/>
        <v>246.51</v>
      </c>
      <c r="F74" s="97"/>
      <c r="G74" s="46"/>
      <c r="H74" s="46"/>
      <c r="I74" s="46"/>
      <c r="J74" s="46"/>
      <c r="K74" s="46"/>
      <c r="L74" s="46"/>
      <c r="M74" s="46"/>
      <c r="N74" s="46"/>
      <c r="O74" s="98"/>
      <c r="P74" s="62">
        <f t="shared" ref="P74:P99" si="6">F74+H74+J74+L74+N74</f>
        <v>0</v>
      </c>
      <c r="Q74" s="57"/>
      <c r="R74" s="52"/>
      <c r="S74" s="52"/>
      <c r="T74" s="52"/>
      <c r="U74" s="52"/>
      <c r="V74" s="52"/>
      <c r="W74" s="52"/>
      <c r="X74" s="52"/>
      <c r="Y74" s="52"/>
      <c r="Z74" s="96"/>
      <c r="AA74" s="87">
        <f t="shared" ref="AA74:AA99" si="7">Q74+S74+U74+W74+Y74</f>
        <v>0</v>
      </c>
      <c r="AB74" s="104">
        <f t="shared" si="5"/>
        <v>0</v>
      </c>
    </row>
    <row r="75" spans="1:28" x14ac:dyDescent="0.25">
      <c r="A75" s="57">
        <v>68</v>
      </c>
      <c r="B75" s="45" t="s">
        <v>211</v>
      </c>
      <c r="C75" s="47">
        <v>17.66</v>
      </c>
      <c r="D75" s="47">
        <v>22.63</v>
      </c>
      <c r="E75" s="47">
        <f t="shared" si="4"/>
        <v>246.70999999999998</v>
      </c>
      <c r="F75" s="97"/>
      <c r="G75" s="46"/>
      <c r="H75" s="46"/>
      <c r="I75" s="46"/>
      <c r="J75" s="46"/>
      <c r="K75" s="46"/>
      <c r="L75" s="46"/>
      <c r="M75" s="46"/>
      <c r="N75" s="46"/>
      <c r="O75" s="98"/>
      <c r="P75" s="62">
        <f t="shared" si="6"/>
        <v>0</v>
      </c>
      <c r="Q75" s="57"/>
      <c r="R75" s="52"/>
      <c r="S75" s="52"/>
      <c r="T75" s="52"/>
      <c r="U75" s="52"/>
      <c r="V75" s="52"/>
      <c r="W75" s="52"/>
      <c r="X75" s="52"/>
      <c r="Y75" s="52"/>
      <c r="Z75" s="96"/>
      <c r="AA75" s="87">
        <f t="shared" si="7"/>
        <v>0</v>
      </c>
      <c r="AB75" s="104">
        <f t="shared" si="5"/>
        <v>0</v>
      </c>
    </row>
    <row r="76" spans="1:28" x14ac:dyDescent="0.25">
      <c r="A76" s="57">
        <v>69</v>
      </c>
      <c r="B76" s="45" t="s">
        <v>212</v>
      </c>
      <c r="C76" s="47">
        <v>831.53</v>
      </c>
      <c r="D76" s="47">
        <v>962.74</v>
      </c>
      <c r="E76" s="47">
        <f t="shared" si="4"/>
        <v>10896.83</v>
      </c>
      <c r="F76" s="97">
        <v>64.7</v>
      </c>
      <c r="G76" s="46" t="s">
        <v>177</v>
      </c>
      <c r="H76" s="46">
        <v>716.11</v>
      </c>
      <c r="I76" s="46">
        <v>8</v>
      </c>
      <c r="J76" s="46"/>
      <c r="K76" s="46"/>
      <c r="L76" s="46"/>
      <c r="M76" s="46"/>
      <c r="N76" s="46"/>
      <c r="O76" s="98"/>
      <c r="P76" s="63">
        <f t="shared" si="6"/>
        <v>780.81000000000006</v>
      </c>
      <c r="Q76" s="97"/>
      <c r="R76" s="46"/>
      <c r="S76" s="46"/>
      <c r="T76" s="46"/>
      <c r="U76" s="46"/>
      <c r="V76" s="46"/>
      <c r="W76" s="46"/>
      <c r="X76" s="46"/>
      <c r="Y76" s="46"/>
      <c r="Z76" s="98"/>
      <c r="AA76" s="88">
        <f t="shared" si="7"/>
        <v>0</v>
      </c>
      <c r="AB76" s="104">
        <f t="shared" si="5"/>
        <v>780.81000000000006</v>
      </c>
    </row>
    <row r="77" spans="1:28" x14ac:dyDescent="0.25">
      <c r="A77" s="57">
        <v>70</v>
      </c>
      <c r="B77" s="45" t="s">
        <v>213</v>
      </c>
      <c r="C77" s="47">
        <v>381.7</v>
      </c>
      <c r="D77" s="47">
        <v>444.91</v>
      </c>
      <c r="E77" s="47">
        <f t="shared" si="4"/>
        <v>5022.8700000000008</v>
      </c>
      <c r="F77" s="97"/>
      <c r="G77" s="46"/>
      <c r="H77" s="46"/>
      <c r="I77" s="46"/>
      <c r="J77" s="46"/>
      <c r="K77" s="46"/>
      <c r="L77" s="46"/>
      <c r="M77" s="46"/>
      <c r="N77" s="46">
        <v>261.68</v>
      </c>
      <c r="O77" s="98" t="s">
        <v>214</v>
      </c>
      <c r="P77" s="63">
        <f t="shared" si="6"/>
        <v>261.68</v>
      </c>
      <c r="Q77" s="99"/>
      <c r="R77" s="54"/>
      <c r="S77" s="54"/>
      <c r="T77" s="54"/>
      <c r="U77" s="54"/>
      <c r="V77" s="54"/>
      <c r="W77" s="54"/>
      <c r="X77" s="54"/>
      <c r="Y77" s="54"/>
      <c r="Z77" s="59"/>
      <c r="AA77" s="88">
        <f t="shared" si="7"/>
        <v>0</v>
      </c>
      <c r="AB77" s="104">
        <f t="shared" si="5"/>
        <v>261.68</v>
      </c>
    </row>
    <row r="78" spans="1:28" x14ac:dyDescent="0.25">
      <c r="A78" s="57">
        <v>71</v>
      </c>
      <c r="B78" s="45" t="s">
        <v>215</v>
      </c>
      <c r="C78" s="47">
        <v>384.61</v>
      </c>
      <c r="D78" s="47">
        <v>441.97</v>
      </c>
      <c r="E78" s="47">
        <f t="shared" si="4"/>
        <v>5016.84</v>
      </c>
      <c r="F78" s="97">
        <f>129.48+63.04</f>
        <v>192.51999999999998</v>
      </c>
      <c r="G78" s="46" t="s">
        <v>241</v>
      </c>
      <c r="H78" s="46"/>
      <c r="I78" s="46"/>
      <c r="J78" s="46"/>
      <c r="K78" s="46"/>
      <c r="L78" s="46"/>
      <c r="M78" s="46"/>
      <c r="N78" s="46"/>
      <c r="O78" s="98"/>
      <c r="P78" s="62">
        <f t="shared" si="6"/>
        <v>192.51999999999998</v>
      </c>
      <c r="Q78" s="95"/>
      <c r="R78" s="53"/>
      <c r="S78" s="53"/>
      <c r="T78" s="53"/>
      <c r="U78" s="53"/>
      <c r="V78" s="53"/>
      <c r="W78" s="53"/>
      <c r="X78" s="53"/>
      <c r="Y78" s="53"/>
      <c r="Z78" s="58"/>
      <c r="AA78" s="87">
        <f t="shared" si="7"/>
        <v>0</v>
      </c>
      <c r="AB78" s="104">
        <f t="shared" si="5"/>
        <v>192.51999999999998</v>
      </c>
    </row>
    <row r="79" spans="1:28" x14ac:dyDescent="0.25">
      <c r="A79" s="57">
        <v>72</v>
      </c>
      <c r="B79" s="45" t="s">
        <v>216</v>
      </c>
      <c r="C79" s="47">
        <v>354.38</v>
      </c>
      <c r="D79" s="47">
        <v>412.55</v>
      </c>
      <c r="E79" s="47">
        <f t="shared" si="4"/>
        <v>4659.75</v>
      </c>
      <c r="F79" s="97"/>
      <c r="G79" s="46"/>
      <c r="H79" s="46"/>
      <c r="I79" s="46"/>
      <c r="J79" s="46"/>
      <c r="K79" s="46"/>
      <c r="L79" s="46"/>
      <c r="M79" s="46"/>
      <c r="N79" s="46">
        <v>2055.6</v>
      </c>
      <c r="O79" s="98" t="s">
        <v>217</v>
      </c>
      <c r="P79" s="63">
        <f t="shared" si="6"/>
        <v>2055.6</v>
      </c>
      <c r="Q79" s="97"/>
      <c r="R79" s="46"/>
      <c r="S79" s="46"/>
      <c r="T79" s="46"/>
      <c r="U79" s="46"/>
      <c r="V79" s="46"/>
      <c r="W79" s="46"/>
      <c r="X79" s="46"/>
      <c r="Y79" s="46"/>
      <c r="Z79" s="98"/>
      <c r="AA79" s="88">
        <f t="shared" si="7"/>
        <v>0</v>
      </c>
      <c r="AB79" s="104">
        <f t="shared" si="5"/>
        <v>2055.6</v>
      </c>
    </row>
    <row r="80" spans="1:28" x14ac:dyDescent="0.25">
      <c r="A80" s="57">
        <v>73</v>
      </c>
      <c r="B80" s="45" t="s">
        <v>218</v>
      </c>
      <c r="C80" s="47">
        <v>435.29</v>
      </c>
      <c r="D80" s="47">
        <v>477.18</v>
      </c>
      <c r="E80" s="47">
        <f t="shared" si="4"/>
        <v>5516.7100000000009</v>
      </c>
      <c r="F80" s="97"/>
      <c r="G80" s="46"/>
      <c r="H80" s="46"/>
      <c r="I80" s="46"/>
      <c r="J80" s="46"/>
      <c r="K80" s="46"/>
      <c r="L80" s="46"/>
      <c r="M80" s="46"/>
      <c r="N80" s="46">
        <v>1271.78</v>
      </c>
      <c r="O80" s="98" t="s">
        <v>219</v>
      </c>
      <c r="P80" s="63">
        <f t="shared" si="6"/>
        <v>1271.78</v>
      </c>
      <c r="Q80" s="97"/>
      <c r="R80" s="46"/>
      <c r="S80" s="46"/>
      <c r="T80" s="46"/>
      <c r="U80" s="46"/>
      <c r="V80" s="46"/>
      <c r="W80" s="46"/>
      <c r="X80" s="46"/>
      <c r="Y80" s="46"/>
      <c r="Z80" s="98"/>
      <c r="AA80" s="88">
        <f t="shared" si="7"/>
        <v>0</v>
      </c>
      <c r="AB80" s="104">
        <f t="shared" si="5"/>
        <v>1271.78</v>
      </c>
    </row>
    <row r="81" spans="1:28" x14ac:dyDescent="0.25">
      <c r="A81" s="57">
        <v>74</v>
      </c>
      <c r="B81" s="45" t="s">
        <v>220</v>
      </c>
      <c r="C81" s="47">
        <v>442.36</v>
      </c>
      <c r="D81" s="47">
        <v>513.22</v>
      </c>
      <c r="E81" s="47">
        <f t="shared" si="4"/>
        <v>5804.34</v>
      </c>
      <c r="F81" s="97"/>
      <c r="G81" s="46"/>
      <c r="H81" s="46"/>
      <c r="I81" s="46"/>
      <c r="J81" s="46"/>
      <c r="K81" s="46"/>
      <c r="L81" s="46"/>
      <c r="M81" s="46"/>
      <c r="N81" s="46">
        <f>195.3+252.15</f>
        <v>447.45000000000005</v>
      </c>
      <c r="O81" s="98" t="s">
        <v>205</v>
      </c>
      <c r="P81" s="63">
        <f t="shared" si="6"/>
        <v>447.45000000000005</v>
      </c>
      <c r="Q81" s="97"/>
      <c r="R81" s="46"/>
      <c r="S81" s="46"/>
      <c r="T81" s="46"/>
      <c r="U81" s="46"/>
      <c r="V81" s="46"/>
      <c r="W81" s="46"/>
      <c r="X81" s="46"/>
      <c r="Y81" s="46"/>
      <c r="Z81" s="98"/>
      <c r="AA81" s="88">
        <f t="shared" si="7"/>
        <v>0</v>
      </c>
      <c r="AB81" s="104">
        <f t="shared" si="5"/>
        <v>447.45000000000005</v>
      </c>
    </row>
    <row r="82" spans="1:28" x14ac:dyDescent="0.25">
      <c r="A82" s="57">
        <v>75</v>
      </c>
      <c r="B82" s="45" t="s">
        <v>221</v>
      </c>
      <c r="C82" s="47">
        <v>312.77999999999997</v>
      </c>
      <c r="D82" s="47">
        <v>362.33</v>
      </c>
      <c r="E82" s="47">
        <f t="shared" si="4"/>
        <v>4100.21</v>
      </c>
      <c r="F82" s="97"/>
      <c r="G82" s="46"/>
      <c r="H82" s="46"/>
      <c r="I82" s="46"/>
      <c r="J82" s="46"/>
      <c r="K82" s="46"/>
      <c r="L82" s="46"/>
      <c r="M82" s="46"/>
      <c r="N82" s="46"/>
      <c r="O82" s="98"/>
      <c r="P82" s="63">
        <f t="shared" si="6"/>
        <v>0</v>
      </c>
      <c r="Q82" s="97"/>
      <c r="R82" s="46"/>
      <c r="S82" s="46"/>
      <c r="T82" s="46"/>
      <c r="U82" s="46"/>
      <c r="V82" s="46"/>
      <c r="W82" s="46"/>
      <c r="X82" s="46"/>
      <c r="Y82" s="46"/>
      <c r="Z82" s="98"/>
      <c r="AA82" s="88">
        <f t="shared" si="7"/>
        <v>0</v>
      </c>
      <c r="AB82" s="104">
        <f t="shared" si="5"/>
        <v>0</v>
      </c>
    </row>
    <row r="83" spans="1:28" x14ac:dyDescent="0.25">
      <c r="A83" s="57">
        <v>76</v>
      </c>
      <c r="B83" s="45" t="s">
        <v>222</v>
      </c>
      <c r="C83" s="47">
        <v>695.71</v>
      </c>
      <c r="D83" s="47">
        <v>780.05</v>
      </c>
      <c r="E83" s="47">
        <f t="shared" si="4"/>
        <v>8938.9</v>
      </c>
      <c r="F83" s="100"/>
      <c r="G83" s="92"/>
      <c r="H83" s="92"/>
      <c r="I83" s="92"/>
      <c r="J83" s="92"/>
      <c r="K83" s="92"/>
      <c r="L83" s="92"/>
      <c r="M83" s="92"/>
      <c r="N83" s="92"/>
      <c r="O83" s="101"/>
      <c r="P83" s="64">
        <f t="shared" si="6"/>
        <v>0</v>
      </c>
      <c r="Q83" s="100"/>
      <c r="R83" s="92"/>
      <c r="S83" s="92"/>
      <c r="T83" s="92"/>
      <c r="U83" s="92"/>
      <c r="V83" s="92"/>
      <c r="W83" s="92"/>
      <c r="X83" s="92"/>
      <c r="Y83" s="92"/>
      <c r="Z83" s="101"/>
      <c r="AA83" s="89">
        <f t="shared" si="7"/>
        <v>0</v>
      </c>
      <c r="AB83" s="104">
        <f t="shared" si="5"/>
        <v>0</v>
      </c>
    </row>
    <row r="84" spans="1:28" x14ac:dyDescent="0.25">
      <c r="A84" s="57">
        <v>77</v>
      </c>
      <c r="B84" s="45" t="s">
        <v>223</v>
      </c>
      <c r="C84" s="47">
        <v>615.58000000000004</v>
      </c>
      <c r="D84" s="47">
        <v>685.82</v>
      </c>
      <c r="E84" s="47">
        <f t="shared" si="4"/>
        <v>7878.6400000000012</v>
      </c>
      <c r="F84" s="97">
        <v>5058.99</v>
      </c>
      <c r="G84" s="46" t="s">
        <v>224</v>
      </c>
      <c r="H84" s="46"/>
      <c r="I84" s="46"/>
      <c r="J84" s="46"/>
      <c r="K84" s="46"/>
      <c r="L84" s="46"/>
      <c r="M84" s="46"/>
      <c r="N84" s="46">
        <f>797.71+282.99</f>
        <v>1080.7</v>
      </c>
      <c r="O84" s="98" t="s">
        <v>508</v>
      </c>
      <c r="P84" s="62">
        <f t="shared" si="6"/>
        <v>6139.69</v>
      </c>
      <c r="Q84" s="57"/>
      <c r="R84" s="52"/>
      <c r="S84" s="52"/>
      <c r="T84" s="52"/>
      <c r="U84" s="52"/>
      <c r="V84" s="52"/>
      <c r="W84" s="52"/>
      <c r="X84" s="52"/>
      <c r="Y84" s="52"/>
      <c r="Z84" s="96"/>
      <c r="AA84" s="87">
        <f t="shared" si="7"/>
        <v>0</v>
      </c>
      <c r="AB84" s="104">
        <f t="shared" si="5"/>
        <v>6139.69</v>
      </c>
    </row>
    <row r="85" spans="1:28" x14ac:dyDescent="0.25">
      <c r="A85" s="57">
        <v>78</v>
      </c>
      <c r="B85" s="45" t="s">
        <v>226</v>
      </c>
      <c r="C85" s="47">
        <v>775.95</v>
      </c>
      <c r="D85" s="47">
        <v>862.29</v>
      </c>
      <c r="E85" s="47">
        <f t="shared" si="4"/>
        <v>9915.7799999999988</v>
      </c>
      <c r="F85" s="97">
        <v>829.44</v>
      </c>
      <c r="G85" s="46" t="s">
        <v>227</v>
      </c>
      <c r="H85" s="46"/>
      <c r="I85" s="46"/>
      <c r="J85" s="46"/>
      <c r="K85" s="46"/>
      <c r="L85" s="46"/>
      <c r="M85" s="46"/>
      <c r="N85" s="46"/>
      <c r="O85" s="98"/>
      <c r="P85" s="62">
        <f t="shared" si="6"/>
        <v>829.44</v>
      </c>
      <c r="Q85" s="57"/>
      <c r="R85" s="52"/>
      <c r="S85" s="52"/>
      <c r="T85" s="52"/>
      <c r="U85" s="52"/>
      <c r="V85" s="52"/>
      <c r="W85" s="52"/>
      <c r="X85" s="52"/>
      <c r="Y85" s="52"/>
      <c r="Z85" s="96"/>
      <c r="AA85" s="87">
        <f t="shared" si="7"/>
        <v>0</v>
      </c>
      <c r="AB85" s="104">
        <f t="shared" si="5"/>
        <v>829.44</v>
      </c>
    </row>
    <row r="86" spans="1:28" x14ac:dyDescent="0.25">
      <c r="A86" s="57">
        <v>79</v>
      </c>
      <c r="B86" s="45" t="s">
        <v>228</v>
      </c>
      <c r="C86" s="47">
        <v>522.95000000000005</v>
      </c>
      <c r="D86" s="47">
        <v>585.85</v>
      </c>
      <c r="E86" s="47">
        <f t="shared" si="4"/>
        <v>6715.7</v>
      </c>
      <c r="F86" s="97"/>
      <c r="G86" s="46"/>
      <c r="H86" s="46"/>
      <c r="I86" s="46"/>
      <c r="J86" s="46"/>
      <c r="K86" s="46"/>
      <c r="L86" s="46"/>
      <c r="M86" s="46"/>
      <c r="N86" s="46">
        <f>224.7+1410.15</f>
        <v>1634.8500000000001</v>
      </c>
      <c r="O86" s="98" t="s">
        <v>311</v>
      </c>
      <c r="P86" s="62">
        <f t="shared" si="6"/>
        <v>1634.8500000000001</v>
      </c>
      <c r="Q86" s="57"/>
      <c r="R86" s="52"/>
      <c r="S86" s="52"/>
      <c r="T86" s="52"/>
      <c r="U86" s="52"/>
      <c r="V86" s="52"/>
      <c r="W86" s="52"/>
      <c r="X86" s="52"/>
      <c r="Y86" s="52"/>
      <c r="Z86" s="96"/>
      <c r="AA86" s="87">
        <f t="shared" si="7"/>
        <v>0</v>
      </c>
      <c r="AB86" s="104">
        <f t="shared" si="5"/>
        <v>1634.8500000000001</v>
      </c>
    </row>
    <row r="87" spans="1:28" x14ac:dyDescent="0.25">
      <c r="A87" s="57">
        <v>80</v>
      </c>
      <c r="B87" s="45" t="s">
        <v>230</v>
      </c>
      <c r="C87" s="47">
        <v>809.46</v>
      </c>
      <c r="D87" s="47">
        <v>899.76</v>
      </c>
      <c r="E87" s="47">
        <f t="shared" si="4"/>
        <v>10345.619999999999</v>
      </c>
      <c r="F87" s="97">
        <v>64.7</v>
      </c>
      <c r="G87" s="46" t="s">
        <v>177</v>
      </c>
      <c r="H87" s="46"/>
      <c r="I87" s="46"/>
      <c r="J87" s="46"/>
      <c r="K87" s="46"/>
      <c r="L87" s="46"/>
      <c r="M87" s="46"/>
      <c r="N87" s="46"/>
      <c r="O87" s="98"/>
      <c r="P87" s="63">
        <f t="shared" si="6"/>
        <v>64.7</v>
      </c>
      <c r="Q87" s="97"/>
      <c r="R87" s="46"/>
      <c r="S87" s="46"/>
      <c r="T87" s="46"/>
      <c r="U87" s="46"/>
      <c r="V87" s="46"/>
      <c r="W87" s="46"/>
      <c r="X87" s="46"/>
      <c r="Y87" s="46"/>
      <c r="Z87" s="98"/>
      <c r="AA87" s="88">
        <f t="shared" si="7"/>
        <v>0</v>
      </c>
      <c r="AB87" s="104">
        <f t="shared" si="5"/>
        <v>64.7</v>
      </c>
    </row>
    <row r="88" spans="1:28" x14ac:dyDescent="0.25">
      <c r="A88" s="57">
        <v>81</v>
      </c>
      <c r="B88" s="45" t="s">
        <v>231</v>
      </c>
      <c r="C88" s="47">
        <v>811.13</v>
      </c>
      <c r="D88" s="47">
        <v>900.67</v>
      </c>
      <c r="E88" s="47">
        <f t="shared" si="4"/>
        <v>10360.34</v>
      </c>
      <c r="F88" s="97">
        <v>1242.03</v>
      </c>
      <c r="G88" s="46" t="s">
        <v>177</v>
      </c>
      <c r="H88" s="46"/>
      <c r="I88" s="46"/>
      <c r="J88" s="46"/>
      <c r="K88" s="46"/>
      <c r="L88" s="46"/>
      <c r="M88" s="46"/>
      <c r="N88" s="46">
        <v>243.1</v>
      </c>
      <c r="O88" s="98" t="s">
        <v>225</v>
      </c>
      <c r="P88" s="63">
        <f t="shared" si="6"/>
        <v>1485.1299999999999</v>
      </c>
      <c r="Q88" s="97"/>
      <c r="R88" s="46"/>
      <c r="S88" s="46"/>
      <c r="T88" s="46"/>
      <c r="U88" s="46"/>
      <c r="V88" s="46"/>
      <c r="W88" s="46"/>
      <c r="X88" s="46"/>
      <c r="Y88" s="46"/>
      <c r="Z88" s="98"/>
      <c r="AA88" s="88">
        <f t="shared" si="7"/>
        <v>0</v>
      </c>
      <c r="AB88" s="104">
        <f t="shared" si="5"/>
        <v>1485.1299999999999</v>
      </c>
    </row>
    <row r="89" spans="1:28" x14ac:dyDescent="0.25">
      <c r="A89" s="57">
        <v>82</v>
      </c>
      <c r="B89" s="45" t="s">
        <v>232</v>
      </c>
      <c r="C89" s="47">
        <v>808.7</v>
      </c>
      <c r="D89" s="47">
        <v>897.76</v>
      </c>
      <c r="E89" s="47">
        <f t="shared" si="4"/>
        <v>10327.82</v>
      </c>
      <c r="F89" s="97">
        <v>435.45</v>
      </c>
      <c r="G89" s="46" t="s">
        <v>205</v>
      </c>
      <c r="H89" s="46">
        <v>9607.57</v>
      </c>
      <c r="I89" s="46">
        <v>104.4</v>
      </c>
      <c r="J89" s="46"/>
      <c r="K89" s="46"/>
      <c r="L89" s="46"/>
      <c r="M89" s="46"/>
      <c r="N89" s="46">
        <f>1046.87+635.93</f>
        <v>1682.7999999999997</v>
      </c>
      <c r="O89" s="98" t="s">
        <v>718</v>
      </c>
      <c r="P89" s="62">
        <f t="shared" si="6"/>
        <v>11725.82</v>
      </c>
      <c r="Q89" s="57"/>
      <c r="R89" s="52"/>
      <c r="S89" s="52"/>
      <c r="T89" s="52"/>
      <c r="U89" s="52"/>
      <c r="V89" s="52"/>
      <c r="W89" s="52"/>
      <c r="X89" s="52"/>
      <c r="Y89" s="52"/>
      <c r="Z89" s="96"/>
      <c r="AA89" s="87">
        <f t="shared" si="7"/>
        <v>0</v>
      </c>
      <c r="AB89" s="104">
        <f t="shared" si="5"/>
        <v>11725.82</v>
      </c>
    </row>
    <row r="90" spans="1:28" x14ac:dyDescent="0.25">
      <c r="A90" s="57">
        <v>83</v>
      </c>
      <c r="B90" s="45" t="s">
        <v>233</v>
      </c>
      <c r="C90" s="47">
        <v>783.48</v>
      </c>
      <c r="D90" s="47">
        <v>869.7</v>
      </c>
      <c r="E90" s="47">
        <f t="shared" si="4"/>
        <v>10005.300000000001</v>
      </c>
      <c r="F90" s="97"/>
      <c r="G90" s="46"/>
      <c r="H90" s="46">
        <v>2190.65</v>
      </c>
      <c r="I90" s="46">
        <v>26</v>
      </c>
      <c r="J90" s="46"/>
      <c r="K90" s="46"/>
      <c r="L90" s="46"/>
      <c r="M90" s="46"/>
      <c r="N90" s="46"/>
      <c r="O90" s="98"/>
      <c r="P90" s="62">
        <f t="shared" si="6"/>
        <v>2190.65</v>
      </c>
      <c r="Q90" s="57"/>
      <c r="R90" s="52"/>
      <c r="S90" s="52"/>
      <c r="T90" s="52"/>
      <c r="U90" s="52"/>
      <c r="V90" s="52"/>
      <c r="W90" s="52"/>
      <c r="X90" s="52"/>
      <c r="Y90" s="52"/>
      <c r="Z90" s="96"/>
      <c r="AA90" s="87">
        <f t="shared" si="7"/>
        <v>0</v>
      </c>
      <c r="AB90" s="104">
        <f t="shared" si="5"/>
        <v>2190.65</v>
      </c>
    </row>
    <row r="91" spans="1:28" x14ac:dyDescent="0.25">
      <c r="A91" s="57">
        <v>84</v>
      </c>
      <c r="B91" s="45" t="s">
        <v>234</v>
      </c>
      <c r="C91" s="47">
        <v>789.54</v>
      </c>
      <c r="D91" s="47">
        <v>875.67</v>
      </c>
      <c r="E91" s="47">
        <f t="shared" ref="E91:E107" si="8">C91*5+D91*7</f>
        <v>10077.39</v>
      </c>
      <c r="F91" s="97"/>
      <c r="G91" s="46"/>
      <c r="H91" s="46">
        <v>2190.58</v>
      </c>
      <c r="I91" s="46">
        <v>26</v>
      </c>
      <c r="J91" s="46"/>
      <c r="K91" s="46"/>
      <c r="L91" s="46"/>
      <c r="M91" s="46"/>
      <c r="N91" s="46"/>
      <c r="O91" s="98"/>
      <c r="P91" s="63">
        <f t="shared" si="6"/>
        <v>2190.58</v>
      </c>
      <c r="Q91" s="97"/>
      <c r="R91" s="46"/>
      <c r="S91" s="46"/>
      <c r="T91" s="46"/>
      <c r="U91" s="46"/>
      <c r="V91" s="46"/>
      <c r="W91" s="46"/>
      <c r="X91" s="46"/>
      <c r="Y91" s="46"/>
      <c r="Z91" s="98"/>
      <c r="AA91" s="88">
        <f t="shared" si="7"/>
        <v>0</v>
      </c>
      <c r="AB91" s="104">
        <f t="shared" si="5"/>
        <v>2190.58</v>
      </c>
    </row>
    <row r="92" spans="1:28" x14ac:dyDescent="0.25">
      <c r="A92" s="57">
        <v>85</v>
      </c>
      <c r="B92" s="45" t="s">
        <v>235</v>
      </c>
      <c r="C92" s="47">
        <v>813.64</v>
      </c>
      <c r="D92" s="47">
        <v>905.75</v>
      </c>
      <c r="E92" s="47">
        <f t="shared" si="8"/>
        <v>10408.450000000001</v>
      </c>
      <c r="F92" s="97"/>
      <c r="G92" s="46"/>
      <c r="H92" s="46"/>
      <c r="I92" s="46"/>
      <c r="J92" s="46"/>
      <c r="K92" s="46"/>
      <c r="L92" s="46"/>
      <c r="M92" s="46"/>
      <c r="N92" s="46"/>
      <c r="O92" s="98"/>
      <c r="P92" s="63">
        <f t="shared" si="6"/>
        <v>0</v>
      </c>
      <c r="Q92" s="97"/>
      <c r="R92" s="46"/>
      <c r="S92" s="46"/>
      <c r="T92" s="46"/>
      <c r="U92" s="46"/>
      <c r="V92" s="46"/>
      <c r="W92" s="46"/>
      <c r="X92" s="46"/>
      <c r="Y92" s="46"/>
      <c r="Z92" s="98"/>
      <c r="AA92" s="88">
        <f t="shared" si="7"/>
        <v>0</v>
      </c>
      <c r="AB92" s="104">
        <f t="shared" si="5"/>
        <v>0</v>
      </c>
    </row>
    <row r="93" spans="1:28" x14ac:dyDescent="0.25">
      <c r="A93" s="57">
        <v>86</v>
      </c>
      <c r="B93" s="45" t="s">
        <v>236</v>
      </c>
      <c r="C93" s="47">
        <v>510.87</v>
      </c>
      <c r="D93" s="47">
        <v>572.26</v>
      </c>
      <c r="E93" s="47">
        <f t="shared" si="8"/>
        <v>6560.17</v>
      </c>
      <c r="F93" s="97"/>
      <c r="G93" s="46"/>
      <c r="H93" s="46"/>
      <c r="I93" s="46"/>
      <c r="J93" s="46"/>
      <c r="K93" s="46"/>
      <c r="L93" s="46"/>
      <c r="M93" s="46"/>
      <c r="N93" s="46"/>
      <c r="O93" s="98"/>
      <c r="P93" s="63">
        <f t="shared" si="6"/>
        <v>0</v>
      </c>
      <c r="Q93" s="97"/>
      <c r="R93" s="46"/>
      <c r="S93" s="46"/>
      <c r="T93" s="46"/>
      <c r="U93" s="46"/>
      <c r="V93" s="46"/>
      <c r="W93" s="46"/>
      <c r="X93" s="46"/>
      <c r="Y93" s="46"/>
      <c r="Z93" s="98"/>
      <c r="AA93" s="88">
        <f t="shared" si="7"/>
        <v>0</v>
      </c>
      <c r="AB93" s="104">
        <f t="shared" si="5"/>
        <v>0</v>
      </c>
    </row>
    <row r="94" spans="1:28" x14ac:dyDescent="0.25">
      <c r="A94" s="57">
        <v>87</v>
      </c>
      <c r="B94" s="45" t="s">
        <v>237</v>
      </c>
      <c r="C94" s="47">
        <v>366.67</v>
      </c>
      <c r="D94" s="47">
        <v>429.22</v>
      </c>
      <c r="E94" s="47">
        <f t="shared" si="8"/>
        <v>4837.8900000000003</v>
      </c>
      <c r="F94" s="97"/>
      <c r="G94" s="46"/>
      <c r="H94" s="46">
        <v>5889.06</v>
      </c>
      <c r="I94" s="46">
        <v>21</v>
      </c>
      <c r="J94" s="46"/>
      <c r="K94" s="46"/>
      <c r="L94" s="46"/>
      <c r="M94" s="46"/>
      <c r="N94" s="46"/>
      <c r="O94" s="98"/>
      <c r="P94" s="63">
        <f t="shared" si="6"/>
        <v>5889.06</v>
      </c>
      <c r="Q94" s="97"/>
      <c r="R94" s="46"/>
      <c r="S94" s="46"/>
      <c r="T94" s="46"/>
      <c r="U94" s="46"/>
      <c r="V94" s="46"/>
      <c r="W94" s="46"/>
      <c r="X94" s="46"/>
      <c r="Y94" s="46"/>
      <c r="Z94" s="98"/>
      <c r="AA94" s="88">
        <f t="shared" si="7"/>
        <v>0</v>
      </c>
      <c r="AB94" s="104">
        <f t="shared" si="5"/>
        <v>5889.06</v>
      </c>
    </row>
    <row r="95" spans="1:28" x14ac:dyDescent="0.25">
      <c r="A95" s="57">
        <v>88</v>
      </c>
      <c r="B95" s="45" t="s">
        <v>238</v>
      </c>
      <c r="C95" s="47">
        <v>315.32</v>
      </c>
      <c r="D95" s="47">
        <v>370.54</v>
      </c>
      <c r="E95" s="47">
        <f t="shared" si="8"/>
        <v>4170.38</v>
      </c>
      <c r="F95" s="97">
        <v>72.47</v>
      </c>
      <c r="G95" s="46" t="s">
        <v>177</v>
      </c>
      <c r="H95" s="46">
        <v>898.98</v>
      </c>
      <c r="I95" s="46">
        <v>4.5</v>
      </c>
      <c r="J95" s="46"/>
      <c r="K95" s="46"/>
      <c r="L95" s="46"/>
      <c r="M95" s="46"/>
      <c r="N95" s="46">
        <f>1066.69+409.11+158.49</f>
        <v>1634.2900000000002</v>
      </c>
      <c r="O95" s="98" t="s">
        <v>544</v>
      </c>
      <c r="P95" s="63">
        <f t="shared" si="6"/>
        <v>2605.7400000000002</v>
      </c>
      <c r="Q95" s="97"/>
      <c r="R95" s="46"/>
      <c r="S95" s="46"/>
      <c r="T95" s="46"/>
      <c r="U95" s="46"/>
      <c r="V95" s="46"/>
      <c r="W95" s="46"/>
      <c r="X95" s="46"/>
      <c r="Y95" s="46"/>
      <c r="Z95" s="98"/>
      <c r="AA95" s="88">
        <f t="shared" si="7"/>
        <v>0</v>
      </c>
      <c r="AB95" s="104">
        <f t="shared" si="5"/>
        <v>2605.7400000000002</v>
      </c>
    </row>
    <row r="96" spans="1:28" x14ac:dyDescent="0.25">
      <c r="A96" s="57">
        <v>89</v>
      </c>
      <c r="B96" s="45" t="s">
        <v>239</v>
      </c>
      <c r="C96" s="47">
        <v>972.3</v>
      </c>
      <c r="D96" s="47">
        <v>1135.81</v>
      </c>
      <c r="E96" s="47">
        <f t="shared" si="8"/>
        <v>12812.17</v>
      </c>
      <c r="F96" s="97"/>
      <c r="G96" s="116"/>
      <c r="H96" s="116"/>
      <c r="I96" s="116"/>
      <c r="J96" s="116"/>
      <c r="K96" s="116"/>
      <c r="L96" s="116"/>
      <c r="M96" s="116"/>
      <c r="N96" s="117"/>
      <c r="O96" s="98"/>
      <c r="P96" s="63">
        <f t="shared" si="6"/>
        <v>0</v>
      </c>
      <c r="Q96" s="97"/>
      <c r="R96" s="46"/>
      <c r="S96" s="46"/>
      <c r="T96" s="46"/>
      <c r="U96" s="46"/>
      <c r="V96" s="46"/>
      <c r="W96" s="46"/>
      <c r="X96" s="46"/>
      <c r="Y96" s="46"/>
      <c r="Z96" s="98"/>
      <c r="AA96" s="88">
        <f t="shared" si="7"/>
        <v>0</v>
      </c>
      <c r="AB96" s="104">
        <f t="shared" si="5"/>
        <v>0</v>
      </c>
    </row>
    <row r="97" spans="1:28" x14ac:dyDescent="0.25">
      <c r="A97" s="57">
        <v>90</v>
      </c>
      <c r="B97" s="45" t="s">
        <v>240</v>
      </c>
      <c r="C97" s="47">
        <v>1037.6300000000001</v>
      </c>
      <c r="D97" s="47">
        <v>1217.67</v>
      </c>
      <c r="E97" s="47">
        <f t="shared" si="8"/>
        <v>13711.84</v>
      </c>
      <c r="F97" s="97"/>
      <c r="G97" s="46"/>
      <c r="H97" s="46"/>
      <c r="I97" s="46"/>
      <c r="J97" s="46"/>
      <c r="K97" s="46"/>
      <c r="L97" s="46"/>
      <c r="M97" s="46"/>
      <c r="N97" s="46">
        <v>7950.05</v>
      </c>
      <c r="O97" s="98" t="s">
        <v>242</v>
      </c>
      <c r="P97" s="63">
        <f t="shared" si="6"/>
        <v>7950.05</v>
      </c>
      <c r="Q97" s="97"/>
      <c r="R97" s="46"/>
      <c r="S97" s="46"/>
      <c r="T97" s="46"/>
      <c r="U97" s="46"/>
      <c r="V97" s="46"/>
      <c r="W97" s="46"/>
      <c r="X97" s="46"/>
      <c r="Y97" s="46">
        <v>16933.64</v>
      </c>
      <c r="Z97" s="98" t="s">
        <v>241</v>
      </c>
      <c r="AA97" s="88">
        <f t="shared" si="7"/>
        <v>16933.64</v>
      </c>
      <c r="AB97" s="104">
        <f t="shared" si="5"/>
        <v>24883.69</v>
      </c>
    </row>
    <row r="98" spans="1:28" x14ac:dyDescent="0.25">
      <c r="A98" s="57">
        <v>91</v>
      </c>
      <c r="B98" s="45" t="s">
        <v>243</v>
      </c>
      <c r="C98" s="47">
        <v>1001.93</v>
      </c>
      <c r="D98" s="47">
        <v>1175.43</v>
      </c>
      <c r="E98" s="47">
        <f t="shared" si="8"/>
        <v>13237.66</v>
      </c>
      <c r="F98" s="97"/>
      <c r="G98" s="46"/>
      <c r="H98" s="46"/>
      <c r="I98" s="46"/>
      <c r="J98" s="46"/>
      <c r="K98" s="46"/>
      <c r="L98" s="46"/>
      <c r="M98" s="46"/>
      <c r="N98" s="46">
        <v>8242.66</v>
      </c>
      <c r="O98" s="98" t="s">
        <v>655</v>
      </c>
      <c r="P98" s="63">
        <f t="shared" si="6"/>
        <v>8242.66</v>
      </c>
      <c r="Q98" s="97"/>
      <c r="R98" s="46"/>
      <c r="S98" s="46"/>
      <c r="T98" s="46"/>
      <c r="U98" s="46"/>
      <c r="V98" s="46"/>
      <c r="W98" s="46"/>
      <c r="X98" s="46"/>
      <c r="Y98" s="46"/>
      <c r="Z98" s="98"/>
      <c r="AA98" s="88">
        <f t="shared" si="7"/>
        <v>0</v>
      </c>
      <c r="AB98" s="104">
        <f t="shared" si="5"/>
        <v>8242.66</v>
      </c>
    </row>
    <row r="99" spans="1:28" x14ac:dyDescent="0.25">
      <c r="A99" s="57">
        <v>92</v>
      </c>
      <c r="B99" s="45" t="s">
        <v>244</v>
      </c>
      <c r="C99" s="47">
        <v>301.22000000000003</v>
      </c>
      <c r="D99" s="47">
        <v>352.03</v>
      </c>
      <c r="E99" s="47">
        <f t="shared" si="8"/>
        <v>3970.3100000000004</v>
      </c>
      <c r="F99" s="97">
        <f>5327.86+1516.96</f>
        <v>6844.82</v>
      </c>
      <c r="G99" s="46" t="s">
        <v>717</v>
      </c>
      <c r="H99" s="46"/>
      <c r="I99" s="46"/>
      <c r="J99" s="46"/>
      <c r="K99" s="46"/>
      <c r="L99" s="46"/>
      <c r="M99" s="46"/>
      <c r="N99" s="46">
        <v>329.2</v>
      </c>
      <c r="O99" s="98" t="s">
        <v>245</v>
      </c>
      <c r="P99" s="63">
        <f t="shared" si="6"/>
        <v>7174.0199999999995</v>
      </c>
      <c r="Q99" s="97"/>
      <c r="R99" s="46"/>
      <c r="S99" s="46"/>
      <c r="T99" s="46"/>
      <c r="U99" s="46"/>
      <c r="V99" s="46"/>
      <c r="W99" s="46"/>
      <c r="X99" s="46"/>
      <c r="Y99" s="46"/>
      <c r="Z99" s="98"/>
      <c r="AA99" s="88">
        <f t="shared" si="7"/>
        <v>0</v>
      </c>
      <c r="AB99" s="104">
        <f t="shared" si="5"/>
        <v>7174.0199999999995</v>
      </c>
    </row>
    <row r="100" spans="1:28" ht="17.25" customHeight="1" x14ac:dyDescent="0.25">
      <c r="A100" s="57">
        <v>93</v>
      </c>
      <c r="B100" s="45" t="s">
        <v>246</v>
      </c>
      <c r="C100" s="47">
        <v>440.88</v>
      </c>
      <c r="D100" s="47">
        <v>510.82</v>
      </c>
      <c r="E100" s="47">
        <f t="shared" si="8"/>
        <v>5780.1399999999994</v>
      </c>
      <c r="F100" s="97"/>
      <c r="G100" s="46"/>
      <c r="H100" s="46"/>
      <c r="I100" s="46"/>
      <c r="J100" s="46">
        <v>5740.97</v>
      </c>
      <c r="K100" s="46">
        <v>1</v>
      </c>
      <c r="L100" s="46"/>
      <c r="M100" s="46"/>
      <c r="N100" s="46"/>
      <c r="O100" s="98"/>
      <c r="P100" s="63">
        <f t="shared" ref="P100:P116" si="9">F100+H100+J100+L100+N100</f>
        <v>5740.97</v>
      </c>
      <c r="Q100" s="97"/>
      <c r="R100" s="46"/>
      <c r="S100" s="46"/>
      <c r="T100" s="46"/>
      <c r="U100" s="46"/>
      <c r="V100" s="46"/>
      <c r="W100" s="46"/>
      <c r="X100" s="46"/>
      <c r="Y100" s="46"/>
      <c r="Z100" s="98"/>
      <c r="AA100" s="88">
        <f t="shared" ref="AA100:AA116" si="10">Q100+S100+U100+W100+Y100</f>
        <v>0</v>
      </c>
      <c r="AB100" s="104">
        <f t="shared" si="5"/>
        <v>5740.97</v>
      </c>
    </row>
    <row r="101" spans="1:28" x14ac:dyDescent="0.25">
      <c r="A101" s="57">
        <v>94</v>
      </c>
      <c r="B101" s="45" t="s">
        <v>247</v>
      </c>
      <c r="C101" s="47">
        <v>555.9</v>
      </c>
      <c r="D101" s="47">
        <v>650.65</v>
      </c>
      <c r="E101" s="47">
        <f t="shared" si="8"/>
        <v>7334.05</v>
      </c>
      <c r="F101" s="97"/>
      <c r="G101" s="46"/>
      <c r="H101" s="46"/>
      <c r="I101" s="46"/>
      <c r="J101" s="46"/>
      <c r="K101" s="46"/>
      <c r="L101" s="46"/>
      <c r="M101" s="46"/>
      <c r="N101" s="46"/>
      <c r="O101" s="98"/>
      <c r="P101" s="63">
        <f t="shared" si="9"/>
        <v>0</v>
      </c>
      <c r="Q101" s="97"/>
      <c r="R101" s="46"/>
      <c r="S101" s="46"/>
      <c r="T101" s="46"/>
      <c r="U101" s="46"/>
      <c r="V101" s="46"/>
      <c r="W101" s="46"/>
      <c r="X101" s="46"/>
      <c r="Y101" s="46"/>
      <c r="Z101" s="98"/>
      <c r="AA101" s="88">
        <f t="shared" si="10"/>
        <v>0</v>
      </c>
      <c r="AB101" s="104">
        <f t="shared" si="5"/>
        <v>0</v>
      </c>
    </row>
    <row r="102" spans="1:28" x14ac:dyDescent="0.25">
      <c r="A102" s="57">
        <v>95</v>
      </c>
      <c r="B102" s="45" t="s">
        <v>248</v>
      </c>
      <c r="C102" s="47">
        <v>434.85</v>
      </c>
      <c r="D102" s="47">
        <v>518.53</v>
      </c>
      <c r="E102" s="47">
        <f t="shared" si="8"/>
        <v>5803.96</v>
      </c>
      <c r="F102" s="97"/>
      <c r="G102" s="46"/>
      <c r="H102" s="46"/>
      <c r="I102" s="46"/>
      <c r="J102" s="46"/>
      <c r="K102" s="46"/>
      <c r="L102" s="46"/>
      <c r="M102" s="46"/>
      <c r="N102" s="46"/>
      <c r="O102" s="98"/>
      <c r="P102" s="63">
        <f t="shared" si="9"/>
        <v>0</v>
      </c>
      <c r="Q102" s="97"/>
      <c r="R102" s="46"/>
      <c r="S102" s="46"/>
      <c r="T102" s="46"/>
      <c r="U102" s="46"/>
      <c r="V102" s="46"/>
      <c r="W102" s="46"/>
      <c r="X102" s="46"/>
      <c r="Y102" s="46"/>
      <c r="Z102" s="98"/>
      <c r="AA102" s="88">
        <f t="shared" si="10"/>
        <v>0</v>
      </c>
      <c r="AB102" s="104">
        <f t="shared" si="5"/>
        <v>0</v>
      </c>
    </row>
    <row r="103" spans="1:28" x14ac:dyDescent="0.25">
      <c r="A103" s="57">
        <v>96</v>
      </c>
      <c r="B103" s="45" t="s">
        <v>249</v>
      </c>
      <c r="C103" s="47">
        <v>650.49</v>
      </c>
      <c r="D103" s="47">
        <v>743.21</v>
      </c>
      <c r="E103" s="47">
        <f t="shared" si="8"/>
        <v>8454.92</v>
      </c>
      <c r="F103" s="57">
        <f>975.67+1004.73+485.5+896.7</f>
        <v>3362.6000000000004</v>
      </c>
      <c r="G103" s="46" t="s">
        <v>716</v>
      </c>
      <c r="H103" s="46"/>
      <c r="I103" s="46"/>
      <c r="J103" s="46"/>
      <c r="K103" s="46"/>
      <c r="L103" s="46"/>
      <c r="M103" s="46"/>
      <c r="N103" s="46">
        <v>1156.78</v>
      </c>
      <c r="O103" s="98" t="s">
        <v>715</v>
      </c>
      <c r="P103" s="62">
        <f t="shared" si="9"/>
        <v>4519.38</v>
      </c>
      <c r="Q103" s="57"/>
      <c r="R103" s="52"/>
      <c r="S103" s="52"/>
      <c r="T103" s="52"/>
      <c r="U103" s="52"/>
      <c r="V103" s="52"/>
      <c r="W103" s="52"/>
      <c r="X103" s="52"/>
      <c r="Y103" s="52"/>
      <c r="Z103" s="96"/>
      <c r="AA103" s="87">
        <f t="shared" si="10"/>
        <v>0</v>
      </c>
      <c r="AB103" s="104">
        <f t="shared" si="5"/>
        <v>4519.38</v>
      </c>
    </row>
    <row r="104" spans="1:28" x14ac:dyDescent="0.25">
      <c r="A104" s="57">
        <v>97</v>
      </c>
      <c r="B104" s="45" t="s">
        <v>253</v>
      </c>
      <c r="C104" s="47">
        <v>260.10000000000002</v>
      </c>
      <c r="D104" s="47">
        <v>305.22000000000003</v>
      </c>
      <c r="E104" s="47">
        <f t="shared" si="8"/>
        <v>3437.04</v>
      </c>
      <c r="F104" s="97"/>
      <c r="G104" s="46"/>
      <c r="H104" s="46"/>
      <c r="I104" s="46"/>
      <c r="J104" s="46"/>
      <c r="K104" s="46"/>
      <c r="L104" s="46"/>
      <c r="M104" s="46"/>
      <c r="N104" s="46"/>
      <c r="O104" s="98"/>
      <c r="P104" s="63">
        <f t="shared" si="9"/>
        <v>0</v>
      </c>
      <c r="Q104" s="97"/>
      <c r="R104" s="46"/>
      <c r="S104" s="46"/>
      <c r="T104" s="46"/>
      <c r="U104" s="46"/>
      <c r="V104" s="46"/>
      <c r="W104" s="46"/>
      <c r="X104" s="46"/>
      <c r="Y104" s="46"/>
      <c r="Z104" s="98"/>
      <c r="AA104" s="88">
        <f t="shared" si="10"/>
        <v>0</v>
      </c>
      <c r="AB104" s="104">
        <f t="shared" si="5"/>
        <v>0</v>
      </c>
    </row>
    <row r="105" spans="1:28" x14ac:dyDescent="0.25">
      <c r="A105" s="57">
        <v>98</v>
      </c>
      <c r="B105" s="45" t="s">
        <v>254</v>
      </c>
      <c r="C105" s="47">
        <v>327.69</v>
      </c>
      <c r="D105" s="47">
        <v>385.33</v>
      </c>
      <c r="E105" s="47">
        <f t="shared" si="8"/>
        <v>4335.76</v>
      </c>
      <c r="F105" s="97">
        <v>62.76</v>
      </c>
      <c r="G105" s="46" t="s">
        <v>177</v>
      </c>
      <c r="H105" s="46"/>
      <c r="I105" s="46"/>
      <c r="J105" s="46"/>
      <c r="K105" s="46"/>
      <c r="L105" s="46"/>
      <c r="M105" s="46"/>
      <c r="N105" s="46"/>
      <c r="O105" s="98"/>
      <c r="P105" s="63">
        <f t="shared" si="9"/>
        <v>62.76</v>
      </c>
      <c r="Q105" s="97"/>
      <c r="R105" s="46"/>
      <c r="S105" s="46"/>
      <c r="T105" s="46"/>
      <c r="U105" s="46"/>
      <c r="V105" s="46"/>
      <c r="W105" s="46"/>
      <c r="X105" s="46"/>
      <c r="Y105" s="46"/>
      <c r="Z105" s="98"/>
      <c r="AA105" s="88">
        <f t="shared" si="10"/>
        <v>0</v>
      </c>
      <c r="AB105" s="104">
        <f t="shared" si="5"/>
        <v>62.76</v>
      </c>
    </row>
    <row r="106" spans="1:28" x14ac:dyDescent="0.25">
      <c r="A106" s="57">
        <v>99</v>
      </c>
      <c r="B106" s="45" t="s">
        <v>255</v>
      </c>
      <c r="C106" s="47">
        <v>498.48</v>
      </c>
      <c r="D106" s="47">
        <v>584.59</v>
      </c>
      <c r="E106" s="47">
        <f t="shared" si="8"/>
        <v>6584.5300000000007</v>
      </c>
      <c r="F106" s="97"/>
      <c r="G106" s="46"/>
      <c r="H106" s="46">
        <v>950.67</v>
      </c>
      <c r="I106" s="46">
        <v>4</v>
      </c>
      <c r="J106" s="46"/>
      <c r="K106" s="46"/>
      <c r="L106" s="46"/>
      <c r="M106" s="46"/>
      <c r="N106" s="46">
        <v>15202.26</v>
      </c>
      <c r="O106" s="98" t="s">
        <v>256</v>
      </c>
      <c r="P106" s="63">
        <f t="shared" si="9"/>
        <v>16152.93</v>
      </c>
      <c r="Q106" s="97"/>
      <c r="R106" s="46"/>
      <c r="S106" s="46"/>
      <c r="T106" s="46"/>
      <c r="U106" s="46"/>
      <c r="V106" s="46"/>
      <c r="W106" s="46"/>
      <c r="X106" s="46"/>
      <c r="Y106" s="46"/>
      <c r="Z106" s="98"/>
      <c r="AA106" s="88">
        <f t="shared" si="10"/>
        <v>0</v>
      </c>
      <c r="AB106" s="104">
        <f t="shared" si="5"/>
        <v>16152.93</v>
      </c>
    </row>
    <row r="107" spans="1:28" x14ac:dyDescent="0.25">
      <c r="A107" s="57">
        <v>100</v>
      </c>
      <c r="B107" s="45" t="s">
        <v>257</v>
      </c>
      <c r="C107" s="47">
        <v>655.27</v>
      </c>
      <c r="D107" s="47">
        <v>751.82</v>
      </c>
      <c r="E107" s="47">
        <f t="shared" si="8"/>
        <v>8539.09</v>
      </c>
      <c r="F107" s="97"/>
      <c r="G107" s="46"/>
      <c r="H107" s="46"/>
      <c r="I107" s="46"/>
      <c r="J107" s="46"/>
      <c r="K107" s="46"/>
      <c r="L107" s="46"/>
      <c r="M107" s="46"/>
      <c r="N107" s="46">
        <v>7364.66</v>
      </c>
      <c r="O107" s="98" t="s">
        <v>219</v>
      </c>
      <c r="P107" s="62">
        <f t="shared" si="9"/>
        <v>7364.66</v>
      </c>
      <c r="Q107" s="57"/>
      <c r="R107" s="52"/>
      <c r="S107" s="52"/>
      <c r="T107" s="52"/>
      <c r="U107" s="52"/>
      <c r="V107" s="52"/>
      <c r="W107" s="52"/>
      <c r="X107" s="52"/>
      <c r="Y107" s="52"/>
      <c r="Z107" s="96"/>
      <c r="AA107" s="87">
        <f t="shared" si="10"/>
        <v>0</v>
      </c>
      <c r="AB107" s="104">
        <f t="shared" si="5"/>
        <v>7364.66</v>
      </c>
    </row>
    <row r="108" spans="1:28" x14ac:dyDescent="0.25">
      <c r="A108" s="57">
        <v>101</v>
      </c>
      <c r="B108" s="45" t="s">
        <v>258</v>
      </c>
      <c r="C108" s="47">
        <v>1189.32</v>
      </c>
      <c r="D108" s="47">
        <v>1371.75</v>
      </c>
      <c r="E108" s="47">
        <f t="shared" ref="E108:E124" si="11">C108*5+D108*7</f>
        <v>15548.849999999999</v>
      </c>
      <c r="F108" s="97">
        <v>1082.95</v>
      </c>
      <c r="G108" s="46" t="s">
        <v>298</v>
      </c>
      <c r="H108" s="46"/>
      <c r="I108" s="46"/>
      <c r="J108" s="46">
        <v>6829.77</v>
      </c>
      <c r="K108" s="46">
        <v>1</v>
      </c>
      <c r="L108" s="46"/>
      <c r="M108" s="46"/>
      <c r="N108" s="46">
        <v>1128.0899999999999</v>
      </c>
      <c r="O108" s="98" t="s">
        <v>259</v>
      </c>
      <c r="P108" s="63">
        <f t="shared" si="9"/>
        <v>9040.81</v>
      </c>
      <c r="Q108" s="97"/>
      <c r="R108" s="46"/>
      <c r="S108" s="46"/>
      <c r="T108" s="46"/>
      <c r="U108" s="46"/>
      <c r="V108" s="46"/>
      <c r="W108" s="46"/>
      <c r="X108" s="46"/>
      <c r="Y108" s="46"/>
      <c r="Z108" s="98"/>
      <c r="AA108" s="88">
        <f t="shared" si="10"/>
        <v>0</v>
      </c>
      <c r="AB108" s="104">
        <f t="shared" si="5"/>
        <v>9040.81</v>
      </c>
    </row>
    <row r="109" spans="1:28" x14ac:dyDescent="0.25">
      <c r="A109" s="57">
        <v>102</v>
      </c>
      <c r="B109" s="45" t="s">
        <v>260</v>
      </c>
      <c r="C109" s="47">
        <v>585.52</v>
      </c>
      <c r="D109" s="47">
        <v>684.66</v>
      </c>
      <c r="E109" s="47">
        <f t="shared" si="11"/>
        <v>7720.2199999999993</v>
      </c>
      <c r="F109" s="97"/>
      <c r="G109" s="46"/>
      <c r="H109" s="46"/>
      <c r="I109" s="46"/>
      <c r="J109" s="46"/>
      <c r="K109" s="46"/>
      <c r="L109" s="46"/>
      <c r="M109" s="46"/>
      <c r="N109" s="46"/>
      <c r="O109" s="98"/>
      <c r="P109" s="63">
        <f t="shared" si="9"/>
        <v>0</v>
      </c>
      <c r="Q109" s="97"/>
      <c r="R109" s="46"/>
      <c r="S109" s="46"/>
      <c r="T109" s="46"/>
      <c r="U109" s="46"/>
      <c r="V109" s="46"/>
      <c r="W109" s="46"/>
      <c r="X109" s="46"/>
      <c r="Y109" s="46"/>
      <c r="Z109" s="98"/>
      <c r="AA109" s="88">
        <f t="shared" si="10"/>
        <v>0</v>
      </c>
      <c r="AB109" s="104">
        <f t="shared" si="5"/>
        <v>0</v>
      </c>
    </row>
    <row r="110" spans="1:28" x14ac:dyDescent="0.25">
      <c r="A110" s="57">
        <v>103</v>
      </c>
      <c r="B110" s="45" t="s">
        <v>261</v>
      </c>
      <c r="C110" s="47">
        <v>372.58</v>
      </c>
      <c r="D110" s="47">
        <v>435.36</v>
      </c>
      <c r="E110" s="47">
        <f t="shared" si="11"/>
        <v>4910.42</v>
      </c>
      <c r="F110" s="97"/>
      <c r="G110" s="116"/>
      <c r="H110" s="116"/>
      <c r="I110" s="116"/>
      <c r="J110" s="116"/>
      <c r="K110" s="116"/>
      <c r="L110" s="116"/>
      <c r="M110" s="116"/>
      <c r="N110" s="116"/>
      <c r="O110" s="98"/>
      <c r="P110" s="63">
        <f t="shared" si="9"/>
        <v>0</v>
      </c>
      <c r="Q110" s="97"/>
      <c r="R110" s="46"/>
      <c r="S110" s="46"/>
      <c r="T110" s="46"/>
      <c r="U110" s="46"/>
      <c r="V110" s="46"/>
      <c r="W110" s="46"/>
      <c r="X110" s="46"/>
      <c r="Y110" s="46"/>
      <c r="Z110" s="98"/>
      <c r="AA110" s="88">
        <f t="shared" si="10"/>
        <v>0</v>
      </c>
      <c r="AB110" s="104">
        <f t="shared" si="5"/>
        <v>0</v>
      </c>
    </row>
    <row r="111" spans="1:28" x14ac:dyDescent="0.25">
      <c r="A111" s="57">
        <v>104</v>
      </c>
      <c r="B111" s="45" t="s">
        <v>262</v>
      </c>
      <c r="C111" s="47">
        <v>324.05</v>
      </c>
      <c r="D111" s="47">
        <v>380.5</v>
      </c>
      <c r="E111" s="47">
        <f t="shared" si="11"/>
        <v>4283.75</v>
      </c>
      <c r="F111" s="97"/>
      <c r="G111" s="46"/>
      <c r="H111" s="46"/>
      <c r="I111" s="46"/>
      <c r="J111" s="46"/>
      <c r="K111" s="46"/>
      <c r="L111" s="46"/>
      <c r="M111" s="46"/>
      <c r="N111" s="46">
        <v>653.72</v>
      </c>
      <c r="O111" s="98" t="s">
        <v>177</v>
      </c>
      <c r="P111" s="63">
        <f t="shared" si="9"/>
        <v>653.72</v>
      </c>
      <c r="Q111" s="97"/>
      <c r="R111" s="46"/>
      <c r="S111" s="46"/>
      <c r="T111" s="46"/>
      <c r="U111" s="46"/>
      <c r="V111" s="46"/>
      <c r="W111" s="46"/>
      <c r="X111" s="46"/>
      <c r="Y111" s="46"/>
      <c r="Z111" s="98"/>
      <c r="AA111" s="88">
        <f t="shared" si="10"/>
        <v>0</v>
      </c>
      <c r="AB111" s="104">
        <f t="shared" si="5"/>
        <v>653.72</v>
      </c>
    </row>
    <row r="112" spans="1:28" x14ac:dyDescent="0.25">
      <c r="A112" s="57">
        <v>105</v>
      </c>
      <c r="B112" s="45" t="s">
        <v>263</v>
      </c>
      <c r="C112" s="47">
        <v>594.59</v>
      </c>
      <c r="D112" s="47">
        <v>695.12</v>
      </c>
      <c r="E112" s="47">
        <f t="shared" si="11"/>
        <v>7838.7900000000009</v>
      </c>
      <c r="F112" s="97"/>
      <c r="G112" s="46"/>
      <c r="H112" s="46"/>
      <c r="I112" s="46"/>
      <c r="J112" s="46"/>
      <c r="K112" s="46"/>
      <c r="L112" s="46"/>
      <c r="M112" s="46"/>
      <c r="N112" s="46"/>
      <c r="O112" s="98"/>
      <c r="P112" s="62">
        <f t="shared" si="9"/>
        <v>0</v>
      </c>
      <c r="Q112" s="57"/>
      <c r="R112" s="52"/>
      <c r="S112" s="52"/>
      <c r="T112" s="52"/>
      <c r="U112" s="52"/>
      <c r="V112" s="52"/>
      <c r="W112" s="52"/>
      <c r="X112" s="52"/>
      <c r="Y112" s="52"/>
      <c r="Z112" s="96"/>
      <c r="AA112" s="87">
        <f t="shared" si="10"/>
        <v>0</v>
      </c>
      <c r="AB112" s="104">
        <f t="shared" si="5"/>
        <v>0</v>
      </c>
    </row>
    <row r="113" spans="1:28" x14ac:dyDescent="0.25">
      <c r="A113" s="57">
        <v>106</v>
      </c>
      <c r="B113" s="45" t="s">
        <v>264</v>
      </c>
      <c r="C113" s="47">
        <v>531.73</v>
      </c>
      <c r="D113" s="47">
        <v>617.63</v>
      </c>
      <c r="E113" s="47">
        <f t="shared" si="11"/>
        <v>6982.0599999999995</v>
      </c>
      <c r="F113" s="97"/>
      <c r="G113" s="46"/>
      <c r="H113" s="46"/>
      <c r="I113" s="46"/>
      <c r="J113" s="46"/>
      <c r="K113" s="46"/>
      <c r="L113" s="46"/>
      <c r="M113" s="46"/>
      <c r="N113" s="46">
        <v>305.39999999999998</v>
      </c>
      <c r="O113" s="98" t="s">
        <v>265</v>
      </c>
      <c r="P113" s="63">
        <f t="shared" si="9"/>
        <v>305.39999999999998</v>
      </c>
      <c r="Q113" s="97">
        <v>2731.54</v>
      </c>
      <c r="R113" s="46" t="s">
        <v>266</v>
      </c>
      <c r="S113" s="46"/>
      <c r="T113" s="46"/>
      <c r="U113" s="46"/>
      <c r="V113" s="46"/>
      <c r="W113" s="46"/>
      <c r="X113" s="46"/>
      <c r="Y113" s="46"/>
      <c r="Z113" s="98"/>
      <c r="AA113" s="88">
        <f t="shared" si="10"/>
        <v>2731.54</v>
      </c>
      <c r="AB113" s="104">
        <f t="shared" si="5"/>
        <v>3036.94</v>
      </c>
    </row>
    <row r="114" spans="1:28" x14ac:dyDescent="0.25">
      <c r="A114" s="57">
        <v>107</v>
      </c>
      <c r="B114" s="45" t="s">
        <v>267</v>
      </c>
      <c r="C114" s="47">
        <v>750.36</v>
      </c>
      <c r="D114" s="47">
        <v>891.08</v>
      </c>
      <c r="E114" s="47">
        <f t="shared" si="11"/>
        <v>9989.36</v>
      </c>
      <c r="F114" s="97"/>
      <c r="G114" s="46"/>
      <c r="H114" s="46"/>
      <c r="I114" s="46"/>
      <c r="J114" s="46"/>
      <c r="K114" s="46"/>
      <c r="L114" s="46"/>
      <c r="M114" s="46"/>
      <c r="N114" s="46"/>
      <c r="O114" s="98"/>
      <c r="P114" s="63">
        <f t="shared" si="9"/>
        <v>0</v>
      </c>
      <c r="Q114" s="97"/>
      <c r="R114" s="46"/>
      <c r="S114" s="46"/>
      <c r="T114" s="46"/>
      <c r="U114" s="46"/>
      <c r="V114" s="46"/>
      <c r="W114" s="46"/>
      <c r="X114" s="46"/>
      <c r="Y114" s="46"/>
      <c r="Z114" s="98"/>
      <c r="AA114" s="88">
        <f t="shared" si="10"/>
        <v>0</v>
      </c>
      <c r="AB114" s="104">
        <f t="shared" si="5"/>
        <v>0</v>
      </c>
    </row>
    <row r="115" spans="1:28" x14ac:dyDescent="0.25">
      <c r="A115" s="57">
        <v>108</v>
      </c>
      <c r="B115" s="45" t="s">
        <v>268</v>
      </c>
      <c r="C115" s="47">
        <v>618.35</v>
      </c>
      <c r="D115" s="47">
        <v>681.5</v>
      </c>
      <c r="E115" s="47">
        <f t="shared" si="11"/>
        <v>7862.25</v>
      </c>
      <c r="F115" s="97"/>
      <c r="G115" s="46"/>
      <c r="H115" s="46"/>
      <c r="I115" s="46"/>
      <c r="J115" s="46"/>
      <c r="K115" s="46"/>
      <c r="L115" s="46"/>
      <c r="M115" s="46"/>
      <c r="N115" s="46"/>
      <c r="O115" s="98"/>
      <c r="P115" s="63">
        <f t="shared" si="9"/>
        <v>0</v>
      </c>
      <c r="Q115" s="97"/>
      <c r="R115" s="46"/>
      <c r="S115" s="46"/>
      <c r="T115" s="46"/>
      <c r="U115" s="46"/>
      <c r="V115" s="46"/>
      <c r="W115" s="46"/>
      <c r="X115" s="46"/>
      <c r="Y115" s="46"/>
      <c r="Z115" s="98"/>
      <c r="AA115" s="88">
        <f t="shared" si="10"/>
        <v>0</v>
      </c>
      <c r="AB115" s="104">
        <f t="shared" si="5"/>
        <v>0</v>
      </c>
    </row>
    <row r="116" spans="1:28" x14ac:dyDescent="0.25">
      <c r="A116" s="57">
        <v>109</v>
      </c>
      <c r="B116" s="45" t="s">
        <v>269</v>
      </c>
      <c r="C116" s="47">
        <v>599.03</v>
      </c>
      <c r="D116" s="47">
        <v>711.99</v>
      </c>
      <c r="E116" s="47">
        <f t="shared" si="11"/>
        <v>7979.08</v>
      </c>
      <c r="F116" s="97"/>
      <c r="G116" s="46"/>
      <c r="H116" s="46"/>
      <c r="I116" s="46"/>
      <c r="J116" s="46"/>
      <c r="K116" s="46"/>
      <c r="L116" s="46"/>
      <c r="M116" s="46"/>
      <c r="N116" s="46">
        <v>474.53</v>
      </c>
      <c r="O116" s="98" t="s">
        <v>177</v>
      </c>
      <c r="P116" s="63">
        <f t="shared" si="9"/>
        <v>474.53</v>
      </c>
      <c r="Q116" s="97">
        <v>1181.5899999999999</v>
      </c>
      <c r="R116" s="46" t="s">
        <v>209</v>
      </c>
      <c r="S116" s="46"/>
      <c r="T116" s="46"/>
      <c r="U116" s="46"/>
      <c r="V116" s="46"/>
      <c r="W116" s="46"/>
      <c r="X116" s="46"/>
      <c r="Y116" s="46"/>
      <c r="Z116" s="98"/>
      <c r="AA116" s="88">
        <f t="shared" si="10"/>
        <v>1181.5899999999999</v>
      </c>
      <c r="AB116" s="104">
        <f t="shared" si="5"/>
        <v>1656.12</v>
      </c>
    </row>
    <row r="117" spans="1:28" x14ac:dyDescent="0.25">
      <c r="A117" s="57">
        <v>110</v>
      </c>
      <c r="B117" s="45" t="s">
        <v>270</v>
      </c>
      <c r="C117" s="47">
        <v>802.43</v>
      </c>
      <c r="D117" s="47">
        <v>948.37</v>
      </c>
      <c r="E117" s="47">
        <f t="shared" si="11"/>
        <v>10650.74</v>
      </c>
      <c r="F117" s="97"/>
      <c r="G117" s="46"/>
      <c r="H117" s="46"/>
      <c r="I117" s="46"/>
      <c r="J117" s="46"/>
      <c r="K117" s="46"/>
      <c r="L117" s="46"/>
      <c r="M117" s="46"/>
      <c r="N117" s="46"/>
      <c r="O117" s="98"/>
      <c r="P117" s="63">
        <f t="shared" ref="P117:P134" si="12">F117+H117+J117+L117+N117</f>
        <v>0</v>
      </c>
      <c r="Q117" s="97"/>
      <c r="R117" s="46"/>
      <c r="S117" s="46"/>
      <c r="T117" s="46"/>
      <c r="U117" s="46"/>
      <c r="V117" s="46"/>
      <c r="W117" s="46"/>
      <c r="X117" s="46"/>
      <c r="Y117" s="46"/>
      <c r="Z117" s="98"/>
      <c r="AA117" s="88">
        <f t="shared" ref="AA117:AA134" si="13">Q117+S117+U117+W117+Y117</f>
        <v>0</v>
      </c>
      <c r="AB117" s="104">
        <f t="shared" si="5"/>
        <v>0</v>
      </c>
    </row>
    <row r="118" spans="1:28" x14ac:dyDescent="0.25">
      <c r="A118" s="57">
        <v>111</v>
      </c>
      <c r="B118" s="45" t="s">
        <v>271</v>
      </c>
      <c r="C118" s="47">
        <v>629.29999999999995</v>
      </c>
      <c r="D118" s="47">
        <v>741.68</v>
      </c>
      <c r="E118" s="47">
        <f t="shared" si="11"/>
        <v>8338.2599999999984</v>
      </c>
      <c r="F118" s="97"/>
      <c r="G118" s="46"/>
      <c r="H118" s="46"/>
      <c r="I118" s="46"/>
      <c r="J118" s="46"/>
      <c r="K118" s="46"/>
      <c r="L118" s="46"/>
      <c r="M118" s="46"/>
      <c r="N118" s="46">
        <v>410.88</v>
      </c>
      <c r="O118" s="98" t="s">
        <v>177</v>
      </c>
      <c r="P118" s="63">
        <f t="shared" si="12"/>
        <v>410.88</v>
      </c>
      <c r="Q118" s="97"/>
      <c r="R118" s="46"/>
      <c r="S118" s="46"/>
      <c r="T118" s="46"/>
      <c r="U118" s="46"/>
      <c r="V118" s="46"/>
      <c r="W118" s="46"/>
      <c r="X118" s="46"/>
      <c r="Y118" s="46"/>
      <c r="Z118" s="98"/>
      <c r="AA118" s="88">
        <f t="shared" si="13"/>
        <v>0</v>
      </c>
      <c r="AB118" s="104">
        <f t="shared" si="5"/>
        <v>410.88</v>
      </c>
    </row>
    <row r="119" spans="1:28" x14ac:dyDescent="0.25">
      <c r="A119" s="57">
        <v>112</v>
      </c>
      <c r="B119" s="45" t="s">
        <v>272</v>
      </c>
      <c r="C119" s="47">
        <v>1497.18</v>
      </c>
      <c r="D119" s="47">
        <v>1715.59</v>
      </c>
      <c r="E119" s="47">
        <f t="shared" si="11"/>
        <v>19495.03</v>
      </c>
      <c r="F119" s="97">
        <v>3144.11</v>
      </c>
      <c r="G119" s="46" t="s">
        <v>273</v>
      </c>
      <c r="H119" s="46"/>
      <c r="I119" s="46"/>
      <c r="J119" s="46"/>
      <c r="K119" s="46"/>
      <c r="L119" s="46"/>
      <c r="M119" s="46"/>
      <c r="N119" s="46"/>
      <c r="O119" s="98"/>
      <c r="P119" s="63">
        <f t="shared" si="12"/>
        <v>3144.11</v>
      </c>
      <c r="Q119" s="97"/>
      <c r="R119" s="46"/>
      <c r="S119" s="46"/>
      <c r="T119" s="46"/>
      <c r="U119" s="46"/>
      <c r="V119" s="46"/>
      <c r="W119" s="46"/>
      <c r="X119" s="46"/>
      <c r="Y119" s="46"/>
      <c r="Z119" s="98"/>
      <c r="AA119" s="88">
        <f t="shared" si="13"/>
        <v>0</v>
      </c>
      <c r="AB119" s="104">
        <f t="shared" si="5"/>
        <v>3144.11</v>
      </c>
    </row>
    <row r="120" spans="1:28" x14ac:dyDescent="0.25">
      <c r="A120" s="57">
        <v>113</v>
      </c>
      <c r="B120" s="45" t="s">
        <v>274</v>
      </c>
      <c r="C120" s="47">
        <v>1255.8800000000001</v>
      </c>
      <c r="D120" s="47">
        <v>1439.57</v>
      </c>
      <c r="E120" s="47">
        <f t="shared" si="11"/>
        <v>16356.39</v>
      </c>
      <c r="F120" s="97"/>
      <c r="G120" s="46"/>
      <c r="H120" s="46"/>
      <c r="I120" s="46"/>
      <c r="J120" s="46">
        <f>21941.58+14475.4</f>
        <v>36416.980000000003</v>
      </c>
      <c r="K120" s="46">
        <f>2+1</f>
        <v>3</v>
      </c>
      <c r="L120" s="46"/>
      <c r="M120" s="46"/>
      <c r="N120" s="46"/>
      <c r="O120" s="98"/>
      <c r="P120" s="63">
        <f t="shared" si="12"/>
        <v>36416.980000000003</v>
      </c>
      <c r="Q120" s="97"/>
      <c r="R120" s="46"/>
      <c r="S120" s="46"/>
      <c r="T120" s="46"/>
      <c r="U120" s="46"/>
      <c r="V120" s="46"/>
      <c r="W120" s="46"/>
      <c r="X120" s="46"/>
      <c r="Y120" s="46"/>
      <c r="Z120" s="98"/>
      <c r="AA120" s="88">
        <f t="shared" si="13"/>
        <v>0</v>
      </c>
      <c r="AB120" s="104">
        <f t="shared" si="5"/>
        <v>36416.980000000003</v>
      </c>
    </row>
    <row r="121" spans="1:28" x14ac:dyDescent="0.25">
      <c r="A121" s="57">
        <v>114</v>
      </c>
      <c r="B121" s="45" t="s">
        <v>275</v>
      </c>
      <c r="C121" s="47">
        <v>810.76</v>
      </c>
      <c r="D121" s="47">
        <v>943.77</v>
      </c>
      <c r="E121" s="47">
        <f t="shared" si="11"/>
        <v>10660.189999999999</v>
      </c>
      <c r="F121" s="97"/>
      <c r="G121" s="46"/>
      <c r="H121" s="46"/>
      <c r="I121" s="46"/>
      <c r="J121" s="46"/>
      <c r="K121" s="46"/>
      <c r="L121" s="46"/>
      <c r="M121" s="46"/>
      <c r="N121" s="46">
        <f>3803.12+1775.79</f>
        <v>5578.91</v>
      </c>
      <c r="O121" s="98" t="s">
        <v>333</v>
      </c>
      <c r="P121" s="63">
        <f t="shared" si="12"/>
        <v>5578.91</v>
      </c>
      <c r="Q121" s="97"/>
      <c r="R121" s="46"/>
      <c r="S121" s="46"/>
      <c r="T121" s="46"/>
      <c r="U121" s="46"/>
      <c r="V121" s="46"/>
      <c r="W121" s="46"/>
      <c r="X121" s="46"/>
      <c r="Y121" s="46"/>
      <c r="Z121" s="98"/>
      <c r="AA121" s="88">
        <f t="shared" si="13"/>
        <v>0</v>
      </c>
      <c r="AB121" s="104">
        <f t="shared" si="5"/>
        <v>5578.91</v>
      </c>
    </row>
    <row r="122" spans="1:28" ht="15.75" thickBot="1" x14ac:dyDescent="0.3">
      <c r="A122" s="57">
        <v>115</v>
      </c>
      <c r="B122" s="45" t="s">
        <v>276</v>
      </c>
      <c r="C122" s="47">
        <v>1153.24</v>
      </c>
      <c r="D122" s="47">
        <v>1344.12</v>
      </c>
      <c r="E122" s="47">
        <f t="shared" si="11"/>
        <v>15175.04</v>
      </c>
      <c r="F122" s="97"/>
      <c r="G122" s="46"/>
      <c r="H122" s="46"/>
      <c r="I122" s="46"/>
      <c r="J122" s="46">
        <v>11255.61</v>
      </c>
      <c r="K122" s="46">
        <v>1</v>
      </c>
      <c r="L122" s="46"/>
      <c r="M122" s="46"/>
      <c r="N122" s="46"/>
      <c r="O122" s="98"/>
      <c r="P122" s="63">
        <f t="shared" si="12"/>
        <v>11255.61</v>
      </c>
      <c r="Q122" s="97"/>
      <c r="R122" s="46"/>
      <c r="S122" s="46"/>
      <c r="T122" s="46"/>
      <c r="U122" s="46"/>
      <c r="V122" s="46"/>
      <c r="W122" s="46"/>
      <c r="X122" s="46"/>
      <c r="Y122" s="46"/>
      <c r="Z122" s="98"/>
      <c r="AA122" s="88">
        <f t="shared" si="13"/>
        <v>0</v>
      </c>
      <c r="AB122" s="104">
        <f t="shared" si="5"/>
        <v>11255.61</v>
      </c>
    </row>
    <row r="123" spans="1:28" s="56" customFormat="1" x14ac:dyDescent="0.25">
      <c r="A123" s="57">
        <v>116</v>
      </c>
      <c r="B123" s="45" t="s">
        <v>277</v>
      </c>
      <c r="C123" s="47">
        <v>912.47</v>
      </c>
      <c r="D123" s="47">
        <v>1063.97</v>
      </c>
      <c r="E123" s="47">
        <f t="shared" si="11"/>
        <v>12010.14</v>
      </c>
      <c r="F123" s="97">
        <v>13950.86</v>
      </c>
      <c r="G123" s="46" t="s">
        <v>658</v>
      </c>
      <c r="H123" s="46">
        <v>230.75</v>
      </c>
      <c r="I123" s="46">
        <v>1</v>
      </c>
      <c r="J123" s="46"/>
      <c r="K123" s="46"/>
      <c r="L123" s="46"/>
      <c r="M123" s="46"/>
      <c r="N123" s="46">
        <f>647.87+2446.58</f>
        <v>3094.45</v>
      </c>
      <c r="O123" s="98" t="s">
        <v>659</v>
      </c>
      <c r="P123" s="64">
        <f>F123+H123+J123+L123+N123</f>
        <v>17276.060000000001</v>
      </c>
      <c r="Q123" s="97"/>
      <c r="R123" s="46"/>
      <c r="S123" s="46"/>
      <c r="T123" s="46"/>
      <c r="U123" s="46"/>
      <c r="V123" s="46"/>
      <c r="W123" s="46"/>
      <c r="X123" s="46"/>
      <c r="Y123" s="46"/>
      <c r="Z123" s="98"/>
      <c r="AA123" s="88">
        <f t="shared" si="13"/>
        <v>0</v>
      </c>
      <c r="AB123" s="104">
        <f t="shared" si="5"/>
        <v>17276.060000000001</v>
      </c>
    </row>
    <row r="124" spans="1:28" x14ac:dyDescent="0.25">
      <c r="A124" s="57">
        <v>117</v>
      </c>
      <c r="B124" s="45" t="s">
        <v>278</v>
      </c>
      <c r="C124" s="47">
        <v>1627.12</v>
      </c>
      <c r="D124" s="47">
        <v>1895.24</v>
      </c>
      <c r="E124" s="47">
        <f t="shared" si="11"/>
        <v>21402.28</v>
      </c>
      <c r="F124" s="97"/>
      <c r="G124" s="46"/>
      <c r="H124" s="46">
        <v>15172.47</v>
      </c>
      <c r="I124" s="46">
        <v>51</v>
      </c>
      <c r="J124" s="46">
        <v>8973.94</v>
      </c>
      <c r="K124" s="46">
        <v>1</v>
      </c>
      <c r="L124" s="46"/>
      <c r="M124" s="46"/>
      <c r="N124" s="46">
        <v>4767.9799999999996</v>
      </c>
      <c r="O124" s="98" t="s">
        <v>656</v>
      </c>
      <c r="P124" s="63">
        <f t="shared" si="12"/>
        <v>28914.39</v>
      </c>
      <c r="Q124" s="97"/>
      <c r="R124" s="46"/>
      <c r="S124" s="46"/>
      <c r="T124" s="46"/>
      <c r="U124" s="46"/>
      <c r="V124" s="46"/>
      <c r="W124" s="46"/>
      <c r="X124" s="46"/>
      <c r="Y124" s="46"/>
      <c r="Z124" s="98"/>
      <c r="AA124" s="88">
        <f t="shared" si="13"/>
        <v>0</v>
      </c>
      <c r="AB124" s="104">
        <f t="shared" si="5"/>
        <v>28914.39</v>
      </c>
    </row>
    <row r="125" spans="1:28" x14ac:dyDescent="0.25">
      <c r="A125" s="57">
        <v>118</v>
      </c>
      <c r="B125" s="45" t="s">
        <v>279</v>
      </c>
      <c r="C125" s="47">
        <v>1306.6099999999999</v>
      </c>
      <c r="D125" s="47">
        <v>1529.96</v>
      </c>
      <c r="E125" s="47">
        <f t="shared" ref="E125:E134" si="14">C125*5+D125*7</f>
        <v>17242.77</v>
      </c>
      <c r="F125" s="97">
        <v>6968</v>
      </c>
      <c r="G125" s="46" t="s">
        <v>281</v>
      </c>
      <c r="H125" s="46"/>
      <c r="I125" s="46"/>
      <c r="J125" s="46">
        <f>15370.21+11825.35</f>
        <v>27195.559999999998</v>
      </c>
      <c r="K125" s="46">
        <v>2</v>
      </c>
      <c r="L125" s="46"/>
      <c r="M125" s="46"/>
      <c r="N125" s="46">
        <v>964.7</v>
      </c>
      <c r="O125" s="98" t="s">
        <v>657</v>
      </c>
      <c r="P125" s="63">
        <f t="shared" si="12"/>
        <v>35128.259999999995</v>
      </c>
      <c r="Q125" s="97"/>
      <c r="R125" s="46"/>
      <c r="S125" s="46"/>
      <c r="T125" s="46"/>
      <c r="U125" s="46"/>
      <c r="V125" s="46"/>
      <c r="W125" s="46"/>
      <c r="X125" s="46"/>
      <c r="Y125" s="46"/>
      <c r="Z125" s="98"/>
      <c r="AA125" s="88">
        <f t="shared" si="13"/>
        <v>0</v>
      </c>
      <c r="AB125" s="104">
        <f t="shared" si="5"/>
        <v>35128.259999999995</v>
      </c>
    </row>
    <row r="126" spans="1:28" x14ac:dyDescent="0.25">
      <c r="A126" s="57">
        <v>119</v>
      </c>
      <c r="B126" s="45" t="s">
        <v>282</v>
      </c>
      <c r="C126" s="47">
        <v>582.16999999999996</v>
      </c>
      <c r="D126" s="47">
        <v>653.29</v>
      </c>
      <c r="E126" s="47">
        <f t="shared" si="14"/>
        <v>7483.8799999999992</v>
      </c>
      <c r="F126" s="97"/>
      <c r="G126" s="46"/>
      <c r="H126" s="46"/>
      <c r="I126" s="46"/>
      <c r="J126" s="46"/>
      <c r="K126" s="46"/>
      <c r="L126" s="46"/>
      <c r="M126" s="46"/>
      <c r="N126" s="46">
        <v>453.35</v>
      </c>
      <c r="O126" s="98" t="s">
        <v>283</v>
      </c>
      <c r="P126" s="63">
        <f t="shared" si="12"/>
        <v>453.35</v>
      </c>
      <c r="Q126" s="97"/>
      <c r="R126" s="46"/>
      <c r="S126" s="46"/>
      <c r="T126" s="46"/>
      <c r="U126" s="46"/>
      <c r="V126" s="46"/>
      <c r="W126" s="46"/>
      <c r="X126" s="46"/>
      <c r="Y126" s="46"/>
      <c r="Z126" s="98"/>
      <c r="AA126" s="88">
        <f t="shared" si="13"/>
        <v>0</v>
      </c>
      <c r="AB126" s="104">
        <f t="shared" si="5"/>
        <v>453.35</v>
      </c>
    </row>
    <row r="127" spans="1:28" x14ac:dyDescent="0.25">
      <c r="A127" s="57">
        <v>120</v>
      </c>
      <c r="B127" s="45" t="s">
        <v>284</v>
      </c>
      <c r="C127" s="47">
        <v>564.02</v>
      </c>
      <c r="D127" s="47">
        <v>654.27</v>
      </c>
      <c r="E127" s="47">
        <f t="shared" si="14"/>
        <v>7399.99</v>
      </c>
      <c r="F127" s="97"/>
      <c r="G127" s="46"/>
      <c r="H127" s="46">
        <v>4428.5</v>
      </c>
      <c r="I127" s="46">
        <v>13.5</v>
      </c>
      <c r="J127" s="46"/>
      <c r="K127" s="46"/>
      <c r="L127" s="46"/>
      <c r="M127" s="46"/>
      <c r="N127" s="46"/>
      <c r="O127" s="98"/>
      <c r="P127" s="63">
        <f t="shared" si="12"/>
        <v>4428.5</v>
      </c>
      <c r="Q127" s="97"/>
      <c r="R127" s="46"/>
      <c r="S127" s="46"/>
      <c r="T127" s="46"/>
      <c r="U127" s="46"/>
      <c r="V127" s="46"/>
      <c r="W127" s="46"/>
      <c r="X127" s="46"/>
      <c r="Y127" s="46"/>
      <c r="Z127" s="98"/>
      <c r="AA127" s="88">
        <f t="shared" si="13"/>
        <v>0</v>
      </c>
      <c r="AB127" s="104">
        <f t="shared" si="5"/>
        <v>4428.5</v>
      </c>
    </row>
    <row r="128" spans="1:28" x14ac:dyDescent="0.25">
      <c r="A128" s="57">
        <v>121</v>
      </c>
      <c r="B128" s="45" t="s">
        <v>285</v>
      </c>
      <c r="C128" s="47">
        <v>1364.34</v>
      </c>
      <c r="D128" s="47">
        <v>1893.49</v>
      </c>
      <c r="E128" s="47">
        <f t="shared" si="14"/>
        <v>20076.13</v>
      </c>
      <c r="F128" s="97">
        <v>4715.97</v>
      </c>
      <c r="G128" s="46" t="s">
        <v>714</v>
      </c>
      <c r="H128" s="46"/>
      <c r="I128" s="46"/>
      <c r="J128" s="46"/>
      <c r="K128" s="46"/>
      <c r="L128" s="46"/>
      <c r="M128" s="46"/>
      <c r="N128" s="46">
        <v>1470.51</v>
      </c>
      <c r="O128" s="98" t="s">
        <v>328</v>
      </c>
      <c r="P128" s="63">
        <f t="shared" si="12"/>
        <v>6186.4800000000005</v>
      </c>
      <c r="Q128" s="97"/>
      <c r="R128" s="46"/>
      <c r="S128" s="46"/>
      <c r="T128" s="46"/>
      <c r="U128" s="46"/>
      <c r="V128" s="46"/>
      <c r="W128" s="46"/>
      <c r="X128" s="46"/>
      <c r="Y128" s="46"/>
      <c r="Z128" s="98"/>
      <c r="AA128" s="88">
        <f t="shared" si="13"/>
        <v>0</v>
      </c>
      <c r="AB128" s="104">
        <f t="shared" si="5"/>
        <v>6186.4800000000005</v>
      </c>
    </row>
    <row r="129" spans="1:28" ht="14.25" customHeight="1" x14ac:dyDescent="0.25">
      <c r="A129" s="57">
        <v>122</v>
      </c>
      <c r="B129" s="45" t="s">
        <v>287</v>
      </c>
      <c r="C129" s="47">
        <v>690.98</v>
      </c>
      <c r="D129" s="47">
        <v>978.03</v>
      </c>
      <c r="E129" s="47">
        <f t="shared" si="14"/>
        <v>10301.11</v>
      </c>
      <c r="F129" s="97">
        <f>940.9+2049.72</f>
        <v>2990.62</v>
      </c>
      <c r="G129" s="46" t="s">
        <v>329</v>
      </c>
      <c r="H129" s="46"/>
      <c r="I129" s="46"/>
      <c r="J129" s="46"/>
      <c r="K129" s="46"/>
      <c r="L129" s="46"/>
      <c r="M129" s="46"/>
      <c r="N129" s="46">
        <v>864.47</v>
      </c>
      <c r="O129" s="98" t="s">
        <v>219</v>
      </c>
      <c r="P129" s="63">
        <f t="shared" si="12"/>
        <v>3855.09</v>
      </c>
      <c r="Q129" s="97"/>
      <c r="R129" s="46"/>
      <c r="S129" s="46"/>
      <c r="T129" s="46"/>
      <c r="U129" s="46"/>
      <c r="V129" s="46"/>
      <c r="W129" s="46"/>
      <c r="X129" s="46"/>
      <c r="Y129" s="46"/>
      <c r="Z129" s="98"/>
      <c r="AA129" s="88">
        <f t="shared" si="13"/>
        <v>0</v>
      </c>
      <c r="AB129" s="104">
        <f t="shared" si="5"/>
        <v>3855.09</v>
      </c>
    </row>
    <row r="130" spans="1:28" x14ac:dyDescent="0.25">
      <c r="A130" s="57">
        <v>123</v>
      </c>
      <c r="B130" s="45" t="s">
        <v>289</v>
      </c>
      <c r="C130" s="47">
        <v>1901.4</v>
      </c>
      <c r="D130" s="47">
        <v>2948.7</v>
      </c>
      <c r="E130" s="47">
        <f t="shared" si="14"/>
        <v>30147.899999999998</v>
      </c>
      <c r="F130" s="97">
        <v>1802.28</v>
      </c>
      <c r="G130" s="46" t="s">
        <v>295</v>
      </c>
      <c r="H130" s="46"/>
      <c r="I130" s="46"/>
      <c r="J130" s="46"/>
      <c r="K130" s="46"/>
      <c r="L130" s="46"/>
      <c r="M130" s="46"/>
      <c r="N130" s="46">
        <f>430.63+2692.11+184.84+775.21</f>
        <v>4082.7900000000004</v>
      </c>
      <c r="O130" s="98" t="s">
        <v>713</v>
      </c>
      <c r="P130" s="62">
        <f t="shared" si="12"/>
        <v>5885.0700000000006</v>
      </c>
      <c r="Q130" s="57"/>
      <c r="R130" s="52"/>
      <c r="S130" s="52"/>
      <c r="T130" s="52"/>
      <c r="U130" s="52"/>
      <c r="V130" s="52"/>
      <c r="W130" s="52"/>
      <c r="X130" s="52"/>
      <c r="Y130" s="52"/>
      <c r="Z130" s="96"/>
      <c r="AA130" s="87">
        <f t="shared" si="13"/>
        <v>0</v>
      </c>
      <c r="AB130" s="104">
        <f t="shared" si="5"/>
        <v>5885.0700000000006</v>
      </c>
    </row>
    <row r="131" spans="1:28" x14ac:dyDescent="0.25">
      <c r="A131" s="57">
        <v>124</v>
      </c>
      <c r="B131" s="45" t="s">
        <v>290</v>
      </c>
      <c r="C131" s="47">
        <v>1880.26</v>
      </c>
      <c r="D131" s="47">
        <v>2926.53</v>
      </c>
      <c r="E131" s="47">
        <f t="shared" si="14"/>
        <v>29887.010000000002</v>
      </c>
      <c r="F131" s="97"/>
      <c r="G131" s="46"/>
      <c r="H131" s="46"/>
      <c r="I131" s="46"/>
      <c r="J131" s="46"/>
      <c r="K131" s="46"/>
      <c r="L131" s="46"/>
      <c r="M131" s="46"/>
      <c r="N131" s="46">
        <v>145.91</v>
      </c>
      <c r="O131" s="98" t="s">
        <v>280</v>
      </c>
      <c r="P131" s="63">
        <f t="shared" si="12"/>
        <v>145.91</v>
      </c>
      <c r="Q131" s="97"/>
      <c r="R131" s="46"/>
      <c r="S131" s="46"/>
      <c r="T131" s="46"/>
      <c r="U131" s="46"/>
      <c r="V131" s="46"/>
      <c r="W131" s="46"/>
      <c r="X131" s="46"/>
      <c r="Y131" s="46"/>
      <c r="Z131" s="98"/>
      <c r="AA131" s="88">
        <f t="shared" si="13"/>
        <v>0</v>
      </c>
      <c r="AB131" s="104">
        <f t="shared" si="5"/>
        <v>145.91</v>
      </c>
    </row>
    <row r="132" spans="1:28" x14ac:dyDescent="0.25">
      <c r="A132" s="57">
        <v>125</v>
      </c>
      <c r="B132" s="45" t="s">
        <v>291</v>
      </c>
      <c r="C132" s="47">
        <v>708.56</v>
      </c>
      <c r="D132" s="47">
        <v>1005.32</v>
      </c>
      <c r="E132" s="47">
        <f t="shared" si="14"/>
        <v>10580.04</v>
      </c>
      <c r="F132" s="97">
        <v>73.739999999999995</v>
      </c>
      <c r="G132" s="46" t="s">
        <v>177</v>
      </c>
      <c r="H132" s="46"/>
      <c r="I132" s="46"/>
      <c r="J132" s="46"/>
      <c r="K132" s="46"/>
      <c r="L132" s="46"/>
      <c r="M132" s="46"/>
      <c r="N132" s="46"/>
      <c r="O132" s="98"/>
      <c r="P132" s="63">
        <f t="shared" si="12"/>
        <v>73.739999999999995</v>
      </c>
      <c r="Q132" s="97"/>
      <c r="R132" s="46"/>
      <c r="S132" s="46"/>
      <c r="T132" s="46"/>
      <c r="U132" s="46"/>
      <c r="V132" s="46"/>
      <c r="W132" s="46"/>
      <c r="X132" s="46"/>
      <c r="Y132" s="46"/>
      <c r="Z132" s="98"/>
      <c r="AA132" s="88">
        <f t="shared" si="13"/>
        <v>0</v>
      </c>
      <c r="AB132" s="104">
        <f t="shared" si="5"/>
        <v>73.739999999999995</v>
      </c>
    </row>
    <row r="133" spans="1:28" x14ac:dyDescent="0.25">
      <c r="A133" s="57">
        <v>126</v>
      </c>
      <c r="B133" s="45" t="s">
        <v>292</v>
      </c>
      <c r="C133" s="47">
        <v>2349.75</v>
      </c>
      <c r="D133" s="47">
        <v>2615.37</v>
      </c>
      <c r="E133" s="47">
        <f t="shared" si="14"/>
        <v>30056.34</v>
      </c>
      <c r="F133" s="97">
        <f>484.22+1062.5+923.06+746.74</f>
        <v>3216.5199999999995</v>
      </c>
      <c r="G133" s="46" t="s">
        <v>720</v>
      </c>
      <c r="H133" s="46"/>
      <c r="I133" s="46"/>
      <c r="J133" s="46">
        <v>20724.22</v>
      </c>
      <c r="K133" s="46">
        <v>1</v>
      </c>
      <c r="L133" s="46"/>
      <c r="M133" s="46"/>
      <c r="N133" s="46">
        <v>5750.31</v>
      </c>
      <c r="O133" s="98" t="s">
        <v>719</v>
      </c>
      <c r="P133" s="63">
        <f t="shared" si="12"/>
        <v>29691.050000000003</v>
      </c>
      <c r="Q133" s="97"/>
      <c r="R133" s="46"/>
      <c r="S133" s="46"/>
      <c r="T133" s="46"/>
      <c r="U133" s="46"/>
      <c r="V133" s="46"/>
      <c r="W133" s="46"/>
      <c r="X133" s="46"/>
      <c r="Y133" s="46"/>
      <c r="Z133" s="98"/>
      <c r="AA133" s="88">
        <f t="shared" si="13"/>
        <v>0</v>
      </c>
      <c r="AB133" s="104">
        <f t="shared" si="5"/>
        <v>29691.050000000003</v>
      </c>
    </row>
    <row r="134" spans="1:28" ht="15" customHeight="1" x14ac:dyDescent="0.25">
      <c r="A134" s="57">
        <v>127</v>
      </c>
      <c r="B134" s="45" t="s">
        <v>294</v>
      </c>
      <c r="C134" s="47">
        <v>3062.36</v>
      </c>
      <c r="D134" s="47">
        <v>3383.36</v>
      </c>
      <c r="E134" s="47">
        <f t="shared" si="14"/>
        <v>38995.32</v>
      </c>
      <c r="F134" s="97">
        <v>1716.17</v>
      </c>
      <c r="G134" s="46" t="s">
        <v>321</v>
      </c>
      <c r="H134" s="46">
        <v>2371</v>
      </c>
      <c r="I134" s="46">
        <v>25.4</v>
      </c>
      <c r="J134" s="46"/>
      <c r="K134" s="46"/>
      <c r="L134" s="46"/>
      <c r="M134" s="46"/>
      <c r="N134" s="46">
        <v>9969.24</v>
      </c>
      <c r="O134" s="98" t="s">
        <v>712</v>
      </c>
      <c r="P134" s="63">
        <f t="shared" si="12"/>
        <v>14056.41</v>
      </c>
      <c r="Q134" s="97"/>
      <c r="R134" s="46"/>
      <c r="S134" s="46"/>
      <c r="T134" s="46"/>
      <c r="U134" s="46"/>
      <c r="V134" s="46"/>
      <c r="W134" s="46"/>
      <c r="X134" s="46"/>
      <c r="Y134" s="46"/>
      <c r="Z134" s="98"/>
      <c r="AA134" s="88">
        <f t="shared" si="13"/>
        <v>0</v>
      </c>
      <c r="AB134" s="104">
        <f t="shared" si="5"/>
        <v>14056.41</v>
      </c>
    </row>
    <row r="135" spans="1:28" x14ac:dyDescent="0.25">
      <c r="A135" s="57">
        <v>128</v>
      </c>
      <c r="B135" s="45" t="s">
        <v>296</v>
      </c>
      <c r="C135" s="47">
        <v>3000.71</v>
      </c>
      <c r="D135" s="47">
        <v>3319.28</v>
      </c>
      <c r="E135" s="47">
        <f t="shared" ref="E135:E142" si="15">C135*5+D135*7</f>
        <v>38238.51</v>
      </c>
      <c r="F135" s="97">
        <f>982.99+418.97</f>
        <v>1401.96</v>
      </c>
      <c r="G135" s="46" t="s">
        <v>410</v>
      </c>
      <c r="H135" s="46"/>
      <c r="I135" s="46"/>
      <c r="J135" s="46">
        <v>19246.009999999998</v>
      </c>
      <c r="K135" s="46">
        <v>1</v>
      </c>
      <c r="L135" s="46"/>
      <c r="M135" s="46"/>
      <c r="N135" s="46">
        <v>8061.3</v>
      </c>
      <c r="O135" s="98" t="s">
        <v>721</v>
      </c>
      <c r="P135" s="63">
        <f t="shared" ref="P135:P142" si="16">F135+H135+J135+L135+N135</f>
        <v>28709.269999999997</v>
      </c>
      <c r="Q135" s="97"/>
      <c r="R135" s="46"/>
      <c r="S135" s="46"/>
      <c r="T135" s="46"/>
      <c r="U135" s="46"/>
      <c r="V135" s="46"/>
      <c r="W135" s="46">
        <v>21416.42</v>
      </c>
      <c r="X135" s="46">
        <v>82</v>
      </c>
      <c r="Y135" s="46"/>
      <c r="Z135" s="98"/>
      <c r="AA135" s="88">
        <f t="shared" ref="AA135:AA142" si="17">Q135+S135+U135+W135+Y135</f>
        <v>21416.42</v>
      </c>
      <c r="AB135" s="104">
        <f t="shared" si="5"/>
        <v>50125.689999999995</v>
      </c>
    </row>
    <row r="136" spans="1:28" x14ac:dyDescent="0.25">
      <c r="A136" s="57">
        <v>129</v>
      </c>
      <c r="B136" s="45" t="s">
        <v>297</v>
      </c>
      <c r="C136" s="47">
        <v>3009.06</v>
      </c>
      <c r="D136" s="47">
        <v>3325.31</v>
      </c>
      <c r="E136" s="47">
        <f t="shared" si="15"/>
        <v>38322.47</v>
      </c>
      <c r="F136" s="97">
        <v>5536.62</v>
      </c>
      <c r="G136" s="46" t="s">
        <v>711</v>
      </c>
      <c r="H136" s="46"/>
      <c r="I136" s="46"/>
      <c r="J136" s="46"/>
      <c r="K136" s="46"/>
      <c r="L136" s="46"/>
      <c r="M136" s="46"/>
      <c r="N136" s="46">
        <v>3733.3</v>
      </c>
      <c r="O136" s="98" t="s">
        <v>710</v>
      </c>
      <c r="P136" s="62">
        <f t="shared" si="16"/>
        <v>9269.92</v>
      </c>
      <c r="Q136" s="57"/>
      <c r="R136" s="52"/>
      <c r="S136" s="52"/>
      <c r="T136" s="52"/>
      <c r="U136" s="52"/>
      <c r="V136" s="52"/>
      <c r="W136" s="52">
        <v>12938.91</v>
      </c>
      <c r="X136" s="52">
        <v>50</v>
      </c>
      <c r="Y136" s="52"/>
      <c r="Z136" s="96"/>
      <c r="AA136" s="87">
        <f t="shared" si="17"/>
        <v>12938.91</v>
      </c>
      <c r="AB136" s="104">
        <f t="shared" si="5"/>
        <v>22208.83</v>
      </c>
    </row>
    <row r="137" spans="1:28" ht="14.25" customHeight="1" x14ac:dyDescent="0.25">
      <c r="A137" s="57">
        <v>130</v>
      </c>
      <c r="B137" s="45" t="s">
        <v>299</v>
      </c>
      <c r="C137" s="47">
        <v>2392.5300000000002</v>
      </c>
      <c r="D137" s="47">
        <v>2661.35</v>
      </c>
      <c r="E137" s="47">
        <f t="shared" si="15"/>
        <v>30592.100000000002</v>
      </c>
      <c r="F137" s="97">
        <v>665.72</v>
      </c>
      <c r="G137" s="46" t="s">
        <v>300</v>
      </c>
      <c r="H137" s="46">
        <v>36128.81</v>
      </c>
      <c r="I137" s="46">
        <v>325.89999999999998</v>
      </c>
      <c r="J137" s="46"/>
      <c r="K137" s="46"/>
      <c r="L137" s="46"/>
      <c r="M137" s="46"/>
      <c r="N137" s="46">
        <v>5913.34</v>
      </c>
      <c r="O137" s="98" t="s">
        <v>725</v>
      </c>
      <c r="P137" s="63">
        <f t="shared" si="16"/>
        <v>42707.869999999995</v>
      </c>
      <c r="Q137" s="97"/>
      <c r="R137" s="46"/>
      <c r="S137" s="46"/>
      <c r="T137" s="46"/>
      <c r="U137" s="46"/>
      <c r="V137" s="46"/>
      <c r="W137" s="46">
        <v>11258.56</v>
      </c>
      <c r="X137" s="46">
        <v>43</v>
      </c>
      <c r="Y137" s="46"/>
      <c r="Z137" s="98"/>
      <c r="AA137" s="88">
        <f t="shared" si="17"/>
        <v>11258.56</v>
      </c>
      <c r="AB137" s="104">
        <f t="shared" ref="AB137:AB200" si="18">P137+AA137</f>
        <v>53966.429999999993</v>
      </c>
    </row>
    <row r="138" spans="1:28" x14ac:dyDescent="0.25">
      <c r="A138" s="57">
        <v>131</v>
      </c>
      <c r="B138" s="45" t="s">
        <v>302</v>
      </c>
      <c r="C138" s="47">
        <v>2723.25</v>
      </c>
      <c r="D138" s="47">
        <v>3014.15</v>
      </c>
      <c r="E138" s="47">
        <f t="shared" si="15"/>
        <v>34715.300000000003</v>
      </c>
      <c r="F138" s="97">
        <f>807.05+436.62+62.76</f>
        <v>1306.43</v>
      </c>
      <c r="G138" s="46" t="s">
        <v>321</v>
      </c>
      <c r="H138" s="46">
        <v>1090.68</v>
      </c>
      <c r="I138" s="46">
        <v>8.5</v>
      </c>
      <c r="J138" s="46"/>
      <c r="K138" s="46"/>
      <c r="L138" s="46"/>
      <c r="M138" s="46"/>
      <c r="N138" s="46">
        <v>5220.01</v>
      </c>
      <c r="O138" s="98" t="s">
        <v>709</v>
      </c>
      <c r="P138" s="63">
        <f t="shared" si="16"/>
        <v>7617.1200000000008</v>
      </c>
      <c r="Q138" s="97"/>
      <c r="R138" s="46"/>
      <c r="S138" s="46"/>
      <c r="T138" s="46"/>
      <c r="U138" s="46"/>
      <c r="V138" s="46"/>
      <c r="W138" s="46">
        <v>78653.55</v>
      </c>
      <c r="X138" s="46">
        <v>188</v>
      </c>
      <c r="Y138" s="46"/>
      <c r="Z138" s="98"/>
      <c r="AA138" s="88">
        <f t="shared" si="17"/>
        <v>78653.55</v>
      </c>
      <c r="AB138" s="104">
        <f t="shared" si="18"/>
        <v>86270.67</v>
      </c>
    </row>
    <row r="139" spans="1:28" x14ac:dyDescent="0.25">
      <c r="A139" s="57">
        <v>132</v>
      </c>
      <c r="B139" s="45" t="s">
        <v>303</v>
      </c>
      <c r="C139" s="47">
        <v>2652.19</v>
      </c>
      <c r="D139" s="47">
        <v>2959.34</v>
      </c>
      <c r="E139" s="47">
        <f t="shared" si="15"/>
        <v>33976.33</v>
      </c>
      <c r="F139" s="97">
        <f>1771.05+5036.3</f>
        <v>6807.35</v>
      </c>
      <c r="G139" s="46" t="s">
        <v>724</v>
      </c>
      <c r="H139" s="46">
        <v>3103.89</v>
      </c>
      <c r="I139" s="46">
        <v>25.4</v>
      </c>
      <c r="J139" s="46">
        <v>18755.82</v>
      </c>
      <c r="K139" s="46">
        <v>1</v>
      </c>
      <c r="L139" s="46"/>
      <c r="M139" s="46"/>
      <c r="N139" s="46">
        <v>8849.14</v>
      </c>
      <c r="O139" s="98" t="s">
        <v>723</v>
      </c>
      <c r="P139" s="62">
        <f t="shared" si="16"/>
        <v>37516.199999999997</v>
      </c>
      <c r="Q139" s="57">
        <v>12154.48</v>
      </c>
      <c r="R139" s="52" t="s">
        <v>304</v>
      </c>
      <c r="S139" s="52"/>
      <c r="T139" s="52"/>
      <c r="U139" s="52"/>
      <c r="V139" s="52"/>
      <c r="W139" s="52"/>
      <c r="X139" s="52"/>
      <c r="Y139" s="52"/>
      <c r="Z139" s="96"/>
      <c r="AA139" s="87">
        <f t="shared" si="17"/>
        <v>12154.48</v>
      </c>
      <c r="AB139" s="104">
        <f t="shared" si="18"/>
        <v>49670.679999999993</v>
      </c>
    </row>
    <row r="140" spans="1:28" x14ac:dyDescent="0.25">
      <c r="A140" s="57">
        <v>133</v>
      </c>
      <c r="B140" s="45" t="s">
        <v>305</v>
      </c>
      <c r="C140" s="47">
        <v>2544.4</v>
      </c>
      <c r="D140" s="47">
        <v>2851.13</v>
      </c>
      <c r="E140" s="47">
        <f t="shared" si="15"/>
        <v>32679.91</v>
      </c>
      <c r="F140" s="97">
        <v>11043.45</v>
      </c>
      <c r="G140" s="46" t="s">
        <v>707</v>
      </c>
      <c r="H140" s="46">
        <v>1580.81</v>
      </c>
      <c r="I140" s="46">
        <v>17</v>
      </c>
      <c r="J140" s="46"/>
      <c r="K140" s="46"/>
      <c r="L140" s="46"/>
      <c r="M140" s="46"/>
      <c r="N140" s="46">
        <v>4011.34</v>
      </c>
      <c r="O140" s="98" t="s">
        <v>708</v>
      </c>
      <c r="P140" s="63">
        <f t="shared" si="16"/>
        <v>16635.599999999999</v>
      </c>
      <c r="Q140" s="97"/>
      <c r="R140" s="46"/>
      <c r="S140" s="46"/>
      <c r="T140" s="46"/>
      <c r="U140" s="46"/>
      <c r="V140" s="46"/>
      <c r="W140" s="46"/>
      <c r="X140" s="46"/>
      <c r="Y140" s="46">
        <v>14536.09</v>
      </c>
      <c r="Z140" s="98" t="s">
        <v>306</v>
      </c>
      <c r="AA140" s="88">
        <f t="shared" si="17"/>
        <v>14536.09</v>
      </c>
      <c r="AB140" s="104">
        <f t="shared" si="18"/>
        <v>31171.69</v>
      </c>
    </row>
    <row r="141" spans="1:28" x14ac:dyDescent="0.25">
      <c r="A141" s="57">
        <v>134</v>
      </c>
      <c r="B141" s="45" t="s">
        <v>308</v>
      </c>
      <c r="C141" s="47">
        <v>5545.3</v>
      </c>
      <c r="D141" s="47">
        <v>6196.98</v>
      </c>
      <c r="E141" s="47">
        <f t="shared" si="15"/>
        <v>71105.36</v>
      </c>
      <c r="F141" s="97">
        <v>2402.6</v>
      </c>
      <c r="G141" s="118" t="s">
        <v>411</v>
      </c>
      <c r="H141" s="46">
        <v>11798.7</v>
      </c>
      <c r="I141" s="46">
        <v>130.4</v>
      </c>
      <c r="J141" s="46"/>
      <c r="K141" s="46"/>
      <c r="L141" s="46"/>
      <c r="M141" s="46"/>
      <c r="N141" s="46">
        <v>1996.18</v>
      </c>
      <c r="O141" s="98" t="s">
        <v>722</v>
      </c>
      <c r="P141" s="63">
        <f t="shared" si="16"/>
        <v>16197.480000000001</v>
      </c>
      <c r="Q141" s="97">
        <v>24202.87</v>
      </c>
      <c r="R141" s="46" t="s">
        <v>288</v>
      </c>
      <c r="S141" s="46"/>
      <c r="T141" s="46"/>
      <c r="U141" s="46"/>
      <c r="V141" s="46"/>
      <c r="W141" s="46"/>
      <c r="X141" s="46"/>
      <c r="Y141" s="46">
        <v>2922.54</v>
      </c>
      <c r="Z141" s="98" t="s">
        <v>309</v>
      </c>
      <c r="AA141" s="88">
        <f t="shared" si="17"/>
        <v>27125.41</v>
      </c>
      <c r="AB141" s="104">
        <f t="shared" si="18"/>
        <v>43322.89</v>
      </c>
    </row>
    <row r="142" spans="1:28" x14ac:dyDescent="0.25">
      <c r="A142" s="57">
        <v>135</v>
      </c>
      <c r="B142" s="45" t="s">
        <v>310</v>
      </c>
      <c r="C142" s="47">
        <v>2370.0300000000002</v>
      </c>
      <c r="D142" s="47">
        <v>2747.96</v>
      </c>
      <c r="E142" s="47">
        <f t="shared" si="15"/>
        <v>31085.870000000003</v>
      </c>
      <c r="F142" s="97">
        <v>502.22</v>
      </c>
      <c r="G142" s="46" t="s">
        <v>241</v>
      </c>
      <c r="H142" s="46"/>
      <c r="I142" s="46"/>
      <c r="J142" s="46"/>
      <c r="K142" s="46"/>
      <c r="L142" s="46"/>
      <c r="M142" s="46"/>
      <c r="N142" s="46">
        <v>3201.59</v>
      </c>
      <c r="O142" s="98" t="s">
        <v>311</v>
      </c>
      <c r="P142" s="63">
        <f t="shared" si="16"/>
        <v>3703.8100000000004</v>
      </c>
      <c r="Q142" s="97"/>
      <c r="R142" s="46"/>
      <c r="S142" s="46"/>
      <c r="T142" s="46"/>
      <c r="U142" s="46"/>
      <c r="V142" s="46"/>
      <c r="W142" s="46"/>
      <c r="X142" s="46"/>
      <c r="Y142" s="46"/>
      <c r="Z142" s="98"/>
      <c r="AA142" s="88">
        <f t="shared" si="17"/>
        <v>0</v>
      </c>
      <c r="AB142" s="104">
        <f t="shared" si="18"/>
        <v>3703.8100000000004</v>
      </c>
    </row>
    <row r="143" spans="1:28" x14ac:dyDescent="0.25">
      <c r="A143" s="57">
        <v>136</v>
      </c>
      <c r="B143" s="45" t="s">
        <v>312</v>
      </c>
      <c r="C143" s="47">
        <v>2714.91</v>
      </c>
      <c r="D143" s="47">
        <v>3042.78</v>
      </c>
      <c r="E143" s="47">
        <f t="shared" ref="E143:E151" si="19">C143*5+D143*7</f>
        <v>34874.01</v>
      </c>
      <c r="F143" s="97">
        <f>1076.05+215.03</f>
        <v>1291.08</v>
      </c>
      <c r="G143" s="46" t="s">
        <v>726</v>
      </c>
      <c r="H143" s="46"/>
      <c r="I143" s="46"/>
      <c r="J143" s="46"/>
      <c r="K143" s="46"/>
      <c r="L143" s="46"/>
      <c r="M143" s="46"/>
      <c r="N143" s="46">
        <f>349.39+1565.7</f>
        <v>1915.0900000000001</v>
      </c>
      <c r="O143" s="98" t="s">
        <v>727</v>
      </c>
      <c r="P143" s="63">
        <f t="shared" ref="P143:P153" si="20">F143+H143+J143+L143+N143</f>
        <v>3206.17</v>
      </c>
      <c r="Q143" s="97"/>
      <c r="R143" s="46"/>
      <c r="S143" s="46"/>
      <c r="T143" s="46"/>
      <c r="U143" s="46"/>
      <c r="V143" s="46"/>
      <c r="W143" s="46"/>
      <c r="X143" s="46"/>
      <c r="Y143" s="46">
        <v>2217.15</v>
      </c>
      <c r="Z143" s="98" t="s">
        <v>309</v>
      </c>
      <c r="AA143" s="88">
        <f t="shared" ref="AA143:AA153" si="21">Q143+S143+U143+W143+Y143</f>
        <v>2217.15</v>
      </c>
      <c r="AB143" s="104">
        <f t="shared" si="18"/>
        <v>5423.32</v>
      </c>
    </row>
    <row r="144" spans="1:28" x14ac:dyDescent="0.25">
      <c r="A144" s="57">
        <v>137</v>
      </c>
      <c r="B144" s="45" t="s">
        <v>313</v>
      </c>
      <c r="C144" s="47">
        <v>2421.1</v>
      </c>
      <c r="D144" s="47">
        <v>2715.02</v>
      </c>
      <c r="E144" s="47">
        <f t="shared" si="19"/>
        <v>31110.639999999999</v>
      </c>
      <c r="F144" s="97">
        <v>81.84</v>
      </c>
      <c r="G144" s="46" t="s">
        <v>177</v>
      </c>
      <c r="H144" s="46"/>
      <c r="I144" s="46"/>
      <c r="J144" s="46"/>
      <c r="K144" s="46"/>
      <c r="L144" s="46"/>
      <c r="M144" s="46"/>
      <c r="N144" s="46">
        <f>214.88+796.32+2877.53</f>
        <v>3888.7300000000005</v>
      </c>
      <c r="O144" s="98" t="s">
        <v>706</v>
      </c>
      <c r="P144" s="63">
        <f t="shared" si="20"/>
        <v>3970.5700000000006</v>
      </c>
      <c r="Q144" s="97"/>
      <c r="R144" s="46"/>
      <c r="S144" s="46"/>
      <c r="T144" s="46"/>
      <c r="U144" s="46"/>
      <c r="V144" s="46"/>
      <c r="W144" s="46"/>
      <c r="X144" s="46"/>
      <c r="Y144" s="46"/>
      <c r="Z144" s="98"/>
      <c r="AA144" s="88">
        <f t="shared" si="21"/>
        <v>0</v>
      </c>
      <c r="AB144" s="104">
        <f t="shared" si="18"/>
        <v>3970.5700000000006</v>
      </c>
    </row>
    <row r="145" spans="1:28" x14ac:dyDescent="0.25">
      <c r="A145" s="57">
        <v>138</v>
      </c>
      <c r="B145" s="45" t="s">
        <v>314</v>
      </c>
      <c r="C145" s="47">
        <v>5351.25</v>
      </c>
      <c r="D145" s="47">
        <v>5985.2</v>
      </c>
      <c r="E145" s="47">
        <f t="shared" si="19"/>
        <v>68652.649999999994</v>
      </c>
      <c r="F145" s="97">
        <v>6796.85</v>
      </c>
      <c r="G145" s="46" t="s">
        <v>673</v>
      </c>
      <c r="H145" s="46">
        <v>17178.669999999998</v>
      </c>
      <c r="I145" s="46">
        <v>104.5</v>
      </c>
      <c r="J145" s="46"/>
      <c r="K145" s="46"/>
      <c r="L145" s="46"/>
      <c r="M145" s="46"/>
      <c r="N145" s="46">
        <v>7044.57</v>
      </c>
      <c r="O145" s="98" t="s">
        <v>674</v>
      </c>
      <c r="P145" s="63">
        <f t="shared" si="20"/>
        <v>31020.089999999997</v>
      </c>
      <c r="Q145" s="97">
        <v>8602.9500000000007</v>
      </c>
      <c r="R145" s="46" t="s">
        <v>316</v>
      </c>
      <c r="S145" s="46"/>
      <c r="T145" s="46"/>
      <c r="U145" s="46"/>
      <c r="V145" s="46"/>
      <c r="W145" s="46"/>
      <c r="X145" s="46"/>
      <c r="Y145" s="46">
        <v>32118.63</v>
      </c>
      <c r="Z145" s="98" t="s">
        <v>241</v>
      </c>
      <c r="AA145" s="88">
        <f t="shared" si="21"/>
        <v>40721.58</v>
      </c>
      <c r="AB145" s="104">
        <f t="shared" si="18"/>
        <v>71741.67</v>
      </c>
    </row>
    <row r="146" spans="1:28" x14ac:dyDescent="0.25">
      <c r="A146" s="57">
        <v>139</v>
      </c>
      <c r="B146" s="45" t="s">
        <v>318</v>
      </c>
      <c r="C146" s="47">
        <v>4220.5200000000004</v>
      </c>
      <c r="D146" s="47">
        <v>4703.1400000000003</v>
      </c>
      <c r="E146" s="47">
        <f t="shared" si="19"/>
        <v>54024.58</v>
      </c>
      <c r="F146" s="97">
        <v>1823.31</v>
      </c>
      <c r="G146" s="46" t="s">
        <v>477</v>
      </c>
      <c r="H146" s="46">
        <v>20819.259999999998</v>
      </c>
      <c r="I146" s="46">
        <v>230</v>
      </c>
      <c r="J146" s="46"/>
      <c r="K146" s="46"/>
      <c r="L146" s="46"/>
      <c r="M146" s="46"/>
      <c r="N146" s="46">
        <v>1319.06</v>
      </c>
      <c r="O146" s="98" t="s">
        <v>319</v>
      </c>
      <c r="P146" s="63">
        <f t="shared" si="20"/>
        <v>23961.63</v>
      </c>
      <c r="Q146" s="97"/>
      <c r="R146" s="46"/>
      <c r="S146" s="46"/>
      <c r="T146" s="46"/>
      <c r="U146" s="46"/>
      <c r="V146" s="46"/>
      <c r="W146" s="46"/>
      <c r="X146" s="46"/>
      <c r="Y146" s="46"/>
      <c r="Z146" s="98"/>
      <c r="AA146" s="88">
        <f t="shared" si="21"/>
        <v>0</v>
      </c>
      <c r="AB146" s="104">
        <f t="shared" si="18"/>
        <v>23961.63</v>
      </c>
    </row>
    <row r="147" spans="1:28" x14ac:dyDescent="0.25">
      <c r="A147" s="57">
        <v>140</v>
      </c>
      <c r="B147" s="45" t="s">
        <v>320</v>
      </c>
      <c r="C147" s="47">
        <v>2959.81</v>
      </c>
      <c r="D147" s="47">
        <v>3314.86</v>
      </c>
      <c r="E147" s="47">
        <f t="shared" si="19"/>
        <v>38003.07</v>
      </c>
      <c r="F147" s="97">
        <v>11533.13</v>
      </c>
      <c r="G147" s="46" t="s">
        <v>675</v>
      </c>
      <c r="H147" s="46"/>
      <c r="I147" s="46"/>
      <c r="J147" s="46"/>
      <c r="K147" s="46"/>
      <c r="L147" s="46"/>
      <c r="M147" s="46"/>
      <c r="N147" s="46"/>
      <c r="O147" s="98"/>
      <c r="P147" s="63">
        <f t="shared" si="20"/>
        <v>11533.13</v>
      </c>
      <c r="Q147" s="97">
        <v>62903.15</v>
      </c>
      <c r="R147" s="46" t="s">
        <v>676</v>
      </c>
      <c r="S147" s="46"/>
      <c r="T147" s="46"/>
      <c r="U147" s="46"/>
      <c r="V147" s="46"/>
      <c r="W147" s="46"/>
      <c r="X147" s="46"/>
      <c r="Y147" s="46">
        <v>33282.379999999997</v>
      </c>
      <c r="Z147" s="98" t="s">
        <v>321</v>
      </c>
      <c r="AA147" s="88">
        <f t="shared" si="21"/>
        <v>96185.53</v>
      </c>
      <c r="AB147" s="104">
        <f t="shared" si="18"/>
        <v>107718.66</v>
      </c>
    </row>
    <row r="148" spans="1:28" x14ac:dyDescent="0.25">
      <c r="A148" s="57">
        <v>141</v>
      </c>
      <c r="B148" s="45" t="s">
        <v>322</v>
      </c>
      <c r="C148" s="47">
        <v>3440.6</v>
      </c>
      <c r="D148" s="47">
        <v>3846.22</v>
      </c>
      <c r="E148" s="47">
        <f t="shared" si="19"/>
        <v>44126.539999999994</v>
      </c>
      <c r="F148" s="97">
        <v>11519.92</v>
      </c>
      <c r="G148" s="46" t="s">
        <v>705</v>
      </c>
      <c r="H148" s="46"/>
      <c r="I148" s="46"/>
      <c r="J148" s="46"/>
      <c r="K148" s="46"/>
      <c r="L148" s="46"/>
      <c r="M148" s="46"/>
      <c r="N148" s="46">
        <f>1545.26+504.55+719.99</f>
        <v>2769.8</v>
      </c>
      <c r="O148" s="98" t="s">
        <v>286</v>
      </c>
      <c r="P148" s="63">
        <f t="shared" si="20"/>
        <v>14289.720000000001</v>
      </c>
      <c r="Q148" s="97">
        <v>10070.280000000001</v>
      </c>
      <c r="R148" s="46" t="s">
        <v>324</v>
      </c>
      <c r="S148" s="46"/>
      <c r="T148" s="46"/>
      <c r="U148" s="46"/>
      <c r="V148" s="46"/>
      <c r="W148" s="46"/>
      <c r="X148" s="46"/>
      <c r="Y148" s="46">
        <f>76288.83</f>
        <v>76288.83</v>
      </c>
      <c r="Z148" s="98" t="s">
        <v>315</v>
      </c>
      <c r="AA148" s="88">
        <f t="shared" si="21"/>
        <v>86359.11</v>
      </c>
      <c r="AB148" s="104">
        <f t="shared" si="18"/>
        <v>100648.83</v>
      </c>
    </row>
    <row r="149" spans="1:28" x14ac:dyDescent="0.25">
      <c r="A149" s="57">
        <v>142</v>
      </c>
      <c r="B149" s="45" t="s">
        <v>325</v>
      </c>
      <c r="C149" s="47">
        <v>5911.09</v>
      </c>
      <c r="D149" s="47">
        <v>6540.89</v>
      </c>
      <c r="E149" s="47">
        <f t="shared" si="19"/>
        <v>75341.680000000008</v>
      </c>
      <c r="F149" s="97">
        <f>2490.58+1076.78</f>
        <v>3567.3599999999997</v>
      </c>
      <c r="G149" s="46" t="s">
        <v>678</v>
      </c>
      <c r="H149" s="46">
        <v>4838.91</v>
      </c>
      <c r="I149" s="46">
        <v>55</v>
      </c>
      <c r="J149" s="46"/>
      <c r="K149" s="46"/>
      <c r="L149" s="46"/>
      <c r="M149" s="46"/>
      <c r="N149" s="46">
        <v>2254.75</v>
      </c>
      <c r="O149" s="98" t="s">
        <v>677</v>
      </c>
      <c r="P149" s="63">
        <f t="shared" si="20"/>
        <v>10661.02</v>
      </c>
      <c r="Q149" s="97">
        <v>399.78</v>
      </c>
      <c r="R149" s="46" t="s">
        <v>209</v>
      </c>
      <c r="S149" s="46"/>
      <c r="T149" s="46"/>
      <c r="U149" s="46"/>
      <c r="V149" s="46"/>
      <c r="W149" s="46"/>
      <c r="X149" s="46"/>
      <c r="Y149" s="46"/>
      <c r="Z149" s="98"/>
      <c r="AA149" s="88">
        <f t="shared" si="21"/>
        <v>399.78</v>
      </c>
      <c r="AB149" s="104">
        <f t="shared" si="18"/>
        <v>11060.800000000001</v>
      </c>
    </row>
    <row r="150" spans="1:28" x14ac:dyDescent="0.25">
      <c r="A150" s="57">
        <v>143</v>
      </c>
      <c r="B150" s="45" t="s">
        <v>327</v>
      </c>
      <c r="C150" s="47">
        <v>5949.57</v>
      </c>
      <c r="D150" s="47">
        <v>6582.16</v>
      </c>
      <c r="E150" s="47">
        <f t="shared" si="19"/>
        <v>75822.97</v>
      </c>
      <c r="F150" s="97">
        <v>6019.66</v>
      </c>
      <c r="G150" s="46" t="s">
        <v>701</v>
      </c>
      <c r="H150" s="46"/>
      <c r="I150" s="46"/>
      <c r="J150" s="46"/>
      <c r="K150" s="46"/>
      <c r="L150" s="46"/>
      <c r="M150" s="46"/>
      <c r="N150" s="46">
        <v>3712.32</v>
      </c>
      <c r="O150" s="98" t="s">
        <v>702</v>
      </c>
      <c r="P150" s="63">
        <f t="shared" si="20"/>
        <v>9731.98</v>
      </c>
      <c r="Q150" s="97"/>
      <c r="R150" s="46"/>
      <c r="S150" s="46"/>
      <c r="T150" s="46"/>
      <c r="U150" s="46"/>
      <c r="V150" s="46"/>
      <c r="W150" s="46"/>
      <c r="X150" s="46"/>
      <c r="Y150" s="46">
        <v>133409.07</v>
      </c>
      <c r="Z150" s="98" t="s">
        <v>703</v>
      </c>
      <c r="AA150" s="88">
        <f t="shared" si="21"/>
        <v>133409.07</v>
      </c>
      <c r="AB150" s="104">
        <f t="shared" si="18"/>
        <v>143141.05000000002</v>
      </c>
    </row>
    <row r="151" spans="1:28" x14ac:dyDescent="0.25">
      <c r="A151" s="57">
        <v>144</v>
      </c>
      <c r="B151" s="45" t="s">
        <v>330</v>
      </c>
      <c r="C151" s="47">
        <v>1900.21</v>
      </c>
      <c r="D151" s="47">
        <v>2205.65</v>
      </c>
      <c r="E151" s="47">
        <f t="shared" si="19"/>
        <v>24940.6</v>
      </c>
      <c r="F151" s="97">
        <f>209.71+1960.96+907.27</f>
        <v>3077.94</v>
      </c>
      <c r="G151" s="46" t="s">
        <v>679</v>
      </c>
      <c r="H151" s="46"/>
      <c r="I151" s="46"/>
      <c r="J151" s="46">
        <v>15425.96</v>
      </c>
      <c r="K151" s="46">
        <v>1</v>
      </c>
      <c r="L151" s="46"/>
      <c r="M151" s="46"/>
      <c r="N151" s="46"/>
      <c r="O151" s="98"/>
      <c r="P151" s="63">
        <f t="shared" si="20"/>
        <v>18503.899999999998</v>
      </c>
      <c r="Q151" s="97"/>
      <c r="R151" s="46"/>
      <c r="S151" s="46"/>
      <c r="T151" s="46"/>
      <c r="U151" s="46"/>
      <c r="V151" s="46"/>
      <c r="W151" s="46"/>
      <c r="X151" s="46"/>
      <c r="Y151" s="46"/>
      <c r="Z151" s="98"/>
      <c r="AA151" s="88">
        <f t="shared" si="21"/>
        <v>0</v>
      </c>
      <c r="AB151" s="104">
        <f t="shared" si="18"/>
        <v>18503.899999999998</v>
      </c>
    </row>
    <row r="152" spans="1:28" x14ac:dyDescent="0.25">
      <c r="A152" s="57">
        <v>145</v>
      </c>
      <c r="B152" s="45" t="s">
        <v>331</v>
      </c>
      <c r="C152" s="47">
        <v>2796.06</v>
      </c>
      <c r="D152" s="47">
        <v>3124.81</v>
      </c>
      <c r="E152" s="47">
        <f t="shared" ref="E152:E159" si="22">C152*5+D152*7</f>
        <v>35853.97</v>
      </c>
      <c r="F152" s="97"/>
      <c r="G152" s="46"/>
      <c r="H152" s="46"/>
      <c r="I152" s="46"/>
      <c r="J152" s="46"/>
      <c r="K152" s="46"/>
      <c r="L152" s="46"/>
      <c r="M152" s="46"/>
      <c r="N152" s="46">
        <f>167+842.99</f>
        <v>1009.99</v>
      </c>
      <c r="O152" s="98" t="s">
        <v>704</v>
      </c>
      <c r="P152" s="62">
        <f t="shared" si="20"/>
        <v>1009.99</v>
      </c>
      <c r="Q152" s="57">
        <v>1127.02</v>
      </c>
      <c r="R152" s="52" t="s">
        <v>250</v>
      </c>
      <c r="S152" s="52"/>
      <c r="T152" s="52"/>
      <c r="U152" s="52"/>
      <c r="V152" s="52"/>
      <c r="W152" s="52"/>
      <c r="X152" s="52"/>
      <c r="Y152" s="52"/>
      <c r="Z152" s="96"/>
      <c r="AA152" s="87">
        <f t="shared" si="21"/>
        <v>1127.02</v>
      </c>
      <c r="AB152" s="104">
        <f t="shared" si="18"/>
        <v>2137.0100000000002</v>
      </c>
    </row>
    <row r="153" spans="1:28" x14ac:dyDescent="0.25">
      <c r="A153" s="57">
        <v>146</v>
      </c>
      <c r="B153" s="45" t="s">
        <v>332</v>
      </c>
      <c r="C153" s="47">
        <v>3660.32</v>
      </c>
      <c r="D153" s="47">
        <v>4056.4</v>
      </c>
      <c r="E153" s="47">
        <f t="shared" si="22"/>
        <v>46696.4</v>
      </c>
      <c r="F153" s="97">
        <v>3489.89</v>
      </c>
      <c r="G153" s="46" t="s">
        <v>680</v>
      </c>
      <c r="H153" s="46">
        <v>8006.92</v>
      </c>
      <c r="I153" s="46">
        <v>90</v>
      </c>
      <c r="J153" s="46"/>
      <c r="K153" s="46"/>
      <c r="L153" s="46"/>
      <c r="M153" s="46"/>
      <c r="N153" s="46">
        <v>795.63</v>
      </c>
      <c r="O153" s="98" t="s">
        <v>681</v>
      </c>
      <c r="P153" s="63">
        <f t="shared" si="20"/>
        <v>12292.439999999999</v>
      </c>
      <c r="Q153" s="97"/>
      <c r="R153" s="46"/>
      <c r="S153" s="46"/>
      <c r="T153" s="46"/>
      <c r="U153" s="46"/>
      <c r="V153" s="46"/>
      <c r="W153" s="46"/>
      <c r="X153" s="46"/>
      <c r="Y153" s="46"/>
      <c r="Z153" s="98"/>
      <c r="AA153" s="88">
        <f t="shared" si="21"/>
        <v>0</v>
      </c>
      <c r="AB153" s="104">
        <f t="shared" si="18"/>
        <v>12292.439999999999</v>
      </c>
    </row>
    <row r="154" spans="1:28" x14ac:dyDescent="0.25">
      <c r="A154" s="57">
        <v>147</v>
      </c>
      <c r="B154" s="45" t="s">
        <v>334</v>
      </c>
      <c r="C154" s="47">
        <v>5707.59</v>
      </c>
      <c r="D154" s="47">
        <v>6315.76</v>
      </c>
      <c r="E154" s="47">
        <f t="shared" si="22"/>
        <v>72748.27</v>
      </c>
      <c r="F154" s="97">
        <f>3983.25+464.14</f>
        <v>4447.3900000000003</v>
      </c>
      <c r="G154" s="116" t="s">
        <v>362</v>
      </c>
      <c r="H154" s="46">
        <v>38056.839999999997</v>
      </c>
      <c r="I154" s="46">
        <v>270</v>
      </c>
      <c r="J154" s="116"/>
      <c r="K154" s="116"/>
      <c r="L154" s="116"/>
      <c r="M154" s="116"/>
      <c r="N154" s="46">
        <v>4405.8500000000004</v>
      </c>
      <c r="O154" s="98" t="s">
        <v>335</v>
      </c>
      <c r="P154" s="63">
        <f t="shared" ref="P154:P170" si="23">F154+H154+J154+L154+N154</f>
        <v>46910.079999999994</v>
      </c>
      <c r="Q154" s="97"/>
      <c r="R154" s="46"/>
      <c r="S154" s="46"/>
      <c r="T154" s="46"/>
      <c r="U154" s="46"/>
      <c r="V154" s="46"/>
      <c r="W154" s="46"/>
      <c r="X154" s="46"/>
      <c r="Y154" s="46">
        <v>4587.54</v>
      </c>
      <c r="Z154" s="98" t="s">
        <v>241</v>
      </c>
      <c r="AA154" s="88">
        <f t="shared" ref="AA154:AA170" si="24">Q154+S154+U154+W154+Y154</f>
        <v>4587.54</v>
      </c>
      <c r="AB154" s="104">
        <f t="shared" si="18"/>
        <v>51497.619999999995</v>
      </c>
    </row>
    <row r="155" spans="1:28" x14ac:dyDescent="0.25">
      <c r="A155" s="57">
        <v>148</v>
      </c>
      <c r="B155" s="45" t="s">
        <v>336</v>
      </c>
      <c r="C155" s="47">
        <v>2903.04</v>
      </c>
      <c r="D155" s="47">
        <v>3248.18</v>
      </c>
      <c r="E155" s="47">
        <f t="shared" si="22"/>
        <v>37252.46</v>
      </c>
      <c r="F155" s="97">
        <v>376.29</v>
      </c>
      <c r="G155" s="46" t="s">
        <v>337</v>
      </c>
      <c r="H155" s="46"/>
      <c r="I155" s="46"/>
      <c r="J155" s="46"/>
      <c r="K155" s="46"/>
      <c r="L155" s="46"/>
      <c r="M155" s="46"/>
      <c r="N155" s="46">
        <v>482.55</v>
      </c>
      <c r="O155" s="98" t="s">
        <v>259</v>
      </c>
      <c r="P155" s="63">
        <f t="shared" si="23"/>
        <v>858.84</v>
      </c>
      <c r="Q155" s="97"/>
      <c r="R155" s="46"/>
      <c r="S155" s="46">
        <v>12722.56</v>
      </c>
      <c r="T155" s="46">
        <v>103</v>
      </c>
      <c r="U155" s="46"/>
      <c r="V155" s="46"/>
      <c r="W155" s="46"/>
      <c r="X155" s="46"/>
      <c r="Y155" s="46"/>
      <c r="Z155" s="98"/>
      <c r="AA155" s="88">
        <f t="shared" si="24"/>
        <v>12722.56</v>
      </c>
      <c r="AB155" s="104">
        <f t="shared" si="18"/>
        <v>13581.4</v>
      </c>
    </row>
    <row r="156" spans="1:28" x14ac:dyDescent="0.25">
      <c r="A156" s="57">
        <v>149</v>
      </c>
      <c r="B156" s="45" t="s">
        <v>338</v>
      </c>
      <c r="C156" s="47">
        <v>5875.85</v>
      </c>
      <c r="D156" s="47">
        <v>6504.41</v>
      </c>
      <c r="E156" s="47">
        <f t="shared" si="22"/>
        <v>74910.12</v>
      </c>
      <c r="F156" s="97">
        <v>6404.14</v>
      </c>
      <c r="G156" s="116" t="s">
        <v>698</v>
      </c>
      <c r="H156" s="116"/>
      <c r="I156" s="116"/>
      <c r="J156" s="116"/>
      <c r="K156" s="116"/>
      <c r="L156" s="117"/>
      <c r="M156" s="117"/>
      <c r="N156" s="117">
        <v>5193.04</v>
      </c>
      <c r="O156" s="98" t="s">
        <v>699</v>
      </c>
      <c r="P156" s="63">
        <f t="shared" si="23"/>
        <v>11597.18</v>
      </c>
      <c r="Q156" s="97"/>
      <c r="R156" s="46"/>
      <c r="S156" s="46"/>
      <c r="T156" s="46"/>
      <c r="U156" s="46"/>
      <c r="V156" s="46"/>
      <c r="W156" s="46"/>
      <c r="X156" s="46"/>
      <c r="Y156" s="46">
        <v>87775.08</v>
      </c>
      <c r="Z156" s="98" t="s">
        <v>700</v>
      </c>
      <c r="AA156" s="88">
        <f t="shared" si="24"/>
        <v>87775.08</v>
      </c>
      <c r="AB156" s="104">
        <f t="shared" si="18"/>
        <v>99372.260000000009</v>
      </c>
    </row>
    <row r="157" spans="1:28" x14ac:dyDescent="0.25">
      <c r="A157" s="57">
        <v>150</v>
      </c>
      <c r="B157" s="45" t="s">
        <v>340</v>
      </c>
      <c r="C157" s="47">
        <v>3788.24</v>
      </c>
      <c r="D157" s="47">
        <v>4205.28</v>
      </c>
      <c r="E157" s="47">
        <f t="shared" si="22"/>
        <v>48378.159999999996</v>
      </c>
      <c r="F157" s="97">
        <f>1508.88+1223.57</f>
        <v>2732.45</v>
      </c>
      <c r="G157" s="46" t="s">
        <v>668</v>
      </c>
      <c r="H157" s="46"/>
      <c r="I157" s="46"/>
      <c r="J157" s="46"/>
      <c r="K157" s="46"/>
      <c r="L157" s="46"/>
      <c r="M157" s="46"/>
      <c r="N157" s="46">
        <v>6282.2</v>
      </c>
      <c r="O157" s="98" t="s">
        <v>669</v>
      </c>
      <c r="P157" s="63">
        <f t="shared" si="23"/>
        <v>9014.65</v>
      </c>
      <c r="Q157" s="97"/>
      <c r="R157" s="46"/>
      <c r="S157" s="46"/>
      <c r="T157" s="46"/>
      <c r="U157" s="46"/>
      <c r="V157" s="46"/>
      <c r="W157" s="46"/>
      <c r="X157" s="46"/>
      <c r="Y157" s="46"/>
      <c r="Z157" s="98"/>
      <c r="AA157" s="88">
        <f t="shared" si="24"/>
        <v>0</v>
      </c>
      <c r="AB157" s="104">
        <f t="shared" si="18"/>
        <v>9014.65</v>
      </c>
    </row>
    <row r="158" spans="1:28" x14ac:dyDescent="0.25">
      <c r="A158" s="57">
        <v>151</v>
      </c>
      <c r="B158" s="45" t="s">
        <v>341</v>
      </c>
      <c r="C158" s="47">
        <v>1509.78</v>
      </c>
      <c r="D158" s="47">
        <v>1687.96</v>
      </c>
      <c r="E158" s="47">
        <f t="shared" si="22"/>
        <v>19364.620000000003</v>
      </c>
      <c r="F158" s="97"/>
      <c r="G158" s="46"/>
      <c r="H158" s="46"/>
      <c r="I158" s="46"/>
      <c r="J158" s="46"/>
      <c r="K158" s="46"/>
      <c r="L158" s="46"/>
      <c r="M158" s="46"/>
      <c r="N158" s="46">
        <v>2217.62</v>
      </c>
      <c r="O158" s="98" t="s">
        <v>697</v>
      </c>
      <c r="P158" s="63">
        <f t="shared" si="23"/>
        <v>2217.62</v>
      </c>
      <c r="Q158" s="97"/>
      <c r="R158" s="46"/>
      <c r="S158" s="46"/>
      <c r="T158" s="46"/>
      <c r="U158" s="46"/>
      <c r="V158" s="46"/>
      <c r="W158" s="46"/>
      <c r="X158" s="46"/>
      <c r="Y158" s="46"/>
      <c r="Z158" s="98"/>
      <c r="AA158" s="88">
        <f t="shared" si="24"/>
        <v>0</v>
      </c>
      <c r="AB158" s="104">
        <f t="shared" si="18"/>
        <v>2217.62</v>
      </c>
    </row>
    <row r="159" spans="1:28" x14ac:dyDescent="0.25">
      <c r="A159" s="57">
        <v>152</v>
      </c>
      <c r="B159" s="45" t="s">
        <v>342</v>
      </c>
      <c r="C159" s="47">
        <v>3859.8</v>
      </c>
      <c r="D159" s="47">
        <v>4277.95</v>
      </c>
      <c r="E159" s="47">
        <f t="shared" si="22"/>
        <v>49244.649999999994</v>
      </c>
      <c r="F159" s="97">
        <f>571.59+213.48</f>
        <v>785.07</v>
      </c>
      <c r="G159" s="46" t="s">
        <v>666</v>
      </c>
      <c r="H159" s="46"/>
      <c r="I159" s="46"/>
      <c r="J159" s="46">
        <v>10419.35</v>
      </c>
      <c r="K159" s="46">
        <v>1</v>
      </c>
      <c r="L159" s="46"/>
      <c r="M159" s="46"/>
      <c r="N159" s="46">
        <f>381.95+4794.9</f>
        <v>5176.8499999999995</v>
      </c>
      <c r="O159" s="98" t="s">
        <v>667</v>
      </c>
      <c r="P159" s="63">
        <f t="shared" si="23"/>
        <v>16381.27</v>
      </c>
      <c r="Q159" s="97"/>
      <c r="R159" s="46"/>
      <c r="S159" s="46"/>
      <c r="T159" s="46"/>
      <c r="U159" s="46"/>
      <c r="V159" s="46"/>
      <c r="W159" s="46"/>
      <c r="X159" s="46"/>
      <c r="Y159" s="46">
        <v>67338.48</v>
      </c>
      <c r="Z159" s="98" t="s">
        <v>339</v>
      </c>
      <c r="AA159" s="88">
        <f t="shared" si="24"/>
        <v>67338.48</v>
      </c>
      <c r="AB159" s="104">
        <f t="shared" si="18"/>
        <v>83719.75</v>
      </c>
    </row>
    <row r="160" spans="1:28" x14ac:dyDescent="0.25">
      <c r="A160" s="57">
        <v>153</v>
      </c>
      <c r="B160" s="45" t="s">
        <v>343</v>
      </c>
      <c r="C160" s="47">
        <v>3756.19</v>
      </c>
      <c r="D160" s="47">
        <v>4175.6499999999996</v>
      </c>
      <c r="E160" s="47">
        <f t="shared" ref="E160:E169" si="25">C160*5+D160*7</f>
        <v>48010.5</v>
      </c>
      <c r="F160" s="97">
        <f>802.1+107.8</f>
        <v>909.9</v>
      </c>
      <c r="G160" s="46" t="s">
        <v>661</v>
      </c>
      <c r="H160" s="46">
        <f>12742.5+12891.19</f>
        <v>25633.690000000002</v>
      </c>
      <c r="I160" s="46">
        <v>300</v>
      </c>
      <c r="J160" s="46"/>
      <c r="K160" s="46"/>
      <c r="L160" s="46"/>
      <c r="M160" s="46"/>
      <c r="N160" s="46">
        <v>582.58000000000004</v>
      </c>
      <c r="O160" s="98" t="s">
        <v>344</v>
      </c>
      <c r="P160" s="63">
        <f t="shared" si="23"/>
        <v>27126.170000000006</v>
      </c>
      <c r="Q160" s="97"/>
      <c r="R160" s="46"/>
      <c r="S160" s="46"/>
      <c r="T160" s="46"/>
      <c r="U160" s="46"/>
      <c r="V160" s="46"/>
      <c r="W160" s="46"/>
      <c r="X160" s="46"/>
      <c r="Y160" s="46">
        <f>96659.05+10603.14</f>
        <v>107262.19</v>
      </c>
      <c r="Z160" s="98" t="s">
        <v>662</v>
      </c>
      <c r="AA160" s="88">
        <f t="shared" si="24"/>
        <v>107262.19</v>
      </c>
      <c r="AB160" s="104">
        <f t="shared" si="18"/>
        <v>134388.36000000002</v>
      </c>
    </row>
    <row r="161" spans="1:28" ht="14.25" customHeight="1" x14ac:dyDescent="0.25">
      <c r="A161" s="57">
        <v>154</v>
      </c>
      <c r="B161" s="45" t="s">
        <v>345</v>
      </c>
      <c r="C161" s="47">
        <v>3105.63</v>
      </c>
      <c r="D161" s="47">
        <v>3456.44</v>
      </c>
      <c r="E161" s="47">
        <f t="shared" si="25"/>
        <v>39723.230000000003</v>
      </c>
      <c r="F161" s="97">
        <v>7511.15</v>
      </c>
      <c r="G161" s="46" t="s">
        <v>663</v>
      </c>
      <c r="H161" s="46"/>
      <c r="I161" s="46"/>
      <c r="J161" s="46"/>
      <c r="K161" s="46"/>
      <c r="L161" s="46"/>
      <c r="M161" s="46"/>
      <c r="N161" s="46">
        <v>436.73</v>
      </c>
      <c r="O161" s="98" t="s">
        <v>346</v>
      </c>
      <c r="P161" s="63">
        <f t="shared" si="23"/>
        <v>7947.8799999999992</v>
      </c>
      <c r="Q161" s="97"/>
      <c r="R161" s="46"/>
      <c r="S161" s="46"/>
      <c r="T161" s="46"/>
      <c r="U161" s="46"/>
      <c r="V161" s="46"/>
      <c r="W161" s="46">
        <v>28695.84</v>
      </c>
      <c r="X161" s="46">
        <v>162</v>
      </c>
      <c r="Y161" s="46">
        <v>6896.82</v>
      </c>
      <c r="Z161" s="98" t="s">
        <v>347</v>
      </c>
      <c r="AA161" s="88">
        <f t="shared" si="24"/>
        <v>35592.660000000003</v>
      </c>
      <c r="AB161" s="104">
        <f t="shared" si="18"/>
        <v>43540.54</v>
      </c>
    </row>
    <row r="162" spans="1:28" x14ac:dyDescent="0.25">
      <c r="A162" s="57">
        <v>155</v>
      </c>
      <c r="B162" s="45" t="s">
        <v>348</v>
      </c>
      <c r="C162" s="47">
        <v>4005.37</v>
      </c>
      <c r="D162" s="47">
        <v>4441.8500000000004</v>
      </c>
      <c r="E162" s="47">
        <f t="shared" si="25"/>
        <v>51119.8</v>
      </c>
      <c r="F162" s="97">
        <v>676.38</v>
      </c>
      <c r="G162" s="46" t="s">
        <v>209</v>
      </c>
      <c r="H162" s="46"/>
      <c r="I162" s="46"/>
      <c r="J162" s="46"/>
      <c r="K162" s="46"/>
      <c r="L162" s="46"/>
      <c r="M162" s="46"/>
      <c r="N162" s="46">
        <v>13690.69</v>
      </c>
      <c r="O162" s="98" t="s">
        <v>660</v>
      </c>
      <c r="P162" s="63">
        <f t="shared" si="23"/>
        <v>14367.07</v>
      </c>
      <c r="Q162" s="97"/>
      <c r="R162" s="46"/>
      <c r="S162" s="46"/>
      <c r="T162" s="46"/>
      <c r="U162" s="46"/>
      <c r="V162" s="46"/>
      <c r="W162" s="46"/>
      <c r="X162" s="46"/>
      <c r="Y162" s="46">
        <v>72384.33</v>
      </c>
      <c r="Z162" s="98" t="s">
        <v>288</v>
      </c>
      <c r="AA162" s="88">
        <f t="shared" si="24"/>
        <v>72384.33</v>
      </c>
      <c r="AB162" s="104">
        <f t="shared" si="18"/>
        <v>86751.4</v>
      </c>
    </row>
    <row r="163" spans="1:28" x14ac:dyDescent="0.25">
      <c r="A163" s="57">
        <v>156</v>
      </c>
      <c r="B163" s="45" t="s">
        <v>349</v>
      </c>
      <c r="C163" s="47">
        <v>4367.8100000000004</v>
      </c>
      <c r="D163" s="47">
        <v>4878.4799999999996</v>
      </c>
      <c r="E163" s="47">
        <f t="shared" si="25"/>
        <v>55988.41</v>
      </c>
      <c r="F163" s="97">
        <f>4507.59+1544.8</f>
        <v>6052.39</v>
      </c>
      <c r="G163" s="46" t="s">
        <v>664</v>
      </c>
      <c r="H163" s="46">
        <v>16778.02</v>
      </c>
      <c r="I163" s="46">
        <v>190</v>
      </c>
      <c r="J163" s="46"/>
      <c r="K163" s="46"/>
      <c r="L163" s="46"/>
      <c r="M163" s="46"/>
      <c r="N163" s="46">
        <v>47068.800000000003</v>
      </c>
      <c r="O163" s="98" t="s">
        <v>665</v>
      </c>
      <c r="P163" s="63">
        <f t="shared" si="23"/>
        <v>69899.210000000006</v>
      </c>
      <c r="Q163" s="97"/>
      <c r="R163" s="46"/>
      <c r="S163" s="46"/>
      <c r="T163" s="46"/>
      <c r="U163" s="46"/>
      <c r="V163" s="46"/>
      <c r="W163" s="46"/>
      <c r="X163" s="46"/>
      <c r="Y163" s="46"/>
      <c r="Z163" s="98"/>
      <c r="AA163" s="88">
        <f t="shared" si="24"/>
        <v>0</v>
      </c>
      <c r="AB163" s="104">
        <f t="shared" si="18"/>
        <v>69899.210000000006</v>
      </c>
    </row>
    <row r="164" spans="1:28" x14ac:dyDescent="0.25">
      <c r="A164" s="57">
        <v>157</v>
      </c>
      <c r="B164" s="45" t="s">
        <v>350</v>
      </c>
      <c r="C164" s="47">
        <v>2313.02</v>
      </c>
      <c r="D164" s="47">
        <v>2527.1799999999998</v>
      </c>
      <c r="E164" s="47">
        <f t="shared" si="25"/>
        <v>29255.360000000001</v>
      </c>
      <c r="F164" s="97"/>
      <c r="G164" s="46"/>
      <c r="H164" s="46"/>
      <c r="I164" s="46"/>
      <c r="J164" s="46"/>
      <c r="K164" s="46"/>
      <c r="L164" s="46"/>
      <c r="M164" s="46"/>
      <c r="N164" s="46">
        <v>17915.18</v>
      </c>
      <c r="O164" s="98" t="s">
        <v>696</v>
      </c>
      <c r="P164" s="62">
        <f t="shared" si="23"/>
        <v>17915.18</v>
      </c>
      <c r="Q164" s="57"/>
      <c r="R164" s="52"/>
      <c r="S164" s="52"/>
      <c r="T164" s="52"/>
      <c r="U164" s="52"/>
      <c r="V164" s="52"/>
      <c r="W164" s="52"/>
      <c r="X164" s="52"/>
      <c r="Y164" s="52"/>
      <c r="Z164" s="96"/>
      <c r="AA164" s="87">
        <f t="shared" si="24"/>
        <v>0</v>
      </c>
      <c r="AB164" s="104">
        <f t="shared" si="18"/>
        <v>17915.18</v>
      </c>
    </row>
    <row r="165" spans="1:28" x14ac:dyDescent="0.25">
      <c r="A165" s="57">
        <v>158</v>
      </c>
      <c r="B165" s="45" t="s">
        <v>351</v>
      </c>
      <c r="C165" s="47">
        <v>5802</v>
      </c>
      <c r="D165" s="47">
        <v>6372.32</v>
      </c>
      <c r="E165" s="47">
        <f t="shared" si="25"/>
        <v>73616.239999999991</v>
      </c>
      <c r="F165" s="97">
        <v>4154.45</v>
      </c>
      <c r="G165" s="116" t="s">
        <v>670</v>
      </c>
      <c r="H165" s="46">
        <v>30878.97</v>
      </c>
      <c r="I165" s="46">
        <v>315</v>
      </c>
      <c r="J165" s="117">
        <v>10669.21</v>
      </c>
      <c r="K165" s="117">
        <v>1</v>
      </c>
      <c r="L165" s="116"/>
      <c r="M165" s="116"/>
      <c r="N165" s="117">
        <v>5911.52</v>
      </c>
      <c r="O165" s="98" t="s">
        <v>671</v>
      </c>
      <c r="P165" s="63">
        <f t="shared" si="23"/>
        <v>51614.149999999994</v>
      </c>
      <c r="Q165" s="97"/>
      <c r="R165" s="46"/>
      <c r="S165" s="46"/>
      <c r="T165" s="46"/>
      <c r="U165" s="46"/>
      <c r="V165" s="46"/>
      <c r="W165" s="46"/>
      <c r="X165" s="46"/>
      <c r="Y165" s="46">
        <f>22870+12070.46</f>
        <v>34940.46</v>
      </c>
      <c r="Z165" s="98" t="s">
        <v>672</v>
      </c>
      <c r="AA165" s="88">
        <f t="shared" si="24"/>
        <v>34940.46</v>
      </c>
      <c r="AB165" s="104">
        <f t="shared" si="18"/>
        <v>86554.609999999986</v>
      </c>
    </row>
    <row r="166" spans="1:28" x14ac:dyDescent="0.25">
      <c r="A166" s="57">
        <v>159</v>
      </c>
      <c r="B166" s="45" t="s">
        <v>352</v>
      </c>
      <c r="C166" s="47">
        <v>5123.25</v>
      </c>
      <c r="D166" s="47">
        <v>5687.26</v>
      </c>
      <c r="E166" s="47">
        <f t="shared" si="25"/>
        <v>65427.07</v>
      </c>
      <c r="F166" s="97">
        <v>1527.38</v>
      </c>
      <c r="G166" s="46" t="s">
        <v>695</v>
      </c>
      <c r="H166" s="46">
        <v>22800.47</v>
      </c>
      <c r="I166" s="46">
        <v>250</v>
      </c>
      <c r="J166" s="46">
        <v>21925.58</v>
      </c>
      <c r="K166" s="46">
        <v>2</v>
      </c>
      <c r="L166" s="46"/>
      <c r="M166" s="46"/>
      <c r="N166" s="46">
        <v>1961.77</v>
      </c>
      <c r="O166" s="98" t="s">
        <v>354</v>
      </c>
      <c r="P166" s="63">
        <f t="shared" si="23"/>
        <v>48215.200000000004</v>
      </c>
      <c r="Q166" s="97"/>
      <c r="R166" s="46"/>
      <c r="S166" s="46"/>
      <c r="T166" s="46"/>
      <c r="U166" s="46"/>
      <c r="V166" s="46"/>
      <c r="W166" s="46"/>
      <c r="X166" s="46"/>
      <c r="Y166" s="46"/>
      <c r="Z166" s="98"/>
      <c r="AA166" s="88">
        <f t="shared" si="24"/>
        <v>0</v>
      </c>
      <c r="AB166" s="104">
        <f t="shared" si="18"/>
        <v>48215.200000000004</v>
      </c>
    </row>
    <row r="167" spans="1:28" x14ac:dyDescent="0.25">
      <c r="A167" s="57">
        <v>160</v>
      </c>
      <c r="B167" s="45" t="s">
        <v>353</v>
      </c>
      <c r="C167" s="47">
        <v>2257.15</v>
      </c>
      <c r="D167" s="47">
        <v>2596.41</v>
      </c>
      <c r="E167" s="47">
        <f t="shared" si="25"/>
        <v>29460.62</v>
      </c>
      <c r="F167" s="97">
        <f>324.78+215.06</f>
        <v>539.83999999999992</v>
      </c>
      <c r="G167" s="46" t="s">
        <v>300</v>
      </c>
      <c r="H167" s="46">
        <v>5839.4</v>
      </c>
      <c r="I167" s="46">
        <v>29</v>
      </c>
      <c r="J167" s="46"/>
      <c r="K167" s="46"/>
      <c r="L167" s="46"/>
      <c r="M167" s="46"/>
      <c r="N167" s="46">
        <v>10723.23</v>
      </c>
      <c r="O167" s="98" t="s">
        <v>682</v>
      </c>
      <c r="P167" s="63">
        <f t="shared" si="23"/>
        <v>17102.47</v>
      </c>
      <c r="Q167" s="97"/>
      <c r="R167" s="46"/>
      <c r="S167" s="46"/>
      <c r="T167" s="46"/>
      <c r="U167" s="46"/>
      <c r="V167" s="46"/>
      <c r="W167" s="46"/>
      <c r="X167" s="46"/>
      <c r="Y167" s="46">
        <v>84871.26</v>
      </c>
      <c r="Z167" s="98" t="s">
        <v>355</v>
      </c>
      <c r="AA167" s="88">
        <f t="shared" si="24"/>
        <v>84871.26</v>
      </c>
      <c r="AB167" s="104">
        <f t="shared" si="18"/>
        <v>101973.73</v>
      </c>
    </row>
    <row r="168" spans="1:28" x14ac:dyDescent="0.25">
      <c r="A168" s="57">
        <v>161</v>
      </c>
      <c r="B168" s="45" t="s">
        <v>356</v>
      </c>
      <c r="C168" s="47">
        <v>2610.87</v>
      </c>
      <c r="D168" s="47">
        <v>2899.67</v>
      </c>
      <c r="E168" s="47">
        <f t="shared" si="25"/>
        <v>33352.04</v>
      </c>
      <c r="F168" s="97">
        <v>147.03</v>
      </c>
      <c r="G168" s="46" t="s">
        <v>177</v>
      </c>
      <c r="H168" s="46"/>
      <c r="I168" s="46"/>
      <c r="J168" s="46"/>
      <c r="K168" s="46"/>
      <c r="L168" s="46"/>
      <c r="M168" s="46"/>
      <c r="N168" s="46">
        <v>4644.78</v>
      </c>
      <c r="O168" s="98" t="s">
        <v>694</v>
      </c>
      <c r="P168" s="63">
        <f t="shared" si="23"/>
        <v>4791.8099999999995</v>
      </c>
      <c r="Q168" s="97"/>
      <c r="R168" s="46"/>
      <c r="S168" s="46"/>
      <c r="T168" s="46"/>
      <c r="U168" s="46"/>
      <c r="V168" s="46"/>
      <c r="W168" s="46"/>
      <c r="X168" s="46"/>
      <c r="Y168" s="46"/>
      <c r="Z168" s="98"/>
      <c r="AA168" s="88">
        <f t="shared" si="24"/>
        <v>0</v>
      </c>
      <c r="AB168" s="104">
        <f t="shared" si="18"/>
        <v>4791.8099999999995</v>
      </c>
    </row>
    <row r="169" spans="1:28" x14ac:dyDescent="0.25">
      <c r="A169" s="57">
        <v>162</v>
      </c>
      <c r="B169" s="45" t="s">
        <v>357</v>
      </c>
      <c r="C169" s="47">
        <v>6454.31</v>
      </c>
      <c r="D169" s="47">
        <v>7127.37</v>
      </c>
      <c r="E169" s="47">
        <f t="shared" si="25"/>
        <v>82163.14</v>
      </c>
      <c r="F169" s="97">
        <f>1075.94+236.35+2908.66</f>
        <v>4220.95</v>
      </c>
      <c r="G169" s="46" t="s">
        <v>684</v>
      </c>
      <c r="H169" s="116"/>
      <c r="I169" s="116"/>
      <c r="J169" s="116"/>
      <c r="K169" s="116"/>
      <c r="L169" s="116"/>
      <c r="M169" s="116"/>
      <c r="N169" s="117">
        <v>19621.59</v>
      </c>
      <c r="O169" s="98" t="s">
        <v>683</v>
      </c>
      <c r="P169" s="63">
        <f t="shared" si="23"/>
        <v>23842.54</v>
      </c>
      <c r="Q169" s="97"/>
      <c r="R169" s="46"/>
      <c r="S169" s="46"/>
      <c r="T169" s="46"/>
      <c r="U169" s="46"/>
      <c r="V169" s="46"/>
      <c r="W169" s="46"/>
      <c r="X169" s="46"/>
      <c r="Y169" s="46"/>
      <c r="Z169" s="98"/>
      <c r="AA169" s="88">
        <f t="shared" si="24"/>
        <v>0</v>
      </c>
      <c r="AB169" s="104">
        <f t="shared" si="18"/>
        <v>23842.54</v>
      </c>
    </row>
    <row r="170" spans="1:28" x14ac:dyDescent="0.25">
      <c r="A170" s="57">
        <v>163</v>
      </c>
      <c r="B170" s="45" t="s">
        <v>358</v>
      </c>
      <c r="C170" s="47">
        <v>3153.81</v>
      </c>
      <c r="D170" s="47">
        <v>3470.53</v>
      </c>
      <c r="E170" s="47">
        <f t="shared" ref="E170:E177" si="26">C170*5+D170*7</f>
        <v>40062.76</v>
      </c>
      <c r="F170" s="97">
        <v>1136.77</v>
      </c>
      <c r="G170" s="46" t="s">
        <v>295</v>
      </c>
      <c r="H170" s="46"/>
      <c r="I170" s="46"/>
      <c r="J170" s="46">
        <v>21036.17</v>
      </c>
      <c r="K170" s="46">
        <v>1</v>
      </c>
      <c r="L170" s="46"/>
      <c r="M170" s="46"/>
      <c r="N170" s="46">
        <v>2722.5</v>
      </c>
      <c r="O170" s="98" t="s">
        <v>693</v>
      </c>
      <c r="P170" s="63">
        <f t="shared" si="23"/>
        <v>24895.439999999999</v>
      </c>
      <c r="Q170" s="97"/>
      <c r="R170" s="46"/>
      <c r="S170" s="46"/>
      <c r="T170" s="46"/>
      <c r="U170" s="46"/>
      <c r="V170" s="46"/>
      <c r="W170" s="46"/>
      <c r="X170" s="46"/>
      <c r="Y170" s="46"/>
      <c r="Z170" s="98"/>
      <c r="AA170" s="88">
        <f t="shared" si="24"/>
        <v>0</v>
      </c>
      <c r="AB170" s="104">
        <f t="shared" si="18"/>
        <v>24895.439999999999</v>
      </c>
    </row>
    <row r="171" spans="1:28" x14ac:dyDescent="0.25">
      <c r="A171" s="57">
        <v>164</v>
      </c>
      <c r="B171" s="45" t="s">
        <v>359</v>
      </c>
      <c r="C171" s="47">
        <v>3668.69</v>
      </c>
      <c r="D171" s="47">
        <v>4112.28</v>
      </c>
      <c r="E171" s="47">
        <f t="shared" si="26"/>
        <v>47129.41</v>
      </c>
      <c r="F171" s="97"/>
      <c r="G171" s="46"/>
      <c r="H171" s="46"/>
      <c r="I171" s="46"/>
      <c r="J171" s="46">
        <v>6996.82</v>
      </c>
      <c r="K171" s="46">
        <v>1</v>
      </c>
      <c r="L171" s="46"/>
      <c r="M171" s="46"/>
      <c r="N171" s="46"/>
      <c r="O171" s="98"/>
      <c r="P171" s="63">
        <f t="shared" ref="P171:P182" si="27">F171+H171+J171+L171+N171</f>
        <v>6996.82</v>
      </c>
      <c r="Q171" s="97"/>
      <c r="R171" s="46"/>
      <c r="S171" s="46"/>
      <c r="T171" s="46"/>
      <c r="U171" s="46"/>
      <c r="V171" s="46"/>
      <c r="W171" s="46"/>
      <c r="X171" s="46"/>
      <c r="Y171" s="46"/>
      <c r="Z171" s="98"/>
      <c r="AA171" s="88">
        <f t="shared" ref="AA171:AA182" si="28">Q171+S171+U171+W171+Y171</f>
        <v>0</v>
      </c>
      <c r="AB171" s="104">
        <f t="shared" si="18"/>
        <v>6996.82</v>
      </c>
    </row>
    <row r="172" spans="1:28" x14ac:dyDescent="0.25">
      <c r="A172" s="57">
        <v>165</v>
      </c>
      <c r="B172" s="45" t="s">
        <v>360</v>
      </c>
      <c r="C172" s="47">
        <v>5941.38</v>
      </c>
      <c r="D172" s="47">
        <v>6522.68</v>
      </c>
      <c r="E172" s="47">
        <f t="shared" si="26"/>
        <v>75365.66</v>
      </c>
      <c r="F172" s="97">
        <v>2310.33</v>
      </c>
      <c r="G172" s="116" t="s">
        <v>692</v>
      </c>
      <c r="H172" s="46">
        <v>4683.6099999999997</v>
      </c>
      <c r="I172" s="46">
        <v>34.5</v>
      </c>
      <c r="J172" s="117">
        <f>14349.43+12242.46</f>
        <v>26591.89</v>
      </c>
      <c r="K172" s="117">
        <v>2</v>
      </c>
      <c r="L172" s="116"/>
      <c r="M172" s="116"/>
      <c r="N172" s="117">
        <v>9252.36</v>
      </c>
      <c r="O172" s="98" t="s">
        <v>691</v>
      </c>
      <c r="P172" s="63">
        <f t="shared" si="27"/>
        <v>42838.19</v>
      </c>
      <c r="Q172" s="97"/>
      <c r="R172" s="46"/>
      <c r="S172" s="46"/>
      <c r="T172" s="46"/>
      <c r="U172" s="46"/>
      <c r="V172" s="46"/>
      <c r="W172" s="46"/>
      <c r="X172" s="46"/>
      <c r="Y172" s="46"/>
      <c r="Z172" s="98"/>
      <c r="AA172" s="88">
        <f t="shared" si="28"/>
        <v>0</v>
      </c>
      <c r="AB172" s="104">
        <f t="shared" si="18"/>
        <v>42838.19</v>
      </c>
    </row>
    <row r="173" spans="1:28" x14ac:dyDescent="0.25">
      <c r="A173" s="57">
        <v>166</v>
      </c>
      <c r="B173" s="45" t="s">
        <v>361</v>
      </c>
      <c r="C173" s="47">
        <v>4768.05</v>
      </c>
      <c r="D173" s="47">
        <v>5260</v>
      </c>
      <c r="E173" s="47">
        <f t="shared" si="26"/>
        <v>60660.25</v>
      </c>
      <c r="F173" s="97">
        <f>6086.67+301.82+221.69</f>
        <v>6610.1799999999994</v>
      </c>
      <c r="G173" s="46" t="s">
        <v>685</v>
      </c>
      <c r="H173" s="46"/>
      <c r="I173" s="46"/>
      <c r="J173" s="46">
        <v>16538.87</v>
      </c>
      <c r="K173" s="46">
        <v>1</v>
      </c>
      <c r="L173" s="46"/>
      <c r="M173" s="46"/>
      <c r="N173" s="46"/>
      <c r="O173" s="98"/>
      <c r="P173" s="63">
        <f t="shared" si="27"/>
        <v>23149.05</v>
      </c>
      <c r="Q173" s="97"/>
      <c r="R173" s="46"/>
      <c r="S173" s="46"/>
      <c r="T173" s="46"/>
      <c r="U173" s="46"/>
      <c r="V173" s="46"/>
      <c r="W173" s="46"/>
      <c r="X173" s="46"/>
      <c r="Y173" s="46">
        <v>67371</v>
      </c>
      <c r="Z173" s="98" t="s">
        <v>686</v>
      </c>
      <c r="AA173" s="88">
        <f t="shared" si="28"/>
        <v>67371</v>
      </c>
      <c r="AB173" s="104">
        <f t="shared" si="18"/>
        <v>90520.05</v>
      </c>
    </row>
    <row r="174" spans="1:28" x14ac:dyDescent="0.25">
      <c r="A174" s="57">
        <v>167</v>
      </c>
      <c r="B174" s="45" t="s">
        <v>363</v>
      </c>
      <c r="C174" s="47">
        <v>2760.5</v>
      </c>
      <c r="D174" s="47">
        <v>3091.49</v>
      </c>
      <c r="E174" s="47">
        <f t="shared" si="26"/>
        <v>35442.93</v>
      </c>
      <c r="F174" s="97">
        <v>836.01</v>
      </c>
      <c r="G174" s="46" t="s">
        <v>286</v>
      </c>
      <c r="H174" s="46">
        <v>12505.36</v>
      </c>
      <c r="I174" s="46">
        <v>96</v>
      </c>
      <c r="J174" s="46">
        <v>12022.62</v>
      </c>
      <c r="K174" s="46">
        <v>1</v>
      </c>
      <c r="L174" s="46"/>
      <c r="M174" s="46"/>
      <c r="N174" s="46">
        <v>2997.55</v>
      </c>
      <c r="O174" s="98" t="s">
        <v>690</v>
      </c>
      <c r="P174" s="63">
        <f t="shared" si="27"/>
        <v>28361.54</v>
      </c>
      <c r="Q174" s="97"/>
      <c r="R174" s="46"/>
      <c r="S174" s="46"/>
      <c r="T174" s="46"/>
      <c r="U174" s="46"/>
      <c r="V174" s="46"/>
      <c r="W174" s="46"/>
      <c r="X174" s="46"/>
      <c r="Y174" s="46">
        <v>5729.78</v>
      </c>
      <c r="Z174" s="98" t="s">
        <v>364</v>
      </c>
      <c r="AA174" s="88">
        <f t="shared" si="28"/>
        <v>5729.78</v>
      </c>
      <c r="AB174" s="104">
        <f t="shared" si="18"/>
        <v>34091.32</v>
      </c>
    </row>
    <row r="175" spans="1:28" x14ac:dyDescent="0.25">
      <c r="A175" s="57">
        <v>168</v>
      </c>
      <c r="B175" s="45" t="s">
        <v>365</v>
      </c>
      <c r="C175" s="47">
        <v>3063.62</v>
      </c>
      <c r="D175" s="47">
        <v>3378.24</v>
      </c>
      <c r="E175" s="47">
        <f t="shared" si="26"/>
        <v>38965.78</v>
      </c>
      <c r="F175" s="97">
        <v>4963.1000000000004</v>
      </c>
      <c r="G175" s="116" t="s">
        <v>688</v>
      </c>
      <c r="H175" s="116"/>
      <c r="I175" s="116"/>
      <c r="J175" s="117"/>
      <c r="K175" s="117"/>
      <c r="L175" s="116"/>
      <c r="M175" s="116"/>
      <c r="N175" s="117">
        <f>1158.7+4233.26+405.6</f>
        <v>5797.56</v>
      </c>
      <c r="O175" s="98" t="s">
        <v>687</v>
      </c>
      <c r="P175" s="63">
        <f t="shared" si="27"/>
        <v>10760.66</v>
      </c>
      <c r="Q175" s="97"/>
      <c r="R175" s="46"/>
      <c r="S175" s="46"/>
      <c r="T175" s="46"/>
      <c r="U175" s="46"/>
      <c r="V175" s="46"/>
      <c r="W175" s="46"/>
      <c r="X175" s="46"/>
      <c r="Y175" s="46">
        <v>6234.81</v>
      </c>
      <c r="Z175" s="98" t="s">
        <v>326</v>
      </c>
      <c r="AA175" s="88">
        <f t="shared" si="28"/>
        <v>6234.81</v>
      </c>
      <c r="AB175" s="104">
        <f t="shared" si="18"/>
        <v>16995.47</v>
      </c>
    </row>
    <row r="176" spans="1:28" x14ac:dyDescent="0.25">
      <c r="A176" s="57">
        <v>169</v>
      </c>
      <c r="B176" s="45" t="s">
        <v>366</v>
      </c>
      <c r="C176" s="47">
        <v>2687.31</v>
      </c>
      <c r="D176" s="47">
        <v>2987.46</v>
      </c>
      <c r="E176" s="47">
        <f t="shared" si="26"/>
        <v>34348.770000000004</v>
      </c>
      <c r="F176" s="97"/>
      <c r="G176" s="46"/>
      <c r="H176" s="46"/>
      <c r="I176" s="46"/>
      <c r="J176" s="46">
        <v>15208.12</v>
      </c>
      <c r="K176" s="46">
        <v>1</v>
      </c>
      <c r="L176" s="46"/>
      <c r="M176" s="46"/>
      <c r="N176" s="46">
        <v>567.11</v>
      </c>
      <c r="O176" s="98" t="s">
        <v>280</v>
      </c>
      <c r="P176" s="63">
        <f t="shared" si="27"/>
        <v>15775.230000000001</v>
      </c>
      <c r="Q176" s="97"/>
      <c r="R176" s="46"/>
      <c r="S176" s="46"/>
      <c r="T176" s="46"/>
      <c r="U176" s="46"/>
      <c r="V176" s="46"/>
      <c r="W176" s="46"/>
      <c r="X176" s="46"/>
      <c r="Y176" s="46"/>
      <c r="Z176" s="98"/>
      <c r="AA176" s="88">
        <f t="shared" si="28"/>
        <v>0</v>
      </c>
      <c r="AB176" s="104">
        <f t="shared" si="18"/>
        <v>15775.230000000001</v>
      </c>
    </row>
    <row r="177" spans="1:28" x14ac:dyDescent="0.25">
      <c r="A177" s="57">
        <v>170</v>
      </c>
      <c r="B177" s="45" t="s">
        <v>367</v>
      </c>
      <c r="C177" s="47">
        <v>2994.36</v>
      </c>
      <c r="D177" s="47">
        <v>3328.32</v>
      </c>
      <c r="E177" s="47">
        <f t="shared" si="26"/>
        <v>38270.04</v>
      </c>
      <c r="F177" s="97">
        <v>2902.71</v>
      </c>
      <c r="G177" s="46" t="s">
        <v>689</v>
      </c>
      <c r="H177" s="46"/>
      <c r="I177" s="46"/>
      <c r="J177" s="46"/>
      <c r="K177" s="46"/>
      <c r="L177" s="46"/>
      <c r="M177" s="46"/>
      <c r="N177" s="46">
        <v>2999.86</v>
      </c>
      <c r="O177" s="98" t="s">
        <v>368</v>
      </c>
      <c r="P177" s="63">
        <f t="shared" si="27"/>
        <v>5902.57</v>
      </c>
      <c r="Q177" s="97"/>
      <c r="R177" s="46"/>
      <c r="S177" s="46"/>
      <c r="T177" s="46"/>
      <c r="U177" s="46"/>
      <c r="V177" s="46"/>
      <c r="W177" s="46"/>
      <c r="X177" s="46"/>
      <c r="Y177" s="46"/>
      <c r="Z177" s="98"/>
      <c r="AA177" s="88">
        <f t="shared" si="28"/>
        <v>0</v>
      </c>
      <c r="AB177" s="104">
        <f t="shared" si="18"/>
        <v>5902.57</v>
      </c>
    </row>
    <row r="178" spans="1:28" x14ac:dyDescent="0.25">
      <c r="A178" s="57">
        <v>171</v>
      </c>
      <c r="B178" s="45" t="s">
        <v>369</v>
      </c>
      <c r="C178" s="47">
        <v>2948.69</v>
      </c>
      <c r="D178" s="47">
        <v>3271.08</v>
      </c>
      <c r="E178" s="47">
        <f t="shared" ref="E178:E187" si="29">C178*5+D178*7</f>
        <v>37641.009999999995</v>
      </c>
      <c r="F178" s="97">
        <v>2021.26</v>
      </c>
      <c r="G178" s="46" t="s">
        <v>370</v>
      </c>
      <c r="H178" s="46"/>
      <c r="I178" s="46"/>
      <c r="J178" s="46"/>
      <c r="K178" s="46"/>
      <c r="L178" s="46"/>
      <c r="M178" s="46"/>
      <c r="N178" s="46">
        <v>503.55</v>
      </c>
      <c r="O178" s="98" t="s">
        <v>177</v>
      </c>
      <c r="P178" s="62">
        <f t="shared" si="27"/>
        <v>2524.81</v>
      </c>
      <c r="Q178" s="57"/>
      <c r="R178" s="52"/>
      <c r="S178" s="52"/>
      <c r="T178" s="52"/>
      <c r="U178" s="52"/>
      <c r="V178" s="52"/>
      <c r="W178" s="52"/>
      <c r="X178" s="52"/>
      <c r="Y178" s="52"/>
      <c r="Z178" s="96"/>
      <c r="AA178" s="87">
        <f t="shared" si="28"/>
        <v>0</v>
      </c>
      <c r="AB178" s="104">
        <f t="shared" si="18"/>
        <v>2524.81</v>
      </c>
    </row>
    <row r="179" spans="1:28" x14ac:dyDescent="0.25">
      <c r="A179" s="57">
        <v>172</v>
      </c>
      <c r="B179" s="45" t="s">
        <v>371</v>
      </c>
      <c r="C179" s="47">
        <v>2968.32</v>
      </c>
      <c r="D179" s="47">
        <v>3299.43</v>
      </c>
      <c r="E179" s="47">
        <f t="shared" si="29"/>
        <v>37937.61</v>
      </c>
      <c r="F179" s="97">
        <f>127.29+1193.94+999.33</f>
        <v>2320.56</v>
      </c>
      <c r="G179" s="46" t="s">
        <v>654</v>
      </c>
      <c r="H179" s="46"/>
      <c r="I179" s="46"/>
      <c r="J179" s="46">
        <v>19332.740000000002</v>
      </c>
      <c r="K179" s="46">
        <v>1</v>
      </c>
      <c r="L179" s="46"/>
      <c r="M179" s="46"/>
      <c r="N179" s="46"/>
      <c r="O179" s="98"/>
      <c r="P179" s="63">
        <f t="shared" si="27"/>
        <v>21653.300000000003</v>
      </c>
      <c r="Q179" s="97"/>
      <c r="R179" s="46"/>
      <c r="S179" s="46"/>
      <c r="T179" s="46"/>
      <c r="U179" s="46"/>
      <c r="V179" s="46"/>
      <c r="W179" s="46"/>
      <c r="X179" s="46"/>
      <c r="Y179" s="46">
        <v>7559.1</v>
      </c>
      <c r="Z179" s="98" t="s">
        <v>372</v>
      </c>
      <c r="AA179" s="88">
        <f t="shared" si="28"/>
        <v>7559.1</v>
      </c>
      <c r="AB179" s="104">
        <f t="shared" si="18"/>
        <v>29212.400000000001</v>
      </c>
    </row>
    <row r="180" spans="1:28" x14ac:dyDescent="0.25">
      <c r="A180" s="57">
        <v>173</v>
      </c>
      <c r="B180" s="45" t="s">
        <v>373</v>
      </c>
      <c r="C180" s="47">
        <v>4220.9399999999996</v>
      </c>
      <c r="D180" s="47">
        <v>4709.3500000000004</v>
      </c>
      <c r="E180" s="47">
        <f t="shared" si="29"/>
        <v>54070.15</v>
      </c>
      <c r="F180" s="97">
        <v>4346.53</v>
      </c>
      <c r="G180" s="46" t="s">
        <v>613</v>
      </c>
      <c r="H180" s="46">
        <v>8560.27</v>
      </c>
      <c r="I180" s="46">
        <v>95</v>
      </c>
      <c r="J180" s="46"/>
      <c r="K180" s="46"/>
      <c r="L180" s="46"/>
      <c r="M180" s="46"/>
      <c r="N180" s="46">
        <v>7693.36</v>
      </c>
      <c r="O180" s="98" t="s">
        <v>614</v>
      </c>
      <c r="P180" s="62">
        <f t="shared" si="27"/>
        <v>20600.16</v>
      </c>
      <c r="Q180" s="57"/>
      <c r="R180" s="52"/>
      <c r="S180" s="52"/>
      <c r="T180" s="52"/>
      <c r="U180" s="52"/>
      <c r="V180" s="52"/>
      <c r="W180" s="52"/>
      <c r="X180" s="52"/>
      <c r="Y180" s="52">
        <v>4340.75</v>
      </c>
      <c r="Z180" s="96" t="s">
        <v>241</v>
      </c>
      <c r="AA180" s="87">
        <f t="shared" si="28"/>
        <v>4340.75</v>
      </c>
      <c r="AB180" s="104">
        <f t="shared" si="18"/>
        <v>24940.91</v>
      </c>
    </row>
    <row r="181" spans="1:28" ht="15.75" customHeight="1" x14ac:dyDescent="0.25">
      <c r="A181" s="57">
        <v>174</v>
      </c>
      <c r="B181" s="45" t="s">
        <v>375</v>
      </c>
      <c r="C181" s="49">
        <v>3875.96</v>
      </c>
      <c r="D181" s="49">
        <v>4304.2</v>
      </c>
      <c r="E181" s="49">
        <f t="shared" si="29"/>
        <v>49509.2</v>
      </c>
      <c r="F181" s="97">
        <v>697.71</v>
      </c>
      <c r="G181" s="46" t="s">
        <v>209</v>
      </c>
      <c r="H181" s="46">
        <f>15538.8+16611.08</f>
        <v>32149.88</v>
      </c>
      <c r="I181" s="46">
        <v>350</v>
      </c>
      <c r="J181" s="46"/>
      <c r="K181" s="46"/>
      <c r="L181" s="46"/>
      <c r="M181" s="46"/>
      <c r="N181" s="46">
        <f>821.85+187.26+525.51</f>
        <v>1534.62</v>
      </c>
      <c r="O181" s="98" t="s">
        <v>452</v>
      </c>
      <c r="P181" s="63">
        <f t="shared" si="27"/>
        <v>34382.210000000006</v>
      </c>
      <c r="Q181" s="97"/>
      <c r="R181" s="46"/>
      <c r="S181" s="46"/>
      <c r="T181" s="46"/>
      <c r="U181" s="46"/>
      <c r="V181" s="46"/>
      <c r="W181" s="46"/>
      <c r="X181" s="46"/>
      <c r="Y181" s="46"/>
      <c r="Z181" s="98"/>
      <c r="AA181" s="88">
        <f t="shared" si="28"/>
        <v>0</v>
      </c>
      <c r="AB181" s="104">
        <f t="shared" si="18"/>
        <v>34382.210000000006</v>
      </c>
    </row>
    <row r="182" spans="1:28" x14ac:dyDescent="0.25">
      <c r="A182" s="57">
        <v>175</v>
      </c>
      <c r="B182" s="45" t="s">
        <v>376</v>
      </c>
      <c r="C182" s="47">
        <v>3625.39</v>
      </c>
      <c r="D182" s="47">
        <v>4043.67</v>
      </c>
      <c r="E182" s="47">
        <f t="shared" si="29"/>
        <v>46432.639999999999</v>
      </c>
      <c r="F182" s="97">
        <v>1369.91</v>
      </c>
      <c r="G182" s="46" t="s">
        <v>251</v>
      </c>
      <c r="H182" s="46">
        <v>61094.61</v>
      </c>
      <c r="I182" s="46">
        <v>710</v>
      </c>
      <c r="J182" s="46"/>
      <c r="K182" s="46"/>
      <c r="L182" s="46"/>
      <c r="M182" s="46"/>
      <c r="N182" s="46">
        <v>26078.49</v>
      </c>
      <c r="O182" s="98" t="s">
        <v>241</v>
      </c>
      <c r="P182" s="63">
        <f t="shared" si="27"/>
        <v>88543.010000000009</v>
      </c>
      <c r="Q182" s="97"/>
      <c r="R182" s="46"/>
      <c r="S182" s="46"/>
      <c r="T182" s="46"/>
      <c r="U182" s="46"/>
      <c r="V182" s="46"/>
      <c r="W182" s="46"/>
      <c r="X182" s="46"/>
      <c r="Y182" s="46"/>
      <c r="Z182" s="98"/>
      <c r="AA182" s="88">
        <f t="shared" si="28"/>
        <v>0</v>
      </c>
      <c r="AB182" s="104">
        <f t="shared" si="18"/>
        <v>88543.010000000009</v>
      </c>
    </row>
    <row r="183" spans="1:28" x14ac:dyDescent="0.25">
      <c r="A183" s="57">
        <v>176</v>
      </c>
      <c r="B183" s="45" t="s">
        <v>377</v>
      </c>
      <c r="C183" s="47">
        <v>3672.01</v>
      </c>
      <c r="D183" s="47">
        <v>4098.82</v>
      </c>
      <c r="E183" s="47">
        <f t="shared" si="29"/>
        <v>47051.79</v>
      </c>
      <c r="F183" s="97">
        <v>409.87</v>
      </c>
      <c r="G183" s="46" t="s">
        <v>205</v>
      </c>
      <c r="H183" s="46"/>
      <c r="I183" s="46"/>
      <c r="J183" s="46">
        <v>11975.9</v>
      </c>
      <c r="K183" s="46">
        <v>1</v>
      </c>
      <c r="L183" s="46"/>
      <c r="M183" s="46"/>
      <c r="N183" s="46"/>
      <c r="O183" s="98"/>
      <c r="P183" s="63">
        <f t="shared" ref="P183:P197" si="30">F183+H183+J183+L183+N183</f>
        <v>12385.77</v>
      </c>
      <c r="Q183" s="97"/>
      <c r="R183" s="46"/>
      <c r="S183" s="46"/>
      <c r="T183" s="46"/>
      <c r="U183" s="46"/>
      <c r="V183" s="46"/>
      <c r="W183" s="46"/>
      <c r="X183" s="46"/>
      <c r="Y183" s="46"/>
      <c r="Z183" s="98"/>
      <c r="AA183" s="88">
        <f t="shared" ref="AA183:AA197" si="31">Q183+S183+U183+W183+Y183</f>
        <v>0</v>
      </c>
      <c r="AB183" s="104">
        <f t="shared" si="18"/>
        <v>12385.77</v>
      </c>
    </row>
    <row r="184" spans="1:28" x14ac:dyDescent="0.25">
      <c r="A184" s="57">
        <v>177</v>
      </c>
      <c r="B184" s="45" t="s">
        <v>378</v>
      </c>
      <c r="C184" s="47">
        <v>2491.73</v>
      </c>
      <c r="D184" s="47">
        <v>2774.82</v>
      </c>
      <c r="E184" s="47">
        <f t="shared" si="29"/>
        <v>31882.39</v>
      </c>
      <c r="F184" s="97">
        <f>1242.76+1592.27</f>
        <v>2835.0299999999997</v>
      </c>
      <c r="G184" s="46" t="s">
        <v>652</v>
      </c>
      <c r="H184" s="46">
        <v>30574.240000000002</v>
      </c>
      <c r="I184" s="46">
        <v>287</v>
      </c>
      <c r="J184" s="46"/>
      <c r="K184" s="46"/>
      <c r="L184" s="46"/>
      <c r="M184" s="46"/>
      <c r="N184" s="46">
        <v>995.04</v>
      </c>
      <c r="O184" s="98" t="s">
        <v>653</v>
      </c>
      <c r="P184" s="63">
        <f t="shared" si="30"/>
        <v>34404.310000000005</v>
      </c>
      <c r="Q184" s="97"/>
      <c r="R184" s="46"/>
      <c r="S184" s="46"/>
      <c r="T184" s="46"/>
      <c r="U184" s="46"/>
      <c r="V184" s="46"/>
      <c r="W184" s="46"/>
      <c r="X184" s="46"/>
      <c r="Y184" s="46"/>
      <c r="Z184" s="98"/>
      <c r="AA184" s="88">
        <f t="shared" si="31"/>
        <v>0</v>
      </c>
      <c r="AB184" s="104">
        <f t="shared" si="18"/>
        <v>34404.310000000005</v>
      </c>
    </row>
    <row r="185" spans="1:28" x14ac:dyDescent="0.25">
      <c r="A185" s="57">
        <v>178</v>
      </c>
      <c r="B185" s="45" t="s">
        <v>379</v>
      </c>
      <c r="C185" s="47">
        <v>3858.21</v>
      </c>
      <c r="D185" s="47">
        <v>4285.7</v>
      </c>
      <c r="E185" s="47">
        <f t="shared" si="29"/>
        <v>49290.95</v>
      </c>
      <c r="F185" s="97">
        <v>1165.43</v>
      </c>
      <c r="G185" s="46" t="s">
        <v>380</v>
      </c>
      <c r="H185" s="46"/>
      <c r="I185" s="46"/>
      <c r="J185" s="46">
        <f>23697.31+12683.12</f>
        <v>36380.43</v>
      </c>
      <c r="K185" s="46">
        <v>3</v>
      </c>
      <c r="L185" s="46"/>
      <c r="M185" s="46"/>
      <c r="N185" s="46">
        <v>7790.91</v>
      </c>
      <c r="O185" s="98" t="s">
        <v>612</v>
      </c>
      <c r="P185" s="63">
        <f t="shared" si="30"/>
        <v>45336.770000000004</v>
      </c>
      <c r="Q185" s="97"/>
      <c r="R185" s="46"/>
      <c r="S185" s="46"/>
      <c r="T185" s="46"/>
      <c r="U185" s="46"/>
      <c r="V185" s="46"/>
      <c r="W185" s="46">
        <v>24414.75</v>
      </c>
      <c r="X185" s="46">
        <v>126</v>
      </c>
      <c r="Y185" s="46"/>
      <c r="Z185" s="98"/>
      <c r="AA185" s="88">
        <f t="shared" si="31"/>
        <v>24414.75</v>
      </c>
      <c r="AB185" s="104">
        <f t="shared" si="18"/>
        <v>69751.520000000004</v>
      </c>
    </row>
    <row r="186" spans="1:28" ht="18.75" customHeight="1" x14ac:dyDescent="0.25">
      <c r="A186" s="57">
        <v>179</v>
      </c>
      <c r="B186" s="45" t="s">
        <v>381</v>
      </c>
      <c r="C186" s="47">
        <v>1573.35</v>
      </c>
      <c r="D186" s="47">
        <v>1747.25</v>
      </c>
      <c r="E186" s="47">
        <f t="shared" si="29"/>
        <v>20097.5</v>
      </c>
      <c r="F186" s="97"/>
      <c r="G186" s="46"/>
      <c r="H186" s="46"/>
      <c r="I186" s="46"/>
      <c r="J186" s="46"/>
      <c r="K186" s="46"/>
      <c r="L186" s="46"/>
      <c r="M186" s="46"/>
      <c r="N186" s="46">
        <v>2061.66</v>
      </c>
      <c r="O186" s="98" t="s">
        <v>229</v>
      </c>
      <c r="P186" s="63">
        <f t="shared" si="30"/>
        <v>2061.66</v>
      </c>
      <c r="Q186" s="97"/>
      <c r="R186" s="46"/>
      <c r="S186" s="46"/>
      <c r="T186" s="46"/>
      <c r="U186" s="46"/>
      <c r="V186" s="46"/>
      <c r="W186" s="46"/>
      <c r="X186" s="46"/>
      <c r="Y186" s="46"/>
      <c r="Z186" s="98"/>
      <c r="AA186" s="88">
        <f t="shared" si="31"/>
        <v>0</v>
      </c>
      <c r="AB186" s="104">
        <f t="shared" si="18"/>
        <v>2061.66</v>
      </c>
    </row>
    <row r="187" spans="1:28" x14ac:dyDescent="0.25">
      <c r="A187" s="57">
        <v>180</v>
      </c>
      <c r="B187" s="45" t="s">
        <v>382</v>
      </c>
      <c r="C187" s="47">
        <v>2406.0700000000002</v>
      </c>
      <c r="D187" s="47">
        <v>2674.9</v>
      </c>
      <c r="E187" s="47">
        <f t="shared" si="29"/>
        <v>30754.65</v>
      </c>
      <c r="F187" s="97">
        <v>1235.9000000000001</v>
      </c>
      <c r="G187" s="46" t="s">
        <v>383</v>
      </c>
      <c r="H187" s="46"/>
      <c r="I187" s="46"/>
      <c r="J187" s="46">
        <v>14558.92</v>
      </c>
      <c r="K187" s="46">
        <v>1</v>
      </c>
      <c r="L187" s="46"/>
      <c r="M187" s="46"/>
      <c r="N187" s="46">
        <v>11127.06</v>
      </c>
      <c r="O187" s="98" t="s">
        <v>384</v>
      </c>
      <c r="P187" s="63">
        <f t="shared" si="30"/>
        <v>26921.879999999997</v>
      </c>
      <c r="Q187" s="97"/>
      <c r="R187" s="46"/>
      <c r="S187" s="46"/>
      <c r="T187" s="46"/>
      <c r="U187" s="46"/>
      <c r="V187" s="46"/>
      <c r="W187" s="46">
        <v>16840.009999999998</v>
      </c>
      <c r="X187" s="46">
        <v>87</v>
      </c>
      <c r="Y187" s="46"/>
      <c r="Z187" s="98"/>
      <c r="AA187" s="88">
        <f t="shared" si="31"/>
        <v>16840.009999999998</v>
      </c>
      <c r="AB187" s="104">
        <f t="shared" si="18"/>
        <v>43761.89</v>
      </c>
    </row>
    <row r="188" spans="1:28" x14ac:dyDescent="0.25">
      <c r="A188" s="57">
        <v>181</v>
      </c>
      <c r="B188" s="45" t="s">
        <v>385</v>
      </c>
      <c r="C188" s="47">
        <v>5224</v>
      </c>
      <c r="D188" s="47">
        <v>5798.12</v>
      </c>
      <c r="E188" s="47">
        <f t="shared" ref="E188:E195" si="32">C188*5+D188*7</f>
        <v>66706.84</v>
      </c>
      <c r="F188" s="97">
        <v>7081.44</v>
      </c>
      <c r="G188" s="46" t="s">
        <v>615</v>
      </c>
      <c r="H188" s="46"/>
      <c r="I188" s="46"/>
      <c r="J188" s="46"/>
      <c r="K188" s="46"/>
      <c r="L188" s="46"/>
      <c r="M188" s="46"/>
      <c r="N188" s="46">
        <v>7210.59</v>
      </c>
      <c r="O188" s="98" t="s">
        <v>616</v>
      </c>
      <c r="P188" s="63">
        <f t="shared" si="30"/>
        <v>14292.029999999999</v>
      </c>
      <c r="Q188" s="97"/>
      <c r="R188" s="46"/>
      <c r="S188" s="46"/>
      <c r="T188" s="46"/>
      <c r="U188" s="46"/>
      <c r="V188" s="46"/>
      <c r="W188" s="46">
        <v>63848.51</v>
      </c>
      <c r="X188" s="46">
        <v>213</v>
      </c>
      <c r="Y188" s="46">
        <f>3523.87+3934.74</f>
        <v>7458.61</v>
      </c>
      <c r="Z188" s="98" t="s">
        <v>241</v>
      </c>
      <c r="AA188" s="88">
        <f t="shared" si="31"/>
        <v>71307.12</v>
      </c>
      <c r="AB188" s="104">
        <f t="shared" si="18"/>
        <v>85599.15</v>
      </c>
    </row>
    <row r="189" spans="1:28" x14ac:dyDescent="0.25">
      <c r="A189" s="57">
        <v>182</v>
      </c>
      <c r="B189" s="45" t="s">
        <v>386</v>
      </c>
      <c r="C189" s="47">
        <v>3875.71</v>
      </c>
      <c r="D189" s="47">
        <v>4324.95</v>
      </c>
      <c r="E189" s="47">
        <f t="shared" si="32"/>
        <v>49653.2</v>
      </c>
      <c r="F189" s="97">
        <v>4274.55</v>
      </c>
      <c r="G189" s="116" t="s">
        <v>611</v>
      </c>
      <c r="H189" s="117"/>
      <c r="I189" s="116"/>
      <c r="J189" s="46">
        <v>14000.59</v>
      </c>
      <c r="K189" s="46">
        <v>1</v>
      </c>
      <c r="L189" s="46"/>
      <c r="M189" s="46"/>
      <c r="N189" s="46">
        <v>1025.42</v>
      </c>
      <c r="O189" s="98" t="s">
        <v>317</v>
      </c>
      <c r="P189" s="63">
        <f>F189+H189+J189+L189+N189</f>
        <v>19300.559999999998</v>
      </c>
      <c r="Q189" s="97"/>
      <c r="R189" s="46"/>
      <c r="S189" s="46"/>
      <c r="T189" s="46"/>
      <c r="U189" s="46"/>
      <c r="V189" s="46"/>
      <c r="W189" s="46"/>
      <c r="X189" s="46"/>
      <c r="Y189" s="46"/>
      <c r="Z189" s="98"/>
      <c r="AA189" s="88">
        <f t="shared" si="31"/>
        <v>0</v>
      </c>
      <c r="AB189" s="104">
        <f t="shared" si="18"/>
        <v>19300.559999999998</v>
      </c>
    </row>
    <row r="190" spans="1:28" x14ac:dyDescent="0.25">
      <c r="A190" s="57">
        <v>183</v>
      </c>
      <c r="B190" s="45" t="s">
        <v>387</v>
      </c>
      <c r="C190" s="47">
        <v>3750.08</v>
      </c>
      <c r="D190" s="47">
        <v>4163.97</v>
      </c>
      <c r="E190" s="47">
        <f t="shared" si="32"/>
        <v>47898.19</v>
      </c>
      <c r="F190" s="97">
        <v>331.29</v>
      </c>
      <c r="G190" s="46" t="s">
        <v>241</v>
      </c>
      <c r="H190" s="116"/>
      <c r="I190" s="116"/>
      <c r="J190" s="116"/>
      <c r="K190" s="116"/>
      <c r="L190" s="116"/>
      <c r="M190" s="116"/>
      <c r="N190" s="117">
        <v>1275.55</v>
      </c>
      <c r="O190" s="98" t="s">
        <v>617</v>
      </c>
      <c r="P190" s="63">
        <f t="shared" si="30"/>
        <v>1606.84</v>
      </c>
      <c r="Q190" s="97">
        <v>3487.63</v>
      </c>
      <c r="R190" s="46" t="s">
        <v>323</v>
      </c>
      <c r="S190" s="46"/>
      <c r="T190" s="46"/>
      <c r="U190" s="46"/>
      <c r="V190" s="46"/>
      <c r="W190" s="46"/>
      <c r="X190" s="46"/>
      <c r="Y190" s="46">
        <v>40272.5</v>
      </c>
      <c r="Z190" s="98" t="s">
        <v>286</v>
      </c>
      <c r="AA190" s="88">
        <f t="shared" si="31"/>
        <v>43760.13</v>
      </c>
      <c r="AB190" s="104">
        <f t="shared" si="18"/>
        <v>45366.969999999994</v>
      </c>
    </row>
    <row r="191" spans="1:28" ht="15.75" customHeight="1" x14ac:dyDescent="0.25">
      <c r="A191" s="57">
        <v>184</v>
      </c>
      <c r="B191" s="45" t="s">
        <v>388</v>
      </c>
      <c r="C191" s="47">
        <v>2549.0300000000002</v>
      </c>
      <c r="D191" s="47">
        <v>2842.79</v>
      </c>
      <c r="E191" s="47">
        <f t="shared" si="32"/>
        <v>32644.68</v>
      </c>
      <c r="F191" s="97">
        <v>1272.0999999999999</v>
      </c>
      <c r="G191" s="46" t="s">
        <v>610</v>
      </c>
      <c r="H191" s="117">
        <v>5530.85</v>
      </c>
      <c r="I191" s="117">
        <v>65</v>
      </c>
      <c r="J191" s="46"/>
      <c r="K191" s="46"/>
      <c r="L191" s="46"/>
      <c r="M191" s="46"/>
      <c r="N191" s="46">
        <f>1163.21+646.51</f>
        <v>1809.72</v>
      </c>
      <c r="O191" s="98" t="s">
        <v>301</v>
      </c>
      <c r="P191" s="63">
        <f t="shared" si="30"/>
        <v>8612.67</v>
      </c>
      <c r="Q191" s="97"/>
      <c r="R191" s="46"/>
      <c r="S191" s="46"/>
      <c r="T191" s="46"/>
      <c r="U191" s="46"/>
      <c r="V191" s="46"/>
      <c r="W191" s="46"/>
      <c r="X191" s="46"/>
      <c r="Y191" s="46"/>
      <c r="Z191" s="98"/>
      <c r="AA191" s="88">
        <f t="shared" si="31"/>
        <v>0</v>
      </c>
      <c r="AB191" s="104">
        <f t="shared" si="18"/>
        <v>8612.67</v>
      </c>
    </row>
    <row r="192" spans="1:28" x14ac:dyDescent="0.25">
      <c r="A192" s="57">
        <v>185</v>
      </c>
      <c r="B192" s="45" t="s">
        <v>389</v>
      </c>
      <c r="C192" s="47">
        <v>4413.3100000000004</v>
      </c>
      <c r="D192" s="47">
        <v>4932.34</v>
      </c>
      <c r="E192" s="47">
        <f t="shared" si="32"/>
        <v>56592.930000000008</v>
      </c>
      <c r="F192" s="97">
        <v>7390.69</v>
      </c>
      <c r="G192" s="46" t="s">
        <v>618</v>
      </c>
      <c r="H192" s="46"/>
      <c r="I192" s="46"/>
      <c r="J192" s="46"/>
      <c r="K192" s="46"/>
      <c r="L192" s="46"/>
      <c r="M192" s="46"/>
      <c r="N192" s="46">
        <v>11387.41</v>
      </c>
      <c r="O192" s="98" t="s">
        <v>619</v>
      </c>
      <c r="P192" s="62">
        <f t="shared" si="30"/>
        <v>18778.099999999999</v>
      </c>
      <c r="Q192" s="57"/>
      <c r="R192" s="52"/>
      <c r="S192" s="52"/>
      <c r="T192" s="52"/>
      <c r="U192" s="52"/>
      <c r="V192" s="52"/>
      <c r="W192" s="52"/>
      <c r="X192" s="52"/>
      <c r="Y192" s="52">
        <v>12437.48</v>
      </c>
      <c r="Z192" s="96" t="s">
        <v>241</v>
      </c>
      <c r="AA192" s="87">
        <f t="shared" si="31"/>
        <v>12437.48</v>
      </c>
      <c r="AB192" s="104">
        <f t="shared" si="18"/>
        <v>31215.579999999998</v>
      </c>
    </row>
    <row r="193" spans="1:28" x14ac:dyDescent="0.25">
      <c r="A193" s="57">
        <v>186</v>
      </c>
      <c r="B193" s="45" t="s">
        <v>390</v>
      </c>
      <c r="C193" s="47">
        <v>2814.26</v>
      </c>
      <c r="D193" s="47">
        <v>3148.29</v>
      </c>
      <c r="E193" s="47">
        <f t="shared" si="32"/>
        <v>36109.33</v>
      </c>
      <c r="F193" s="97">
        <v>10058.74</v>
      </c>
      <c r="G193" s="46" t="s">
        <v>609</v>
      </c>
      <c r="H193" s="46"/>
      <c r="I193" s="46"/>
      <c r="J193" s="46"/>
      <c r="K193" s="46"/>
      <c r="L193" s="46"/>
      <c r="M193" s="46"/>
      <c r="N193" s="46">
        <v>2022.72</v>
      </c>
      <c r="O193" s="98" t="s">
        <v>607</v>
      </c>
      <c r="P193" s="63">
        <f t="shared" si="30"/>
        <v>12081.46</v>
      </c>
      <c r="Q193" s="97">
        <v>16829.28</v>
      </c>
      <c r="R193" s="46" t="s">
        <v>608</v>
      </c>
      <c r="S193" s="46"/>
      <c r="T193" s="46"/>
      <c r="U193" s="46"/>
      <c r="V193" s="46"/>
      <c r="W193" s="46"/>
      <c r="X193" s="46"/>
      <c r="Y193" s="46"/>
      <c r="Z193" s="98"/>
      <c r="AA193" s="88">
        <f t="shared" si="31"/>
        <v>16829.28</v>
      </c>
      <c r="AB193" s="104">
        <f t="shared" si="18"/>
        <v>28910.739999999998</v>
      </c>
    </row>
    <row r="194" spans="1:28" x14ac:dyDescent="0.25">
      <c r="A194" s="57">
        <v>187</v>
      </c>
      <c r="B194" s="45" t="s">
        <v>391</v>
      </c>
      <c r="C194" s="47">
        <v>2785.17</v>
      </c>
      <c r="D194" s="47">
        <v>3114.23</v>
      </c>
      <c r="E194" s="47">
        <f t="shared" si="32"/>
        <v>35725.46</v>
      </c>
      <c r="F194" s="97">
        <v>3153.66</v>
      </c>
      <c r="G194" s="46" t="s">
        <v>286</v>
      </c>
      <c r="H194" s="46"/>
      <c r="I194" s="46"/>
      <c r="J194" s="46">
        <v>41871.31</v>
      </c>
      <c r="K194" s="46">
        <v>3</v>
      </c>
      <c r="L194" s="46"/>
      <c r="M194" s="46"/>
      <c r="N194" s="46">
        <v>4155.2700000000004</v>
      </c>
      <c r="O194" s="98" t="s">
        <v>620</v>
      </c>
      <c r="P194" s="62">
        <f t="shared" si="30"/>
        <v>49180.240000000005</v>
      </c>
      <c r="Q194" s="57"/>
      <c r="R194" s="52"/>
      <c r="S194" s="52"/>
      <c r="T194" s="52"/>
      <c r="U194" s="52"/>
      <c r="V194" s="52"/>
      <c r="W194" s="52">
        <v>28864.17</v>
      </c>
      <c r="X194" s="52">
        <v>140</v>
      </c>
      <c r="Y194" s="52"/>
      <c r="Z194" s="96"/>
      <c r="AA194" s="87">
        <f t="shared" si="31"/>
        <v>28864.17</v>
      </c>
      <c r="AB194" s="104">
        <f t="shared" si="18"/>
        <v>78044.41</v>
      </c>
    </row>
    <row r="195" spans="1:28" x14ac:dyDescent="0.25">
      <c r="A195" s="57">
        <v>188</v>
      </c>
      <c r="B195" s="45" t="s">
        <v>392</v>
      </c>
      <c r="C195" s="47">
        <v>1462.71</v>
      </c>
      <c r="D195" s="47">
        <v>1637.36</v>
      </c>
      <c r="E195" s="47">
        <f t="shared" si="32"/>
        <v>18775.07</v>
      </c>
      <c r="F195" s="97">
        <v>2410.1999999999998</v>
      </c>
      <c r="G195" s="46" t="s">
        <v>651</v>
      </c>
      <c r="H195" s="46"/>
      <c r="I195" s="46"/>
      <c r="J195" s="46">
        <v>13900.47</v>
      </c>
      <c r="K195" s="46">
        <v>1</v>
      </c>
      <c r="L195" s="46"/>
      <c r="M195" s="46"/>
      <c r="N195" s="46">
        <v>523.26</v>
      </c>
      <c r="O195" s="98" t="s">
        <v>177</v>
      </c>
      <c r="P195" s="63">
        <f t="shared" si="30"/>
        <v>16833.929999999997</v>
      </c>
      <c r="Q195" s="97">
        <v>1704.03</v>
      </c>
      <c r="R195" s="46" t="s">
        <v>252</v>
      </c>
      <c r="S195" s="46"/>
      <c r="T195" s="46"/>
      <c r="U195" s="46"/>
      <c r="V195" s="46"/>
      <c r="W195" s="46"/>
      <c r="X195" s="46"/>
      <c r="Y195" s="46"/>
      <c r="Z195" s="98"/>
      <c r="AA195" s="88">
        <f t="shared" si="31"/>
        <v>1704.03</v>
      </c>
      <c r="AB195" s="104">
        <f t="shared" si="18"/>
        <v>18537.959999999995</v>
      </c>
    </row>
    <row r="196" spans="1:28" ht="15.75" thickBot="1" x14ac:dyDescent="0.3">
      <c r="A196" s="57">
        <v>189</v>
      </c>
      <c r="B196" s="45" t="s">
        <v>393</v>
      </c>
      <c r="C196" s="47">
        <v>2752.2</v>
      </c>
      <c r="D196" s="47">
        <v>3078.08</v>
      </c>
      <c r="E196" s="47">
        <f t="shared" ref="E196:E206" si="33">C196*5+D196*7</f>
        <v>35307.56</v>
      </c>
      <c r="F196" s="97">
        <v>125.6</v>
      </c>
      <c r="G196" s="116" t="s">
        <v>177</v>
      </c>
      <c r="H196" s="46">
        <v>23659.72</v>
      </c>
      <c r="I196" s="46">
        <v>235</v>
      </c>
      <c r="J196" s="116"/>
      <c r="K196" s="116"/>
      <c r="L196" s="116"/>
      <c r="M196" s="116"/>
      <c r="N196" s="117">
        <v>7866.68</v>
      </c>
      <c r="O196" s="98" t="s">
        <v>606</v>
      </c>
      <c r="P196" s="63">
        <f t="shared" si="30"/>
        <v>31652</v>
      </c>
      <c r="Q196" s="97"/>
      <c r="R196" s="46"/>
      <c r="S196" s="46"/>
      <c r="T196" s="46"/>
      <c r="U196" s="46"/>
      <c r="V196" s="46"/>
      <c r="W196" s="46">
        <v>3667.59</v>
      </c>
      <c r="X196" s="46">
        <v>20</v>
      </c>
      <c r="Y196" s="46"/>
      <c r="Z196" s="98"/>
      <c r="AA196" s="88">
        <f t="shared" si="31"/>
        <v>3667.59</v>
      </c>
      <c r="AB196" s="104">
        <f t="shared" si="18"/>
        <v>35319.589999999997</v>
      </c>
    </row>
    <row r="197" spans="1:28" s="56" customFormat="1" ht="14.25" customHeight="1" x14ac:dyDescent="0.25">
      <c r="A197" s="57">
        <v>190</v>
      </c>
      <c r="B197" s="45" t="s">
        <v>394</v>
      </c>
      <c r="C197" s="47">
        <v>2757.67</v>
      </c>
      <c r="D197" s="47">
        <v>3086.41</v>
      </c>
      <c r="E197" s="47">
        <f t="shared" si="33"/>
        <v>35393.22</v>
      </c>
      <c r="F197" s="97">
        <v>3034.68</v>
      </c>
      <c r="G197" s="46" t="s">
        <v>395</v>
      </c>
      <c r="H197" s="46">
        <v>3827.99</v>
      </c>
      <c r="I197" s="46">
        <v>25</v>
      </c>
      <c r="J197" s="46">
        <v>13173.19</v>
      </c>
      <c r="K197" s="46">
        <v>1</v>
      </c>
      <c r="L197" s="46"/>
      <c r="M197" s="46"/>
      <c r="N197" s="46">
        <v>2698.98</v>
      </c>
      <c r="O197" s="98" t="s">
        <v>621</v>
      </c>
      <c r="P197" s="63">
        <f t="shared" si="30"/>
        <v>22734.84</v>
      </c>
      <c r="Q197" s="97"/>
      <c r="R197" s="46"/>
      <c r="S197" s="46"/>
      <c r="T197" s="46"/>
      <c r="U197" s="46"/>
      <c r="V197" s="46"/>
      <c r="W197" s="46"/>
      <c r="X197" s="46"/>
      <c r="Y197" s="46"/>
      <c r="Z197" s="98"/>
      <c r="AA197" s="88">
        <f t="shared" si="31"/>
        <v>0</v>
      </c>
      <c r="AB197" s="104">
        <f t="shared" si="18"/>
        <v>22734.84</v>
      </c>
    </row>
    <row r="198" spans="1:28" x14ac:dyDescent="0.25">
      <c r="A198" s="57">
        <v>191</v>
      </c>
      <c r="B198" s="45" t="s">
        <v>397</v>
      </c>
      <c r="C198" s="47">
        <v>3159.45</v>
      </c>
      <c r="D198" s="47">
        <v>3508.36</v>
      </c>
      <c r="E198" s="47">
        <f t="shared" si="33"/>
        <v>40355.770000000004</v>
      </c>
      <c r="F198" s="97">
        <v>708.39</v>
      </c>
      <c r="G198" s="46" t="s">
        <v>298</v>
      </c>
      <c r="H198" s="46"/>
      <c r="I198" s="46"/>
      <c r="J198" s="46"/>
      <c r="K198" s="46"/>
      <c r="L198" s="46"/>
      <c r="M198" s="46"/>
      <c r="N198" s="46">
        <v>895.42</v>
      </c>
      <c r="O198" s="98" t="s">
        <v>602</v>
      </c>
      <c r="P198" s="62">
        <f t="shared" ref="P198:P214" si="34">F198+H198+J198+L198+N198</f>
        <v>1603.81</v>
      </c>
      <c r="Q198" s="57"/>
      <c r="R198" s="52"/>
      <c r="S198" s="52"/>
      <c r="T198" s="52"/>
      <c r="U198" s="52"/>
      <c r="V198" s="52"/>
      <c r="W198" s="52">
        <v>45798.93</v>
      </c>
      <c r="X198" s="52">
        <v>157</v>
      </c>
      <c r="Y198" s="52"/>
      <c r="Z198" s="96"/>
      <c r="AA198" s="87">
        <f t="shared" ref="AA198:AA214" si="35">Q198+S198+U198+W198+Y198</f>
        <v>45798.93</v>
      </c>
      <c r="AB198" s="104">
        <f t="shared" si="18"/>
        <v>47402.74</v>
      </c>
    </row>
    <row r="199" spans="1:28" x14ac:dyDescent="0.25">
      <c r="A199" s="57">
        <v>192</v>
      </c>
      <c r="B199" s="45" t="s">
        <v>398</v>
      </c>
      <c r="C199" s="47">
        <v>3241.86</v>
      </c>
      <c r="D199" s="47">
        <v>3598.8</v>
      </c>
      <c r="E199" s="47">
        <f t="shared" si="33"/>
        <v>41400.9</v>
      </c>
      <c r="F199" s="97">
        <v>3394.87</v>
      </c>
      <c r="G199" s="46" t="s">
        <v>623</v>
      </c>
      <c r="H199" s="46">
        <v>5773.59</v>
      </c>
      <c r="I199" s="46">
        <v>52</v>
      </c>
      <c r="J199" s="46"/>
      <c r="K199" s="46"/>
      <c r="L199" s="46"/>
      <c r="M199" s="46"/>
      <c r="N199" s="46">
        <v>2963.35</v>
      </c>
      <c r="O199" s="98" t="s">
        <v>624</v>
      </c>
      <c r="P199" s="62">
        <f t="shared" si="34"/>
        <v>12131.81</v>
      </c>
      <c r="Q199" s="57"/>
      <c r="R199" s="52"/>
      <c r="S199" s="52"/>
      <c r="T199" s="52"/>
      <c r="U199" s="52"/>
      <c r="V199" s="52"/>
      <c r="W199" s="52">
        <v>30373.040000000001</v>
      </c>
      <c r="X199" s="52">
        <v>104</v>
      </c>
      <c r="Y199" s="52"/>
      <c r="Z199" s="96"/>
      <c r="AA199" s="87">
        <f t="shared" si="35"/>
        <v>30373.040000000001</v>
      </c>
      <c r="AB199" s="104">
        <f t="shared" si="18"/>
        <v>42504.85</v>
      </c>
    </row>
    <row r="200" spans="1:28" x14ac:dyDescent="0.25">
      <c r="A200" s="57">
        <v>193</v>
      </c>
      <c r="B200" s="45" t="s">
        <v>399</v>
      </c>
      <c r="C200" s="47">
        <v>1552.17</v>
      </c>
      <c r="D200" s="47">
        <v>1747.53</v>
      </c>
      <c r="E200" s="47">
        <f t="shared" si="33"/>
        <v>19993.559999999998</v>
      </c>
      <c r="F200" s="97">
        <v>3444.02</v>
      </c>
      <c r="G200" s="46" t="s">
        <v>604</v>
      </c>
      <c r="H200" s="46">
        <v>1580.81</v>
      </c>
      <c r="I200" s="46">
        <v>17</v>
      </c>
      <c r="J200" s="46">
        <v>13840</v>
      </c>
      <c r="K200" s="46">
        <v>1</v>
      </c>
      <c r="L200" s="46"/>
      <c r="M200" s="46"/>
      <c r="N200" s="46">
        <v>1062.3599999999999</v>
      </c>
      <c r="O200" s="98" t="s">
        <v>603</v>
      </c>
      <c r="P200" s="62">
        <f t="shared" si="34"/>
        <v>19927.190000000002</v>
      </c>
      <c r="Q200" s="57">
        <f>3582.85+2127.1</f>
        <v>5709.95</v>
      </c>
      <c r="R200" s="52" t="s">
        <v>605</v>
      </c>
      <c r="S200" s="52"/>
      <c r="T200" s="52"/>
      <c r="U200" s="52"/>
      <c r="V200" s="52"/>
      <c r="W200" s="52"/>
      <c r="X200" s="52"/>
      <c r="Y200" s="52"/>
      <c r="Z200" s="96"/>
      <c r="AA200" s="87">
        <f t="shared" si="35"/>
        <v>5709.95</v>
      </c>
      <c r="AB200" s="104">
        <f t="shared" si="18"/>
        <v>25637.140000000003</v>
      </c>
    </row>
    <row r="201" spans="1:28" x14ac:dyDescent="0.25">
      <c r="A201" s="57">
        <v>194</v>
      </c>
      <c r="B201" s="45" t="s">
        <v>401</v>
      </c>
      <c r="C201" s="47">
        <v>998.41</v>
      </c>
      <c r="D201" s="47">
        <v>1129.68</v>
      </c>
      <c r="E201" s="47">
        <f t="shared" si="33"/>
        <v>12899.810000000001</v>
      </c>
      <c r="F201" s="97">
        <f>262.12+2977.86</f>
        <v>3239.98</v>
      </c>
      <c r="G201" s="46" t="s">
        <v>622</v>
      </c>
      <c r="H201" s="46">
        <v>3161.45</v>
      </c>
      <c r="I201" s="46">
        <v>33.9</v>
      </c>
      <c r="J201" s="46"/>
      <c r="K201" s="46"/>
      <c r="L201" s="46"/>
      <c r="M201" s="46"/>
      <c r="N201" s="46"/>
      <c r="O201" s="98"/>
      <c r="P201" s="63">
        <f t="shared" si="34"/>
        <v>6401.43</v>
      </c>
      <c r="Q201" s="97"/>
      <c r="R201" s="46"/>
      <c r="S201" s="46"/>
      <c r="T201" s="46"/>
      <c r="U201" s="46"/>
      <c r="V201" s="46"/>
      <c r="W201" s="46"/>
      <c r="X201" s="46"/>
      <c r="Y201" s="46"/>
      <c r="Z201" s="98"/>
      <c r="AA201" s="88">
        <f t="shared" si="35"/>
        <v>0</v>
      </c>
      <c r="AB201" s="104">
        <f t="shared" ref="AB201:AB264" si="36">P201+AA201</f>
        <v>6401.43</v>
      </c>
    </row>
    <row r="202" spans="1:28" x14ac:dyDescent="0.25">
      <c r="A202" s="57">
        <v>195</v>
      </c>
      <c r="B202" s="45" t="s">
        <v>403</v>
      </c>
      <c r="C202" s="47">
        <v>2793.89</v>
      </c>
      <c r="D202" s="47">
        <v>3122.55</v>
      </c>
      <c r="E202" s="47">
        <f t="shared" si="33"/>
        <v>35827.300000000003</v>
      </c>
      <c r="F202" s="97">
        <v>817.98</v>
      </c>
      <c r="G202" s="46" t="s">
        <v>298</v>
      </c>
      <c r="H202" s="46">
        <v>3130.06</v>
      </c>
      <c r="I202" s="46">
        <v>33.4</v>
      </c>
      <c r="J202" s="46"/>
      <c r="K202" s="46"/>
      <c r="L202" s="46"/>
      <c r="M202" s="46"/>
      <c r="N202" s="46">
        <v>3678.09</v>
      </c>
      <c r="O202" s="98" t="s">
        <v>404</v>
      </c>
      <c r="P202" s="63">
        <f t="shared" si="34"/>
        <v>7626.13</v>
      </c>
      <c r="Q202" s="97"/>
      <c r="R202" s="46"/>
      <c r="S202" s="46"/>
      <c r="T202" s="46"/>
      <c r="U202" s="46"/>
      <c r="V202" s="46"/>
      <c r="W202" s="46">
        <v>9541.67</v>
      </c>
      <c r="X202" s="46">
        <v>54</v>
      </c>
      <c r="Y202" s="46"/>
      <c r="Z202" s="98"/>
      <c r="AA202" s="88">
        <f t="shared" si="35"/>
        <v>9541.67</v>
      </c>
      <c r="AB202" s="104">
        <f t="shared" si="36"/>
        <v>17167.8</v>
      </c>
    </row>
    <row r="203" spans="1:28" ht="14.25" customHeight="1" x14ac:dyDescent="0.25">
      <c r="A203" s="57">
        <v>196</v>
      </c>
      <c r="B203" s="45" t="s">
        <v>405</v>
      </c>
      <c r="C203" s="47">
        <v>4426.2700000000004</v>
      </c>
      <c r="D203" s="47">
        <v>4942.29</v>
      </c>
      <c r="E203" s="47">
        <f t="shared" si="33"/>
        <v>56727.380000000005</v>
      </c>
      <c r="F203" s="97">
        <f>1067.49+396.2</f>
        <v>1463.69</v>
      </c>
      <c r="G203" s="46" t="s">
        <v>625</v>
      </c>
      <c r="H203" s="46">
        <v>15608.92</v>
      </c>
      <c r="I203" s="46">
        <v>104</v>
      </c>
      <c r="J203" s="46"/>
      <c r="K203" s="46"/>
      <c r="L203" s="46"/>
      <c r="M203" s="46"/>
      <c r="N203" s="46">
        <v>841.07</v>
      </c>
      <c r="O203" s="98" t="s">
        <v>626</v>
      </c>
      <c r="P203" s="63">
        <f t="shared" si="34"/>
        <v>17913.68</v>
      </c>
      <c r="Q203" s="97"/>
      <c r="R203" s="46"/>
      <c r="S203" s="46"/>
      <c r="T203" s="46"/>
      <c r="U203" s="46"/>
      <c r="V203" s="46"/>
      <c r="W203" s="46">
        <v>5518.97</v>
      </c>
      <c r="X203" s="46">
        <v>30</v>
      </c>
      <c r="Y203" s="46">
        <v>1975.62</v>
      </c>
      <c r="Z203" s="98" t="s">
        <v>177</v>
      </c>
      <c r="AA203" s="88">
        <f t="shared" si="35"/>
        <v>7494.59</v>
      </c>
      <c r="AB203" s="104">
        <f t="shared" si="36"/>
        <v>25408.27</v>
      </c>
    </row>
    <row r="204" spans="1:28" x14ac:dyDescent="0.25">
      <c r="A204" s="57">
        <v>197</v>
      </c>
      <c r="B204" s="45" t="s">
        <v>406</v>
      </c>
      <c r="C204" s="47">
        <v>4097.1499999999996</v>
      </c>
      <c r="D204" s="47">
        <v>4553.1400000000003</v>
      </c>
      <c r="E204" s="47">
        <f t="shared" si="33"/>
        <v>52357.73</v>
      </c>
      <c r="F204" s="97">
        <v>4265.45</v>
      </c>
      <c r="G204" s="46" t="s">
        <v>650</v>
      </c>
      <c r="H204" s="46"/>
      <c r="I204" s="46"/>
      <c r="J204" s="46">
        <v>17205.71</v>
      </c>
      <c r="K204" s="46">
        <v>1</v>
      </c>
      <c r="L204" s="46"/>
      <c r="M204" s="46"/>
      <c r="N204" s="46">
        <v>66813.31</v>
      </c>
      <c r="O204" s="98" t="s">
        <v>649</v>
      </c>
      <c r="P204" s="63">
        <f t="shared" si="34"/>
        <v>88284.47</v>
      </c>
      <c r="Q204" s="97"/>
      <c r="R204" s="46"/>
      <c r="S204" s="46"/>
      <c r="T204" s="46"/>
      <c r="U204" s="46"/>
      <c r="V204" s="46"/>
      <c r="W204" s="46"/>
      <c r="X204" s="46"/>
      <c r="Y204" s="46">
        <v>47396.14</v>
      </c>
      <c r="Z204" s="98" t="s">
        <v>315</v>
      </c>
      <c r="AA204" s="88">
        <f t="shared" si="35"/>
        <v>47396.14</v>
      </c>
      <c r="AB204" s="104">
        <f t="shared" si="36"/>
        <v>135680.60999999999</v>
      </c>
    </row>
    <row r="205" spans="1:28" x14ac:dyDescent="0.25">
      <c r="A205" s="57">
        <v>198</v>
      </c>
      <c r="B205" s="45" t="s">
        <v>407</v>
      </c>
      <c r="C205" s="47">
        <v>2397.39</v>
      </c>
      <c r="D205" s="47">
        <v>2665.93</v>
      </c>
      <c r="E205" s="47">
        <f t="shared" si="33"/>
        <v>30648.46</v>
      </c>
      <c r="F205" s="97">
        <v>2314.19</v>
      </c>
      <c r="G205" s="46" t="s">
        <v>596</v>
      </c>
      <c r="H205" s="46">
        <v>16390.759999999998</v>
      </c>
      <c r="I205" s="46">
        <v>139</v>
      </c>
      <c r="J205" s="46"/>
      <c r="K205" s="46"/>
      <c r="L205" s="46"/>
      <c r="M205" s="46"/>
      <c r="N205" s="46">
        <v>5496.48</v>
      </c>
      <c r="O205" s="98" t="s">
        <v>597</v>
      </c>
      <c r="P205" s="63">
        <f t="shared" si="34"/>
        <v>24201.429999999997</v>
      </c>
      <c r="Q205" s="97">
        <v>8921.19</v>
      </c>
      <c r="R205" s="46" t="s">
        <v>408</v>
      </c>
      <c r="S205" s="46"/>
      <c r="T205" s="46"/>
      <c r="U205" s="46"/>
      <c r="V205" s="46"/>
      <c r="W205" s="46"/>
      <c r="X205" s="46"/>
      <c r="Y205" s="46"/>
      <c r="Z205" s="98"/>
      <c r="AA205" s="88">
        <f t="shared" si="35"/>
        <v>8921.19</v>
      </c>
      <c r="AB205" s="104">
        <f t="shared" si="36"/>
        <v>33122.619999999995</v>
      </c>
    </row>
    <row r="206" spans="1:28" x14ac:dyDescent="0.25">
      <c r="A206" s="57">
        <v>199</v>
      </c>
      <c r="B206" s="45" t="s">
        <v>409</v>
      </c>
      <c r="C206" s="47">
        <v>3746.46</v>
      </c>
      <c r="D206" s="47">
        <v>4175.9399999999996</v>
      </c>
      <c r="E206" s="47">
        <f t="shared" si="33"/>
        <v>47963.88</v>
      </c>
      <c r="F206" s="97">
        <v>5670.18</v>
      </c>
      <c r="G206" s="116" t="s">
        <v>339</v>
      </c>
      <c r="H206" s="116"/>
      <c r="I206" s="116"/>
      <c r="J206" s="117"/>
      <c r="K206" s="117"/>
      <c r="L206" s="116"/>
      <c r="M206" s="116"/>
      <c r="N206" s="117">
        <f>481.41+1417.52</f>
        <v>1898.93</v>
      </c>
      <c r="O206" s="98" t="s">
        <v>627</v>
      </c>
      <c r="P206" s="63">
        <f t="shared" si="34"/>
        <v>7569.1100000000006</v>
      </c>
      <c r="Q206" s="97"/>
      <c r="R206" s="46"/>
      <c r="S206" s="46"/>
      <c r="T206" s="46"/>
      <c r="U206" s="46"/>
      <c r="V206" s="46"/>
      <c r="W206" s="46"/>
      <c r="X206" s="46"/>
      <c r="Y206" s="46"/>
      <c r="Z206" s="98"/>
      <c r="AA206" s="88">
        <f t="shared" si="35"/>
        <v>0</v>
      </c>
      <c r="AB206" s="104">
        <f t="shared" si="36"/>
        <v>7569.1100000000006</v>
      </c>
    </row>
    <row r="207" spans="1:28" x14ac:dyDescent="0.25">
      <c r="A207" s="57">
        <v>200</v>
      </c>
      <c r="B207" s="45" t="s">
        <v>412</v>
      </c>
      <c r="C207" s="47">
        <v>2778.95</v>
      </c>
      <c r="D207" s="47">
        <v>3105.76</v>
      </c>
      <c r="E207" s="47">
        <f t="shared" ref="E207:E215" si="37">C207*5+D207*7</f>
        <v>35635.07</v>
      </c>
      <c r="F207" s="97">
        <v>1538.91</v>
      </c>
      <c r="G207" s="46" t="s">
        <v>293</v>
      </c>
      <c r="H207" s="46"/>
      <c r="I207" s="46"/>
      <c r="J207" s="46">
        <v>15301.75</v>
      </c>
      <c r="K207" s="46">
        <v>1</v>
      </c>
      <c r="L207" s="46"/>
      <c r="M207" s="46"/>
      <c r="N207" s="46"/>
      <c r="O207" s="98"/>
      <c r="P207" s="62">
        <f t="shared" si="34"/>
        <v>16840.66</v>
      </c>
      <c r="Q207" s="57"/>
      <c r="R207" s="52"/>
      <c r="S207" s="52"/>
      <c r="T207" s="52"/>
      <c r="U207" s="52"/>
      <c r="V207" s="52"/>
      <c r="W207" s="52"/>
      <c r="X207" s="52"/>
      <c r="Y207" s="52"/>
      <c r="Z207" s="96"/>
      <c r="AA207" s="87">
        <f t="shared" si="35"/>
        <v>0</v>
      </c>
      <c r="AB207" s="104">
        <f t="shared" si="36"/>
        <v>16840.66</v>
      </c>
    </row>
    <row r="208" spans="1:28" x14ac:dyDescent="0.25">
      <c r="A208" s="57">
        <v>201</v>
      </c>
      <c r="B208" s="45" t="s">
        <v>413</v>
      </c>
      <c r="C208" s="47">
        <v>4462.8900000000003</v>
      </c>
      <c r="D208" s="47">
        <v>4983.53</v>
      </c>
      <c r="E208" s="47">
        <f t="shared" si="37"/>
        <v>57199.16</v>
      </c>
      <c r="F208" s="97">
        <v>1297.99</v>
      </c>
      <c r="G208" s="46" t="s">
        <v>628</v>
      </c>
      <c r="H208" s="46">
        <v>18444.71</v>
      </c>
      <c r="I208" s="46">
        <v>163.4</v>
      </c>
      <c r="J208" s="46">
        <v>16649.5</v>
      </c>
      <c r="K208" s="46">
        <v>1</v>
      </c>
      <c r="L208" s="46"/>
      <c r="M208" s="46"/>
      <c r="N208" s="46">
        <v>8157.08</v>
      </c>
      <c r="O208" s="98" t="s">
        <v>629</v>
      </c>
      <c r="P208" s="63">
        <f t="shared" si="34"/>
        <v>44549.279999999999</v>
      </c>
      <c r="Q208" s="97"/>
      <c r="R208" s="46"/>
      <c r="S208" s="46"/>
      <c r="T208" s="46"/>
      <c r="U208" s="46"/>
      <c r="V208" s="46"/>
      <c r="W208" s="46">
        <v>14363.63</v>
      </c>
      <c r="X208" s="46">
        <v>80</v>
      </c>
      <c r="Y208" s="54">
        <v>23367.38</v>
      </c>
      <c r="Z208" s="98" t="s">
        <v>315</v>
      </c>
      <c r="AA208" s="88">
        <f t="shared" si="35"/>
        <v>37731.01</v>
      </c>
      <c r="AB208" s="104">
        <f t="shared" si="36"/>
        <v>82280.290000000008</v>
      </c>
    </row>
    <row r="209" spans="1:28" x14ac:dyDescent="0.25">
      <c r="A209" s="57">
        <v>202</v>
      </c>
      <c r="B209" s="45" t="s">
        <v>414</v>
      </c>
      <c r="C209" s="47">
        <v>4430.9799999999996</v>
      </c>
      <c r="D209" s="47">
        <v>4948.97</v>
      </c>
      <c r="E209" s="47">
        <f t="shared" si="37"/>
        <v>56797.69</v>
      </c>
      <c r="F209" s="97">
        <v>147.57</v>
      </c>
      <c r="G209" s="46" t="s">
        <v>205</v>
      </c>
      <c r="H209" s="46"/>
      <c r="I209" s="46"/>
      <c r="J209" s="46"/>
      <c r="K209" s="46"/>
      <c r="L209" s="46"/>
      <c r="M209" s="46"/>
      <c r="N209" s="46">
        <v>16001.87</v>
      </c>
      <c r="O209" s="98" t="s">
        <v>592</v>
      </c>
      <c r="P209" s="63">
        <f t="shared" si="34"/>
        <v>16149.44</v>
      </c>
      <c r="Q209" s="97"/>
      <c r="R209" s="46"/>
      <c r="S209" s="46"/>
      <c r="T209" s="46"/>
      <c r="U209" s="46"/>
      <c r="V209" s="46"/>
      <c r="W209" s="46">
        <v>28133.58</v>
      </c>
      <c r="X209" s="46">
        <v>175</v>
      </c>
      <c r="Y209" s="46">
        <f>5838.48+1672.73</f>
        <v>7511.2099999999991</v>
      </c>
      <c r="Z209" s="98" t="s">
        <v>298</v>
      </c>
      <c r="AA209" s="88">
        <f t="shared" si="35"/>
        <v>35644.79</v>
      </c>
      <c r="AB209" s="104">
        <f t="shared" si="36"/>
        <v>51794.23</v>
      </c>
    </row>
    <row r="210" spans="1:28" x14ac:dyDescent="0.25">
      <c r="A210" s="57">
        <v>203</v>
      </c>
      <c r="B210" s="45" t="s">
        <v>415</v>
      </c>
      <c r="C210" s="47">
        <v>1476.22</v>
      </c>
      <c r="D210" s="47">
        <v>1644.9</v>
      </c>
      <c r="E210" s="47">
        <f t="shared" si="37"/>
        <v>18895.400000000001</v>
      </c>
      <c r="F210" s="97">
        <f>2411.87+1124.9</f>
        <v>3536.77</v>
      </c>
      <c r="G210" s="46" t="s">
        <v>630</v>
      </c>
      <c r="H210" s="46"/>
      <c r="I210" s="46"/>
      <c r="J210" s="46"/>
      <c r="K210" s="46"/>
      <c r="L210" s="46"/>
      <c r="M210" s="46"/>
      <c r="N210" s="46"/>
      <c r="O210" s="98"/>
      <c r="P210" s="63">
        <f t="shared" si="34"/>
        <v>3536.77</v>
      </c>
      <c r="Q210" s="97"/>
      <c r="R210" s="46"/>
      <c r="S210" s="46"/>
      <c r="T210" s="46"/>
      <c r="U210" s="46"/>
      <c r="V210" s="46"/>
      <c r="W210" s="46"/>
      <c r="X210" s="46"/>
      <c r="Y210" s="46"/>
      <c r="Z210" s="98"/>
      <c r="AA210" s="88">
        <f t="shared" si="35"/>
        <v>0</v>
      </c>
      <c r="AB210" s="104">
        <f t="shared" si="36"/>
        <v>3536.77</v>
      </c>
    </row>
    <row r="211" spans="1:28" x14ac:dyDescent="0.25">
      <c r="A211" s="57">
        <v>204</v>
      </c>
      <c r="B211" s="45" t="s">
        <v>416</v>
      </c>
      <c r="C211" s="47">
        <v>1095.8900000000001</v>
      </c>
      <c r="D211" s="47">
        <v>1264.78</v>
      </c>
      <c r="E211" s="47">
        <f t="shared" si="37"/>
        <v>14332.91</v>
      </c>
      <c r="F211" s="97">
        <v>977.25</v>
      </c>
      <c r="G211" s="46" t="s">
        <v>205</v>
      </c>
      <c r="H211" s="46"/>
      <c r="I211" s="46"/>
      <c r="J211" s="46">
        <v>12591.24</v>
      </c>
      <c r="K211" s="46">
        <v>1</v>
      </c>
      <c r="L211" s="46"/>
      <c r="M211" s="46"/>
      <c r="N211" s="46">
        <v>650.36</v>
      </c>
      <c r="O211" s="98" t="s">
        <v>177</v>
      </c>
      <c r="P211" s="63">
        <f t="shared" si="34"/>
        <v>14218.85</v>
      </c>
      <c r="Q211" s="97"/>
      <c r="R211" s="46"/>
      <c r="S211" s="46"/>
      <c r="T211" s="46"/>
      <c r="U211" s="46"/>
      <c r="V211" s="46"/>
      <c r="W211" s="46"/>
      <c r="X211" s="46"/>
      <c r="Y211" s="46"/>
      <c r="Z211" s="98"/>
      <c r="AA211" s="88">
        <f t="shared" si="35"/>
        <v>0</v>
      </c>
      <c r="AB211" s="104">
        <f t="shared" si="36"/>
        <v>14218.85</v>
      </c>
    </row>
    <row r="212" spans="1:28" x14ac:dyDescent="0.25">
      <c r="A212" s="57">
        <v>205</v>
      </c>
      <c r="B212" s="45" t="s">
        <v>417</v>
      </c>
      <c r="C212" s="47">
        <v>1407.09</v>
      </c>
      <c r="D212" s="47">
        <v>1578.14</v>
      </c>
      <c r="E212" s="47">
        <f t="shared" si="37"/>
        <v>18082.43</v>
      </c>
      <c r="F212" s="97"/>
      <c r="G212" s="46"/>
      <c r="H212" s="46">
        <f>2272.5+2208.21</f>
        <v>4480.71</v>
      </c>
      <c r="I212" s="46">
        <v>34</v>
      </c>
      <c r="J212" s="46"/>
      <c r="K212" s="46"/>
      <c r="L212" s="46"/>
      <c r="M212" s="46"/>
      <c r="N212" s="46"/>
      <c r="O212" s="98"/>
      <c r="P212" s="62">
        <f t="shared" si="34"/>
        <v>4480.71</v>
      </c>
      <c r="Q212" s="57">
        <v>17072.02</v>
      </c>
      <c r="R212" s="52" t="s">
        <v>418</v>
      </c>
      <c r="S212" s="52"/>
      <c r="T212" s="52"/>
      <c r="U212" s="52"/>
      <c r="V212" s="52"/>
      <c r="W212" s="52"/>
      <c r="X212" s="52"/>
      <c r="Y212" s="52"/>
      <c r="Z212" s="96"/>
      <c r="AA212" s="87">
        <f t="shared" si="35"/>
        <v>17072.02</v>
      </c>
      <c r="AB212" s="104">
        <f t="shared" si="36"/>
        <v>21552.73</v>
      </c>
    </row>
    <row r="213" spans="1:28" x14ac:dyDescent="0.25">
      <c r="A213" s="57">
        <v>206</v>
      </c>
      <c r="B213" s="45" t="s">
        <v>419</v>
      </c>
      <c r="C213" s="47">
        <v>4259.99</v>
      </c>
      <c r="D213" s="47">
        <v>4735.4799999999996</v>
      </c>
      <c r="E213" s="47">
        <f t="shared" si="37"/>
        <v>54448.31</v>
      </c>
      <c r="F213" s="97">
        <v>2925.51</v>
      </c>
      <c r="G213" s="116" t="s">
        <v>593</v>
      </c>
      <c r="H213" s="116"/>
      <c r="I213" s="116"/>
      <c r="J213" s="116"/>
      <c r="K213" s="116"/>
      <c r="L213" s="116"/>
      <c r="M213" s="116"/>
      <c r="N213" s="117">
        <v>1258.2</v>
      </c>
      <c r="O213" s="98" t="s">
        <v>594</v>
      </c>
      <c r="P213" s="63">
        <f t="shared" si="34"/>
        <v>4183.71</v>
      </c>
      <c r="Q213" s="97">
        <v>15147.51</v>
      </c>
      <c r="R213" s="46" t="s">
        <v>595</v>
      </c>
      <c r="S213" s="46"/>
      <c r="T213" s="46"/>
      <c r="U213" s="46"/>
      <c r="V213" s="46"/>
      <c r="W213" s="46"/>
      <c r="X213" s="46"/>
      <c r="Y213" s="46"/>
      <c r="Z213" s="98"/>
      <c r="AA213" s="88">
        <f t="shared" si="35"/>
        <v>15147.51</v>
      </c>
      <c r="AB213" s="104">
        <f t="shared" si="36"/>
        <v>19331.22</v>
      </c>
    </row>
    <row r="214" spans="1:28" x14ac:dyDescent="0.25">
      <c r="A214" s="57">
        <v>207</v>
      </c>
      <c r="B214" s="45" t="s">
        <v>420</v>
      </c>
      <c r="C214" s="47">
        <v>4868.8100000000004</v>
      </c>
      <c r="D214" s="47">
        <v>5641.12</v>
      </c>
      <c r="E214" s="47">
        <f t="shared" si="37"/>
        <v>63831.89</v>
      </c>
      <c r="F214" s="97">
        <v>4709.4799999999996</v>
      </c>
      <c r="G214" s="46" t="s">
        <v>631</v>
      </c>
      <c r="H214" s="117">
        <v>9288.18</v>
      </c>
      <c r="I214" s="117">
        <v>75</v>
      </c>
      <c r="J214" s="46"/>
      <c r="K214" s="46"/>
      <c r="L214" s="46"/>
      <c r="M214" s="46"/>
      <c r="N214" s="46">
        <v>3530.72</v>
      </c>
      <c r="O214" s="98" t="s">
        <v>632</v>
      </c>
      <c r="P214" s="63">
        <f t="shared" si="34"/>
        <v>17528.38</v>
      </c>
      <c r="Q214" s="97">
        <v>1460.85</v>
      </c>
      <c r="R214" s="46" t="s">
        <v>205</v>
      </c>
      <c r="S214" s="46"/>
      <c r="T214" s="46"/>
      <c r="U214" s="46"/>
      <c r="V214" s="46"/>
      <c r="W214" s="46">
        <v>22155.93</v>
      </c>
      <c r="X214" s="46" t="s">
        <v>422</v>
      </c>
      <c r="Y214" s="46">
        <v>63315.15</v>
      </c>
      <c r="Z214" s="98" t="s">
        <v>421</v>
      </c>
      <c r="AA214" s="88">
        <f t="shared" si="35"/>
        <v>86931.93</v>
      </c>
      <c r="AB214" s="104">
        <f t="shared" si="36"/>
        <v>104460.31</v>
      </c>
    </row>
    <row r="215" spans="1:28" x14ac:dyDescent="0.25">
      <c r="A215" s="57">
        <v>208</v>
      </c>
      <c r="B215" s="45" t="s">
        <v>423</v>
      </c>
      <c r="C215" s="47">
        <v>13347.52</v>
      </c>
      <c r="D215" s="47">
        <v>15614.14</v>
      </c>
      <c r="E215" s="47">
        <f t="shared" si="37"/>
        <v>176036.58000000002</v>
      </c>
      <c r="F215" s="97">
        <v>18099.18</v>
      </c>
      <c r="G215" s="46" t="s">
        <v>584</v>
      </c>
      <c r="H215" s="116">
        <v>5421.39</v>
      </c>
      <c r="I215" s="116">
        <v>31</v>
      </c>
      <c r="J215" s="46">
        <v>30600.01</v>
      </c>
      <c r="K215" s="46">
        <v>1</v>
      </c>
      <c r="L215" s="46"/>
      <c r="M215" s="46"/>
      <c r="N215" s="46">
        <v>12776.37</v>
      </c>
      <c r="O215" s="98" t="s">
        <v>585</v>
      </c>
      <c r="P215" s="63">
        <f t="shared" ref="P215:P221" si="38">F215+H215+J215+L215+N215</f>
        <v>66896.95</v>
      </c>
      <c r="Q215" s="97">
        <v>40485.480000000003</v>
      </c>
      <c r="R215" s="46" t="s">
        <v>586</v>
      </c>
      <c r="S215" s="46"/>
      <c r="T215" s="46"/>
      <c r="U215" s="46"/>
      <c r="V215" s="46"/>
      <c r="W215" s="46">
        <v>130508.8</v>
      </c>
      <c r="X215" s="46">
        <v>480</v>
      </c>
      <c r="Y215" s="46">
        <v>2694.77</v>
      </c>
      <c r="Z215" s="98" t="s">
        <v>205</v>
      </c>
      <c r="AA215" s="88">
        <f t="shared" ref="AA215:AA221" si="39">Q215+S215+U215+W215+Y215</f>
        <v>173689.05</v>
      </c>
      <c r="AB215" s="104">
        <f t="shared" si="36"/>
        <v>240586</v>
      </c>
    </row>
    <row r="216" spans="1:28" x14ac:dyDescent="0.25">
      <c r="A216" s="57">
        <v>209</v>
      </c>
      <c r="B216" s="45" t="s">
        <v>424</v>
      </c>
      <c r="C216" s="47">
        <v>12041.31</v>
      </c>
      <c r="D216" s="47">
        <v>14446.13</v>
      </c>
      <c r="E216" s="47">
        <f t="shared" ref="E216:E222" si="40">C216*5+D216*7</f>
        <v>161329.46</v>
      </c>
      <c r="F216" s="97">
        <v>13635.36</v>
      </c>
      <c r="G216" s="116" t="s">
        <v>536</v>
      </c>
      <c r="H216" s="116"/>
      <c r="I216" s="116"/>
      <c r="J216" s="46">
        <v>44546.59</v>
      </c>
      <c r="K216" s="46">
        <v>1</v>
      </c>
      <c r="L216" s="116"/>
      <c r="M216" s="116"/>
      <c r="N216" s="117">
        <v>7692.31</v>
      </c>
      <c r="O216" s="98" t="s">
        <v>537</v>
      </c>
      <c r="P216" s="63">
        <f t="shared" si="38"/>
        <v>65874.259999999995</v>
      </c>
      <c r="Q216" s="97">
        <v>2827.4</v>
      </c>
      <c r="R216" s="46" t="s">
        <v>521</v>
      </c>
      <c r="S216" s="46"/>
      <c r="T216" s="46"/>
      <c r="U216" s="46"/>
      <c r="V216" s="46"/>
      <c r="W216" s="46">
        <v>1637.98</v>
      </c>
      <c r="X216" s="46">
        <v>6</v>
      </c>
      <c r="Y216" s="46">
        <v>23373.84</v>
      </c>
      <c r="Z216" s="98" t="s">
        <v>425</v>
      </c>
      <c r="AA216" s="88">
        <f t="shared" si="39"/>
        <v>27839.22</v>
      </c>
      <c r="AB216" s="104">
        <f t="shared" si="36"/>
        <v>93713.48</v>
      </c>
    </row>
    <row r="217" spans="1:28" x14ac:dyDescent="0.25">
      <c r="A217" s="57">
        <v>210</v>
      </c>
      <c r="B217" s="45" t="s">
        <v>426</v>
      </c>
      <c r="C217" s="47">
        <v>8739.48</v>
      </c>
      <c r="D217" s="47">
        <v>10174.18</v>
      </c>
      <c r="E217" s="47">
        <f t="shared" si="40"/>
        <v>114916.66</v>
      </c>
      <c r="F217" s="97">
        <v>9058.2199999999993</v>
      </c>
      <c r="G217" s="116" t="s">
        <v>587</v>
      </c>
      <c r="H217" s="46">
        <v>1618.77</v>
      </c>
      <c r="I217" s="46">
        <v>17</v>
      </c>
      <c r="J217" s="117">
        <v>84591.03</v>
      </c>
      <c r="K217" s="116" t="s">
        <v>588</v>
      </c>
      <c r="L217" s="116"/>
      <c r="M217" s="116"/>
      <c r="N217" s="117">
        <v>14633.59</v>
      </c>
      <c r="O217" s="98" t="s">
        <v>589</v>
      </c>
      <c r="P217" s="63">
        <f t="shared" si="38"/>
        <v>109901.61</v>
      </c>
      <c r="Q217" s="97">
        <v>1881.88</v>
      </c>
      <c r="R217" s="46" t="s">
        <v>205</v>
      </c>
      <c r="S217" s="46"/>
      <c r="T217" s="46"/>
      <c r="U217" s="46"/>
      <c r="V217" s="46"/>
      <c r="W217" s="46"/>
      <c r="X217" s="46"/>
      <c r="Y217" s="46">
        <v>40675.370000000003</v>
      </c>
      <c r="Z217" s="98" t="s">
        <v>427</v>
      </c>
      <c r="AA217" s="88">
        <f t="shared" si="39"/>
        <v>42557.25</v>
      </c>
      <c r="AB217" s="104">
        <f t="shared" si="36"/>
        <v>152458.85999999999</v>
      </c>
    </row>
    <row r="218" spans="1:28" x14ac:dyDescent="0.25">
      <c r="A218" s="57">
        <v>211</v>
      </c>
      <c r="B218" s="45" t="s">
        <v>428</v>
      </c>
      <c r="C218" s="47">
        <v>2233.08</v>
      </c>
      <c r="D218" s="47">
        <v>2604.14</v>
      </c>
      <c r="E218" s="47">
        <f t="shared" si="40"/>
        <v>29394.379999999997</v>
      </c>
      <c r="F218" s="97">
        <f>64.7+134.9</f>
        <v>199.60000000000002</v>
      </c>
      <c r="G218" s="46" t="s">
        <v>205</v>
      </c>
      <c r="H218" s="46"/>
      <c r="I218" s="46"/>
      <c r="J218" s="46"/>
      <c r="K218" s="46"/>
      <c r="L218" s="46"/>
      <c r="M218" s="46"/>
      <c r="N218" s="46">
        <v>1779.64</v>
      </c>
      <c r="O218" s="98" t="s">
        <v>633</v>
      </c>
      <c r="P218" s="62">
        <f t="shared" si="38"/>
        <v>1979.2400000000002</v>
      </c>
      <c r="Q218" s="57"/>
      <c r="R218" s="52"/>
      <c r="S218" s="52"/>
      <c r="T218" s="52"/>
      <c r="U218" s="52"/>
      <c r="V218" s="52"/>
      <c r="W218" s="52"/>
      <c r="X218" s="52"/>
      <c r="Y218" s="52"/>
      <c r="Z218" s="96"/>
      <c r="AA218" s="87">
        <f t="shared" si="39"/>
        <v>0</v>
      </c>
      <c r="AB218" s="104">
        <f t="shared" si="36"/>
        <v>1979.2400000000002</v>
      </c>
    </row>
    <row r="219" spans="1:28" x14ac:dyDescent="0.25">
      <c r="A219" s="57">
        <v>212</v>
      </c>
      <c r="B219" s="45" t="s">
        <v>429</v>
      </c>
      <c r="C219" s="47">
        <v>3876.48</v>
      </c>
      <c r="D219" s="47">
        <v>4602.9799999999996</v>
      </c>
      <c r="E219" s="47">
        <f t="shared" si="40"/>
        <v>51603.259999999995</v>
      </c>
      <c r="F219" s="97">
        <v>3402.8</v>
      </c>
      <c r="G219" s="46" t="s">
        <v>648</v>
      </c>
      <c r="H219" s="46"/>
      <c r="I219" s="46"/>
      <c r="J219" s="46"/>
      <c r="K219" s="46"/>
      <c r="L219" s="46"/>
      <c r="M219" s="46"/>
      <c r="N219" s="46"/>
      <c r="O219" s="98"/>
      <c r="P219" s="63">
        <f t="shared" si="38"/>
        <v>3402.8</v>
      </c>
      <c r="Q219" s="97">
        <f>5231.57+603.58</f>
        <v>5835.15</v>
      </c>
      <c r="R219" s="46" t="s">
        <v>205</v>
      </c>
      <c r="S219" s="46"/>
      <c r="T219" s="46"/>
      <c r="U219" s="46"/>
      <c r="V219" s="46"/>
      <c r="W219" s="46"/>
      <c r="X219" s="46"/>
      <c r="Y219" s="46">
        <v>52798.84</v>
      </c>
      <c r="Z219" s="98" t="s">
        <v>430</v>
      </c>
      <c r="AA219" s="88">
        <f t="shared" si="39"/>
        <v>58633.99</v>
      </c>
      <c r="AB219" s="104">
        <f t="shared" si="36"/>
        <v>62036.79</v>
      </c>
    </row>
    <row r="220" spans="1:28" x14ac:dyDescent="0.25">
      <c r="A220" s="57">
        <v>213</v>
      </c>
      <c r="B220" s="45" t="s">
        <v>431</v>
      </c>
      <c r="C220" s="47">
        <v>6806.42</v>
      </c>
      <c r="D220" s="47">
        <v>8107.45</v>
      </c>
      <c r="E220" s="47">
        <f t="shared" si="40"/>
        <v>90784.25</v>
      </c>
      <c r="F220" s="97">
        <v>3617.21</v>
      </c>
      <c r="G220" s="46" t="s">
        <v>591</v>
      </c>
      <c r="H220" s="46"/>
      <c r="I220" s="46"/>
      <c r="J220" s="46"/>
      <c r="K220" s="46"/>
      <c r="L220" s="46"/>
      <c r="M220" s="46"/>
      <c r="N220" s="46">
        <v>9164.5499999999993</v>
      </c>
      <c r="O220" s="98" t="s">
        <v>590</v>
      </c>
      <c r="P220" s="63">
        <f t="shared" si="38"/>
        <v>12781.759999999998</v>
      </c>
      <c r="Q220" s="97"/>
      <c r="R220" s="46"/>
      <c r="S220" s="46"/>
      <c r="T220" s="46"/>
      <c r="U220" s="46"/>
      <c r="V220" s="46"/>
      <c r="W220" s="46">
        <v>73364.95</v>
      </c>
      <c r="X220" s="46">
        <v>283</v>
      </c>
      <c r="Y220" s="46"/>
      <c r="Z220" s="98"/>
      <c r="AA220" s="88">
        <f t="shared" si="39"/>
        <v>73364.95</v>
      </c>
      <c r="AB220" s="104">
        <f t="shared" si="36"/>
        <v>86146.709999999992</v>
      </c>
    </row>
    <row r="221" spans="1:28" x14ac:dyDescent="0.25">
      <c r="A221" s="57">
        <v>214</v>
      </c>
      <c r="B221" s="45" t="s">
        <v>432</v>
      </c>
      <c r="C221" s="47">
        <v>4280.3599999999997</v>
      </c>
      <c r="D221" s="47">
        <v>5024.93</v>
      </c>
      <c r="E221" s="47">
        <f t="shared" si="40"/>
        <v>56576.31</v>
      </c>
      <c r="F221" s="97">
        <v>1833.96</v>
      </c>
      <c r="G221" s="46" t="s">
        <v>307</v>
      </c>
      <c r="H221" s="46"/>
      <c r="I221" s="46"/>
      <c r="J221" s="46"/>
      <c r="K221" s="46"/>
      <c r="L221" s="46"/>
      <c r="M221" s="46"/>
      <c r="N221" s="46">
        <v>1255.81</v>
      </c>
      <c r="O221" s="98" t="s">
        <v>634</v>
      </c>
      <c r="P221" s="63">
        <f t="shared" si="38"/>
        <v>3089.77</v>
      </c>
      <c r="Q221" s="97">
        <v>2789.75</v>
      </c>
      <c r="R221" s="46" t="s">
        <v>205</v>
      </c>
      <c r="S221" s="46"/>
      <c r="T221" s="46"/>
      <c r="U221" s="46"/>
      <c r="V221" s="46"/>
      <c r="W221" s="46"/>
      <c r="X221" s="46"/>
      <c r="Y221" s="46"/>
      <c r="Z221" s="98"/>
      <c r="AA221" s="88">
        <f t="shared" si="39"/>
        <v>2789.75</v>
      </c>
      <c r="AB221" s="104">
        <f t="shared" si="36"/>
        <v>5879.52</v>
      </c>
    </row>
    <row r="222" spans="1:28" x14ac:dyDescent="0.25">
      <c r="A222" s="57">
        <v>215</v>
      </c>
      <c r="B222" s="45" t="s">
        <v>433</v>
      </c>
      <c r="C222" s="47">
        <v>7313.05</v>
      </c>
      <c r="D222" s="47">
        <v>8597.52</v>
      </c>
      <c r="E222" s="47">
        <f t="shared" si="40"/>
        <v>96747.89</v>
      </c>
      <c r="F222" s="97">
        <v>482.49</v>
      </c>
      <c r="G222" s="46" t="s">
        <v>205</v>
      </c>
      <c r="H222" s="46"/>
      <c r="I222" s="46"/>
      <c r="J222" s="46"/>
      <c r="K222" s="46"/>
      <c r="L222" s="46"/>
      <c r="M222" s="46"/>
      <c r="N222" s="46">
        <v>2917.31</v>
      </c>
      <c r="O222" s="98" t="s">
        <v>583</v>
      </c>
      <c r="P222" s="63">
        <f t="shared" ref="P222:P233" si="41">F222+H222+J222+L222+N222</f>
        <v>3399.8</v>
      </c>
      <c r="Q222" s="97">
        <v>14872.58</v>
      </c>
      <c r="R222" s="46" t="s">
        <v>434</v>
      </c>
      <c r="S222" s="46"/>
      <c r="T222" s="46"/>
      <c r="U222" s="46"/>
      <c r="V222" s="46"/>
      <c r="W222" s="46">
        <v>34935.17</v>
      </c>
      <c r="X222" s="46">
        <v>135</v>
      </c>
      <c r="Y222" s="46"/>
      <c r="Z222" s="98"/>
      <c r="AA222" s="88">
        <f t="shared" ref="AA222:AA233" si="42">Q222+S222+U222+W222+Y222</f>
        <v>49807.75</v>
      </c>
      <c r="AB222" s="104">
        <f t="shared" si="36"/>
        <v>53207.55</v>
      </c>
    </row>
    <row r="223" spans="1:28" x14ac:dyDescent="0.25">
      <c r="A223" s="57">
        <v>216</v>
      </c>
      <c r="B223" s="45" t="s">
        <v>435</v>
      </c>
      <c r="C223" s="47">
        <v>4597.04</v>
      </c>
      <c r="D223" s="47">
        <v>5397.57</v>
      </c>
      <c r="E223" s="47">
        <f t="shared" ref="E223:E228" si="43">C223*5+D223*7</f>
        <v>60768.19</v>
      </c>
      <c r="F223" s="97">
        <v>1932.88</v>
      </c>
      <c r="G223" s="46" t="s">
        <v>321</v>
      </c>
      <c r="H223" s="46"/>
      <c r="I223" s="46"/>
      <c r="J223" s="46"/>
      <c r="K223" s="46"/>
      <c r="L223" s="46"/>
      <c r="M223" s="46"/>
      <c r="N223" s="46">
        <v>12862.59</v>
      </c>
      <c r="O223" s="98" t="s">
        <v>635</v>
      </c>
      <c r="P223" s="63">
        <f t="shared" si="41"/>
        <v>14795.470000000001</v>
      </c>
      <c r="Q223" s="97"/>
      <c r="R223" s="46"/>
      <c r="S223" s="46"/>
      <c r="T223" s="46"/>
      <c r="U223" s="46"/>
      <c r="V223" s="46"/>
      <c r="W223" s="46"/>
      <c r="X223" s="46"/>
      <c r="Y223" s="46"/>
      <c r="Z223" s="98"/>
      <c r="AA223" s="88">
        <f t="shared" si="42"/>
        <v>0</v>
      </c>
      <c r="AB223" s="104">
        <f t="shared" si="36"/>
        <v>14795.470000000001</v>
      </c>
    </row>
    <row r="224" spans="1:28" x14ac:dyDescent="0.25">
      <c r="A224" s="57">
        <v>217</v>
      </c>
      <c r="B224" s="45" t="s">
        <v>436</v>
      </c>
      <c r="C224" s="47">
        <v>4958.32</v>
      </c>
      <c r="D224" s="47">
        <v>5817.76</v>
      </c>
      <c r="E224" s="47">
        <f t="shared" si="43"/>
        <v>65515.92</v>
      </c>
      <c r="F224" s="97">
        <v>2365.17</v>
      </c>
      <c r="G224" s="46" t="s">
        <v>581</v>
      </c>
      <c r="H224" s="46"/>
      <c r="I224" s="46"/>
      <c r="J224" s="46">
        <v>45987.71</v>
      </c>
      <c r="K224" s="46">
        <v>1</v>
      </c>
      <c r="L224" s="46"/>
      <c r="M224" s="46"/>
      <c r="N224" s="46">
        <v>5941.5</v>
      </c>
      <c r="O224" s="98" t="s">
        <v>582</v>
      </c>
      <c r="P224" s="63">
        <f t="shared" si="41"/>
        <v>54294.38</v>
      </c>
      <c r="Q224" s="97">
        <v>8784.59</v>
      </c>
      <c r="R224" s="46" t="s">
        <v>437</v>
      </c>
      <c r="S224" s="46"/>
      <c r="T224" s="46"/>
      <c r="U224" s="46"/>
      <c r="V224" s="46"/>
      <c r="W224" s="46"/>
      <c r="X224" s="46"/>
      <c r="Y224" s="46"/>
      <c r="Z224" s="98"/>
      <c r="AA224" s="88">
        <f t="shared" si="42"/>
        <v>8784.59</v>
      </c>
      <c r="AB224" s="104">
        <f t="shared" si="36"/>
        <v>63078.97</v>
      </c>
    </row>
    <row r="225" spans="1:28" x14ac:dyDescent="0.25">
      <c r="A225" s="57">
        <v>218</v>
      </c>
      <c r="B225" s="45" t="s">
        <v>438</v>
      </c>
      <c r="C225" s="47">
        <v>3177.22</v>
      </c>
      <c r="D225" s="47">
        <v>3731.73</v>
      </c>
      <c r="E225" s="47">
        <f t="shared" si="43"/>
        <v>42008.21</v>
      </c>
      <c r="F225" s="97">
        <v>4459.43</v>
      </c>
      <c r="G225" s="46" t="s">
        <v>636</v>
      </c>
      <c r="H225" s="46"/>
      <c r="I225" s="46"/>
      <c r="J225" s="46"/>
      <c r="K225" s="46"/>
      <c r="L225" s="46"/>
      <c r="M225" s="46"/>
      <c r="N225" s="46">
        <v>14477.23</v>
      </c>
      <c r="O225" s="98" t="s">
        <v>637</v>
      </c>
      <c r="P225" s="63">
        <f t="shared" si="41"/>
        <v>18936.66</v>
      </c>
      <c r="Q225" s="97">
        <v>5684.48</v>
      </c>
      <c r="R225" s="46" t="s">
        <v>241</v>
      </c>
      <c r="S225" s="46"/>
      <c r="T225" s="46"/>
      <c r="U225" s="46"/>
      <c r="V225" s="46"/>
      <c r="W225" s="46"/>
      <c r="X225" s="46"/>
      <c r="Y225" s="46"/>
      <c r="Z225" s="98"/>
      <c r="AA225" s="88">
        <f t="shared" si="42"/>
        <v>5684.48</v>
      </c>
      <c r="AB225" s="104">
        <f t="shared" si="36"/>
        <v>24621.14</v>
      </c>
    </row>
    <row r="226" spans="1:28" x14ac:dyDescent="0.25">
      <c r="A226" s="57">
        <v>219</v>
      </c>
      <c r="B226" s="45" t="s">
        <v>439</v>
      </c>
      <c r="C226" s="47">
        <v>8847.5400000000009</v>
      </c>
      <c r="D226" s="47">
        <v>10081.73</v>
      </c>
      <c r="E226" s="47">
        <f t="shared" si="43"/>
        <v>114809.81</v>
      </c>
      <c r="F226" s="97">
        <v>4233.91</v>
      </c>
      <c r="G226" s="46" t="s">
        <v>574</v>
      </c>
      <c r="H226" s="46"/>
      <c r="I226" s="46"/>
      <c r="J226" s="46"/>
      <c r="K226" s="46"/>
      <c r="L226" s="46"/>
      <c r="M226" s="46"/>
      <c r="N226" s="46">
        <v>3127.09</v>
      </c>
      <c r="O226" s="98" t="s">
        <v>575</v>
      </c>
      <c r="P226" s="63">
        <f t="shared" si="41"/>
        <v>7361</v>
      </c>
      <c r="Q226" s="97"/>
      <c r="R226" s="46"/>
      <c r="S226" s="46"/>
      <c r="T226" s="46"/>
      <c r="U226" s="46"/>
      <c r="V226" s="46"/>
      <c r="W226" s="46">
        <v>19825.060000000001</v>
      </c>
      <c r="X226" s="46">
        <v>72.099999999999994</v>
      </c>
      <c r="Y226" s="46">
        <v>70351.320000000007</v>
      </c>
      <c r="Z226" s="98" t="s">
        <v>440</v>
      </c>
      <c r="AA226" s="88">
        <f t="shared" si="42"/>
        <v>90176.38</v>
      </c>
      <c r="AB226" s="104">
        <f t="shared" si="36"/>
        <v>97537.38</v>
      </c>
    </row>
    <row r="227" spans="1:28" x14ac:dyDescent="0.25">
      <c r="A227" s="57">
        <v>220</v>
      </c>
      <c r="B227" s="45" t="s">
        <v>441</v>
      </c>
      <c r="C227" s="47">
        <v>2563.0100000000002</v>
      </c>
      <c r="D227" s="47">
        <v>2929.35</v>
      </c>
      <c r="E227" s="47">
        <f t="shared" si="43"/>
        <v>33320.5</v>
      </c>
      <c r="F227" s="97">
        <f>322.83+412.01</f>
        <v>734.83999999999992</v>
      </c>
      <c r="G227" s="46" t="s">
        <v>286</v>
      </c>
      <c r="H227" s="46"/>
      <c r="I227" s="46"/>
      <c r="J227" s="46"/>
      <c r="K227" s="46"/>
      <c r="L227" s="46"/>
      <c r="M227" s="46"/>
      <c r="N227" s="46">
        <v>1412.43</v>
      </c>
      <c r="O227" s="98" t="s">
        <v>374</v>
      </c>
      <c r="P227" s="63">
        <f t="shared" si="41"/>
        <v>2147.27</v>
      </c>
      <c r="Q227" s="97"/>
      <c r="R227" s="46"/>
      <c r="S227" s="46"/>
      <c r="T227" s="46"/>
      <c r="U227" s="46"/>
      <c r="V227" s="46"/>
      <c r="W227" s="46"/>
      <c r="X227" s="46"/>
      <c r="Y227" s="46">
        <v>10303.57</v>
      </c>
      <c r="Z227" s="98" t="s">
        <v>442</v>
      </c>
      <c r="AA227" s="88">
        <f t="shared" si="42"/>
        <v>10303.57</v>
      </c>
      <c r="AB227" s="104">
        <f t="shared" si="36"/>
        <v>12450.84</v>
      </c>
    </row>
    <row r="228" spans="1:28" x14ac:dyDescent="0.25">
      <c r="A228" s="57">
        <v>221</v>
      </c>
      <c r="B228" s="45" t="s">
        <v>443</v>
      </c>
      <c r="C228" s="47">
        <v>5722.68</v>
      </c>
      <c r="D228" s="47">
        <v>6611.79</v>
      </c>
      <c r="E228" s="47">
        <f t="shared" si="43"/>
        <v>74895.929999999993</v>
      </c>
      <c r="F228" s="97"/>
      <c r="G228" s="46"/>
      <c r="H228" s="46"/>
      <c r="I228" s="46"/>
      <c r="J228" s="46"/>
      <c r="K228" s="46"/>
      <c r="L228" s="46"/>
      <c r="M228" s="46"/>
      <c r="N228" s="46">
        <v>4479.74</v>
      </c>
      <c r="O228" s="98" t="s">
        <v>601</v>
      </c>
      <c r="P228" s="63">
        <f t="shared" si="41"/>
        <v>4479.74</v>
      </c>
      <c r="Q228" s="97"/>
      <c r="R228" s="46"/>
      <c r="S228" s="46"/>
      <c r="T228" s="46"/>
      <c r="U228" s="46"/>
      <c r="V228" s="46"/>
      <c r="W228" s="46"/>
      <c r="X228" s="46"/>
      <c r="Y228" s="46"/>
      <c r="Z228" s="98"/>
      <c r="AA228" s="88">
        <f t="shared" si="42"/>
        <v>0</v>
      </c>
      <c r="AB228" s="104">
        <f t="shared" si="36"/>
        <v>4479.74</v>
      </c>
    </row>
    <row r="229" spans="1:28" x14ac:dyDescent="0.25">
      <c r="A229" s="57">
        <v>222</v>
      </c>
      <c r="B229" s="45" t="s">
        <v>444</v>
      </c>
      <c r="C229" s="47">
        <v>5182.79</v>
      </c>
      <c r="D229" s="47">
        <v>6099.23</v>
      </c>
      <c r="E229" s="47">
        <f t="shared" ref="E229:E235" si="44">C229*5+D229*7</f>
        <v>68608.56</v>
      </c>
      <c r="F229" s="97">
        <v>731.94</v>
      </c>
      <c r="G229" s="46" t="s">
        <v>177</v>
      </c>
      <c r="H229" s="46">
        <v>10982.89</v>
      </c>
      <c r="I229" s="46">
        <v>120.3</v>
      </c>
      <c r="J229" s="46"/>
      <c r="K229" s="46"/>
      <c r="L229" s="46"/>
      <c r="M229" s="46"/>
      <c r="N229" s="46">
        <v>8970.2199999999993</v>
      </c>
      <c r="O229" s="98" t="s">
        <v>638</v>
      </c>
      <c r="P229" s="63">
        <f t="shared" si="41"/>
        <v>20685.05</v>
      </c>
      <c r="Q229" s="97">
        <v>2156.9899999999998</v>
      </c>
      <c r="R229" s="46" t="s">
        <v>205</v>
      </c>
      <c r="S229" s="46"/>
      <c r="T229" s="46"/>
      <c r="U229" s="46"/>
      <c r="V229" s="46"/>
      <c r="W229" s="46"/>
      <c r="X229" s="46"/>
      <c r="Y229" s="46">
        <v>27727.119999999999</v>
      </c>
      <c r="Z229" s="98" t="s">
        <v>315</v>
      </c>
      <c r="AA229" s="88">
        <f t="shared" si="42"/>
        <v>29884.11</v>
      </c>
      <c r="AB229" s="104">
        <f t="shared" si="36"/>
        <v>50569.16</v>
      </c>
    </row>
    <row r="230" spans="1:28" x14ac:dyDescent="0.25">
      <c r="A230" s="57">
        <v>223</v>
      </c>
      <c r="B230" s="45" t="s">
        <v>445</v>
      </c>
      <c r="C230" s="47">
        <v>8512.7900000000009</v>
      </c>
      <c r="D230" s="47">
        <v>10232.08</v>
      </c>
      <c r="E230" s="47">
        <f t="shared" si="44"/>
        <v>114188.51000000001</v>
      </c>
      <c r="F230" s="97">
        <v>17659.79</v>
      </c>
      <c r="G230" s="46" t="s">
        <v>646</v>
      </c>
      <c r="H230" s="46"/>
      <c r="I230" s="46"/>
      <c r="J230" s="46">
        <v>81078.19</v>
      </c>
      <c r="K230" s="46">
        <v>1</v>
      </c>
      <c r="L230" s="46"/>
      <c r="M230" s="46"/>
      <c r="N230" s="46">
        <v>5630.31</v>
      </c>
      <c r="O230" s="98" t="s">
        <v>647</v>
      </c>
      <c r="P230" s="63">
        <f t="shared" si="41"/>
        <v>104368.29000000001</v>
      </c>
      <c r="Q230" s="97"/>
      <c r="R230" s="46"/>
      <c r="S230" s="46"/>
      <c r="T230" s="46"/>
      <c r="U230" s="46"/>
      <c r="V230" s="46"/>
      <c r="W230" s="46"/>
      <c r="X230" s="46"/>
      <c r="Y230" s="46"/>
      <c r="Z230" s="98"/>
      <c r="AA230" s="88">
        <f t="shared" si="42"/>
        <v>0</v>
      </c>
      <c r="AB230" s="104">
        <f t="shared" si="36"/>
        <v>104368.29000000001</v>
      </c>
    </row>
    <row r="231" spans="1:28" x14ac:dyDescent="0.25">
      <c r="A231" s="57">
        <v>224</v>
      </c>
      <c r="B231" s="45" t="s">
        <v>446</v>
      </c>
      <c r="C231" s="47">
        <v>2284.5500000000002</v>
      </c>
      <c r="D231" s="47">
        <v>2365.94</v>
      </c>
      <c r="E231" s="47">
        <f t="shared" si="44"/>
        <v>27984.33</v>
      </c>
      <c r="F231" s="97">
        <v>2082.09</v>
      </c>
      <c r="G231" s="46" t="s">
        <v>578</v>
      </c>
      <c r="H231" s="46"/>
      <c r="I231" s="46"/>
      <c r="J231" s="46"/>
      <c r="K231" s="46"/>
      <c r="L231" s="46"/>
      <c r="M231" s="46"/>
      <c r="N231" s="46">
        <v>1671.5</v>
      </c>
      <c r="O231" s="98" t="s">
        <v>447</v>
      </c>
      <c r="P231" s="63">
        <f t="shared" si="41"/>
        <v>3753.59</v>
      </c>
      <c r="Q231" s="97">
        <v>2540.69</v>
      </c>
      <c r="R231" s="46" t="s">
        <v>177</v>
      </c>
      <c r="S231" s="46"/>
      <c r="T231" s="46"/>
      <c r="U231" s="46"/>
      <c r="V231" s="46"/>
      <c r="W231" s="46"/>
      <c r="X231" s="46"/>
      <c r="Y231" s="46"/>
      <c r="Z231" s="98"/>
      <c r="AA231" s="88">
        <f t="shared" si="42"/>
        <v>2540.69</v>
      </c>
      <c r="AB231" s="104">
        <f t="shared" si="36"/>
        <v>6294.2800000000007</v>
      </c>
    </row>
    <row r="232" spans="1:28" x14ac:dyDescent="0.25">
      <c r="A232" s="57">
        <v>225</v>
      </c>
      <c r="B232" s="45" t="s">
        <v>448</v>
      </c>
      <c r="C232" s="47">
        <v>3440.82</v>
      </c>
      <c r="D232" s="47">
        <v>3445.38</v>
      </c>
      <c r="E232" s="47">
        <f t="shared" si="44"/>
        <v>41321.760000000002</v>
      </c>
      <c r="F232" s="97">
        <v>1500.67</v>
      </c>
      <c r="G232" s="46" t="s">
        <v>639</v>
      </c>
      <c r="H232" s="46">
        <v>4887.5</v>
      </c>
      <c r="I232" s="46">
        <v>55</v>
      </c>
      <c r="J232" s="46"/>
      <c r="K232" s="46"/>
      <c r="L232" s="46"/>
      <c r="M232" s="46"/>
      <c r="N232" s="46">
        <v>877.43</v>
      </c>
      <c r="O232" s="98" t="s">
        <v>449</v>
      </c>
      <c r="P232" s="63">
        <f t="shared" si="41"/>
        <v>7265.6</v>
      </c>
      <c r="Q232" s="97">
        <v>1170.57</v>
      </c>
      <c r="R232" s="46" t="s">
        <v>177</v>
      </c>
      <c r="S232" s="46"/>
      <c r="T232" s="46"/>
      <c r="U232" s="46"/>
      <c r="V232" s="46"/>
      <c r="W232" s="46"/>
      <c r="X232" s="46"/>
      <c r="Y232" s="46"/>
      <c r="Z232" s="98"/>
      <c r="AA232" s="88">
        <f t="shared" si="42"/>
        <v>1170.57</v>
      </c>
      <c r="AB232" s="104">
        <f t="shared" si="36"/>
        <v>8436.17</v>
      </c>
    </row>
    <row r="233" spans="1:28" x14ac:dyDescent="0.25">
      <c r="A233" s="57">
        <v>226</v>
      </c>
      <c r="B233" s="45" t="s">
        <v>450</v>
      </c>
      <c r="C233" s="47">
        <v>3122.7</v>
      </c>
      <c r="D233" s="47">
        <v>3653.48</v>
      </c>
      <c r="E233" s="47">
        <f t="shared" si="44"/>
        <v>41187.86</v>
      </c>
      <c r="F233" s="97">
        <v>6750.88</v>
      </c>
      <c r="G233" s="46" t="s">
        <v>577</v>
      </c>
      <c r="H233" s="46"/>
      <c r="I233" s="46"/>
      <c r="J233" s="46"/>
      <c r="K233" s="46"/>
      <c r="L233" s="46"/>
      <c r="M233" s="46"/>
      <c r="N233" s="46">
        <v>4879.09</v>
      </c>
      <c r="O233" s="98" t="s">
        <v>576</v>
      </c>
      <c r="P233" s="63">
        <f t="shared" si="41"/>
        <v>11629.970000000001</v>
      </c>
      <c r="Q233" s="97">
        <v>1395.46</v>
      </c>
      <c r="R233" s="46" t="s">
        <v>205</v>
      </c>
      <c r="S233" s="46"/>
      <c r="T233" s="46"/>
      <c r="U233" s="46"/>
      <c r="V233" s="46"/>
      <c r="W233" s="46"/>
      <c r="X233" s="46"/>
      <c r="Y233" s="46"/>
      <c r="Z233" s="98"/>
      <c r="AA233" s="88">
        <f t="shared" si="42"/>
        <v>1395.46</v>
      </c>
      <c r="AB233" s="104">
        <f t="shared" si="36"/>
        <v>13025.43</v>
      </c>
    </row>
    <row r="234" spans="1:28" x14ac:dyDescent="0.25">
      <c r="A234" s="57">
        <v>227</v>
      </c>
      <c r="B234" s="45" t="s">
        <v>451</v>
      </c>
      <c r="C234" s="47">
        <v>13731.72</v>
      </c>
      <c r="D234" s="47">
        <v>16020.73</v>
      </c>
      <c r="E234" s="47">
        <f t="shared" si="44"/>
        <v>180803.71</v>
      </c>
      <c r="F234" s="97">
        <v>37606.370000000003</v>
      </c>
      <c r="G234" s="46" t="s">
        <v>644</v>
      </c>
      <c r="H234" s="46">
        <v>12611.46</v>
      </c>
      <c r="I234" s="46">
        <v>113</v>
      </c>
      <c r="J234" s="46">
        <f>76079.38+40298.09</f>
        <v>116377.47</v>
      </c>
      <c r="K234" s="46">
        <v>3</v>
      </c>
      <c r="L234" s="46"/>
      <c r="M234" s="46"/>
      <c r="N234" s="46">
        <v>3952.8</v>
      </c>
      <c r="O234" s="98" t="s">
        <v>645</v>
      </c>
      <c r="P234" s="63">
        <f t="shared" ref="P234:P246" si="45">F234+H234+J234+L234+N234</f>
        <v>170548.09999999998</v>
      </c>
      <c r="Q234" s="97"/>
      <c r="R234" s="46"/>
      <c r="S234" s="46"/>
      <c r="T234" s="46"/>
      <c r="U234" s="46"/>
      <c r="V234" s="46"/>
      <c r="W234" s="46">
        <v>26520.76</v>
      </c>
      <c r="X234" s="46">
        <v>127</v>
      </c>
      <c r="Y234" s="46"/>
      <c r="Z234" s="98"/>
      <c r="AA234" s="88">
        <f t="shared" ref="AA234:AA246" si="46">Q234+S234+U234+W234+Y234</f>
        <v>26520.76</v>
      </c>
      <c r="AB234" s="104">
        <f t="shared" si="36"/>
        <v>197068.86</v>
      </c>
    </row>
    <row r="235" spans="1:28" x14ac:dyDescent="0.25">
      <c r="A235" s="57">
        <v>228</v>
      </c>
      <c r="B235" s="45" t="s">
        <v>453</v>
      </c>
      <c r="C235" s="47">
        <v>5111.46</v>
      </c>
      <c r="D235" s="47">
        <v>5953.61</v>
      </c>
      <c r="E235" s="47">
        <f t="shared" si="44"/>
        <v>67232.569999999992</v>
      </c>
      <c r="F235" s="97">
        <v>11321.74</v>
      </c>
      <c r="G235" s="46" t="s">
        <v>598</v>
      </c>
      <c r="H235" s="46">
        <v>6652.05</v>
      </c>
      <c r="I235" s="46">
        <v>35</v>
      </c>
      <c r="J235" s="46">
        <v>35038.980000000003</v>
      </c>
      <c r="K235" s="46">
        <v>1</v>
      </c>
      <c r="L235" s="46"/>
      <c r="M235" s="46"/>
      <c r="N235" s="46">
        <v>1198.54</v>
      </c>
      <c r="O235" s="98" t="s">
        <v>599</v>
      </c>
      <c r="P235" s="62">
        <f t="shared" si="45"/>
        <v>54211.310000000005</v>
      </c>
      <c r="Q235" s="57">
        <v>5141.8900000000003</v>
      </c>
      <c r="R235" s="52" t="s">
        <v>177</v>
      </c>
      <c r="S235" s="52">
        <v>157371.53</v>
      </c>
      <c r="T235" s="52" t="s">
        <v>600</v>
      </c>
      <c r="U235" s="52"/>
      <c r="V235" s="52"/>
      <c r="W235" s="52">
        <v>16954.91</v>
      </c>
      <c r="X235" s="52">
        <v>80</v>
      </c>
      <c r="Y235" s="52"/>
      <c r="Z235" s="96"/>
      <c r="AA235" s="87">
        <f t="shared" si="46"/>
        <v>179468.33000000002</v>
      </c>
      <c r="AB235" s="104">
        <f t="shared" si="36"/>
        <v>233679.64</v>
      </c>
    </row>
    <row r="236" spans="1:28" x14ac:dyDescent="0.25">
      <c r="A236" s="57">
        <v>229</v>
      </c>
      <c r="B236" s="45" t="s">
        <v>454</v>
      </c>
      <c r="C236" s="47">
        <v>5100.6400000000003</v>
      </c>
      <c r="D236" s="47">
        <v>5949.59</v>
      </c>
      <c r="E236" s="47">
        <f t="shared" ref="E236:E242" si="47">C236*5+D236*7</f>
        <v>67150.33</v>
      </c>
      <c r="F236" s="97">
        <v>6981.09</v>
      </c>
      <c r="G236" s="46" t="s">
        <v>642</v>
      </c>
      <c r="H236" s="46"/>
      <c r="I236" s="46"/>
      <c r="J236" s="46"/>
      <c r="K236" s="46"/>
      <c r="L236" s="46"/>
      <c r="M236" s="46"/>
      <c r="N236" s="46">
        <f>1716.49+132.96</f>
        <v>1849.45</v>
      </c>
      <c r="O236" s="98" t="s">
        <v>643</v>
      </c>
      <c r="P236" s="63">
        <f t="shared" si="45"/>
        <v>8830.5400000000009</v>
      </c>
      <c r="Q236" s="97"/>
      <c r="R236" s="46"/>
      <c r="S236" s="46"/>
      <c r="T236" s="46"/>
      <c r="U236" s="46"/>
      <c r="V236" s="46"/>
      <c r="W236" s="46">
        <v>27973.07</v>
      </c>
      <c r="X236" s="46">
        <v>134</v>
      </c>
      <c r="Y236" s="46"/>
      <c r="Z236" s="98"/>
      <c r="AA236" s="88">
        <f t="shared" si="46"/>
        <v>27973.07</v>
      </c>
      <c r="AB236" s="104">
        <f t="shared" si="36"/>
        <v>36803.61</v>
      </c>
    </row>
    <row r="237" spans="1:28" x14ac:dyDescent="0.25">
      <c r="A237" s="57">
        <v>230</v>
      </c>
      <c r="B237" s="45" t="s">
        <v>455</v>
      </c>
      <c r="C237" s="47">
        <v>5531.28</v>
      </c>
      <c r="D237" s="47">
        <v>6537.02</v>
      </c>
      <c r="E237" s="47">
        <f t="shared" si="47"/>
        <v>73415.539999999994</v>
      </c>
      <c r="F237" s="97">
        <v>12239.72</v>
      </c>
      <c r="G237" s="46" t="s">
        <v>580</v>
      </c>
      <c r="H237" s="46"/>
      <c r="I237" s="46"/>
      <c r="J237" s="46">
        <v>38429.550000000003</v>
      </c>
      <c r="K237" s="46">
        <v>1</v>
      </c>
      <c r="L237" s="46"/>
      <c r="M237" s="46"/>
      <c r="N237" s="46">
        <v>3886.97</v>
      </c>
      <c r="O237" s="98" t="s">
        <v>579</v>
      </c>
      <c r="P237" s="63">
        <f t="shared" si="45"/>
        <v>54556.240000000005</v>
      </c>
      <c r="Q237" s="97"/>
      <c r="R237" s="46"/>
      <c r="S237" s="46"/>
      <c r="T237" s="46"/>
      <c r="U237" s="46"/>
      <c r="V237" s="46"/>
      <c r="W237" s="46">
        <v>5652.02</v>
      </c>
      <c r="X237" s="46">
        <v>32</v>
      </c>
      <c r="Y237" s="46">
        <f>6452.74+3652.08</f>
        <v>10104.82</v>
      </c>
      <c r="Z237" s="98" t="s">
        <v>286</v>
      </c>
      <c r="AA237" s="88">
        <f t="shared" si="46"/>
        <v>15756.84</v>
      </c>
      <c r="AB237" s="104">
        <f t="shared" si="36"/>
        <v>70313.08</v>
      </c>
    </row>
    <row r="238" spans="1:28" x14ac:dyDescent="0.25">
      <c r="A238" s="57">
        <v>231</v>
      </c>
      <c r="B238" s="45" t="s">
        <v>456</v>
      </c>
      <c r="C238" s="47">
        <v>2863.53</v>
      </c>
      <c r="D238" s="47">
        <v>3369.24</v>
      </c>
      <c r="E238" s="47">
        <f t="shared" si="47"/>
        <v>37902.33</v>
      </c>
      <c r="F238" s="97">
        <v>3039.18</v>
      </c>
      <c r="G238" s="46" t="s">
        <v>640</v>
      </c>
      <c r="H238" s="46"/>
      <c r="I238" s="46"/>
      <c r="J238" s="46"/>
      <c r="K238" s="46"/>
      <c r="L238" s="46"/>
      <c r="M238" s="46"/>
      <c r="N238" s="46">
        <v>5004.43</v>
      </c>
      <c r="O238" s="98" t="s">
        <v>641</v>
      </c>
      <c r="P238" s="63">
        <f t="shared" si="45"/>
        <v>8043.6100000000006</v>
      </c>
      <c r="Q238" s="97"/>
      <c r="R238" s="46"/>
      <c r="S238" s="46"/>
      <c r="T238" s="46"/>
      <c r="U238" s="46"/>
      <c r="V238" s="46"/>
      <c r="W238" s="46"/>
      <c r="X238" s="46"/>
      <c r="Y238" s="46"/>
      <c r="Z238" s="98"/>
      <c r="AA238" s="88">
        <f t="shared" si="46"/>
        <v>0</v>
      </c>
      <c r="AB238" s="104">
        <f t="shared" si="36"/>
        <v>8043.6100000000006</v>
      </c>
    </row>
    <row r="239" spans="1:28" x14ac:dyDescent="0.25">
      <c r="A239" s="57">
        <v>232</v>
      </c>
      <c r="B239" s="45" t="s">
        <v>457</v>
      </c>
      <c r="C239" s="47">
        <v>5379.5</v>
      </c>
      <c r="D239" s="47">
        <v>5410.03</v>
      </c>
      <c r="E239" s="47">
        <f t="shared" si="47"/>
        <v>64767.71</v>
      </c>
      <c r="F239" s="97">
        <v>3751.8</v>
      </c>
      <c r="G239" s="46" t="s">
        <v>572</v>
      </c>
      <c r="H239" s="46"/>
      <c r="I239" s="46"/>
      <c r="J239" s="46">
        <v>33414.370000000003</v>
      </c>
      <c r="K239" s="46">
        <v>1</v>
      </c>
      <c r="L239" s="46"/>
      <c r="M239" s="46"/>
      <c r="N239" s="46">
        <v>2068.77</v>
      </c>
      <c r="O239" s="98" t="s">
        <v>573</v>
      </c>
      <c r="P239" s="63">
        <f t="shared" si="45"/>
        <v>39234.94</v>
      </c>
      <c r="Q239" s="97">
        <v>2426.21</v>
      </c>
      <c r="R239" s="46" t="s">
        <v>177</v>
      </c>
      <c r="S239" s="46"/>
      <c r="T239" s="46"/>
      <c r="U239" s="46"/>
      <c r="V239" s="46"/>
      <c r="W239" s="46"/>
      <c r="X239" s="46"/>
      <c r="Y239" s="46"/>
      <c r="Z239" s="98"/>
      <c r="AA239" s="88">
        <f t="shared" si="46"/>
        <v>2426.21</v>
      </c>
      <c r="AB239" s="104">
        <f t="shared" si="36"/>
        <v>41661.15</v>
      </c>
    </row>
    <row r="240" spans="1:28" x14ac:dyDescent="0.25">
      <c r="A240" s="57">
        <v>233</v>
      </c>
      <c r="B240" s="45" t="s">
        <v>458</v>
      </c>
      <c r="C240" s="47">
        <v>2872.44</v>
      </c>
      <c r="D240" s="47">
        <v>3355.58</v>
      </c>
      <c r="E240" s="47">
        <f t="shared" si="47"/>
        <v>37851.259999999995</v>
      </c>
      <c r="F240" s="97">
        <v>8592.43</v>
      </c>
      <c r="G240" s="46" t="s">
        <v>566</v>
      </c>
      <c r="H240" s="117">
        <v>11518.1</v>
      </c>
      <c r="I240" s="117">
        <v>113</v>
      </c>
      <c r="J240" s="46"/>
      <c r="K240" s="46"/>
      <c r="L240" s="46"/>
      <c r="M240" s="46"/>
      <c r="N240" s="46">
        <v>5341.93</v>
      </c>
      <c r="O240" s="98" t="s">
        <v>567</v>
      </c>
      <c r="P240" s="63">
        <f t="shared" si="45"/>
        <v>25452.46</v>
      </c>
      <c r="Q240" s="97">
        <v>22772.58</v>
      </c>
      <c r="R240" s="46" t="s">
        <v>568</v>
      </c>
      <c r="S240" s="46"/>
      <c r="T240" s="46"/>
      <c r="U240" s="46"/>
      <c r="V240" s="46"/>
      <c r="W240" s="46"/>
      <c r="X240" s="46"/>
      <c r="Y240" s="46"/>
      <c r="Z240" s="98"/>
      <c r="AA240" s="88">
        <f t="shared" si="46"/>
        <v>22772.58</v>
      </c>
      <c r="AB240" s="104">
        <f t="shared" si="36"/>
        <v>48225.04</v>
      </c>
    </row>
    <row r="241" spans="1:28" x14ac:dyDescent="0.25">
      <c r="A241" s="57">
        <v>234</v>
      </c>
      <c r="B241" s="45" t="s">
        <v>459</v>
      </c>
      <c r="C241" s="47">
        <v>11945.11</v>
      </c>
      <c r="D241" s="47">
        <v>11918.65</v>
      </c>
      <c r="E241" s="47">
        <f t="shared" si="47"/>
        <v>143156.1</v>
      </c>
      <c r="F241" s="97">
        <v>14660.57</v>
      </c>
      <c r="G241" s="46" t="s">
        <v>570</v>
      </c>
      <c r="H241" s="46"/>
      <c r="I241" s="46"/>
      <c r="J241" s="46"/>
      <c r="K241" s="46"/>
      <c r="L241" s="46"/>
      <c r="M241" s="46"/>
      <c r="N241" s="46">
        <v>19362.5</v>
      </c>
      <c r="O241" s="98" t="s">
        <v>571</v>
      </c>
      <c r="P241" s="63">
        <f t="shared" si="45"/>
        <v>34023.07</v>
      </c>
      <c r="Q241" s="97">
        <v>2443.89</v>
      </c>
      <c r="R241" s="46" t="s">
        <v>298</v>
      </c>
      <c r="S241" s="46"/>
      <c r="T241" s="46"/>
      <c r="U241" s="46"/>
      <c r="V241" s="46"/>
      <c r="W241" s="46"/>
      <c r="X241" s="46"/>
      <c r="Y241" s="46"/>
      <c r="Z241" s="98"/>
      <c r="AA241" s="88">
        <f t="shared" si="46"/>
        <v>2443.89</v>
      </c>
      <c r="AB241" s="104">
        <f t="shared" si="36"/>
        <v>36466.959999999999</v>
      </c>
    </row>
    <row r="242" spans="1:28" x14ac:dyDescent="0.25">
      <c r="A242" s="57">
        <v>235</v>
      </c>
      <c r="B242" s="45" t="s">
        <v>460</v>
      </c>
      <c r="C242" s="47">
        <v>3145.35</v>
      </c>
      <c r="D242" s="47">
        <v>3318.69</v>
      </c>
      <c r="E242" s="47">
        <f t="shared" si="47"/>
        <v>38957.58</v>
      </c>
      <c r="F242" s="97">
        <v>3844.8</v>
      </c>
      <c r="G242" s="46" t="s">
        <v>561</v>
      </c>
      <c r="H242" s="46"/>
      <c r="I242" s="46"/>
      <c r="J242" s="46"/>
      <c r="K242" s="46"/>
      <c r="L242" s="46"/>
      <c r="M242" s="46"/>
      <c r="N242" s="46">
        <v>11488.15</v>
      </c>
      <c r="O242" s="98" t="s">
        <v>562</v>
      </c>
      <c r="P242" s="63">
        <f t="shared" si="45"/>
        <v>15332.95</v>
      </c>
      <c r="Q242" s="97">
        <v>39274.050000000003</v>
      </c>
      <c r="R242" s="46" t="s">
        <v>563</v>
      </c>
      <c r="S242" s="46"/>
      <c r="T242" s="46"/>
      <c r="U242" s="46"/>
      <c r="V242" s="46"/>
      <c r="W242" s="46"/>
      <c r="X242" s="46"/>
      <c r="Y242" s="46"/>
      <c r="Z242" s="98"/>
      <c r="AA242" s="88">
        <f t="shared" si="46"/>
        <v>39274.050000000003</v>
      </c>
      <c r="AB242" s="104">
        <f t="shared" si="36"/>
        <v>54607</v>
      </c>
    </row>
    <row r="243" spans="1:28" x14ac:dyDescent="0.25">
      <c r="A243" s="57">
        <v>236</v>
      </c>
      <c r="B243" s="45" t="s">
        <v>461</v>
      </c>
      <c r="C243" s="47">
        <v>3231.48</v>
      </c>
      <c r="D243" s="47">
        <v>3783.25</v>
      </c>
      <c r="E243" s="47">
        <f t="shared" ref="E243:E250" si="48">C243*5+D243*7</f>
        <v>42640.15</v>
      </c>
      <c r="F243" s="97">
        <v>1258.54</v>
      </c>
      <c r="G243" s="46" t="s">
        <v>298</v>
      </c>
      <c r="H243" s="46"/>
      <c r="I243" s="46"/>
      <c r="J243" s="46"/>
      <c r="K243" s="46"/>
      <c r="L243" s="46"/>
      <c r="M243" s="46"/>
      <c r="N243" s="46">
        <v>131.43</v>
      </c>
      <c r="O243" s="98" t="s">
        <v>280</v>
      </c>
      <c r="P243" s="63">
        <f t="shared" si="45"/>
        <v>1389.97</v>
      </c>
      <c r="Q243" s="97">
        <v>175.22</v>
      </c>
      <c r="R243" s="46" t="s">
        <v>205</v>
      </c>
      <c r="S243" s="46"/>
      <c r="T243" s="46"/>
      <c r="U243" s="46"/>
      <c r="V243" s="46"/>
      <c r="W243" s="46"/>
      <c r="X243" s="46"/>
      <c r="Y243" s="46">
        <v>30263.55</v>
      </c>
      <c r="Z243" s="98" t="s">
        <v>462</v>
      </c>
      <c r="AA243" s="88">
        <f t="shared" si="46"/>
        <v>30438.77</v>
      </c>
      <c r="AB243" s="104">
        <f t="shared" si="36"/>
        <v>31828.74</v>
      </c>
    </row>
    <row r="244" spans="1:28" x14ac:dyDescent="0.25">
      <c r="A244" s="57">
        <v>237</v>
      </c>
      <c r="B244" s="45" t="s">
        <v>463</v>
      </c>
      <c r="C244" s="47">
        <v>2942.71</v>
      </c>
      <c r="D244" s="47">
        <v>2902.47</v>
      </c>
      <c r="E244" s="47">
        <f t="shared" si="48"/>
        <v>35030.839999999997</v>
      </c>
      <c r="F244" s="97">
        <v>10058.57</v>
      </c>
      <c r="G244" s="46" t="s">
        <v>569</v>
      </c>
      <c r="H244" s="46"/>
      <c r="I244" s="46"/>
      <c r="J244" s="46"/>
      <c r="K244" s="46"/>
      <c r="L244" s="46"/>
      <c r="M244" s="46"/>
      <c r="N244" s="46">
        <v>1154.52</v>
      </c>
      <c r="O244" s="98" t="s">
        <v>400</v>
      </c>
      <c r="P244" s="63">
        <f t="shared" si="45"/>
        <v>11213.09</v>
      </c>
      <c r="Q244" s="97">
        <v>203.68</v>
      </c>
      <c r="R244" s="46" t="s">
        <v>177</v>
      </c>
      <c r="S244" s="46"/>
      <c r="T244" s="46"/>
      <c r="U244" s="46"/>
      <c r="V244" s="46"/>
      <c r="W244" s="46"/>
      <c r="X244" s="46"/>
      <c r="Y244" s="46"/>
      <c r="Z244" s="98"/>
      <c r="AA244" s="88">
        <f t="shared" si="46"/>
        <v>203.68</v>
      </c>
      <c r="AB244" s="104">
        <f t="shared" si="36"/>
        <v>11416.77</v>
      </c>
    </row>
    <row r="245" spans="1:28" ht="15.75" customHeight="1" x14ac:dyDescent="0.25">
      <c r="A245" s="57">
        <v>238</v>
      </c>
      <c r="B245" s="45" t="s">
        <v>464</v>
      </c>
      <c r="C245" s="47">
        <v>3824.93</v>
      </c>
      <c r="D245" s="47">
        <v>3871.19</v>
      </c>
      <c r="E245" s="47">
        <f t="shared" si="48"/>
        <v>46222.979999999996</v>
      </c>
      <c r="F245" s="97">
        <v>9584.36</v>
      </c>
      <c r="G245" s="46" t="s">
        <v>532</v>
      </c>
      <c r="H245" s="46"/>
      <c r="I245" s="46"/>
      <c r="J245" s="46"/>
      <c r="K245" s="46"/>
      <c r="L245" s="46"/>
      <c r="M245" s="46"/>
      <c r="N245" s="46">
        <v>11855.01</v>
      </c>
      <c r="O245" s="98" t="s">
        <v>533</v>
      </c>
      <c r="P245" s="63">
        <f t="shared" si="45"/>
        <v>21439.370000000003</v>
      </c>
      <c r="Q245" s="97"/>
      <c r="R245" s="46"/>
      <c r="S245" s="46"/>
      <c r="T245" s="46"/>
      <c r="U245" s="46"/>
      <c r="V245" s="46"/>
      <c r="W245" s="46"/>
      <c r="X245" s="46"/>
      <c r="Y245" s="46">
        <v>132779.48000000001</v>
      </c>
      <c r="Z245" s="98" t="s">
        <v>465</v>
      </c>
      <c r="AA245" s="88">
        <f t="shared" si="46"/>
        <v>132779.48000000001</v>
      </c>
      <c r="AB245" s="104">
        <f t="shared" si="36"/>
        <v>154218.85</v>
      </c>
    </row>
    <row r="246" spans="1:28" x14ac:dyDescent="0.25">
      <c r="A246" s="57">
        <v>239</v>
      </c>
      <c r="B246" s="45" t="s">
        <v>466</v>
      </c>
      <c r="C246" s="47">
        <v>4101.59</v>
      </c>
      <c r="D246" s="47">
        <v>4005.33</v>
      </c>
      <c r="E246" s="47">
        <f t="shared" si="48"/>
        <v>48545.259999999995</v>
      </c>
      <c r="F246" s="97">
        <v>12105.95</v>
      </c>
      <c r="G246" s="46" t="s">
        <v>565</v>
      </c>
      <c r="H246" s="46">
        <v>39895.440000000002</v>
      </c>
      <c r="I246" s="46">
        <v>340</v>
      </c>
      <c r="J246" s="46"/>
      <c r="K246" s="46"/>
      <c r="L246" s="46"/>
      <c r="M246" s="46"/>
      <c r="N246" s="46">
        <v>150.5</v>
      </c>
      <c r="O246" s="98" t="s">
        <v>467</v>
      </c>
      <c r="P246" s="63">
        <f t="shared" si="45"/>
        <v>52151.89</v>
      </c>
      <c r="Q246" s="97">
        <v>8922.24</v>
      </c>
      <c r="R246" s="46" t="s">
        <v>241</v>
      </c>
      <c r="S246" s="46"/>
      <c r="T246" s="46"/>
      <c r="U246" s="46"/>
      <c r="V246" s="46"/>
      <c r="W246" s="46"/>
      <c r="X246" s="46"/>
      <c r="Y246" s="46">
        <v>4620.1099999999997</v>
      </c>
      <c r="Z246" s="98" t="s">
        <v>205</v>
      </c>
      <c r="AA246" s="88">
        <f t="shared" si="46"/>
        <v>13542.349999999999</v>
      </c>
      <c r="AB246" s="104">
        <f t="shared" si="36"/>
        <v>65694.239999999991</v>
      </c>
    </row>
    <row r="247" spans="1:28" x14ac:dyDescent="0.25">
      <c r="A247" s="57">
        <v>240</v>
      </c>
      <c r="B247" s="45" t="s">
        <v>468</v>
      </c>
      <c r="C247" s="47">
        <v>4586.07</v>
      </c>
      <c r="D247" s="47">
        <v>5469.22</v>
      </c>
      <c r="E247" s="47">
        <f t="shared" si="48"/>
        <v>61214.89</v>
      </c>
      <c r="F247" s="97">
        <v>4729.97</v>
      </c>
      <c r="G247" s="46" t="s">
        <v>509</v>
      </c>
      <c r="H247" s="46">
        <v>18686.55</v>
      </c>
      <c r="I247" s="46">
        <v>150</v>
      </c>
      <c r="J247" s="46">
        <v>1663.99</v>
      </c>
      <c r="K247" s="46"/>
      <c r="L247" s="46"/>
      <c r="M247" s="46"/>
      <c r="N247" s="46">
        <v>5002.34</v>
      </c>
      <c r="O247" s="98" t="s">
        <v>510</v>
      </c>
      <c r="P247" s="63">
        <f t="shared" ref="P247:P259" si="49">F247+H247+J247+L247+N247</f>
        <v>30082.850000000002</v>
      </c>
      <c r="Q247" s="97">
        <v>2496.81</v>
      </c>
      <c r="R247" s="46" t="s">
        <v>241</v>
      </c>
      <c r="S247" s="46"/>
      <c r="T247" s="46"/>
      <c r="U247" s="46"/>
      <c r="V247" s="46"/>
      <c r="W247" s="46"/>
      <c r="X247" s="46"/>
      <c r="Y247" s="46">
        <v>4591.3500000000004</v>
      </c>
      <c r="Z247" s="98" t="s">
        <v>205</v>
      </c>
      <c r="AA247" s="88">
        <f>Q247+S247+U247+W247+Y247</f>
        <v>7088.16</v>
      </c>
      <c r="AB247" s="104">
        <f t="shared" si="36"/>
        <v>37171.01</v>
      </c>
    </row>
    <row r="248" spans="1:28" x14ac:dyDescent="0.25">
      <c r="A248" s="57">
        <v>241</v>
      </c>
      <c r="B248" s="45" t="s">
        <v>469</v>
      </c>
      <c r="C248" s="47">
        <v>3279.48</v>
      </c>
      <c r="D248" s="47">
        <v>3830.04</v>
      </c>
      <c r="E248" s="47">
        <f t="shared" si="48"/>
        <v>43207.68</v>
      </c>
      <c r="F248" s="97">
        <v>1912.32</v>
      </c>
      <c r="G248" s="46" t="s">
        <v>526</v>
      </c>
      <c r="H248" s="46">
        <v>7818.08</v>
      </c>
      <c r="I248" s="46">
        <v>80</v>
      </c>
      <c r="J248" s="46">
        <f>31359.88+49092.39</f>
        <v>80452.27</v>
      </c>
      <c r="K248" s="46">
        <v>2</v>
      </c>
      <c r="L248" s="46"/>
      <c r="M248" s="46"/>
      <c r="N248" s="46">
        <v>15421.95</v>
      </c>
      <c r="O248" s="98" t="s">
        <v>470</v>
      </c>
      <c r="P248" s="63">
        <f t="shared" si="49"/>
        <v>105604.62</v>
      </c>
      <c r="Q248" s="97"/>
      <c r="R248" s="46"/>
      <c r="S248" s="46"/>
      <c r="T248" s="46"/>
      <c r="U248" s="46"/>
      <c r="V248" s="46"/>
      <c r="W248" s="46"/>
      <c r="X248" s="46"/>
      <c r="Y248" s="46"/>
      <c r="Z248" s="98"/>
      <c r="AA248" s="88">
        <f t="shared" ref="AA248:AA259" si="50">Q248+S248+U248+W248+Y248</f>
        <v>0</v>
      </c>
      <c r="AB248" s="104">
        <f t="shared" si="36"/>
        <v>105604.62</v>
      </c>
    </row>
    <row r="249" spans="1:28" x14ac:dyDescent="0.25">
      <c r="A249" s="57">
        <v>242</v>
      </c>
      <c r="B249" s="45" t="s">
        <v>471</v>
      </c>
      <c r="C249" s="47">
        <v>5136.42</v>
      </c>
      <c r="D249" s="47">
        <v>6057.3</v>
      </c>
      <c r="E249" s="47">
        <f t="shared" si="48"/>
        <v>68083.199999999997</v>
      </c>
      <c r="F249" s="97">
        <v>1490.77</v>
      </c>
      <c r="G249" s="46" t="s">
        <v>293</v>
      </c>
      <c r="H249" s="46">
        <v>40869.1</v>
      </c>
      <c r="I249" s="46">
        <v>380</v>
      </c>
      <c r="J249" s="46">
        <v>99754.06</v>
      </c>
      <c r="K249" s="46">
        <v>3</v>
      </c>
      <c r="L249" s="46"/>
      <c r="M249" s="46"/>
      <c r="N249" s="46">
        <v>4960.17</v>
      </c>
      <c r="O249" s="98" t="s">
        <v>560</v>
      </c>
      <c r="P249" s="63">
        <f t="shared" si="49"/>
        <v>147074.1</v>
      </c>
      <c r="Q249" s="97">
        <v>673.44</v>
      </c>
      <c r="R249" s="46" t="s">
        <v>177</v>
      </c>
      <c r="S249" s="46"/>
      <c r="T249" s="46"/>
      <c r="U249" s="46"/>
      <c r="V249" s="46"/>
      <c r="W249" s="46"/>
      <c r="X249" s="46"/>
      <c r="Y249" s="46"/>
      <c r="Z249" s="98"/>
      <c r="AA249" s="88">
        <f t="shared" si="50"/>
        <v>673.44</v>
      </c>
      <c r="AB249" s="104">
        <f t="shared" si="36"/>
        <v>147747.54</v>
      </c>
    </row>
    <row r="250" spans="1:28" x14ac:dyDescent="0.25">
      <c r="A250" s="57">
        <v>243</v>
      </c>
      <c r="B250" s="45" t="s">
        <v>472</v>
      </c>
      <c r="C250" s="47">
        <v>5103.5200000000004</v>
      </c>
      <c r="D250" s="47">
        <v>6018.54</v>
      </c>
      <c r="E250" s="47">
        <f t="shared" si="48"/>
        <v>67647.38</v>
      </c>
      <c r="F250" s="97">
        <v>7370.23</v>
      </c>
      <c r="G250" s="46" t="s">
        <v>545</v>
      </c>
      <c r="H250" s="46">
        <v>10312.58</v>
      </c>
      <c r="I250" s="46">
        <v>120</v>
      </c>
      <c r="J250" s="46">
        <v>109423.28</v>
      </c>
      <c r="K250" s="46">
        <v>3</v>
      </c>
      <c r="L250" s="46"/>
      <c r="M250" s="46"/>
      <c r="N250" s="46">
        <f>28665.88+2589.73</f>
        <v>31255.61</v>
      </c>
      <c r="O250" s="98" t="s">
        <v>546</v>
      </c>
      <c r="P250" s="64">
        <f t="shared" si="49"/>
        <v>158361.70000000001</v>
      </c>
      <c r="Q250" s="100">
        <v>2371.1799999999998</v>
      </c>
      <c r="R250" s="92" t="s">
        <v>547</v>
      </c>
      <c r="S250" s="92"/>
      <c r="T250" s="92"/>
      <c r="U250" s="92"/>
      <c r="V250" s="92"/>
      <c r="W250" s="92"/>
      <c r="X250" s="92"/>
      <c r="Y250" s="92">
        <v>57740.35</v>
      </c>
      <c r="Z250" s="101" t="s">
        <v>548</v>
      </c>
      <c r="AA250" s="89">
        <f t="shared" si="50"/>
        <v>60111.53</v>
      </c>
      <c r="AB250" s="104">
        <f t="shared" si="36"/>
        <v>218473.23</v>
      </c>
    </row>
    <row r="251" spans="1:28" x14ac:dyDescent="0.25">
      <c r="A251" s="57">
        <v>244</v>
      </c>
      <c r="B251" s="45" t="s">
        <v>473</v>
      </c>
      <c r="C251" s="47">
        <v>5684.35</v>
      </c>
      <c r="D251" s="47">
        <v>6669.69</v>
      </c>
      <c r="E251" s="47">
        <v>68408.31</v>
      </c>
      <c r="F251" s="97">
        <v>1751.02</v>
      </c>
      <c r="G251" s="46" t="s">
        <v>564</v>
      </c>
      <c r="H251" s="46">
        <v>4018.39</v>
      </c>
      <c r="I251" s="46">
        <v>40</v>
      </c>
      <c r="J251" s="46"/>
      <c r="K251" s="46"/>
      <c r="L251" s="46"/>
      <c r="M251" s="46"/>
      <c r="N251" s="46">
        <v>1548.54</v>
      </c>
      <c r="O251" s="98">
        <v>4.2999999999999997E-2</v>
      </c>
      <c r="P251" s="63">
        <f t="shared" si="49"/>
        <v>7317.95</v>
      </c>
      <c r="Q251" s="97">
        <v>7612.07</v>
      </c>
      <c r="R251" s="46" t="s">
        <v>241</v>
      </c>
      <c r="S251" s="46"/>
      <c r="T251" s="46"/>
      <c r="U251" s="46"/>
      <c r="V251" s="46"/>
      <c r="W251" s="46"/>
      <c r="X251" s="46"/>
      <c r="Y251" s="46"/>
      <c r="Z251" s="98"/>
      <c r="AA251" s="88">
        <f t="shared" si="50"/>
        <v>7612.07</v>
      </c>
      <c r="AB251" s="104">
        <f t="shared" si="36"/>
        <v>14930.02</v>
      </c>
    </row>
    <row r="252" spans="1:28" x14ac:dyDescent="0.25">
      <c r="A252" s="57">
        <v>245</v>
      </c>
      <c r="B252" s="45" t="s">
        <v>474</v>
      </c>
      <c r="C252" s="47">
        <v>5553.24</v>
      </c>
      <c r="D252" s="47">
        <v>6635.47</v>
      </c>
      <c r="E252" s="47">
        <f t="shared" ref="E252:E258" si="51">C252*5+D252*7</f>
        <v>74214.489999999991</v>
      </c>
      <c r="F252" s="97">
        <v>4309.79</v>
      </c>
      <c r="G252" s="46" t="s">
        <v>549</v>
      </c>
      <c r="H252" s="46"/>
      <c r="I252" s="46"/>
      <c r="J252" s="46">
        <v>42969.04</v>
      </c>
      <c r="K252" s="46">
        <v>1</v>
      </c>
      <c r="L252" s="46"/>
      <c r="M252" s="46"/>
      <c r="N252" s="46">
        <v>14678.05</v>
      </c>
      <c r="O252" s="98" t="s">
        <v>550</v>
      </c>
      <c r="P252" s="63">
        <f t="shared" si="49"/>
        <v>61956.880000000005</v>
      </c>
      <c r="Q252" s="97"/>
      <c r="R252" s="46"/>
      <c r="S252" s="46"/>
      <c r="T252" s="46"/>
      <c r="U252" s="46"/>
      <c r="V252" s="46"/>
      <c r="W252" s="46">
        <v>95018.240000000005</v>
      </c>
      <c r="X252" s="46">
        <v>463</v>
      </c>
      <c r="Y252" s="46">
        <v>14551.1</v>
      </c>
      <c r="Z252" s="98" t="s">
        <v>259</v>
      </c>
      <c r="AA252" s="88">
        <f t="shared" si="50"/>
        <v>109569.34000000001</v>
      </c>
      <c r="AB252" s="104">
        <f t="shared" si="36"/>
        <v>171526.22000000003</v>
      </c>
    </row>
    <row r="253" spans="1:28" x14ac:dyDescent="0.25">
      <c r="A253" s="57">
        <v>246</v>
      </c>
      <c r="B253" s="45" t="s">
        <v>475</v>
      </c>
      <c r="C253" s="47">
        <v>12161.28</v>
      </c>
      <c r="D253" s="47">
        <v>14291.58</v>
      </c>
      <c r="E253" s="47">
        <f t="shared" si="51"/>
        <v>160847.46</v>
      </c>
      <c r="F253" s="97">
        <v>6703.42</v>
      </c>
      <c r="G253" s="46" t="s">
        <v>552</v>
      </c>
      <c r="H253" s="46"/>
      <c r="I253" s="46"/>
      <c r="J253" s="46"/>
      <c r="K253" s="46"/>
      <c r="L253" s="46"/>
      <c r="M253" s="46"/>
      <c r="N253" s="46">
        <v>3527.35</v>
      </c>
      <c r="O253" s="98" t="s">
        <v>553</v>
      </c>
      <c r="P253" s="63">
        <f t="shared" si="49"/>
        <v>10230.77</v>
      </c>
      <c r="Q253" s="97">
        <v>2159.58</v>
      </c>
      <c r="R253" s="46" t="s">
        <v>205</v>
      </c>
      <c r="S253" s="46"/>
      <c r="T253" s="46"/>
      <c r="U253" s="46"/>
      <c r="V253" s="46"/>
      <c r="W253" s="46">
        <v>163775.51</v>
      </c>
      <c r="X253" s="46">
        <v>798</v>
      </c>
      <c r="Y253" s="46"/>
      <c r="Z253" s="98"/>
      <c r="AA253" s="88">
        <f t="shared" si="50"/>
        <v>165935.09</v>
      </c>
      <c r="AB253" s="104">
        <f t="shared" si="36"/>
        <v>176165.86</v>
      </c>
    </row>
    <row r="254" spans="1:28" x14ac:dyDescent="0.25">
      <c r="A254" s="57">
        <v>247</v>
      </c>
      <c r="B254" s="45" t="s">
        <v>476</v>
      </c>
      <c r="C254" s="47">
        <v>6664.9</v>
      </c>
      <c r="D254" s="47">
        <v>7955.09</v>
      </c>
      <c r="E254" s="47">
        <f t="shared" si="51"/>
        <v>89010.13</v>
      </c>
      <c r="F254" s="97">
        <v>12312.79</v>
      </c>
      <c r="G254" s="46" t="s">
        <v>551</v>
      </c>
      <c r="H254" s="46"/>
      <c r="I254" s="46"/>
      <c r="J254" s="46">
        <v>29689.01</v>
      </c>
      <c r="K254" s="46">
        <v>1</v>
      </c>
      <c r="L254" s="46"/>
      <c r="M254" s="46"/>
      <c r="N254" s="46">
        <v>4085.71</v>
      </c>
      <c r="O254" s="98" t="s">
        <v>477</v>
      </c>
      <c r="P254" s="63">
        <f t="shared" si="49"/>
        <v>46087.51</v>
      </c>
      <c r="Q254" s="97">
        <v>2060.1799999999998</v>
      </c>
      <c r="R254" s="46" t="s">
        <v>205</v>
      </c>
      <c r="S254" s="46"/>
      <c r="T254" s="46"/>
      <c r="U254" s="46"/>
      <c r="V254" s="46"/>
      <c r="W254" s="46"/>
      <c r="X254" s="46"/>
      <c r="Y254" s="46"/>
      <c r="Z254" s="98"/>
      <c r="AA254" s="88">
        <f t="shared" si="50"/>
        <v>2060.1799999999998</v>
      </c>
      <c r="AB254" s="104">
        <f t="shared" si="36"/>
        <v>48147.69</v>
      </c>
    </row>
    <row r="255" spans="1:28" x14ac:dyDescent="0.25">
      <c r="A255" s="57">
        <v>248</v>
      </c>
      <c r="B255" s="45" t="s">
        <v>478</v>
      </c>
      <c r="C255" s="47">
        <v>1345.31</v>
      </c>
      <c r="D255" s="47">
        <v>1351.33</v>
      </c>
      <c r="E255" s="47">
        <f t="shared" si="51"/>
        <v>16185.859999999999</v>
      </c>
      <c r="F255" s="97">
        <v>1019.63</v>
      </c>
      <c r="G255" s="46" t="s">
        <v>479</v>
      </c>
      <c r="H255" s="46">
        <v>9098.02</v>
      </c>
      <c r="I255" s="46">
        <v>61</v>
      </c>
      <c r="J255" s="46"/>
      <c r="K255" s="46"/>
      <c r="L255" s="46"/>
      <c r="M255" s="46"/>
      <c r="N255" s="46">
        <v>6897.47</v>
      </c>
      <c r="O255" s="98" t="s">
        <v>554</v>
      </c>
      <c r="P255" s="62">
        <f t="shared" si="49"/>
        <v>17015.12</v>
      </c>
      <c r="Q255" s="57"/>
      <c r="R255" s="52"/>
      <c r="S255" s="52"/>
      <c r="T255" s="52"/>
      <c r="U255" s="52"/>
      <c r="V255" s="52"/>
      <c r="W255" s="52"/>
      <c r="X255" s="52"/>
      <c r="Y255" s="52"/>
      <c r="Z255" s="96"/>
      <c r="AA255" s="87">
        <f t="shared" si="50"/>
        <v>0</v>
      </c>
      <c r="AB255" s="104">
        <f t="shared" si="36"/>
        <v>17015.12</v>
      </c>
    </row>
    <row r="256" spans="1:28" x14ac:dyDescent="0.25">
      <c r="A256" s="57">
        <v>249</v>
      </c>
      <c r="B256" s="45" t="s">
        <v>480</v>
      </c>
      <c r="C256" s="47">
        <v>4588.6099999999997</v>
      </c>
      <c r="D256" s="47">
        <v>5456.53</v>
      </c>
      <c r="E256" s="47">
        <f t="shared" si="51"/>
        <v>61138.759999999995</v>
      </c>
      <c r="F256" s="97">
        <v>5041.6499999999996</v>
      </c>
      <c r="G256" s="46" t="s">
        <v>555</v>
      </c>
      <c r="H256" s="46">
        <v>2371</v>
      </c>
      <c r="I256" s="46">
        <v>25.4</v>
      </c>
      <c r="J256" s="46"/>
      <c r="K256" s="46"/>
      <c r="L256" s="46"/>
      <c r="M256" s="46"/>
      <c r="N256" s="46">
        <v>8729.23</v>
      </c>
      <c r="O256" s="98" t="s">
        <v>556</v>
      </c>
      <c r="P256" s="63">
        <f t="shared" si="49"/>
        <v>16141.88</v>
      </c>
      <c r="Q256" s="97">
        <v>454.82</v>
      </c>
      <c r="R256" s="46" t="s">
        <v>177</v>
      </c>
      <c r="S256" s="46"/>
      <c r="T256" s="46"/>
      <c r="U256" s="46"/>
      <c r="V256" s="46"/>
      <c r="W256" s="46"/>
      <c r="X256" s="46"/>
      <c r="Y256" s="46">
        <v>4990.29</v>
      </c>
      <c r="Z256" s="98" t="s">
        <v>205</v>
      </c>
      <c r="AA256" s="88">
        <f t="shared" si="50"/>
        <v>5445.11</v>
      </c>
      <c r="AB256" s="104">
        <f t="shared" si="36"/>
        <v>21586.989999999998</v>
      </c>
    </row>
    <row r="257" spans="1:28" x14ac:dyDescent="0.25">
      <c r="A257" s="57">
        <v>250</v>
      </c>
      <c r="B257" s="45" t="s">
        <v>481</v>
      </c>
      <c r="C257" s="47">
        <v>3056.1</v>
      </c>
      <c r="D257" s="47">
        <v>3570.58</v>
      </c>
      <c r="E257" s="47">
        <f t="shared" si="51"/>
        <v>40274.559999999998</v>
      </c>
      <c r="F257" s="97">
        <v>6745.13</v>
      </c>
      <c r="G257" s="46" t="s">
        <v>558</v>
      </c>
      <c r="H257" s="46">
        <v>2187.08</v>
      </c>
      <c r="I257" s="46">
        <v>26</v>
      </c>
      <c r="J257" s="46">
        <v>33235.82</v>
      </c>
      <c r="K257" s="46">
        <v>1</v>
      </c>
      <c r="L257" s="46"/>
      <c r="M257" s="46"/>
      <c r="N257" s="46">
        <v>8408.2099999999991</v>
      </c>
      <c r="O257" s="98" t="s">
        <v>559</v>
      </c>
      <c r="P257" s="63">
        <f t="shared" si="49"/>
        <v>50576.24</v>
      </c>
      <c r="Q257" s="97"/>
      <c r="R257" s="46"/>
      <c r="S257" s="46"/>
      <c r="T257" s="46"/>
      <c r="U257" s="46"/>
      <c r="V257" s="46"/>
      <c r="W257" s="46"/>
      <c r="X257" s="46"/>
      <c r="Y257" s="46">
        <v>6980.5</v>
      </c>
      <c r="Z257" s="98" t="s">
        <v>241</v>
      </c>
      <c r="AA257" s="88">
        <f t="shared" si="50"/>
        <v>6980.5</v>
      </c>
      <c r="AB257" s="104">
        <f t="shared" si="36"/>
        <v>57556.74</v>
      </c>
    </row>
    <row r="258" spans="1:28" x14ac:dyDescent="0.25">
      <c r="A258" s="57">
        <v>251</v>
      </c>
      <c r="B258" s="45" t="s">
        <v>482</v>
      </c>
      <c r="C258" s="47">
        <v>2216.0300000000002</v>
      </c>
      <c r="D258" s="47">
        <v>2540.16</v>
      </c>
      <c r="E258" s="47">
        <f t="shared" si="51"/>
        <v>28861.27</v>
      </c>
      <c r="F258" s="97"/>
      <c r="G258" s="46"/>
      <c r="H258" s="46"/>
      <c r="I258" s="46"/>
      <c r="J258" s="46">
        <v>72389.25</v>
      </c>
      <c r="K258" s="46">
        <v>1</v>
      </c>
      <c r="L258" s="46"/>
      <c r="M258" s="46"/>
      <c r="N258" s="46">
        <v>3367.86</v>
      </c>
      <c r="O258" s="98" t="s">
        <v>557</v>
      </c>
      <c r="P258" s="62">
        <f t="shared" si="49"/>
        <v>75757.11</v>
      </c>
      <c r="Q258" s="57"/>
      <c r="R258" s="52"/>
      <c r="S258" s="52"/>
      <c r="T258" s="52"/>
      <c r="U258" s="52"/>
      <c r="V258" s="52"/>
      <c r="W258" s="52"/>
      <c r="X258" s="52"/>
      <c r="Y258" s="52"/>
      <c r="Z258" s="96"/>
      <c r="AA258" s="87">
        <f t="shared" si="50"/>
        <v>0</v>
      </c>
      <c r="AB258" s="104">
        <f t="shared" si="36"/>
        <v>75757.11</v>
      </c>
    </row>
    <row r="259" spans="1:28" x14ac:dyDescent="0.25">
      <c r="A259" s="57">
        <v>252</v>
      </c>
      <c r="B259" s="45" t="s">
        <v>483</v>
      </c>
      <c r="C259" s="47">
        <v>3343.12</v>
      </c>
      <c r="D259" s="47">
        <v>3920.94</v>
      </c>
      <c r="E259" s="47">
        <f t="shared" ref="E259:E265" si="52">C259*5+D259*7</f>
        <v>44162.18</v>
      </c>
      <c r="F259" s="97">
        <v>13957.08</v>
      </c>
      <c r="G259" s="46" t="s">
        <v>543</v>
      </c>
      <c r="H259" s="46">
        <v>34096.61</v>
      </c>
      <c r="I259" s="46">
        <v>290.3</v>
      </c>
      <c r="J259" s="46"/>
      <c r="K259" s="46"/>
      <c r="L259" s="46"/>
      <c r="M259" s="46"/>
      <c r="N259" s="46">
        <v>1411.65</v>
      </c>
      <c r="O259" s="98" t="s">
        <v>544</v>
      </c>
      <c r="P259" s="63">
        <f t="shared" si="49"/>
        <v>49465.340000000004</v>
      </c>
      <c r="Q259" s="97">
        <v>1417.56</v>
      </c>
      <c r="R259" s="46" t="s">
        <v>177</v>
      </c>
      <c r="S259" s="46"/>
      <c r="T259" s="46"/>
      <c r="U259" s="46"/>
      <c r="V259" s="46"/>
      <c r="W259" s="46"/>
      <c r="X259" s="46"/>
      <c r="Y259" s="46">
        <v>15179.38</v>
      </c>
      <c r="Z259" s="98" t="s">
        <v>286</v>
      </c>
      <c r="AA259" s="88">
        <f t="shared" si="50"/>
        <v>16596.939999999999</v>
      </c>
      <c r="AB259" s="104">
        <f t="shared" si="36"/>
        <v>66062.28</v>
      </c>
    </row>
    <row r="260" spans="1:28" x14ac:dyDescent="0.25">
      <c r="A260" s="57">
        <v>253</v>
      </c>
      <c r="B260" s="45" t="s">
        <v>484</v>
      </c>
      <c r="C260" s="47">
        <v>9806.36</v>
      </c>
      <c r="D260" s="47">
        <v>11683.9</v>
      </c>
      <c r="E260" s="47">
        <f t="shared" si="52"/>
        <v>130819.1</v>
      </c>
      <c r="F260" s="97">
        <v>12134.1</v>
      </c>
      <c r="G260" s="116" t="s">
        <v>540</v>
      </c>
      <c r="H260" s="117">
        <v>30972.28</v>
      </c>
      <c r="I260" s="116" t="s">
        <v>541</v>
      </c>
      <c r="J260" s="46">
        <v>40624.78</v>
      </c>
      <c r="K260" s="46">
        <v>1</v>
      </c>
      <c r="L260" s="116"/>
      <c r="M260" s="116"/>
      <c r="N260" s="117">
        <v>30011.14</v>
      </c>
      <c r="O260" s="98" t="s">
        <v>542</v>
      </c>
      <c r="P260" s="63">
        <f t="shared" ref="P260:P271" si="53">F260+H260+J260+L260+N260</f>
        <v>113742.3</v>
      </c>
      <c r="Q260" s="97"/>
      <c r="R260" s="46"/>
      <c r="S260" s="46"/>
      <c r="T260" s="46"/>
      <c r="U260" s="46"/>
      <c r="V260" s="46"/>
      <c r="W260" s="46"/>
      <c r="X260" s="46"/>
      <c r="Y260" s="46">
        <v>17518.34</v>
      </c>
      <c r="Z260" s="98" t="s">
        <v>485</v>
      </c>
      <c r="AA260" s="88">
        <f t="shared" ref="AA260:AA271" si="54">Q260+S260+U260+W260+Y260</f>
        <v>17518.34</v>
      </c>
      <c r="AB260" s="104">
        <f t="shared" si="36"/>
        <v>131260.64000000001</v>
      </c>
    </row>
    <row r="261" spans="1:28" x14ac:dyDescent="0.25">
      <c r="A261" s="57">
        <v>254</v>
      </c>
      <c r="B261" s="45" t="s">
        <v>486</v>
      </c>
      <c r="C261" s="47">
        <v>5506.56</v>
      </c>
      <c r="D261" s="47">
        <v>6254.46</v>
      </c>
      <c r="E261" s="47">
        <f t="shared" si="52"/>
        <v>71314.02</v>
      </c>
      <c r="F261" s="97">
        <v>13202.83</v>
      </c>
      <c r="G261" s="46" t="s">
        <v>538</v>
      </c>
      <c r="H261" s="46"/>
      <c r="I261" s="46"/>
      <c r="J261" s="46"/>
      <c r="K261" s="46"/>
      <c r="L261" s="46"/>
      <c r="M261" s="46"/>
      <c r="N261" s="46">
        <v>1090.98</v>
      </c>
      <c r="O261" s="98" t="s">
        <v>539</v>
      </c>
      <c r="P261" s="63">
        <f t="shared" si="53"/>
        <v>14293.81</v>
      </c>
      <c r="Q261" s="97"/>
      <c r="R261" s="46"/>
      <c r="S261" s="46"/>
      <c r="T261" s="46"/>
      <c r="U261" s="46"/>
      <c r="V261" s="46"/>
      <c r="W261" s="46">
        <v>70894.64</v>
      </c>
      <c r="X261" s="46">
        <v>222</v>
      </c>
      <c r="Y261" s="46"/>
      <c r="Z261" s="98"/>
      <c r="AA261" s="88">
        <f t="shared" si="54"/>
        <v>70894.64</v>
      </c>
      <c r="AB261" s="104">
        <f t="shared" si="36"/>
        <v>85188.45</v>
      </c>
    </row>
    <row r="262" spans="1:28" x14ac:dyDescent="0.25">
      <c r="A262" s="57">
        <v>255</v>
      </c>
      <c r="B262" s="45" t="s">
        <v>487</v>
      </c>
      <c r="C262" s="49">
        <v>5350.65</v>
      </c>
      <c r="D262" s="49">
        <v>6091.93</v>
      </c>
      <c r="E262" s="49">
        <f t="shared" si="52"/>
        <v>69396.760000000009</v>
      </c>
      <c r="F262" s="97">
        <v>10084.39</v>
      </c>
      <c r="G262" s="46" t="s">
        <v>534</v>
      </c>
      <c r="H262" s="46"/>
      <c r="I262" s="46"/>
      <c r="J262" s="46"/>
      <c r="K262" s="46"/>
      <c r="L262" s="46"/>
      <c r="M262" s="46"/>
      <c r="N262" s="46">
        <v>6137.26</v>
      </c>
      <c r="O262" s="98" t="s">
        <v>535</v>
      </c>
      <c r="P262" s="63">
        <f t="shared" si="53"/>
        <v>16221.65</v>
      </c>
      <c r="Q262" s="97">
        <v>59917.14</v>
      </c>
      <c r="R262" s="46" t="s">
        <v>488</v>
      </c>
      <c r="S262" s="46"/>
      <c r="T262" s="46"/>
      <c r="U262" s="46"/>
      <c r="V262" s="46"/>
      <c r="W262" s="46">
        <v>62828.36</v>
      </c>
      <c r="X262" s="46">
        <v>290</v>
      </c>
      <c r="Y262" s="46"/>
      <c r="Z262" s="98"/>
      <c r="AA262" s="88">
        <f t="shared" si="54"/>
        <v>122745.5</v>
      </c>
      <c r="AB262" s="104">
        <f t="shared" si="36"/>
        <v>138967.15</v>
      </c>
    </row>
    <row r="263" spans="1:28" x14ac:dyDescent="0.25">
      <c r="A263" s="57">
        <v>256</v>
      </c>
      <c r="B263" s="45" t="s">
        <v>489</v>
      </c>
      <c r="C263" s="47">
        <v>7466.34</v>
      </c>
      <c r="D263" s="47">
        <v>8815.9500000000007</v>
      </c>
      <c r="E263" s="47">
        <f t="shared" si="52"/>
        <v>99043.35</v>
      </c>
      <c r="F263" s="97">
        <v>2927.07</v>
      </c>
      <c r="G263" s="46" t="s">
        <v>530</v>
      </c>
      <c r="H263" s="46">
        <v>9799.3799999999992</v>
      </c>
      <c r="I263" s="46">
        <v>88</v>
      </c>
      <c r="J263" s="46"/>
      <c r="K263" s="46"/>
      <c r="L263" s="46"/>
      <c r="M263" s="46"/>
      <c r="N263" s="46">
        <v>4722.04</v>
      </c>
      <c r="O263" s="98" t="s">
        <v>531</v>
      </c>
      <c r="P263" s="63">
        <f t="shared" si="53"/>
        <v>17448.489999999998</v>
      </c>
      <c r="Q263" s="97"/>
      <c r="R263" s="46"/>
      <c r="S263" s="46"/>
      <c r="T263" s="46"/>
      <c r="U263" s="46"/>
      <c r="V263" s="46"/>
      <c r="W263" s="46"/>
      <c r="X263" s="46"/>
      <c r="Y263" s="46"/>
      <c r="Z263" s="98"/>
      <c r="AA263" s="88">
        <f t="shared" si="54"/>
        <v>0</v>
      </c>
      <c r="AB263" s="104">
        <f t="shared" si="36"/>
        <v>17448.489999999998</v>
      </c>
    </row>
    <row r="264" spans="1:28" x14ac:dyDescent="0.25">
      <c r="A264" s="57">
        <v>257</v>
      </c>
      <c r="B264" s="45" t="s">
        <v>490</v>
      </c>
      <c r="C264" s="47">
        <v>3854.56</v>
      </c>
      <c r="D264" s="47">
        <v>4501.59</v>
      </c>
      <c r="E264" s="47">
        <f t="shared" si="52"/>
        <v>50783.93</v>
      </c>
      <c r="F264" s="97">
        <v>5120.62</v>
      </c>
      <c r="G264" s="46" t="s">
        <v>528</v>
      </c>
      <c r="H264" s="117"/>
      <c r="I264" s="117"/>
      <c r="J264" s="116"/>
      <c r="K264" s="116"/>
      <c r="L264" s="116"/>
      <c r="M264" s="116"/>
      <c r="N264" s="117">
        <v>4821.83</v>
      </c>
      <c r="O264" s="98" t="s">
        <v>529</v>
      </c>
      <c r="P264" s="63">
        <f t="shared" si="53"/>
        <v>9942.4500000000007</v>
      </c>
      <c r="Q264" s="97">
        <f>271.56+707.35</f>
        <v>978.91000000000008</v>
      </c>
      <c r="R264" s="46" t="s">
        <v>205</v>
      </c>
      <c r="S264" s="46"/>
      <c r="T264" s="46"/>
      <c r="U264" s="46"/>
      <c r="V264" s="46"/>
      <c r="W264" s="46"/>
      <c r="X264" s="46"/>
      <c r="Y264" s="46"/>
      <c r="Z264" s="98"/>
      <c r="AA264" s="88">
        <f t="shared" si="54"/>
        <v>978.91000000000008</v>
      </c>
      <c r="AB264" s="104">
        <f t="shared" si="36"/>
        <v>10921.36</v>
      </c>
    </row>
    <row r="265" spans="1:28" x14ac:dyDescent="0.25">
      <c r="A265" s="57">
        <v>258</v>
      </c>
      <c r="B265" s="45" t="s">
        <v>491</v>
      </c>
      <c r="C265" s="47">
        <v>3824.18</v>
      </c>
      <c r="D265" s="47">
        <v>4452.24</v>
      </c>
      <c r="E265" s="47">
        <f t="shared" si="52"/>
        <v>50286.58</v>
      </c>
      <c r="F265" s="97">
        <v>580.37</v>
      </c>
      <c r="G265" s="46" t="s">
        <v>526</v>
      </c>
      <c r="H265" s="46">
        <v>3113.52</v>
      </c>
      <c r="I265" s="46">
        <v>23</v>
      </c>
      <c r="J265" s="46"/>
      <c r="K265" s="46"/>
      <c r="L265" s="46"/>
      <c r="M265" s="46"/>
      <c r="N265" s="46">
        <v>4063.09</v>
      </c>
      <c r="O265" s="98" t="s">
        <v>527</v>
      </c>
      <c r="P265" s="63">
        <f t="shared" si="53"/>
        <v>7756.98</v>
      </c>
      <c r="Q265" s="97"/>
      <c r="R265" s="46"/>
      <c r="S265" s="46"/>
      <c r="T265" s="46"/>
      <c r="U265" s="46"/>
      <c r="V265" s="46"/>
      <c r="W265" s="46"/>
      <c r="X265" s="46"/>
      <c r="Y265" s="46">
        <v>7390.86</v>
      </c>
      <c r="Z265" s="98" t="s">
        <v>492</v>
      </c>
      <c r="AA265" s="88">
        <f t="shared" si="54"/>
        <v>7390.86</v>
      </c>
      <c r="AB265" s="104">
        <f t="shared" ref="AB265:AB274" si="55">P265+AA265</f>
        <v>15147.84</v>
      </c>
    </row>
    <row r="266" spans="1:28" x14ac:dyDescent="0.25">
      <c r="A266" s="57">
        <v>259</v>
      </c>
      <c r="B266" s="45" t="s">
        <v>493</v>
      </c>
      <c r="C266" s="49">
        <v>2482.08</v>
      </c>
      <c r="D266" s="49">
        <v>2924.68</v>
      </c>
      <c r="E266" s="49">
        <f t="shared" ref="E266:E273" si="56">C266*5+D266*7</f>
        <v>32883.159999999996</v>
      </c>
      <c r="F266" s="97">
        <v>2650.93</v>
      </c>
      <c r="G266" s="46" t="s">
        <v>402</v>
      </c>
      <c r="H266" s="46"/>
      <c r="I266" s="46"/>
      <c r="J266" s="46">
        <v>69275.87</v>
      </c>
      <c r="K266" s="46">
        <v>2</v>
      </c>
      <c r="L266" s="46"/>
      <c r="M266" s="46"/>
      <c r="N266" s="46">
        <f>388.6+2454.7</f>
        <v>2843.2999999999997</v>
      </c>
      <c r="O266" s="98" t="s">
        <v>524</v>
      </c>
      <c r="P266" s="62">
        <f t="shared" si="53"/>
        <v>74770.099999999991</v>
      </c>
      <c r="Q266" s="57"/>
      <c r="R266" s="52"/>
      <c r="S266" s="52"/>
      <c r="T266" s="52"/>
      <c r="U266" s="52"/>
      <c r="V266" s="52"/>
      <c r="W266" s="52"/>
      <c r="X266" s="52"/>
      <c r="Y266" s="52"/>
      <c r="Z266" s="96"/>
      <c r="AA266" s="87">
        <f t="shared" si="54"/>
        <v>0</v>
      </c>
      <c r="AB266" s="104">
        <f t="shared" si="55"/>
        <v>74770.099999999991</v>
      </c>
    </row>
    <row r="267" spans="1:28" x14ac:dyDescent="0.25">
      <c r="A267" s="57">
        <v>260</v>
      </c>
      <c r="B267" s="45" t="s">
        <v>494</v>
      </c>
      <c r="C267" s="47">
        <v>1617.92</v>
      </c>
      <c r="D267" s="47">
        <v>1882.43</v>
      </c>
      <c r="E267" s="47">
        <f t="shared" si="56"/>
        <v>21266.61</v>
      </c>
      <c r="F267" s="97">
        <f>430.11+794</f>
        <v>1224.1100000000001</v>
      </c>
      <c r="G267" s="46" t="s">
        <v>525</v>
      </c>
      <c r="H267" s="46"/>
      <c r="I267" s="46"/>
      <c r="J267" s="46"/>
      <c r="K267" s="46"/>
      <c r="L267" s="46"/>
      <c r="M267" s="46"/>
      <c r="N267" s="46">
        <v>2855.82</v>
      </c>
      <c r="O267" s="98" t="s">
        <v>495</v>
      </c>
      <c r="P267" s="63">
        <f t="shared" si="53"/>
        <v>4079.9300000000003</v>
      </c>
      <c r="Q267" s="97"/>
      <c r="R267" s="46"/>
      <c r="S267" s="46"/>
      <c r="T267" s="46"/>
      <c r="U267" s="46"/>
      <c r="V267" s="46"/>
      <c r="W267" s="46"/>
      <c r="X267" s="46"/>
      <c r="Y267" s="46">
        <v>14762.77</v>
      </c>
      <c r="Z267" s="98" t="s">
        <v>496</v>
      </c>
      <c r="AA267" s="88">
        <f t="shared" si="54"/>
        <v>14762.77</v>
      </c>
      <c r="AB267" s="104">
        <f t="shared" si="55"/>
        <v>18842.7</v>
      </c>
    </row>
    <row r="268" spans="1:28" x14ac:dyDescent="0.25">
      <c r="A268" s="57">
        <v>261</v>
      </c>
      <c r="B268" s="45" t="s">
        <v>497</v>
      </c>
      <c r="C268" s="47">
        <v>3662.32</v>
      </c>
      <c r="D268" s="47">
        <v>4269.13</v>
      </c>
      <c r="E268" s="47">
        <f t="shared" si="56"/>
        <v>48195.51</v>
      </c>
      <c r="F268" s="97">
        <v>1856.98</v>
      </c>
      <c r="G268" s="46" t="s">
        <v>523</v>
      </c>
      <c r="H268" s="46"/>
      <c r="I268" s="46"/>
      <c r="J268" s="46"/>
      <c r="K268" s="46"/>
      <c r="L268" s="46"/>
      <c r="M268" s="46"/>
      <c r="N268" s="46">
        <v>9257.2000000000007</v>
      </c>
      <c r="O268" s="98" t="s">
        <v>319</v>
      </c>
      <c r="P268" s="63">
        <f t="shared" si="53"/>
        <v>11114.18</v>
      </c>
      <c r="Q268" s="97"/>
      <c r="R268" s="46"/>
      <c r="S268" s="46"/>
      <c r="T268" s="46"/>
      <c r="U268" s="46"/>
      <c r="V268" s="46"/>
      <c r="W268" s="46"/>
      <c r="X268" s="46"/>
      <c r="Y268" s="46"/>
      <c r="Z268" s="98"/>
      <c r="AA268" s="88">
        <f t="shared" si="54"/>
        <v>0</v>
      </c>
      <c r="AB268" s="104">
        <f t="shared" si="55"/>
        <v>11114.18</v>
      </c>
    </row>
    <row r="269" spans="1:28" x14ac:dyDescent="0.25">
      <c r="A269" s="57">
        <v>262</v>
      </c>
      <c r="B269" s="45" t="s">
        <v>498</v>
      </c>
      <c r="C269" s="47">
        <v>3453.91</v>
      </c>
      <c r="D269" s="47">
        <v>4010.11</v>
      </c>
      <c r="E269" s="47">
        <f t="shared" si="56"/>
        <v>45340.32</v>
      </c>
      <c r="F269" s="97">
        <v>1343.38</v>
      </c>
      <c r="G269" s="46" t="s">
        <v>522</v>
      </c>
      <c r="H269" s="46"/>
      <c r="I269" s="46"/>
      <c r="J269" s="46"/>
      <c r="K269" s="46"/>
      <c r="L269" s="46"/>
      <c r="M269" s="46"/>
      <c r="N269" s="46">
        <v>1628.2</v>
      </c>
      <c r="O269" s="98" t="s">
        <v>396</v>
      </c>
      <c r="P269" s="63">
        <f t="shared" si="53"/>
        <v>2971.58</v>
      </c>
      <c r="Q269" s="97">
        <v>56478.37</v>
      </c>
      <c r="R269" s="46" t="s">
        <v>499</v>
      </c>
      <c r="S269" s="46"/>
      <c r="T269" s="46"/>
      <c r="U269" s="46"/>
      <c r="V269" s="46"/>
      <c r="W269" s="46"/>
      <c r="X269" s="46"/>
      <c r="Y269" s="46"/>
      <c r="Z269" s="98"/>
      <c r="AA269" s="88">
        <f t="shared" si="54"/>
        <v>56478.37</v>
      </c>
      <c r="AB269" s="104">
        <f t="shared" si="55"/>
        <v>59449.950000000004</v>
      </c>
    </row>
    <row r="270" spans="1:28" x14ac:dyDescent="0.25">
      <c r="A270" s="57">
        <v>263</v>
      </c>
      <c r="B270" s="45" t="s">
        <v>500</v>
      </c>
      <c r="C270" s="47">
        <v>9586.2000000000007</v>
      </c>
      <c r="D270" s="47">
        <v>11379.5</v>
      </c>
      <c r="E270" s="47">
        <f t="shared" si="56"/>
        <v>127587.5</v>
      </c>
      <c r="F270" s="97">
        <v>11978.52</v>
      </c>
      <c r="G270" s="46" t="s">
        <v>519</v>
      </c>
      <c r="H270" s="46">
        <v>15783.8</v>
      </c>
      <c r="I270" s="46">
        <v>160</v>
      </c>
      <c r="J270" s="46">
        <v>127578.38</v>
      </c>
      <c r="K270" s="46">
        <v>3</v>
      </c>
      <c r="L270" s="46"/>
      <c r="M270" s="46"/>
      <c r="N270" s="46">
        <v>25208.97</v>
      </c>
      <c r="O270" s="98" t="s">
        <v>520</v>
      </c>
      <c r="P270" s="63">
        <f>F270+H270+J270+L270+N270</f>
        <v>180549.67</v>
      </c>
      <c r="Q270" s="97">
        <v>7854.08</v>
      </c>
      <c r="R270" s="46" t="s">
        <v>521</v>
      </c>
      <c r="S270" s="46"/>
      <c r="T270" s="46"/>
      <c r="U270" s="46"/>
      <c r="V270" s="46"/>
      <c r="W270" s="46"/>
      <c r="X270" s="46"/>
      <c r="Y270" s="46">
        <v>75055.37</v>
      </c>
      <c r="Z270" s="98" t="s">
        <v>501</v>
      </c>
      <c r="AA270" s="88">
        <f>Q270+S270+U270+W270+Y270</f>
        <v>82909.45</v>
      </c>
      <c r="AB270" s="104">
        <f t="shared" si="55"/>
        <v>263459.12</v>
      </c>
    </row>
    <row r="271" spans="1:28" x14ac:dyDescent="0.25">
      <c r="A271" s="57">
        <v>264</v>
      </c>
      <c r="B271" s="45" t="s">
        <v>502</v>
      </c>
      <c r="C271" s="47">
        <v>3646.3</v>
      </c>
      <c r="D271" s="47">
        <v>4163.29</v>
      </c>
      <c r="E271" s="47">
        <f t="shared" si="56"/>
        <v>47374.53</v>
      </c>
      <c r="F271" s="97">
        <v>10105.950000000001</v>
      </c>
      <c r="G271" s="46" t="s">
        <v>517</v>
      </c>
      <c r="H271" s="46"/>
      <c r="I271" s="46"/>
      <c r="J271" s="46"/>
      <c r="K271" s="46"/>
      <c r="L271" s="46"/>
      <c r="M271" s="46"/>
      <c r="N271" s="46">
        <v>4578.1499999999996</v>
      </c>
      <c r="O271" s="98" t="s">
        <v>518</v>
      </c>
      <c r="P271" s="63">
        <f t="shared" si="53"/>
        <v>14684.1</v>
      </c>
      <c r="Q271" s="97">
        <v>1121.43</v>
      </c>
      <c r="R271" s="46" t="s">
        <v>177</v>
      </c>
      <c r="S271" s="46"/>
      <c r="T271" s="46"/>
      <c r="U271" s="46"/>
      <c r="V271" s="46"/>
      <c r="W271" s="46"/>
      <c r="X271" s="46"/>
      <c r="Y271" s="46">
        <v>1672.73</v>
      </c>
      <c r="Z271" s="98" t="s">
        <v>177</v>
      </c>
      <c r="AA271" s="88">
        <f t="shared" si="54"/>
        <v>2794.16</v>
      </c>
      <c r="AB271" s="104">
        <f t="shared" si="55"/>
        <v>17478.260000000002</v>
      </c>
    </row>
    <row r="272" spans="1:28" x14ac:dyDescent="0.25">
      <c r="A272" s="57">
        <v>265</v>
      </c>
      <c r="B272" s="45" t="s">
        <v>503</v>
      </c>
      <c r="C272" s="47">
        <v>3462.84</v>
      </c>
      <c r="D272" s="47">
        <v>4058.22</v>
      </c>
      <c r="E272" s="47">
        <f t="shared" si="56"/>
        <v>45721.74</v>
      </c>
      <c r="F272" s="97">
        <v>6216.28</v>
      </c>
      <c r="G272" s="46" t="s">
        <v>514</v>
      </c>
      <c r="H272" s="46">
        <v>5333.03</v>
      </c>
      <c r="I272" s="46">
        <v>26</v>
      </c>
      <c r="J272" s="46"/>
      <c r="K272" s="46"/>
      <c r="L272" s="46"/>
      <c r="M272" s="46"/>
      <c r="N272" s="46">
        <v>6496.18</v>
      </c>
      <c r="O272" s="98" t="s">
        <v>515</v>
      </c>
      <c r="P272" s="62">
        <f t="shared" ref="P272" si="57">F272+H272+J272+L272+N272</f>
        <v>18045.489999999998</v>
      </c>
      <c r="Q272" s="57">
        <v>15050.94</v>
      </c>
      <c r="R272" s="52" t="s">
        <v>516</v>
      </c>
      <c r="S272" s="52"/>
      <c r="T272" s="52"/>
      <c r="U272" s="52"/>
      <c r="V272" s="52"/>
      <c r="W272" s="52"/>
      <c r="X272" s="52"/>
      <c r="Y272" s="52"/>
      <c r="Z272" s="96"/>
      <c r="AA272" s="87">
        <f t="shared" ref="AA272:AA274" si="58">Q272+S272+U272+W272+Y272</f>
        <v>15050.94</v>
      </c>
      <c r="AB272" s="104">
        <f t="shared" si="55"/>
        <v>33096.43</v>
      </c>
    </row>
    <row r="273" spans="1:28" x14ac:dyDescent="0.25">
      <c r="A273" s="57">
        <v>266</v>
      </c>
      <c r="B273" s="45" t="s">
        <v>504</v>
      </c>
      <c r="C273" s="47">
        <v>2696.3</v>
      </c>
      <c r="D273" s="47">
        <v>3147.3</v>
      </c>
      <c r="E273" s="47">
        <f t="shared" si="56"/>
        <v>35512.600000000006</v>
      </c>
      <c r="F273" s="97">
        <v>1062.06</v>
      </c>
      <c r="G273" s="46" t="s">
        <v>298</v>
      </c>
      <c r="H273" s="46"/>
      <c r="I273" s="46"/>
      <c r="J273" s="46"/>
      <c r="K273" s="46"/>
      <c r="L273" s="46"/>
      <c r="M273" s="46"/>
      <c r="N273" s="46">
        <v>2354.27</v>
      </c>
      <c r="O273" s="98" t="s">
        <v>511</v>
      </c>
      <c r="P273" s="63">
        <f>F273+H273+J273+L273+N273</f>
        <v>3416.33</v>
      </c>
      <c r="Q273" s="97">
        <v>27692.560000000001</v>
      </c>
      <c r="R273" s="46" t="s">
        <v>512</v>
      </c>
      <c r="S273" s="46"/>
      <c r="T273" s="46"/>
      <c r="U273" s="46"/>
      <c r="V273" s="46"/>
      <c r="W273" s="46"/>
      <c r="X273" s="46"/>
      <c r="Y273" s="46">
        <v>31473.41</v>
      </c>
      <c r="Z273" s="98" t="s">
        <v>513</v>
      </c>
      <c r="AA273" s="88">
        <f t="shared" si="58"/>
        <v>59165.97</v>
      </c>
      <c r="AB273" s="104">
        <f t="shared" si="55"/>
        <v>62582.3</v>
      </c>
    </row>
    <row r="274" spans="1:28" ht="15.75" thickBot="1" x14ac:dyDescent="0.3">
      <c r="A274" s="71">
        <v>267</v>
      </c>
      <c r="B274" s="48" t="s">
        <v>505</v>
      </c>
      <c r="C274" s="60">
        <v>739.78</v>
      </c>
      <c r="D274" s="60">
        <v>766.17</v>
      </c>
      <c r="E274" s="60">
        <f t="shared" ref="E274" si="59">C274*5+D274*7</f>
        <v>9062.09</v>
      </c>
      <c r="F274" s="119"/>
      <c r="G274" s="120"/>
      <c r="H274" s="120"/>
      <c r="I274" s="120"/>
      <c r="J274" s="120"/>
      <c r="K274" s="120"/>
      <c r="L274" s="120"/>
      <c r="M274" s="120"/>
      <c r="N274" s="120">
        <v>650.36</v>
      </c>
      <c r="O274" s="121" t="s">
        <v>177</v>
      </c>
      <c r="P274" s="65">
        <f>F274+H274+J274+L274+N274</f>
        <v>650.36</v>
      </c>
      <c r="Q274" s="71"/>
      <c r="R274" s="72"/>
      <c r="S274" s="72"/>
      <c r="T274" s="72"/>
      <c r="U274" s="72"/>
      <c r="V274" s="72"/>
      <c r="W274" s="72"/>
      <c r="X274" s="72"/>
      <c r="Y274" s="72"/>
      <c r="Z274" s="102"/>
      <c r="AA274" s="90">
        <f t="shared" si="58"/>
        <v>0</v>
      </c>
      <c r="AB274" s="104">
        <f t="shared" si="55"/>
        <v>650.36</v>
      </c>
    </row>
    <row r="275" spans="1:28" ht="15.75" thickBot="1" x14ac:dyDescent="0.3">
      <c r="A275" s="168" t="s">
        <v>506</v>
      </c>
      <c r="B275" s="169"/>
      <c r="C275" s="126">
        <v>636382.47</v>
      </c>
      <c r="D275" s="105">
        <v>725399.99</v>
      </c>
      <c r="E275" s="195">
        <f>SUM(E8:E274)</f>
        <v>8253011.0099999961</v>
      </c>
      <c r="F275" s="122">
        <f>SUM(F8:F274)</f>
        <v>669792.11</v>
      </c>
      <c r="G275" s="109" t="s">
        <v>116</v>
      </c>
      <c r="H275" s="109">
        <f>SUBTOTAL(9,H8:H274)</f>
        <v>856131.82</v>
      </c>
      <c r="I275" s="109">
        <f>SUBTOTAL(9,I8:I274)</f>
        <v>7596.3999999999987</v>
      </c>
      <c r="J275" s="109">
        <f>SUM(J8:J274)</f>
        <v>1769874.87</v>
      </c>
      <c r="K275" s="109">
        <f>SUM(K8:K273)</f>
        <v>69</v>
      </c>
      <c r="L275" s="109" t="s">
        <v>116</v>
      </c>
      <c r="M275" s="109" t="s">
        <v>116</v>
      </c>
      <c r="N275" s="109">
        <f>SUM(N8:N274)</f>
        <v>937710.76</v>
      </c>
      <c r="O275" s="106" t="s">
        <v>116</v>
      </c>
      <c r="P275" s="107">
        <f>SUM(P8:P274)</f>
        <v>4233509.5600000015</v>
      </c>
      <c r="Q275" s="108">
        <f>SUM(Q8:Q274)</f>
        <v>555381.52000000014</v>
      </c>
      <c r="R275" s="109" t="s">
        <v>116</v>
      </c>
      <c r="S275" s="109">
        <f>SUM(S8:S273)</f>
        <v>170094.09</v>
      </c>
      <c r="T275" s="109">
        <f>SUM(T8:T273)</f>
        <v>103</v>
      </c>
      <c r="U275" s="109">
        <f>SUM(U8:U273)</f>
        <v>0</v>
      </c>
      <c r="V275" s="109"/>
      <c r="W275" s="109">
        <f>SUM(W8:W274)</f>
        <v>1176373.53</v>
      </c>
      <c r="X275" s="109">
        <f>SUM(X8:X273)</f>
        <v>4833.1000000000004</v>
      </c>
      <c r="Y275" s="109">
        <f>SUM(Y8:Y274)</f>
        <v>1730333.2600000009</v>
      </c>
      <c r="Z275" s="110" t="s">
        <v>116</v>
      </c>
      <c r="AA275" s="111">
        <f>SUM(AA8:AA274)</f>
        <v>3632182.399999999</v>
      </c>
      <c r="AB275" s="112">
        <f>SUM(AB8:AB274)</f>
        <v>7865691.9600000018</v>
      </c>
    </row>
    <row r="276" spans="1:28" ht="38.25" customHeight="1" x14ac:dyDescent="0.25"/>
    <row r="277" spans="1:28" s="67" customFormat="1" ht="15.75" x14ac:dyDescent="0.25">
      <c r="A277" s="123"/>
      <c r="B277" s="67" t="s">
        <v>507</v>
      </c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4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B277" s="125"/>
    </row>
  </sheetData>
  <autoFilter ref="A7:AC277"/>
  <mergeCells count="19">
    <mergeCell ref="A275:B275"/>
    <mergeCell ref="A2:AB2"/>
    <mergeCell ref="A3:P3"/>
    <mergeCell ref="A4:A6"/>
    <mergeCell ref="B4:B6"/>
    <mergeCell ref="C4:E5"/>
    <mergeCell ref="F4:P4"/>
    <mergeCell ref="Q4:AA4"/>
    <mergeCell ref="F5:G5"/>
    <mergeCell ref="H5:I5"/>
    <mergeCell ref="J5:K5"/>
    <mergeCell ref="L5:M5"/>
    <mergeCell ref="N5:O5"/>
    <mergeCell ref="Q5:R5"/>
    <mergeCell ref="S5:T5"/>
    <mergeCell ref="AB5:AB6"/>
    <mergeCell ref="U5:V5"/>
    <mergeCell ref="W5:X5"/>
    <mergeCell ref="Y5:Z5"/>
  </mergeCells>
  <pageMargins left="0.11811023622047245" right="0.11811023622047245" top="0.15748031496062992" bottom="0" header="0.31496062992125984" footer="0.31496062992125984"/>
  <pageSetup paperSize="9" scale="8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по будинках</vt:lpstr>
      <vt:lpstr>Поточний ремонт</vt:lpstr>
      <vt:lpstr>'по будинках'!Заголовки_для_печати</vt:lpstr>
      <vt:lpstr>'по будинках'!Область_печати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2018-08-27T12:52:16Z</cp:lastPrinted>
  <dcterms:created xsi:type="dcterms:W3CDTF">2016-11-15T08:06:54Z</dcterms:created>
  <dcterms:modified xsi:type="dcterms:W3CDTF">2019-04-11T06:02:06Z</dcterms:modified>
</cp:coreProperties>
</file>