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додаток 1" sheetId="1" r:id="rId1"/>
  </sheets>
  <definedNames>
    <definedName name="_ftn1" localSheetId="0">'додаток 1'!#REF!</definedName>
    <definedName name="_ftnref1" localSheetId="0">'додаток 1'!#REF!</definedName>
    <definedName name="_xlnm.Print_Titles" localSheetId="0">'додаток 1'!$6:$8</definedName>
    <definedName name="_xlnm.Print_Area" localSheetId="0">'додаток 1'!$A$1:$F$166</definedName>
  </definedNames>
  <calcPr fullCalcOnLoad="1"/>
</workbook>
</file>

<file path=xl/sharedStrings.xml><?xml version="1.0" encoding="utf-8"?>
<sst xmlns="http://schemas.openxmlformats.org/spreadsheetml/2006/main" count="200" uniqueCount="197">
  <si>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</si>
  <si>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</si>
  <si>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</si>
  <si>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</si>
  <si>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</si>
  <si>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</si>
  <si>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</si>
  <si>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</si>
  <si>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</si>
  <si>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</si>
  <si>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</si>
  <si>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Податок на промисел</t>
  </si>
  <si>
    <t>Місцеві податки і збори</t>
  </si>
  <si>
    <t>Неподаткові надходження</t>
  </si>
  <si>
    <t>Інші неподаткові надходження</t>
  </si>
  <si>
    <t xml:space="preserve">Інші надходження </t>
  </si>
  <si>
    <t>Доходи від операцій з капіталом</t>
  </si>
  <si>
    <t>Офіційні трансферти</t>
  </si>
  <si>
    <t>Дотації</t>
  </si>
  <si>
    <t>Надходження від продажу основного капіталу</t>
  </si>
  <si>
    <t>Від органів державного управління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</si>
  <si>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</si>
  <si>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</si>
  <si>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</si>
  <si>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(грн.)</t>
  </si>
  <si>
    <t xml:space="preserve">Субвенції </t>
  </si>
  <si>
    <t>Цільові фонди</t>
  </si>
  <si>
    <t>Код</t>
  </si>
  <si>
    <t>З іншої частини бюджету</t>
  </si>
  <si>
    <t>Доходи від власності та підприємницької діяльності</t>
  </si>
  <si>
    <t>збір за право проведення кіно- і телезйомок</t>
  </si>
  <si>
    <t>Державне мито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</si>
  <si>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</si>
  <si>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фонди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</si>
  <si>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</si>
  <si>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Фіксований податок на доходи фізичних осіб від зайняття підприємницькою діяльністю</t>
  </si>
  <si>
    <t xml:space="preserve">Податок з власників наземних транспортних засобів та інших самохідних машин і механізмів (з громадян)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</si>
  <si>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</si>
  <si>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</si>
  <si>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</si>
  <si>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</si>
  <si>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</si>
  <si>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</si>
  <si>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</si>
  <si>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</si>
  <si>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</si>
  <si>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видачу дозволу на розміщення об"єктів торгівлі та сфери послуг</t>
  </si>
  <si>
    <t>Збір з власників собак</t>
  </si>
  <si>
    <t>6 = (гр.3+гр.4)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</si>
  <si>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</si>
  <si>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</si>
  <si>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</si>
  <si>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</si>
  <si>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</si>
  <si>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</si>
  <si>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 xml:space="preserve">Податок з власників наземних транспортних засобів та інших самохідних машин і механізмів (юридичних осіб) </t>
  </si>
  <si>
    <t>Адміністративні штрафи у сфері забезпечення безпеки дорожнього руху</t>
  </si>
  <si>
    <t>у тому числі:</t>
  </si>
  <si>
    <t xml:space="preserve">Плата за оренду майна бюджетних установ 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</si>
  <si>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</si>
  <si>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41034300 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</si>
  <si>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</si>
  <si>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Кошти, одержані із загального фонду бюджету до бюджету розвитку (спеціального фонду)</t>
  </si>
  <si>
    <t>Інші субвенції, всього</t>
  </si>
  <si>
    <t>Плата за користування надрами в цілях, не пов'язаних з видобуванням корисних копалин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</si>
  <si>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</si>
  <si>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Інші субвенції (з загального фонду обласного бюджету на проведення щеплення проти грипу)</t>
  </si>
  <si>
    <t>Збір за першу реєстрацію транспортного засобу</t>
  </si>
  <si>
    <t>Податок на доходи фізичних осіб</t>
  </si>
  <si>
    <t>Туристичний збір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</si>
  <si>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</si>
  <si>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</si>
  <si>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</si>
  <si>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</si>
  <si>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</si>
  <si>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Податок на прибуток підприємств та фінансових установ комунальної власності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</si>
  <si>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</si>
  <si>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</si>
  <si>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</si>
  <si>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Місцеві податки і збори, нараховані до 1 січня 2011 року</t>
  </si>
  <si>
    <t>16011100 </t>
  </si>
  <si>
    <t>Збір за право використання місцевої символіки 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</si>
  <si>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</si>
  <si>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</si>
  <si>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</si>
  <si>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</si>
  <si>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</si>
  <si>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</t>
  </si>
  <si>
    <t>Окремі податки і збори, що зараховуються до місцевих бюджетів</t>
  </si>
  <si>
    <t>Збори та плата за спеціальне використання природних ресурсів</t>
  </si>
  <si>
    <t>18040100 </t>
  </si>
  <si>
    <t>Збір за провадження торговельної діяльності (роздрібна торгівля), сплачений фізичними особами</t>
  </si>
  <si>
    <t>18040200 </t>
  </si>
  <si>
    <t>Збір за провадження торговельної діяльності (роздрібна торгівля), сплачений юридичними особами</t>
  </si>
  <si>
    <t>18040300 </t>
  </si>
  <si>
    <t>Збір за здійснення торгівлі валютними цінностями</t>
  </si>
  <si>
    <t>18040500 </t>
  </si>
  <si>
    <t>Збір за провадження торговельної діяльності (оптова торгівля), сплачений фізичними особами</t>
  </si>
  <si>
    <t>18040600 </t>
  </si>
  <si>
    <t>Збір за провадження торговельної діяльності (ресторанне господарство), сплачений фізичними особами</t>
  </si>
  <si>
    <t>18040700 </t>
  </si>
  <si>
    <t>Збір за провадження торговельної діяльності (оптова торгівля), сплачений юридичними особами</t>
  </si>
  <si>
    <t>18040800 </t>
  </si>
  <si>
    <t>Збір за провадження торговельної діяльності (ресторанне господарство), сплачений юридичними особами</t>
  </si>
  <si>
    <t>18040900 </t>
  </si>
  <si>
    <t>Збір за провадження торговельної діяльності із придбанням пільгового торгового патенту</t>
  </si>
  <si>
    <t>18041000 </t>
  </si>
  <si>
    <t>Збір за провадження торговельної діяльності із придбанням короткотермінового торгового патенту</t>
  </si>
  <si>
    <t>18041300 </t>
  </si>
  <si>
    <t>Збір за провадження діяльності з надання платних послуг, сплачений фізичними особами</t>
  </si>
  <si>
    <t>18041400 </t>
  </si>
  <si>
    <t>Збір за провадження діяльності з надання платних послуг, сплачений юридичними особами</t>
  </si>
  <si>
    <t>18041500 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</si>
  <si>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</si>
  <si>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18041600 </t>
  </si>
  <si>
    <t>Надходження сум реструктурованої заборгованості із сплати збору за провадження деяких видів підприємницької діяльності</t>
  </si>
  <si>
    <t>18041700 </t>
  </si>
  <si>
    <t>Збір за здійснення діяльності у сфері розваг, сплачений юридичними особами</t>
  </si>
  <si>
    <t>18041800 </t>
  </si>
  <si>
    <t>Збір за здійснення діяльності у сфері розваг, сплачений фізичними особами</t>
  </si>
  <si>
    <t>Інші податки та збори</t>
  </si>
  <si>
    <t>Надходження від викидів забруднюючих речовин в атмосферне повітря стаціонарними джерелами забруднення</t>
  </si>
  <si>
    <t>19010400 </t>
  </si>
  <si>
    <r>
      <t xml:space="preserve">Екологічний податок, який справляється </t>
    </r>
    <r>
      <rPr>
        <sz val="10"/>
        <color indexed="8"/>
        <rFont val="Times New Roman"/>
        <family val="1"/>
      </rPr>
      <t>за утворення радіоактивних відходів (включаючи вже накопичені) та/або  тимчасове зберігання радіоактивних відходів їх виробниками понад установлений особливими умовами ліцензій строк</t>
    </r>
  </si>
  <si>
    <r>
      <t>Збір за забруднення навколишнього природного середовища</t>
    </r>
    <r>
      <rPr>
        <sz val="14"/>
        <color indexed="8"/>
        <rFont val="Times New Roman"/>
        <family val="1"/>
      </rPr>
      <t> </t>
    </r>
  </si>
  <si>
    <t>19050100 </t>
  </si>
  <si>
    <t>Надходження коштів від енергопідприємств до Державного фонду охорони навколишнього природного середовища </t>
  </si>
  <si>
    <t>19050200 </t>
  </si>
  <si>
    <t>Інші збори за забруднення навколишнього природного середовища до Фонду охорони навколишнього природного середовища </t>
  </si>
  <si>
    <t>19050300 </t>
  </si>
  <si>
    <t>Надходження від сплати збору за забруднення навколишнього природного середовища фізичними особами </t>
  </si>
  <si>
    <t>Інші надходження</t>
  </si>
  <si>
    <t xml:space="preserve">Плата за розміщення тимчасово вільних коштів місцевих бюджетів </t>
  </si>
  <si>
    <t xml:space="preserve">Адміністративні штрафи та інші санкції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</si>
  <si>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</si>
  <si>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</si>
  <si>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</si>
  <si>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</si>
  <si>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орендної плати за користування цілісним майновим комплексом, що перебуває в комунальній власності</t>
  </si>
  <si>
    <t>Надходження від орендної плати за користування іншим майном, що перебуває в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</si>
  <si>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</si>
  <si>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</si>
  <si>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</si>
  <si>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</si>
  <si>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</si>
  <si>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</si>
  <si>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Дотація вирівнювання з державного бюджету місцевим бюджетам</t>
  </si>
  <si>
    <t>41034200 </t>
  </si>
  <si>
    <r>
      <t>Інші надходження</t>
    </r>
    <r>
      <rPr>
        <sz val="14"/>
        <color indexed="8"/>
        <rFont val="Times New Roman"/>
        <family val="1"/>
      </rPr>
      <t> </t>
    </r>
  </si>
  <si>
    <t>Кошти від відчуження майна, що належить Автономній Республіці Крим та майна, що перебуває в комунальній власності 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</si>
  <si>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</si>
  <si>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r>
      <t>18040000</t>
    </r>
    <r>
      <rPr>
        <sz val="12"/>
        <color indexed="8"/>
        <rFont val="Times New Roman"/>
        <family val="1"/>
      </rPr>
      <t> </t>
    </r>
  </si>
  <si>
    <r>
      <t>19050000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</si>
  <si>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</si>
  <si>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t>41033800 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</si>
  <si>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</si>
  <si>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</si>
  <si>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</si>
  <si>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</si>
  <si>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Додаткова дотація з державного бюджету на вирівнювання фінансової забезпеченості місцевих бюджетів</t>
  </si>
  <si>
    <t>Інші субвенції (з загального фонду обласного бюджету місцевим бюджетам на виконання доручень виборців депутатами обласної ради)</t>
  </si>
  <si>
    <t>Інші субвенції (з загального фонду обласного бюджету місцевим бюджетам для виплати матеріальної допомоги сім"ям загиблих внаслідок дорожньо - транспортної аварії 8 вересня 2011 року)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</si>
  <si>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</si>
  <si>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Надходження від скидів забруднюючих речовин безпосередньо у водні об"єкти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</si>
  <si>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</si>
  <si>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</si>
  <si>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 xml:space="preserve">Надходження від плати за послуги, що надаються бюджетними установами згідно із законодавством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</si>
  <si>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</si>
  <si>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</si>
  <si>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</si>
  <si>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</si>
  <si>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</si>
  <si>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</si>
  <si>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</si>
  <si>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</si>
  <si>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 них власних та закріплених доходів</t>
  </si>
  <si>
    <r>
      <t>24110000</t>
    </r>
    <r>
      <rPr>
        <sz val="12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</si>
  <si>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rFont val="Times New Roman"/>
        <family val="1"/>
      </rPr>
      <t xml:space="preserve">  </t>
    </r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</si>
  <si>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</si>
  <si>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</si>
  <si>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Інші субвенції (з загального фонду обласного бюджету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зубопротезування))</t>
  </si>
  <si>
    <t>Інші субвенції (з загального фонду обласного бюджету для забезпечення централізованих заходів з лікування хворих на цукровий і нецукровий діабет)</t>
  </si>
  <si>
    <t>Інші субвенції (з загального фонду обласного бюджету для поховання учасників бойових дій і інвалідів війни)</t>
  </si>
  <si>
    <t>Інші субвенції (з загального фонду обласного бюджету на покращення надання соціальних послуг найуразливішим верствам населення)</t>
  </si>
  <si>
    <t>Плата за користування надрами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</si>
  <si>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</si>
  <si>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 xml:space="preserve">Плата за надання адміністративних послуг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</si>
  <si>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</si>
  <si>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</si>
  <si>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Кошти від продажу земельних ділянок несільськогосподарського призначення після розмежування земель державної та комунальної власності</t>
  </si>
  <si>
    <t xml:space="preserve"> до розпорядження міського голови</t>
  </si>
  <si>
    <t xml:space="preserve"> ДОДАТОК 1</t>
  </si>
  <si>
    <t>Заступник міського голови - 
керуючий справами виконкому</t>
  </si>
  <si>
    <t>С. Г. Віхров</t>
  </si>
  <si>
    <t>Зміни до доходів міського бюджету міста Чернігова на 2013 рік</t>
  </si>
  <si>
    <t>…</t>
  </si>
  <si>
    <t xml:space="preserve">"06" листопада 2013 року № 187-р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</si>
</sst>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sz val="2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183" fontId="6" fillId="0" borderId="0" xfId="0" applyNumberFormat="1" applyFont="1" applyFill="1" applyBorder="1" applyAlignment="1" applyProtection="1">
      <alignment horizontal="right"/>
      <protection/>
    </xf>
    <xf numFmtId="184" fontId="8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justify" wrapText="1"/>
      <protection locked="0"/>
    </xf>
    <xf numFmtId="0" fontId="2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 applyProtection="1">
      <alignment horizontal="justify" vertical="center" wrapText="1"/>
      <protection locked="0"/>
    </xf>
    <xf numFmtId="0" fontId="1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 applyProtection="1">
      <alignment horizontal="justify" wrapText="1"/>
      <protection locked="0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/>
    </xf>
    <xf numFmtId="0" fontId="12" fillId="0" borderId="10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 applyProtection="1">
      <alignment horizontal="right" wrapText="1"/>
      <protection locked="0"/>
    </xf>
    <xf numFmtId="0" fontId="30" fillId="0" borderId="10" xfId="0" applyFont="1" applyFill="1" applyBorder="1" applyAlignment="1" applyProtection="1">
      <alignment horizontal="right" wrapText="1"/>
      <protection locked="0"/>
    </xf>
    <xf numFmtId="0" fontId="8" fillId="0" borderId="10" xfId="0" applyFont="1" applyFill="1" applyBorder="1" applyAlignment="1" applyProtection="1">
      <alignment horizontal="justify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30" fillId="0" borderId="10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30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9" fillId="0" borderId="0" xfId="0" applyFont="1" applyFill="1" applyBorder="1" applyAlignment="1" applyProtection="1">
      <alignment wrapText="1"/>
      <protection locked="0"/>
    </xf>
    <xf numFmtId="3" fontId="33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184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33" fillId="0" borderId="11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horizontal="right"/>
      <protection locked="0"/>
    </xf>
    <xf numFmtId="0" fontId="34" fillId="0" borderId="11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84" fontId="8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 vertical="center" wrapText="1"/>
    </xf>
    <xf numFmtId="0" fontId="34" fillId="0" borderId="14" xfId="0" applyFont="1" applyFill="1" applyBorder="1" applyAlignment="1" applyProtection="1">
      <alignment wrapText="1"/>
      <protection locked="0"/>
    </xf>
    <xf numFmtId="0" fontId="34" fillId="0" borderId="13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6.75390625" style="1" customWidth="1"/>
    <col min="4" max="4" width="15.375" style="1" customWidth="1"/>
    <col min="5" max="5" width="14.375" style="1" customWidth="1"/>
    <col min="6" max="6" width="17.25390625" style="1" customWidth="1"/>
    <col min="7" max="16384" width="9.125" style="1" customWidth="1"/>
  </cols>
  <sheetData>
    <row r="1" spans="4:6" ht="36" customHeight="1">
      <c r="D1" s="88" t="s">
        <v>191</v>
      </c>
      <c r="E1" s="88"/>
      <c r="F1" s="88"/>
    </row>
    <row r="2" spans="2:6" ht="18" customHeight="1">
      <c r="B2" s="6"/>
      <c r="D2" s="88" t="s">
        <v>190</v>
      </c>
      <c r="E2" s="88"/>
      <c r="F2" s="88"/>
    </row>
    <row r="3" spans="4:7" ht="37.5" customHeight="1">
      <c r="D3" s="89" t="s">
        <v>196</v>
      </c>
      <c r="E3" s="89"/>
      <c r="F3" s="89"/>
      <c r="G3" s="62"/>
    </row>
    <row r="4" spans="1:6" ht="21.75" customHeight="1">
      <c r="A4" s="90" t="s">
        <v>194</v>
      </c>
      <c r="B4" s="90"/>
      <c r="C4" s="90"/>
      <c r="D4" s="90"/>
      <c r="E4" s="90"/>
      <c r="F4" s="90"/>
    </row>
    <row r="5" ht="15.75" customHeight="1">
      <c r="F5" s="18" t="s">
        <v>24</v>
      </c>
    </row>
    <row r="6" spans="1:6" ht="18" customHeight="1">
      <c r="A6" s="91" t="s">
        <v>27</v>
      </c>
      <c r="B6" s="91" t="s">
        <v>0</v>
      </c>
      <c r="C6" s="91" t="s">
        <v>1</v>
      </c>
      <c r="D6" s="91" t="s">
        <v>2</v>
      </c>
      <c r="E6" s="91"/>
      <c r="F6" s="84" t="s">
        <v>3</v>
      </c>
    </row>
    <row r="7" spans="1:6" ht="27.75" customHeight="1">
      <c r="A7" s="91"/>
      <c r="B7" s="91"/>
      <c r="C7" s="91"/>
      <c r="D7" s="19" t="s">
        <v>3</v>
      </c>
      <c r="E7" s="19" t="s">
        <v>4</v>
      </c>
      <c r="F7" s="84"/>
    </row>
    <row r="8" spans="1:6" ht="12.75" customHeight="1">
      <c r="A8" s="10">
        <v>1</v>
      </c>
      <c r="B8" s="20">
        <v>2</v>
      </c>
      <c r="C8" s="20">
        <v>3</v>
      </c>
      <c r="D8" s="20">
        <v>4</v>
      </c>
      <c r="E8" s="21">
        <v>5</v>
      </c>
      <c r="F8" s="21" t="s">
        <v>48</v>
      </c>
    </row>
    <row r="9" spans="1:6" ht="15.75" customHeight="1" hidden="1">
      <c r="A9" s="22">
        <v>10000000</v>
      </c>
      <c r="B9" s="23" t="s">
        <v>5</v>
      </c>
      <c r="C9" s="57">
        <f>C10+C19+C26+C39+C34+C72</f>
        <v>423596600</v>
      </c>
      <c r="D9" s="57">
        <f>D10+D19+D26+D39+D34+D72</f>
        <v>56347100</v>
      </c>
      <c r="E9" s="57">
        <f>E10+E19+E26+E39+E34+E72</f>
        <v>47131400</v>
      </c>
      <c r="F9" s="57">
        <f>C9+D9</f>
        <v>479943700</v>
      </c>
    </row>
    <row r="10" spans="1:6" ht="27" customHeight="1" hidden="1">
      <c r="A10" s="46">
        <v>11000000</v>
      </c>
      <c r="B10" s="24" t="s">
        <v>6</v>
      </c>
      <c r="C10" s="58">
        <f>C11+C17</f>
        <v>343766400</v>
      </c>
      <c r="D10" s="58">
        <f>D11+D17</f>
        <v>0</v>
      </c>
      <c r="E10" s="58">
        <f>E11+E17</f>
        <v>0</v>
      </c>
      <c r="F10" s="58">
        <f aca="true" t="shared" si="0" ref="F10:F99">C10+D10</f>
        <v>343766400</v>
      </c>
    </row>
    <row r="11" spans="1:6" ht="15" customHeight="1" hidden="1">
      <c r="A11" s="15">
        <v>11010000</v>
      </c>
      <c r="B11" s="25" t="s">
        <v>68</v>
      </c>
      <c r="C11" s="43">
        <f>C12+C13+C14+C15</f>
        <v>342865300</v>
      </c>
      <c r="D11" s="43">
        <f>D12+D13+D14+D15</f>
        <v>0</v>
      </c>
      <c r="E11" s="43">
        <f>E12+E13+E14+E15</f>
        <v>0</v>
      </c>
      <c r="F11" s="57">
        <f t="shared" si="0"/>
        <v>342865300</v>
      </c>
    </row>
    <row r="12" spans="1:6" ht="38.25" customHeight="1" hidden="1">
      <c r="A12" s="47">
        <v>11010100</v>
      </c>
      <c r="B12" s="16" t="s">
        <v>167</v>
      </c>
      <c r="C12" s="44">
        <f>293474700+7100</f>
        <v>293481800</v>
      </c>
      <c r="D12" s="44"/>
      <c r="E12" s="44"/>
      <c r="F12" s="57">
        <f t="shared" si="0"/>
        <v>293481800</v>
      </c>
    </row>
    <row r="13" spans="1:6" ht="63" customHeight="1" hidden="1">
      <c r="A13" s="47">
        <v>11010200</v>
      </c>
      <c r="B13" s="16" t="s">
        <v>168</v>
      </c>
      <c r="C13" s="44">
        <v>33135200</v>
      </c>
      <c r="D13" s="44"/>
      <c r="E13" s="44"/>
      <c r="F13" s="57">
        <f>C13+D13</f>
        <v>33135200</v>
      </c>
    </row>
    <row r="14" spans="1:6" ht="39.75" customHeight="1" hidden="1">
      <c r="A14" s="47">
        <v>11010400</v>
      </c>
      <c r="B14" s="16" t="s">
        <v>169</v>
      </c>
      <c r="C14" s="44">
        <v>2748300</v>
      </c>
      <c r="D14" s="44"/>
      <c r="E14" s="44"/>
      <c r="F14" s="57">
        <f t="shared" si="0"/>
        <v>2748300</v>
      </c>
    </row>
    <row r="15" spans="1:6" ht="38.25" customHeight="1" hidden="1">
      <c r="A15" s="47">
        <v>11010500</v>
      </c>
      <c r="B15" s="16" t="s">
        <v>170</v>
      </c>
      <c r="C15" s="44">
        <v>13500000</v>
      </c>
      <c r="D15" s="44"/>
      <c r="E15" s="44"/>
      <c r="F15" s="57">
        <f t="shared" si="0"/>
        <v>13500000</v>
      </c>
    </row>
    <row r="16" spans="1:6" ht="89.25" customHeight="1" hidden="1">
      <c r="A16" s="47">
        <v>11011600</v>
      </c>
      <c r="B16" s="16" t="s">
        <v>35</v>
      </c>
      <c r="C16" s="44">
        <v>0</v>
      </c>
      <c r="D16" s="44"/>
      <c r="E16" s="44"/>
      <c r="F16" s="57">
        <f t="shared" si="0"/>
        <v>0</v>
      </c>
    </row>
    <row r="17" spans="1:6" ht="15" customHeight="1" hidden="1">
      <c r="A17" s="15">
        <v>11020000</v>
      </c>
      <c r="B17" s="25" t="s">
        <v>7</v>
      </c>
      <c r="C17" s="43">
        <f>C18</f>
        <v>901100</v>
      </c>
      <c r="D17" s="43">
        <f>D18</f>
        <v>0</v>
      </c>
      <c r="E17" s="43">
        <f>E18</f>
        <v>0</v>
      </c>
      <c r="F17" s="57">
        <f t="shared" si="0"/>
        <v>901100</v>
      </c>
    </row>
    <row r="18" spans="1:6" ht="25.5" customHeight="1" hidden="1">
      <c r="A18" s="48">
        <v>11020200</v>
      </c>
      <c r="B18" s="17" t="s">
        <v>75</v>
      </c>
      <c r="C18" s="44">
        <v>901100</v>
      </c>
      <c r="D18" s="44"/>
      <c r="E18" s="44"/>
      <c r="F18" s="57">
        <f t="shared" si="0"/>
        <v>901100</v>
      </c>
    </row>
    <row r="19" spans="1:6" ht="15.75" customHeight="1" hidden="1">
      <c r="A19" s="49">
        <v>12000000</v>
      </c>
      <c r="B19" s="24" t="s">
        <v>8</v>
      </c>
      <c r="C19" s="45">
        <f>C20</f>
        <v>0</v>
      </c>
      <c r="D19" s="45">
        <f>D20+D23</f>
        <v>2660000</v>
      </c>
      <c r="E19" s="45">
        <f>E20</f>
        <v>0</v>
      </c>
      <c r="F19" s="58">
        <f t="shared" si="0"/>
        <v>2660000</v>
      </c>
    </row>
    <row r="20" spans="1:6" ht="27.75" customHeight="1" hidden="1">
      <c r="A20" s="15">
        <v>12020000</v>
      </c>
      <c r="B20" s="25" t="s">
        <v>9</v>
      </c>
      <c r="C20" s="43">
        <f>SUM(C21:C23)</f>
        <v>0</v>
      </c>
      <c r="D20" s="43">
        <f>SUM(D21:D22)</f>
        <v>0</v>
      </c>
      <c r="E20" s="43">
        <f>SUM(E21:E23)</f>
        <v>0</v>
      </c>
      <c r="F20" s="57">
        <f t="shared" si="0"/>
        <v>0</v>
      </c>
    </row>
    <row r="21" spans="1:6" ht="38.25" customHeight="1" hidden="1">
      <c r="A21" s="47">
        <v>12020100</v>
      </c>
      <c r="B21" s="26" t="s">
        <v>55</v>
      </c>
      <c r="C21" s="44"/>
      <c r="D21" s="44"/>
      <c r="E21" s="44"/>
      <c r="F21" s="57">
        <f t="shared" si="0"/>
        <v>0</v>
      </c>
    </row>
    <row r="22" spans="1:6" ht="24.75" customHeight="1" hidden="1">
      <c r="A22" s="47">
        <v>12020200</v>
      </c>
      <c r="B22" s="26" t="s">
        <v>36</v>
      </c>
      <c r="C22" s="44"/>
      <c r="D22" s="44"/>
      <c r="E22" s="44"/>
      <c r="F22" s="57">
        <f t="shared" si="0"/>
        <v>0</v>
      </c>
    </row>
    <row r="23" spans="1:6" ht="28.5" customHeight="1" hidden="1">
      <c r="A23" s="15">
        <v>12030000</v>
      </c>
      <c r="B23" s="25" t="s">
        <v>67</v>
      </c>
      <c r="C23" s="43"/>
      <c r="D23" s="43">
        <f>SUM(D24:D25)</f>
        <v>2660000</v>
      </c>
      <c r="E23" s="43"/>
      <c r="F23" s="57">
        <f t="shared" si="0"/>
        <v>2660000</v>
      </c>
    </row>
    <row r="24" spans="1:6" ht="27" customHeight="1" hidden="1">
      <c r="A24" s="47">
        <v>12030100</v>
      </c>
      <c r="B24" s="26" t="s">
        <v>77</v>
      </c>
      <c r="C24" s="44"/>
      <c r="D24" s="44">
        <v>420000</v>
      </c>
      <c r="E24" s="44"/>
      <c r="F24" s="57">
        <f t="shared" si="0"/>
        <v>420000</v>
      </c>
    </row>
    <row r="25" spans="1:6" ht="26.25" customHeight="1" hidden="1">
      <c r="A25" s="47">
        <v>12030200</v>
      </c>
      <c r="B25" s="26" t="s">
        <v>78</v>
      </c>
      <c r="C25" s="44"/>
      <c r="D25" s="44">
        <v>2240000</v>
      </c>
      <c r="E25" s="44"/>
      <c r="F25" s="57">
        <f t="shared" si="0"/>
        <v>2240000</v>
      </c>
    </row>
    <row r="26" spans="1:6" ht="28.5" customHeight="1" hidden="1">
      <c r="A26" s="46">
        <v>13000000</v>
      </c>
      <c r="B26" s="24" t="s">
        <v>89</v>
      </c>
      <c r="C26" s="58">
        <f>C27+C29</f>
        <v>74686200</v>
      </c>
      <c r="D26" s="58">
        <f>D27+D29</f>
        <v>0</v>
      </c>
      <c r="E26" s="58">
        <f>E27+E29</f>
        <v>0</v>
      </c>
      <c r="F26" s="57">
        <f>C26+D26</f>
        <v>74686200</v>
      </c>
    </row>
    <row r="27" spans="1:6" ht="14.25" customHeight="1" hidden="1">
      <c r="A27" s="15">
        <v>13030000</v>
      </c>
      <c r="B27" s="25" t="s">
        <v>184</v>
      </c>
      <c r="C27" s="43">
        <f>C28</f>
        <v>700</v>
      </c>
      <c r="D27" s="43">
        <f>D28</f>
        <v>0</v>
      </c>
      <c r="E27" s="43">
        <f>E28</f>
        <v>0</v>
      </c>
      <c r="F27" s="57">
        <f>C27+D27</f>
        <v>700</v>
      </c>
    </row>
    <row r="28" spans="1:6" ht="27.75" customHeight="1" hidden="1">
      <c r="A28" s="50">
        <v>13030600</v>
      </c>
      <c r="B28" s="39" t="s">
        <v>64</v>
      </c>
      <c r="C28" s="44">
        <v>700</v>
      </c>
      <c r="D28" s="44"/>
      <c r="E28" s="44"/>
      <c r="F28" s="57">
        <f>C28+D28</f>
        <v>700</v>
      </c>
    </row>
    <row r="29" spans="1:6" ht="18.75" customHeight="1" hidden="1">
      <c r="A29" s="15">
        <v>13050000</v>
      </c>
      <c r="B29" s="25" t="s">
        <v>10</v>
      </c>
      <c r="C29" s="43">
        <f>SUM(C30:C33)</f>
        <v>74685500</v>
      </c>
      <c r="D29" s="43">
        <f>SUM(D30:D33)</f>
        <v>0</v>
      </c>
      <c r="E29" s="43">
        <f>SUM(E30:E33)</f>
        <v>0</v>
      </c>
      <c r="F29" s="57">
        <f t="shared" si="0"/>
        <v>74685500</v>
      </c>
    </row>
    <row r="30" spans="1:6" ht="15" customHeight="1" hidden="1">
      <c r="A30" s="47">
        <v>13050100</v>
      </c>
      <c r="B30" s="55" t="s">
        <v>37</v>
      </c>
      <c r="C30" s="44">
        <v>18941900</v>
      </c>
      <c r="D30" s="44"/>
      <c r="E30" s="44"/>
      <c r="F30" s="57">
        <f t="shared" si="0"/>
        <v>18941900</v>
      </c>
    </row>
    <row r="31" spans="1:6" ht="14.25" customHeight="1" hidden="1">
      <c r="A31" s="47">
        <v>13050200</v>
      </c>
      <c r="B31" s="55" t="s">
        <v>38</v>
      </c>
      <c r="C31" s="44">
        <v>45037100</v>
      </c>
      <c r="D31" s="44"/>
      <c r="E31" s="44"/>
      <c r="F31" s="57">
        <f t="shared" si="0"/>
        <v>45037100</v>
      </c>
    </row>
    <row r="32" spans="1:6" ht="15" customHeight="1" hidden="1">
      <c r="A32" s="47">
        <v>13050300</v>
      </c>
      <c r="B32" s="55" t="s">
        <v>39</v>
      </c>
      <c r="C32" s="44">
        <v>944000</v>
      </c>
      <c r="D32" s="44"/>
      <c r="E32" s="44"/>
      <c r="F32" s="57">
        <f t="shared" si="0"/>
        <v>944000</v>
      </c>
    </row>
    <row r="33" spans="1:6" ht="18" customHeight="1" hidden="1">
      <c r="A33" s="47">
        <v>13050500</v>
      </c>
      <c r="B33" s="55" t="s">
        <v>40</v>
      </c>
      <c r="C33" s="44">
        <v>9762500</v>
      </c>
      <c r="D33" s="44"/>
      <c r="E33" s="44"/>
      <c r="F33" s="57">
        <f t="shared" si="0"/>
        <v>9762500</v>
      </c>
    </row>
    <row r="34" spans="1:6" ht="89.25" customHeight="1" hidden="1">
      <c r="A34" s="51">
        <v>16000000</v>
      </c>
      <c r="B34" s="28" t="s">
        <v>88</v>
      </c>
      <c r="C34" s="58">
        <f>C35</f>
        <v>0</v>
      </c>
      <c r="D34" s="58">
        <f>D35</f>
        <v>0</v>
      </c>
      <c r="E34" s="58">
        <f>E35</f>
        <v>0</v>
      </c>
      <c r="F34" s="58">
        <f t="shared" si="0"/>
        <v>0</v>
      </c>
    </row>
    <row r="35" spans="1:6" ht="89.25" customHeight="1" hidden="1">
      <c r="A35" s="15">
        <v>16010000</v>
      </c>
      <c r="B35" s="25" t="s">
        <v>79</v>
      </c>
      <c r="C35" s="43">
        <f>SUM(C36:C38)</f>
        <v>0</v>
      </c>
      <c r="D35" s="43">
        <f>SUM(D36:D38)</f>
        <v>0</v>
      </c>
      <c r="E35" s="43">
        <f>SUM(E36:E38)</f>
        <v>0</v>
      </c>
      <c r="F35" s="57">
        <f t="shared" si="0"/>
        <v>0</v>
      </c>
    </row>
    <row r="36" spans="1:6" ht="89.25" customHeight="1" hidden="1">
      <c r="A36" s="47">
        <v>16010100</v>
      </c>
      <c r="B36" s="56" t="s">
        <v>41</v>
      </c>
      <c r="C36" s="44">
        <v>0</v>
      </c>
      <c r="D36" s="44"/>
      <c r="E36" s="44"/>
      <c r="F36" s="57">
        <f t="shared" si="0"/>
        <v>0</v>
      </c>
    </row>
    <row r="37" spans="1:6" ht="89.25" customHeight="1" hidden="1">
      <c r="A37" s="47">
        <v>16010200</v>
      </c>
      <c r="B37" s="56" t="s">
        <v>42</v>
      </c>
      <c r="C37" s="44">
        <v>0</v>
      </c>
      <c r="D37" s="44"/>
      <c r="E37" s="44"/>
      <c r="F37" s="57">
        <f t="shared" si="0"/>
        <v>0</v>
      </c>
    </row>
    <row r="38" spans="1:6" ht="89.25" customHeight="1" hidden="1">
      <c r="A38" s="47" t="s">
        <v>80</v>
      </c>
      <c r="B38" s="56" t="s">
        <v>81</v>
      </c>
      <c r="C38" s="44">
        <v>0</v>
      </c>
      <c r="D38" s="44"/>
      <c r="E38" s="44"/>
      <c r="F38" s="57">
        <f t="shared" si="0"/>
        <v>0</v>
      </c>
    </row>
    <row r="39" spans="1:6" ht="18" customHeight="1" hidden="1">
      <c r="A39" s="51">
        <v>18000000</v>
      </c>
      <c r="B39" s="24" t="s">
        <v>12</v>
      </c>
      <c r="C39" s="45">
        <f>C40+C43+C46+C69</f>
        <v>5144000</v>
      </c>
      <c r="D39" s="45">
        <f>D40+D43+D46+D69</f>
        <v>47291100</v>
      </c>
      <c r="E39" s="45">
        <f>E40+E43+E46+E69</f>
        <v>47131400</v>
      </c>
      <c r="F39" s="58">
        <f t="shared" si="0"/>
        <v>52435100</v>
      </c>
    </row>
    <row r="40" spans="1:6" ht="29.25" customHeight="1" hidden="1">
      <c r="A40" s="15">
        <v>18020000</v>
      </c>
      <c r="B40" s="25" t="s">
        <v>82</v>
      </c>
      <c r="C40" s="43">
        <f>C42+C41</f>
        <v>268300</v>
      </c>
      <c r="D40" s="43"/>
      <c r="E40" s="43"/>
      <c r="F40" s="57">
        <f t="shared" si="0"/>
        <v>268300</v>
      </c>
    </row>
    <row r="41" spans="1:6" ht="27" customHeight="1" hidden="1">
      <c r="A41" s="50">
        <v>18020100</v>
      </c>
      <c r="B41" s="17" t="s">
        <v>83</v>
      </c>
      <c r="C41" s="44">
        <v>268300</v>
      </c>
      <c r="D41" s="44"/>
      <c r="E41" s="44"/>
      <c r="F41" s="57">
        <f t="shared" si="0"/>
        <v>268300</v>
      </c>
    </row>
    <row r="42" spans="1:6" ht="89.25" customHeight="1" hidden="1">
      <c r="A42" s="50">
        <v>18020200</v>
      </c>
      <c r="B42" s="17" t="s">
        <v>84</v>
      </c>
      <c r="C42" s="44">
        <f>221400-221400</f>
        <v>0</v>
      </c>
      <c r="D42" s="44"/>
      <c r="E42" s="44"/>
      <c r="F42" s="57">
        <f t="shared" si="0"/>
        <v>0</v>
      </c>
    </row>
    <row r="43" spans="1:6" ht="14.25" customHeight="1" hidden="1">
      <c r="A43" s="15">
        <v>18030000</v>
      </c>
      <c r="B43" s="25" t="s">
        <v>69</v>
      </c>
      <c r="C43" s="43">
        <f>C45+C44</f>
        <v>102200</v>
      </c>
      <c r="D43" s="43"/>
      <c r="E43" s="43"/>
      <c r="F43" s="57">
        <f t="shared" si="0"/>
        <v>102200</v>
      </c>
    </row>
    <row r="44" spans="1:6" ht="14.25" customHeight="1" hidden="1">
      <c r="A44" s="50">
        <v>18030100</v>
      </c>
      <c r="B44" s="17" t="s">
        <v>85</v>
      </c>
      <c r="C44" s="44">
        <v>90100</v>
      </c>
      <c r="D44" s="44"/>
      <c r="E44" s="44"/>
      <c r="F44" s="57">
        <f t="shared" si="0"/>
        <v>90100</v>
      </c>
    </row>
    <row r="45" spans="1:6" ht="14.25" customHeight="1" hidden="1">
      <c r="A45" s="50">
        <v>18030200</v>
      </c>
      <c r="B45" s="17" t="s">
        <v>86</v>
      </c>
      <c r="C45" s="44">
        <v>12100</v>
      </c>
      <c r="D45" s="44"/>
      <c r="E45" s="44"/>
      <c r="F45" s="57">
        <f t="shared" si="0"/>
        <v>12100</v>
      </c>
    </row>
    <row r="46" spans="1:6" ht="27.75" customHeight="1" hidden="1">
      <c r="A46" s="15" t="s">
        <v>151</v>
      </c>
      <c r="B46" s="25" t="s">
        <v>87</v>
      </c>
      <c r="C46" s="43">
        <f>SUM(C47:C61)</f>
        <v>4773500</v>
      </c>
      <c r="D46" s="43">
        <f>SUM(D47:D61)</f>
        <v>159700</v>
      </c>
      <c r="E46" s="43"/>
      <c r="F46" s="57">
        <f t="shared" si="0"/>
        <v>4933200</v>
      </c>
    </row>
    <row r="47" spans="1:6" ht="24.75" customHeight="1" hidden="1">
      <c r="A47" s="50" t="s">
        <v>90</v>
      </c>
      <c r="B47" s="17" t="s">
        <v>91</v>
      </c>
      <c r="C47" s="44">
        <v>426100</v>
      </c>
      <c r="D47" s="44"/>
      <c r="E47" s="44"/>
      <c r="F47" s="57">
        <f t="shared" si="0"/>
        <v>426100</v>
      </c>
    </row>
    <row r="48" spans="1:6" ht="39" customHeight="1" hidden="1">
      <c r="A48" s="50" t="s">
        <v>92</v>
      </c>
      <c r="B48" s="17" t="s">
        <v>93</v>
      </c>
      <c r="C48" s="44">
        <v>2607600</v>
      </c>
      <c r="D48" s="44"/>
      <c r="E48" s="44"/>
      <c r="F48" s="57">
        <f t="shared" si="0"/>
        <v>2607600</v>
      </c>
    </row>
    <row r="49" spans="1:6" ht="15" customHeight="1" hidden="1">
      <c r="A49" s="50" t="s">
        <v>94</v>
      </c>
      <c r="B49" s="17" t="s">
        <v>95</v>
      </c>
      <c r="C49" s="44"/>
      <c r="D49" s="44"/>
      <c r="E49" s="44"/>
      <c r="F49" s="57">
        <f aca="true" t="shared" si="1" ref="F49:F61">C49+D49</f>
        <v>0</v>
      </c>
    </row>
    <row r="50" spans="1:6" ht="24" customHeight="1" hidden="1">
      <c r="A50" s="50" t="s">
        <v>96</v>
      </c>
      <c r="B50" s="17" t="s">
        <v>97</v>
      </c>
      <c r="C50" s="44">
        <v>22000</v>
      </c>
      <c r="D50" s="44"/>
      <c r="E50" s="44"/>
      <c r="F50" s="57">
        <f t="shared" si="1"/>
        <v>22000</v>
      </c>
    </row>
    <row r="51" spans="1:6" ht="39" customHeight="1" hidden="1">
      <c r="A51" s="50" t="s">
        <v>98</v>
      </c>
      <c r="B51" s="17" t="s">
        <v>99</v>
      </c>
      <c r="C51" s="44">
        <v>166500</v>
      </c>
      <c r="D51" s="44"/>
      <c r="E51" s="44"/>
      <c r="F51" s="57">
        <f t="shared" si="1"/>
        <v>166500</v>
      </c>
    </row>
    <row r="52" spans="1:6" ht="26.25" customHeight="1" hidden="1">
      <c r="A52" s="50" t="s">
        <v>100</v>
      </c>
      <c r="B52" s="17" t="s">
        <v>101</v>
      </c>
      <c r="C52" s="44">
        <v>512000</v>
      </c>
      <c r="D52" s="44"/>
      <c r="E52" s="44"/>
      <c r="F52" s="57">
        <f t="shared" si="1"/>
        <v>512000</v>
      </c>
    </row>
    <row r="53" spans="1:6" ht="36.75" customHeight="1" hidden="1">
      <c r="A53" s="50" t="s">
        <v>102</v>
      </c>
      <c r="B53" s="17" t="s">
        <v>103</v>
      </c>
      <c r="C53" s="44">
        <v>540900</v>
      </c>
      <c r="D53" s="44"/>
      <c r="E53" s="44"/>
      <c r="F53" s="57">
        <f t="shared" si="1"/>
        <v>540900</v>
      </c>
    </row>
    <row r="54" spans="1:6" ht="24" customHeight="1" hidden="1">
      <c r="A54" s="50" t="s">
        <v>104</v>
      </c>
      <c r="B54" s="17" t="s">
        <v>105</v>
      </c>
      <c r="C54" s="44">
        <v>1500</v>
      </c>
      <c r="D54" s="44"/>
      <c r="E54" s="44"/>
      <c r="F54" s="57">
        <f t="shared" si="1"/>
        <v>1500</v>
      </c>
    </row>
    <row r="55" spans="1:6" ht="24" customHeight="1" hidden="1">
      <c r="A55" s="50" t="s">
        <v>106</v>
      </c>
      <c r="B55" s="17" t="s">
        <v>107</v>
      </c>
      <c r="C55" s="44">
        <v>700</v>
      </c>
      <c r="D55" s="44"/>
      <c r="E55" s="44"/>
      <c r="F55" s="57">
        <f t="shared" si="1"/>
        <v>700</v>
      </c>
    </row>
    <row r="56" spans="1:6" ht="27" customHeight="1" hidden="1">
      <c r="A56" s="50" t="s">
        <v>108</v>
      </c>
      <c r="B56" s="17" t="s">
        <v>109</v>
      </c>
      <c r="C56" s="44">
        <v>9600</v>
      </c>
      <c r="D56" s="44"/>
      <c r="E56" s="44"/>
      <c r="F56" s="57">
        <f t="shared" si="1"/>
        <v>9600</v>
      </c>
    </row>
    <row r="57" spans="1:6" ht="25.5" customHeight="1" hidden="1">
      <c r="A57" s="50" t="s">
        <v>110</v>
      </c>
      <c r="B57" s="17" t="s">
        <v>111</v>
      </c>
      <c r="C57" s="44">
        <v>397100</v>
      </c>
      <c r="D57" s="44"/>
      <c r="E57" s="44"/>
      <c r="F57" s="57">
        <f t="shared" si="1"/>
        <v>397100</v>
      </c>
    </row>
    <row r="58" spans="1:6" ht="52.5" customHeight="1" hidden="1">
      <c r="A58" s="50" t="s">
        <v>112</v>
      </c>
      <c r="B58" s="17" t="s">
        <v>113</v>
      </c>
      <c r="C58" s="44"/>
      <c r="D58" s="44">
        <v>159700</v>
      </c>
      <c r="E58" s="44"/>
      <c r="F58" s="57">
        <f t="shared" si="1"/>
        <v>159700</v>
      </c>
    </row>
    <row r="59" spans="1:6" ht="89.25" customHeight="1" hidden="1">
      <c r="A59" s="50" t="s">
        <v>114</v>
      </c>
      <c r="B59" s="17" t="s">
        <v>115</v>
      </c>
      <c r="C59" s="44"/>
      <c r="D59" s="44"/>
      <c r="E59" s="44"/>
      <c r="F59" s="57">
        <f t="shared" si="1"/>
        <v>0</v>
      </c>
    </row>
    <row r="60" spans="1:6" ht="26.25" customHeight="1" hidden="1">
      <c r="A60" s="50" t="s">
        <v>116</v>
      </c>
      <c r="B60" s="17" t="s">
        <v>117</v>
      </c>
      <c r="C60" s="44">
        <v>89500</v>
      </c>
      <c r="D60" s="44"/>
      <c r="E60" s="44"/>
      <c r="F60" s="57">
        <f t="shared" si="1"/>
        <v>89500</v>
      </c>
    </row>
    <row r="61" spans="1:6" ht="89.25" customHeight="1" hidden="1">
      <c r="A61" s="50" t="s">
        <v>118</v>
      </c>
      <c r="B61" s="17" t="s">
        <v>119</v>
      </c>
      <c r="C61" s="44"/>
      <c r="D61" s="44"/>
      <c r="E61" s="44"/>
      <c r="F61" s="57">
        <f t="shared" si="1"/>
        <v>0</v>
      </c>
    </row>
    <row r="62" spans="1:6" ht="89.25" customHeight="1" hidden="1">
      <c r="A62" s="47">
        <v>16010400</v>
      </c>
      <c r="B62" s="68"/>
      <c r="C62" s="44"/>
      <c r="D62" s="44"/>
      <c r="E62" s="44"/>
      <c r="F62" s="57">
        <f t="shared" si="0"/>
        <v>0</v>
      </c>
    </row>
    <row r="63" spans="1:6" ht="89.25" customHeight="1" hidden="1">
      <c r="A63" s="47">
        <v>16010500</v>
      </c>
      <c r="B63" s="29" t="s">
        <v>43</v>
      </c>
      <c r="C63" s="44"/>
      <c r="D63" s="44"/>
      <c r="E63" s="44"/>
      <c r="F63" s="57">
        <f t="shared" si="0"/>
        <v>0</v>
      </c>
    </row>
    <row r="64" spans="1:6" ht="89.25" customHeight="1" hidden="1">
      <c r="A64" s="47">
        <v>16010600</v>
      </c>
      <c r="B64" s="29" t="s">
        <v>44</v>
      </c>
      <c r="C64" s="44"/>
      <c r="D64" s="44"/>
      <c r="E64" s="44"/>
      <c r="F64" s="57">
        <f t="shared" si="0"/>
        <v>0</v>
      </c>
    </row>
    <row r="65" spans="1:6" ht="89.25" customHeight="1" hidden="1">
      <c r="A65" s="47">
        <v>16011100</v>
      </c>
      <c r="B65" s="29" t="s">
        <v>45</v>
      </c>
      <c r="C65" s="44"/>
      <c r="D65" s="44"/>
      <c r="E65" s="44"/>
      <c r="F65" s="57">
        <f t="shared" si="0"/>
        <v>0</v>
      </c>
    </row>
    <row r="66" spans="1:6" ht="89.25" customHeight="1" hidden="1">
      <c r="A66" s="47">
        <v>16011200</v>
      </c>
      <c r="B66" s="29" t="s">
        <v>30</v>
      </c>
      <c r="C66" s="44"/>
      <c r="D66" s="44"/>
      <c r="E66" s="44"/>
      <c r="F66" s="57">
        <f t="shared" si="0"/>
        <v>0</v>
      </c>
    </row>
    <row r="67" spans="1:6" ht="89.25" customHeight="1" hidden="1">
      <c r="A67" s="47">
        <v>16011500</v>
      </c>
      <c r="B67" s="29" t="s">
        <v>46</v>
      </c>
      <c r="C67" s="44"/>
      <c r="D67" s="44"/>
      <c r="E67" s="44"/>
      <c r="F67" s="57">
        <f t="shared" si="0"/>
        <v>0</v>
      </c>
    </row>
    <row r="68" spans="1:6" ht="89.25" customHeight="1" hidden="1">
      <c r="A68" s="47">
        <v>16011600</v>
      </c>
      <c r="B68" s="29" t="s">
        <v>47</v>
      </c>
      <c r="C68" s="44"/>
      <c r="D68" s="44"/>
      <c r="E68" s="44"/>
      <c r="F68" s="57">
        <f t="shared" si="0"/>
        <v>0</v>
      </c>
    </row>
    <row r="69" spans="1:6" ht="16.5" customHeight="1" hidden="1">
      <c r="A69" s="15">
        <v>18050000</v>
      </c>
      <c r="B69" s="25" t="s">
        <v>70</v>
      </c>
      <c r="C69" s="43">
        <f>SUM(C70:C71)</f>
        <v>0</v>
      </c>
      <c r="D69" s="43">
        <f>SUM(D70:D71)</f>
        <v>47131400</v>
      </c>
      <c r="E69" s="43">
        <f>SUM(E70:E71)</f>
        <v>47131400</v>
      </c>
      <c r="F69" s="57">
        <f t="shared" si="0"/>
        <v>47131400</v>
      </c>
    </row>
    <row r="70" spans="1:6" ht="15.75" customHeight="1" hidden="1">
      <c r="A70" s="50">
        <v>18050300</v>
      </c>
      <c r="B70" s="29" t="s">
        <v>71</v>
      </c>
      <c r="C70" s="44"/>
      <c r="D70" s="44">
        <v>12500000</v>
      </c>
      <c r="E70" s="44">
        <f>D70</f>
        <v>12500000</v>
      </c>
      <c r="F70" s="57">
        <f t="shared" si="0"/>
        <v>12500000</v>
      </c>
    </row>
    <row r="71" spans="1:6" ht="18" customHeight="1" hidden="1">
      <c r="A71" s="50">
        <v>18050400</v>
      </c>
      <c r="B71" s="29" t="s">
        <v>72</v>
      </c>
      <c r="C71" s="44"/>
      <c r="D71" s="44">
        <v>34631400</v>
      </c>
      <c r="E71" s="44">
        <f>D71</f>
        <v>34631400</v>
      </c>
      <c r="F71" s="57">
        <f t="shared" si="0"/>
        <v>34631400</v>
      </c>
    </row>
    <row r="72" spans="1:6" ht="16.5" customHeight="1" hidden="1">
      <c r="A72" s="51">
        <v>19000000</v>
      </c>
      <c r="B72" s="24" t="s">
        <v>120</v>
      </c>
      <c r="C72" s="45">
        <f>C73+C80</f>
        <v>0</v>
      </c>
      <c r="D72" s="45">
        <f>D73+D80</f>
        <v>6396000</v>
      </c>
      <c r="E72" s="45">
        <f>E73+E80</f>
        <v>0</v>
      </c>
      <c r="F72" s="58">
        <f t="shared" si="0"/>
        <v>6396000</v>
      </c>
    </row>
    <row r="73" spans="1:6" ht="15.75" customHeight="1" hidden="1">
      <c r="A73" s="15">
        <v>19010000</v>
      </c>
      <c r="B73" s="25" t="s">
        <v>73</v>
      </c>
      <c r="C73" s="43">
        <f>SUM(C74:C78)</f>
        <v>0</v>
      </c>
      <c r="D73" s="43">
        <f>SUM(D74:D79)</f>
        <v>6396000</v>
      </c>
      <c r="E73" s="43">
        <f>SUM(E74:E78)</f>
        <v>0</v>
      </c>
      <c r="F73" s="57">
        <f t="shared" si="0"/>
        <v>6396000</v>
      </c>
    </row>
    <row r="74" spans="1:6" ht="39" customHeight="1" hidden="1">
      <c r="A74" s="50">
        <v>19010100</v>
      </c>
      <c r="B74" s="30" t="s">
        <v>121</v>
      </c>
      <c r="C74" s="44"/>
      <c r="D74" s="44">
        <v>4663200</v>
      </c>
      <c r="E74" s="44"/>
      <c r="F74" s="57">
        <f t="shared" si="0"/>
        <v>4663200</v>
      </c>
    </row>
    <row r="75" spans="1:6" ht="27" customHeight="1" hidden="1">
      <c r="A75" s="50">
        <v>19010200</v>
      </c>
      <c r="B75" s="30" t="s">
        <v>163</v>
      </c>
      <c r="C75" s="44"/>
      <c r="D75" s="44">
        <v>35000</v>
      </c>
      <c r="E75" s="44"/>
      <c r="F75" s="57">
        <f t="shared" si="0"/>
        <v>35000</v>
      </c>
    </row>
    <row r="76" spans="1:6" ht="36" customHeight="1" hidden="1">
      <c r="A76" s="50">
        <v>19010300</v>
      </c>
      <c r="B76" s="30" t="s">
        <v>185</v>
      </c>
      <c r="C76" s="44"/>
      <c r="D76" s="44">
        <v>140000</v>
      </c>
      <c r="E76" s="44"/>
      <c r="F76" s="57">
        <f t="shared" si="0"/>
        <v>140000</v>
      </c>
    </row>
    <row r="77" spans="1:6" ht="89.25" customHeight="1" hidden="1">
      <c r="A77" s="50" t="s">
        <v>122</v>
      </c>
      <c r="B77" s="30" t="s">
        <v>123</v>
      </c>
      <c r="C77" s="44"/>
      <c r="D77" s="44"/>
      <c r="E77" s="44"/>
      <c r="F77" s="57">
        <f t="shared" si="0"/>
        <v>0</v>
      </c>
    </row>
    <row r="78" spans="1:6" ht="89.25" customHeight="1" hidden="1">
      <c r="A78" s="50">
        <v>19010500</v>
      </c>
      <c r="B78" s="30" t="s">
        <v>164</v>
      </c>
      <c r="C78" s="44"/>
      <c r="D78" s="44"/>
      <c r="E78" s="44"/>
      <c r="F78" s="57">
        <f t="shared" si="0"/>
        <v>0</v>
      </c>
    </row>
    <row r="79" spans="1:6" ht="27" customHeight="1" hidden="1">
      <c r="A79" s="50">
        <v>19010600</v>
      </c>
      <c r="B79" s="30" t="s">
        <v>165</v>
      </c>
      <c r="C79" s="44"/>
      <c r="D79" s="44">
        <v>1557800</v>
      </c>
      <c r="E79" s="44"/>
      <c r="F79" s="57">
        <f t="shared" si="0"/>
        <v>1557800</v>
      </c>
    </row>
    <row r="80" spans="1:6" ht="89.25" customHeight="1" hidden="1">
      <c r="A80" s="15" t="s">
        <v>152</v>
      </c>
      <c r="B80" s="25" t="s">
        <v>124</v>
      </c>
      <c r="C80" s="43">
        <f>SUM(C81:C83)</f>
        <v>0</v>
      </c>
      <c r="D80" s="43">
        <f>SUM(D81:D83)</f>
        <v>0</v>
      </c>
      <c r="E80" s="43">
        <f>SUM(E81:E83)</f>
        <v>0</v>
      </c>
      <c r="F80" s="57">
        <f t="shared" si="0"/>
        <v>0</v>
      </c>
    </row>
    <row r="81" spans="1:6" ht="89.25" customHeight="1" hidden="1">
      <c r="A81" s="50" t="s">
        <v>125</v>
      </c>
      <c r="B81" s="30" t="s">
        <v>126</v>
      </c>
      <c r="C81" s="44"/>
      <c r="D81" s="44"/>
      <c r="E81" s="44"/>
      <c r="F81" s="57">
        <f t="shared" si="0"/>
        <v>0</v>
      </c>
    </row>
    <row r="82" spans="1:6" ht="89.25" customHeight="1" hidden="1">
      <c r="A82" s="50" t="s">
        <v>127</v>
      </c>
      <c r="B82" s="30" t="s">
        <v>128</v>
      </c>
      <c r="C82" s="44"/>
      <c r="D82" s="44">
        <v>0</v>
      </c>
      <c r="E82" s="44"/>
      <c r="F82" s="57">
        <f t="shared" si="0"/>
        <v>0</v>
      </c>
    </row>
    <row r="83" spans="1:6" ht="89.25" customHeight="1" hidden="1">
      <c r="A83" s="50" t="s">
        <v>129</v>
      </c>
      <c r="B83" s="30" t="s">
        <v>130</v>
      </c>
      <c r="C83" s="44"/>
      <c r="D83" s="44"/>
      <c r="E83" s="44"/>
      <c r="F83" s="57">
        <f t="shared" si="0"/>
        <v>0</v>
      </c>
    </row>
    <row r="84" spans="1:6" ht="15" customHeight="1" hidden="1">
      <c r="A84" s="15">
        <v>20000000</v>
      </c>
      <c r="B84" s="31" t="s">
        <v>13</v>
      </c>
      <c r="C84" s="57">
        <f>C85+C91+C102+C110+C108</f>
        <v>13987000</v>
      </c>
      <c r="D84" s="57">
        <f>D85+D91+D102+D110</f>
        <v>22615981</v>
      </c>
      <c r="E84" s="57">
        <f>E85+E91+E102+E110</f>
        <v>0</v>
      </c>
      <c r="F84" s="57">
        <f t="shared" si="0"/>
        <v>36602981</v>
      </c>
    </row>
    <row r="85" spans="1:6" ht="25.5" customHeight="1" hidden="1">
      <c r="A85" s="46">
        <v>21000000</v>
      </c>
      <c r="B85" s="32" t="s">
        <v>29</v>
      </c>
      <c r="C85" s="58">
        <f>C86+C87+C90</f>
        <v>157500</v>
      </c>
      <c r="D85" s="58">
        <f>D86+D87+D90</f>
        <v>0</v>
      </c>
      <c r="E85" s="58">
        <f>E86+E87+E90</f>
        <v>0</v>
      </c>
      <c r="F85" s="57">
        <f t="shared" si="0"/>
        <v>157500</v>
      </c>
    </row>
    <row r="86" spans="1:6" ht="27.75" customHeight="1" hidden="1">
      <c r="A86" s="15">
        <v>21050000</v>
      </c>
      <c r="B86" s="25" t="s">
        <v>132</v>
      </c>
      <c r="C86" s="57"/>
      <c r="D86" s="57"/>
      <c r="E86" s="58"/>
      <c r="F86" s="57">
        <f t="shared" si="0"/>
        <v>0</v>
      </c>
    </row>
    <row r="87" spans="1:6" ht="13.5" customHeight="1" hidden="1">
      <c r="A87" s="52">
        <v>21080000</v>
      </c>
      <c r="B87" s="33" t="s">
        <v>131</v>
      </c>
      <c r="C87" s="57">
        <f>C88+C89</f>
        <v>157500</v>
      </c>
      <c r="D87" s="57">
        <f>D88+D89</f>
        <v>0</v>
      </c>
      <c r="E87" s="57">
        <f>E88+E89</f>
        <v>0</v>
      </c>
      <c r="F87" s="57">
        <f t="shared" si="0"/>
        <v>157500</v>
      </c>
    </row>
    <row r="88" spans="1:6" ht="18" customHeight="1" hidden="1">
      <c r="A88" s="53">
        <v>21081100</v>
      </c>
      <c r="B88" s="61" t="s">
        <v>133</v>
      </c>
      <c r="C88" s="59">
        <v>157500</v>
      </c>
      <c r="D88" s="58"/>
      <c r="E88" s="58"/>
      <c r="F88" s="57">
        <f t="shared" si="0"/>
        <v>157500</v>
      </c>
    </row>
    <row r="89" spans="1:6" ht="89.25" customHeight="1" hidden="1">
      <c r="A89" s="53">
        <v>21081300</v>
      </c>
      <c r="B89" s="16" t="s">
        <v>56</v>
      </c>
      <c r="C89" s="59"/>
      <c r="D89" s="58"/>
      <c r="E89" s="58"/>
      <c r="F89" s="57">
        <f t="shared" si="0"/>
        <v>0</v>
      </c>
    </row>
    <row r="90" spans="1:6" ht="89.25" customHeight="1" hidden="1">
      <c r="A90" s="15">
        <v>21110000</v>
      </c>
      <c r="B90" s="25" t="s">
        <v>74</v>
      </c>
      <c r="C90" s="43"/>
      <c r="D90" s="43">
        <v>0</v>
      </c>
      <c r="E90" s="43"/>
      <c r="F90" s="57">
        <f>C90+D90</f>
        <v>0</v>
      </c>
    </row>
    <row r="91" spans="1:6" ht="27" customHeight="1" hidden="1">
      <c r="A91" s="46">
        <v>22000000</v>
      </c>
      <c r="B91" s="32" t="s">
        <v>134</v>
      </c>
      <c r="C91" s="58">
        <f>C92+C95+C99</f>
        <v>12635400</v>
      </c>
      <c r="D91" s="58">
        <f>D92+D95+D99</f>
        <v>0</v>
      </c>
      <c r="E91" s="58">
        <f>E92+E95+E99</f>
        <v>0</v>
      </c>
      <c r="F91" s="57">
        <f t="shared" si="0"/>
        <v>12635400</v>
      </c>
    </row>
    <row r="92" spans="1:6" ht="15" customHeight="1" hidden="1">
      <c r="A92" s="15">
        <v>22010000</v>
      </c>
      <c r="B92" s="25" t="s">
        <v>186</v>
      </c>
      <c r="C92" s="57">
        <f>C94</f>
        <v>155900</v>
      </c>
      <c r="D92" s="57">
        <f>D94</f>
        <v>0</v>
      </c>
      <c r="E92" s="57">
        <f>E94</f>
        <v>0</v>
      </c>
      <c r="F92" s="57">
        <f>C92+D92</f>
        <v>155900</v>
      </c>
    </row>
    <row r="93" spans="1:6" ht="89.25" customHeight="1" hidden="1">
      <c r="A93" s="50">
        <v>14060100</v>
      </c>
      <c r="B93" s="17" t="s">
        <v>11</v>
      </c>
      <c r="C93" s="44"/>
      <c r="D93" s="44"/>
      <c r="E93" s="44"/>
      <c r="F93" s="57">
        <f>C93+D93</f>
        <v>0</v>
      </c>
    </row>
    <row r="94" spans="1:6" ht="38.25" customHeight="1" hidden="1">
      <c r="A94" s="50">
        <v>22010300</v>
      </c>
      <c r="B94" s="17" t="s">
        <v>135</v>
      </c>
      <c r="C94" s="44">
        <v>155900</v>
      </c>
      <c r="D94" s="44"/>
      <c r="E94" s="44"/>
      <c r="F94" s="57">
        <f>C94+D94</f>
        <v>155900</v>
      </c>
    </row>
    <row r="95" spans="1:6" ht="42.75" customHeight="1" hidden="1">
      <c r="A95" s="15">
        <v>22080000</v>
      </c>
      <c r="B95" s="25" t="s">
        <v>136</v>
      </c>
      <c r="C95" s="57">
        <f>C96</f>
        <v>11760000</v>
      </c>
      <c r="D95" s="57">
        <f>D96</f>
        <v>0</v>
      </c>
      <c r="E95" s="57">
        <f>E96</f>
        <v>0</v>
      </c>
      <c r="F95" s="57">
        <f>F96</f>
        <v>11760000</v>
      </c>
    </row>
    <row r="96" spans="1:6" ht="42" customHeight="1" hidden="1">
      <c r="A96" s="50">
        <v>22080400</v>
      </c>
      <c r="B96" s="27" t="s">
        <v>137</v>
      </c>
      <c r="C96" s="59">
        <f>SUM(C97+C98)</f>
        <v>11760000</v>
      </c>
      <c r="D96" s="59"/>
      <c r="E96" s="59"/>
      <c r="F96" s="57">
        <f t="shared" si="0"/>
        <v>11760000</v>
      </c>
    </row>
    <row r="97" spans="1:6" ht="38.25" customHeight="1" hidden="1">
      <c r="A97" s="93" t="s">
        <v>57</v>
      </c>
      <c r="B97" s="34" t="s">
        <v>138</v>
      </c>
      <c r="C97" s="66">
        <v>9720000</v>
      </c>
      <c r="D97" s="58"/>
      <c r="E97" s="58"/>
      <c r="F97" s="57">
        <f t="shared" si="0"/>
        <v>9720000</v>
      </c>
    </row>
    <row r="98" spans="1:6" ht="37.5" customHeight="1" hidden="1">
      <c r="A98" s="93"/>
      <c r="B98" s="34" t="s">
        <v>139</v>
      </c>
      <c r="C98" s="66">
        <v>2040000</v>
      </c>
      <c r="D98" s="58"/>
      <c r="E98" s="58"/>
      <c r="F98" s="57">
        <f t="shared" si="0"/>
        <v>2040000</v>
      </c>
    </row>
    <row r="99" spans="1:6" ht="13.5" customHeight="1" hidden="1">
      <c r="A99" s="52">
        <v>22090000</v>
      </c>
      <c r="B99" s="33" t="s">
        <v>31</v>
      </c>
      <c r="C99" s="57">
        <f>SUM(C100:C101)</f>
        <v>719500</v>
      </c>
      <c r="D99" s="57">
        <f>SUM(D100:D101)</f>
        <v>0</v>
      </c>
      <c r="E99" s="57">
        <f>SUM(E100:E101)</f>
        <v>0</v>
      </c>
      <c r="F99" s="57">
        <f t="shared" si="0"/>
        <v>719500</v>
      </c>
    </row>
    <row r="100" spans="1:6" ht="38.25" customHeight="1" hidden="1">
      <c r="A100" s="53">
        <v>22090100</v>
      </c>
      <c r="B100" s="29" t="s">
        <v>187</v>
      </c>
      <c r="C100" s="59">
        <v>617000</v>
      </c>
      <c r="D100" s="58"/>
      <c r="E100" s="58"/>
      <c r="F100" s="57">
        <f aca="true" t="shared" si="2" ref="F100:F121">C100+D100</f>
        <v>617000</v>
      </c>
    </row>
    <row r="101" spans="1:6" ht="42" customHeight="1" hidden="1">
      <c r="A101" s="53">
        <v>22090400</v>
      </c>
      <c r="B101" s="29" t="s">
        <v>188</v>
      </c>
      <c r="C101" s="59">
        <v>102500</v>
      </c>
      <c r="D101" s="58"/>
      <c r="E101" s="58"/>
      <c r="F101" s="57">
        <f t="shared" si="2"/>
        <v>102500</v>
      </c>
    </row>
    <row r="102" spans="1:6" ht="14.25" customHeight="1" hidden="1">
      <c r="A102" s="46">
        <v>24000000</v>
      </c>
      <c r="B102" s="32" t="s">
        <v>14</v>
      </c>
      <c r="C102" s="58">
        <f>C104</f>
        <v>1194100</v>
      </c>
      <c r="D102" s="58">
        <f>D104+D108</f>
        <v>153900</v>
      </c>
      <c r="E102" s="58">
        <f>E104</f>
        <v>0</v>
      </c>
      <c r="F102" s="58">
        <f>SUM(F103:F107)</f>
        <v>2678200</v>
      </c>
    </row>
    <row r="103" spans="1:6" ht="89.25" customHeight="1" hidden="1">
      <c r="A103" s="53">
        <v>24030000</v>
      </c>
      <c r="B103" s="35" t="s">
        <v>32</v>
      </c>
      <c r="C103" s="58"/>
      <c r="D103" s="58"/>
      <c r="E103" s="58"/>
      <c r="F103" s="57">
        <f t="shared" si="2"/>
        <v>0</v>
      </c>
    </row>
    <row r="104" spans="1:6" ht="15.75" customHeight="1" hidden="1">
      <c r="A104" s="15" t="s">
        <v>153</v>
      </c>
      <c r="B104" s="25" t="s">
        <v>148</v>
      </c>
      <c r="C104" s="57">
        <f>C105+C107</f>
        <v>1194100</v>
      </c>
      <c r="D104" s="57">
        <f>D105+D107</f>
        <v>145000</v>
      </c>
      <c r="E104" s="57">
        <f>E105+E107</f>
        <v>0</v>
      </c>
      <c r="F104" s="57">
        <f t="shared" si="2"/>
        <v>1339100</v>
      </c>
    </row>
    <row r="105" spans="1:6" ht="12.75" customHeight="1" hidden="1">
      <c r="A105" s="50">
        <v>24060300</v>
      </c>
      <c r="B105" s="36" t="s">
        <v>15</v>
      </c>
      <c r="C105" s="59">
        <v>1194100</v>
      </c>
      <c r="D105" s="58"/>
      <c r="E105" s="58"/>
      <c r="F105" s="57">
        <f t="shared" si="2"/>
        <v>1194100</v>
      </c>
    </row>
    <row r="106" spans="1:6" ht="89.25" customHeight="1" hidden="1">
      <c r="A106" s="53">
        <v>24062100</v>
      </c>
      <c r="B106" s="37" t="s">
        <v>34</v>
      </c>
      <c r="C106" s="58"/>
      <c r="D106" s="58"/>
      <c r="E106" s="58"/>
      <c r="F106" s="57">
        <f t="shared" si="2"/>
        <v>0</v>
      </c>
    </row>
    <row r="107" spans="1:6" ht="51" customHeight="1" hidden="1">
      <c r="A107" s="50">
        <v>24062100</v>
      </c>
      <c r="B107" s="30" t="s">
        <v>140</v>
      </c>
      <c r="C107" s="59"/>
      <c r="D107" s="59">
        <v>145000</v>
      </c>
      <c r="E107" s="58"/>
      <c r="F107" s="57">
        <f t="shared" si="2"/>
        <v>145000</v>
      </c>
    </row>
    <row r="108" spans="1:6" ht="32.25" customHeight="1" hidden="1">
      <c r="A108" s="52" t="s">
        <v>176</v>
      </c>
      <c r="B108" s="33" t="s">
        <v>177</v>
      </c>
      <c r="C108" s="59"/>
      <c r="D108" s="57">
        <f>D109</f>
        <v>8900</v>
      </c>
      <c r="E108" s="58"/>
      <c r="F108" s="57">
        <f t="shared" si="2"/>
        <v>8900</v>
      </c>
    </row>
    <row r="109" spans="1:6" ht="51" customHeight="1" hidden="1">
      <c r="A109" s="53" t="s">
        <v>178</v>
      </c>
      <c r="B109" s="29" t="s">
        <v>179</v>
      </c>
      <c r="C109" s="59"/>
      <c r="D109" s="59">
        <v>8900</v>
      </c>
      <c r="E109" s="58"/>
      <c r="F109" s="57">
        <f t="shared" si="2"/>
        <v>8900</v>
      </c>
    </row>
    <row r="110" spans="1:6" ht="26.25" customHeight="1" hidden="1">
      <c r="A110" s="46">
        <v>25000000</v>
      </c>
      <c r="B110" s="32" t="s">
        <v>21</v>
      </c>
      <c r="C110" s="45"/>
      <c r="D110" s="45">
        <f>D111</f>
        <v>22462081</v>
      </c>
      <c r="E110" s="45"/>
      <c r="F110" s="57">
        <f t="shared" si="2"/>
        <v>22462081</v>
      </c>
    </row>
    <row r="111" spans="1:6" ht="42.75" customHeight="1" hidden="1">
      <c r="A111" s="52">
        <v>25010000</v>
      </c>
      <c r="B111" s="33" t="s">
        <v>166</v>
      </c>
      <c r="C111" s="43"/>
      <c r="D111" s="43">
        <f>SUM(D112:D115)</f>
        <v>22462081</v>
      </c>
      <c r="E111" s="45"/>
      <c r="F111" s="57">
        <f t="shared" si="2"/>
        <v>22462081</v>
      </c>
    </row>
    <row r="112" spans="1:6" ht="30" customHeight="1" hidden="1">
      <c r="A112" s="53">
        <v>25010100</v>
      </c>
      <c r="B112" s="29" t="s">
        <v>141</v>
      </c>
      <c r="C112" s="45"/>
      <c r="D112" s="59">
        <v>18384397</v>
      </c>
      <c r="E112" s="45"/>
      <c r="F112" s="57">
        <f t="shared" si="2"/>
        <v>18384397</v>
      </c>
    </row>
    <row r="113" spans="1:6" ht="26.25" customHeight="1" hidden="1">
      <c r="A113" s="53">
        <v>25010200</v>
      </c>
      <c r="B113" s="29" t="s">
        <v>142</v>
      </c>
      <c r="C113" s="45"/>
      <c r="D113" s="59">
        <v>18000</v>
      </c>
      <c r="E113" s="45"/>
      <c r="F113" s="57">
        <f t="shared" si="2"/>
        <v>18000</v>
      </c>
    </row>
    <row r="114" spans="1:6" ht="18.75" customHeight="1" hidden="1">
      <c r="A114" s="53">
        <v>25010300</v>
      </c>
      <c r="B114" s="29" t="s">
        <v>58</v>
      </c>
      <c r="C114" s="45"/>
      <c r="D114" s="59">
        <v>3996328</v>
      </c>
      <c r="E114" s="45"/>
      <c r="F114" s="57">
        <f t="shared" si="2"/>
        <v>3996328</v>
      </c>
    </row>
    <row r="115" spans="1:6" ht="39.75" customHeight="1" hidden="1">
      <c r="A115" s="53">
        <v>25010400</v>
      </c>
      <c r="B115" s="29" t="s">
        <v>143</v>
      </c>
      <c r="C115" s="45"/>
      <c r="D115" s="59">
        <v>63356</v>
      </c>
      <c r="E115" s="45"/>
      <c r="F115" s="57">
        <f t="shared" si="2"/>
        <v>63356</v>
      </c>
    </row>
    <row r="116" spans="1:6" ht="15.75" customHeight="1" hidden="1">
      <c r="A116" s="15">
        <v>30000000</v>
      </c>
      <c r="B116" s="31" t="s">
        <v>16</v>
      </c>
      <c r="C116" s="43">
        <f>C117+C120</f>
        <v>50000</v>
      </c>
      <c r="D116" s="43">
        <f>D117+D120</f>
        <v>1201000</v>
      </c>
      <c r="E116" s="43">
        <f>E117+E120</f>
        <v>1201000</v>
      </c>
      <c r="F116" s="57">
        <f t="shared" si="2"/>
        <v>1251000</v>
      </c>
    </row>
    <row r="117" spans="1:6" ht="15.75" customHeight="1" hidden="1">
      <c r="A117" s="46">
        <v>31000000</v>
      </c>
      <c r="B117" s="32" t="s">
        <v>19</v>
      </c>
      <c r="C117" s="45">
        <f>C118+C119</f>
        <v>50000</v>
      </c>
      <c r="D117" s="45">
        <f>D118+D119</f>
        <v>200000</v>
      </c>
      <c r="E117" s="45">
        <f>E118+E119</f>
        <v>200000</v>
      </c>
      <c r="F117" s="57">
        <f>C117+D117</f>
        <v>250000</v>
      </c>
    </row>
    <row r="118" spans="1:6" ht="66" customHeight="1" hidden="1">
      <c r="A118" s="50">
        <v>31010200</v>
      </c>
      <c r="B118" s="17" t="s">
        <v>144</v>
      </c>
      <c r="C118" s="44">
        <v>50000</v>
      </c>
      <c r="D118" s="44"/>
      <c r="E118" s="44"/>
      <c r="F118" s="57">
        <f t="shared" si="2"/>
        <v>50000</v>
      </c>
    </row>
    <row r="119" spans="1:6" ht="41.25" customHeight="1" hidden="1">
      <c r="A119" s="52">
        <v>31030000</v>
      </c>
      <c r="B119" s="33" t="s">
        <v>149</v>
      </c>
      <c r="C119" s="44"/>
      <c r="D119" s="43">
        <v>200000</v>
      </c>
      <c r="E119" s="43">
        <f>D119</f>
        <v>200000</v>
      </c>
      <c r="F119" s="57">
        <f t="shared" si="2"/>
        <v>200000</v>
      </c>
    </row>
    <row r="120" spans="1:6" ht="25.5" customHeight="1" hidden="1">
      <c r="A120" s="46">
        <v>33000000</v>
      </c>
      <c r="B120" s="32" t="s">
        <v>145</v>
      </c>
      <c r="C120" s="45">
        <f>C121</f>
        <v>0</v>
      </c>
      <c r="D120" s="45">
        <f>D121</f>
        <v>1001000</v>
      </c>
      <c r="E120" s="45">
        <f>E121</f>
        <v>1001000</v>
      </c>
      <c r="F120" s="45">
        <f>F121</f>
        <v>1001000</v>
      </c>
    </row>
    <row r="121" spans="1:6" ht="55.5" customHeight="1" hidden="1">
      <c r="A121" s="50">
        <v>33010200</v>
      </c>
      <c r="B121" s="17" t="s">
        <v>189</v>
      </c>
      <c r="C121" s="44"/>
      <c r="D121" s="44">
        <v>1001000</v>
      </c>
      <c r="E121" s="44">
        <f>D121</f>
        <v>1001000</v>
      </c>
      <c r="F121" s="57">
        <f t="shared" si="2"/>
        <v>1001000</v>
      </c>
    </row>
    <row r="122" spans="1:6" ht="24" customHeight="1">
      <c r="A122" s="67" t="s">
        <v>195</v>
      </c>
      <c r="B122" s="17"/>
      <c r="C122" s="44"/>
      <c r="D122" s="44"/>
      <c r="E122" s="44"/>
      <c r="F122" s="57"/>
    </row>
    <row r="123" spans="1:6" ht="16.5" customHeight="1">
      <c r="A123" s="15">
        <v>40000000</v>
      </c>
      <c r="B123" s="31" t="s">
        <v>17</v>
      </c>
      <c r="C123" s="45">
        <v>-3283900</v>
      </c>
      <c r="D123" s="45">
        <v>0</v>
      </c>
      <c r="E123" s="45">
        <v>0</v>
      </c>
      <c r="F123" s="57">
        <f>C123+D123</f>
        <v>-3283900</v>
      </c>
    </row>
    <row r="124" spans="1:6" ht="15" customHeight="1">
      <c r="A124" s="46">
        <v>41000000</v>
      </c>
      <c r="B124" s="32" t="s">
        <v>20</v>
      </c>
      <c r="C124" s="45">
        <v>-3283900</v>
      </c>
      <c r="D124" s="45">
        <v>0</v>
      </c>
      <c r="E124" s="45">
        <v>0</v>
      </c>
      <c r="F124" s="57">
        <f>C124+D124</f>
        <v>-3283900</v>
      </c>
    </row>
    <row r="125" spans="1:6" ht="15" customHeight="1" hidden="1">
      <c r="A125" s="49">
        <v>41020000</v>
      </c>
      <c r="B125" s="32" t="s">
        <v>18</v>
      </c>
      <c r="C125" s="45">
        <v>-3283900</v>
      </c>
      <c r="D125" s="45">
        <f>SUM(D126:D130)</f>
        <v>0</v>
      </c>
      <c r="E125" s="45">
        <f>SUM(E126:E130)</f>
        <v>0</v>
      </c>
      <c r="F125" s="58">
        <f>SUM(F126:F130)</f>
        <v>-16419500</v>
      </c>
    </row>
    <row r="126" spans="1:6" ht="27" customHeight="1" hidden="1">
      <c r="A126" s="50">
        <v>41020100</v>
      </c>
      <c r="B126" s="17" t="s">
        <v>146</v>
      </c>
      <c r="C126" s="45">
        <v>-3283900</v>
      </c>
      <c r="D126" s="44"/>
      <c r="E126" s="44"/>
      <c r="F126" s="57">
        <f aca="true" t="shared" si="3" ref="F126:F162">C126+D126</f>
        <v>-3283900</v>
      </c>
    </row>
    <row r="127" spans="1:6" ht="38.25" customHeight="1" hidden="1">
      <c r="A127" s="50">
        <v>41020600</v>
      </c>
      <c r="B127" s="17" t="s">
        <v>159</v>
      </c>
      <c r="C127" s="45">
        <v>-3283900</v>
      </c>
      <c r="D127" s="44"/>
      <c r="E127" s="44"/>
      <c r="F127" s="57">
        <f t="shared" si="3"/>
        <v>-3283900</v>
      </c>
    </row>
    <row r="128" spans="1:6" ht="63" customHeight="1" hidden="1">
      <c r="A128" s="50">
        <v>41021000</v>
      </c>
      <c r="B128" s="17" t="s">
        <v>157</v>
      </c>
      <c r="C128" s="45">
        <v>-3283900</v>
      </c>
      <c r="D128" s="44"/>
      <c r="E128" s="44"/>
      <c r="F128" s="57">
        <f t="shared" si="3"/>
        <v>-3283900</v>
      </c>
    </row>
    <row r="129" spans="1:6" ht="57" customHeight="1" hidden="1">
      <c r="A129" s="50">
        <v>41021200</v>
      </c>
      <c r="B129" s="39" t="s">
        <v>173</v>
      </c>
      <c r="C129" s="45">
        <v>-3283900</v>
      </c>
      <c r="D129" s="44"/>
      <c r="E129" s="44"/>
      <c r="F129" s="57">
        <f t="shared" si="3"/>
        <v>-3283900</v>
      </c>
    </row>
    <row r="130" spans="1:6" ht="89.25" customHeight="1" hidden="1">
      <c r="A130" s="50">
        <v>41021100</v>
      </c>
      <c r="B130" s="17" t="s">
        <v>156</v>
      </c>
      <c r="C130" s="45">
        <v>-3283900</v>
      </c>
      <c r="D130" s="44"/>
      <c r="E130" s="44"/>
      <c r="F130" s="57">
        <f>C130+D130</f>
        <v>-3283900</v>
      </c>
    </row>
    <row r="131" spans="1:6" ht="23.25" customHeight="1">
      <c r="A131" s="67" t="s">
        <v>195</v>
      </c>
      <c r="B131" s="17"/>
      <c r="C131" s="45"/>
      <c r="D131" s="44"/>
      <c r="E131" s="44"/>
      <c r="F131" s="57"/>
    </row>
    <row r="132" spans="1:6" ht="12.75" customHeight="1">
      <c r="A132" s="46">
        <v>41030000</v>
      </c>
      <c r="B132" s="38" t="s">
        <v>25</v>
      </c>
      <c r="C132" s="45">
        <v>-3283900</v>
      </c>
      <c r="D132" s="44"/>
      <c r="E132" s="44"/>
      <c r="F132" s="57">
        <f>C132+D132</f>
        <v>-3283900</v>
      </c>
    </row>
    <row r="133" spans="1:6" ht="64.5" customHeight="1">
      <c r="A133" s="50">
        <v>41030600</v>
      </c>
      <c r="B133" s="17" t="s">
        <v>49</v>
      </c>
      <c r="C133" s="44">
        <v>-3283900</v>
      </c>
      <c r="D133" s="44">
        <v>0</v>
      </c>
      <c r="E133" s="44">
        <f>E134+E140</f>
        <v>0</v>
      </c>
      <c r="F133" s="66">
        <f t="shared" si="3"/>
        <v>-3283900</v>
      </c>
    </row>
    <row r="134" spans="1:6" ht="92.25" customHeight="1" hidden="1">
      <c r="A134" s="50">
        <v>41030800</v>
      </c>
      <c r="B134" s="17" t="s">
        <v>65</v>
      </c>
      <c r="C134" s="45">
        <v>68387600</v>
      </c>
      <c r="D134" s="44"/>
      <c r="E134" s="44"/>
      <c r="F134" s="57">
        <f t="shared" si="3"/>
        <v>68387600</v>
      </c>
    </row>
    <row r="135" spans="1:6" ht="201" customHeight="1" hidden="1">
      <c r="A135" s="50">
        <v>41030900</v>
      </c>
      <c r="B135" s="17" t="s">
        <v>171</v>
      </c>
      <c r="C135" s="45">
        <v>24908000</v>
      </c>
      <c r="D135" s="44"/>
      <c r="E135" s="44"/>
      <c r="F135" s="57">
        <f t="shared" si="3"/>
        <v>24908000</v>
      </c>
    </row>
    <row r="136" spans="1:6" ht="54" customHeight="1" hidden="1">
      <c r="A136" s="50">
        <v>41031000</v>
      </c>
      <c r="B136" s="17" t="s">
        <v>50</v>
      </c>
      <c r="C136" s="45">
        <v>47500</v>
      </c>
      <c r="D136" s="44"/>
      <c r="E136" s="44"/>
      <c r="F136" s="57">
        <f t="shared" si="3"/>
        <v>47500</v>
      </c>
    </row>
    <row r="137" spans="1:6" ht="89.25" customHeight="1" hidden="1">
      <c r="A137" s="50" t="s">
        <v>154</v>
      </c>
      <c r="B137" s="17" t="s">
        <v>155</v>
      </c>
      <c r="C137" s="45"/>
      <c r="D137" s="44"/>
      <c r="E137" s="44"/>
      <c r="F137" s="57">
        <f t="shared" si="3"/>
        <v>0</v>
      </c>
    </row>
    <row r="138" spans="1:6" ht="89.25" customHeight="1" hidden="1">
      <c r="A138" s="50" t="s">
        <v>147</v>
      </c>
      <c r="B138" s="17" t="s">
        <v>76</v>
      </c>
      <c r="C138" s="45"/>
      <c r="D138" s="44"/>
      <c r="E138" s="44"/>
      <c r="F138" s="57">
        <f>C138+D138</f>
        <v>0</v>
      </c>
    </row>
    <row r="139" spans="1:6" ht="89.25" customHeight="1" hidden="1">
      <c r="A139" s="50" t="s">
        <v>60</v>
      </c>
      <c r="B139" s="17" t="s">
        <v>61</v>
      </c>
      <c r="C139" s="65"/>
      <c r="D139" s="44"/>
      <c r="E139" s="60"/>
      <c r="F139" s="57">
        <f t="shared" si="3"/>
        <v>0</v>
      </c>
    </row>
    <row r="140" spans="1:6" ht="53.25" customHeight="1" hidden="1">
      <c r="A140" s="50">
        <v>41034400</v>
      </c>
      <c r="B140" s="17" t="s">
        <v>162</v>
      </c>
      <c r="C140" s="45"/>
      <c r="D140" s="44">
        <v>11125400</v>
      </c>
      <c r="E140" s="44"/>
      <c r="F140" s="57">
        <f>C140+D140</f>
        <v>11125400</v>
      </c>
    </row>
    <row r="141" spans="1:6" ht="41.25" customHeight="1" hidden="1">
      <c r="A141" s="50">
        <v>41034500</v>
      </c>
      <c r="B141" s="17" t="s">
        <v>158</v>
      </c>
      <c r="C141" s="45">
        <v>5000000</v>
      </c>
      <c r="D141" s="44"/>
      <c r="E141" s="44"/>
      <c r="F141" s="57">
        <f>C141+D141</f>
        <v>5000000</v>
      </c>
    </row>
    <row r="142" spans="1:6" ht="89.25" customHeight="1" hidden="1">
      <c r="A142" s="50">
        <v>41034900</v>
      </c>
      <c r="B142" s="17" t="s">
        <v>53</v>
      </c>
      <c r="C142" s="45"/>
      <c r="D142" s="44"/>
      <c r="E142" s="44"/>
      <c r="F142" s="57">
        <f t="shared" si="3"/>
        <v>0</v>
      </c>
    </row>
    <row r="143" spans="1:6" ht="21.75" customHeight="1" hidden="1">
      <c r="A143" s="50">
        <v>41035000</v>
      </c>
      <c r="B143" s="63" t="s">
        <v>63</v>
      </c>
      <c r="C143" s="45">
        <f>SUM(C144:C154)</f>
        <v>7457100</v>
      </c>
      <c r="D143" s="44"/>
      <c r="E143" s="44"/>
      <c r="F143" s="44">
        <f>SUM(F144:F154)</f>
        <v>7457100</v>
      </c>
    </row>
    <row r="144" spans="1:6" ht="78.75" customHeight="1" hidden="1">
      <c r="A144" s="50">
        <v>41035000</v>
      </c>
      <c r="B144" s="17" t="s">
        <v>180</v>
      </c>
      <c r="C144" s="45">
        <v>467500</v>
      </c>
      <c r="D144" s="44"/>
      <c r="E144" s="44"/>
      <c r="F144" s="57">
        <f t="shared" si="3"/>
        <v>467500</v>
      </c>
    </row>
    <row r="145" spans="1:6" ht="38.25" customHeight="1" hidden="1">
      <c r="A145" s="50">
        <v>41035000</v>
      </c>
      <c r="B145" s="17" t="s">
        <v>181</v>
      </c>
      <c r="C145" s="45">
        <v>4525800</v>
      </c>
      <c r="D145" s="44"/>
      <c r="E145" s="44"/>
      <c r="F145" s="57">
        <f t="shared" si="3"/>
        <v>4525800</v>
      </c>
    </row>
    <row r="146" spans="1:6" ht="46.5" customHeight="1" hidden="1">
      <c r="A146" s="50">
        <v>41035000</v>
      </c>
      <c r="B146" s="17" t="s">
        <v>183</v>
      </c>
      <c r="C146" s="45">
        <v>2082800</v>
      </c>
      <c r="D146" s="44"/>
      <c r="E146" s="44"/>
      <c r="F146" s="57">
        <f t="shared" si="3"/>
        <v>2082800</v>
      </c>
    </row>
    <row r="147" spans="1:6" ht="44.25" customHeight="1" hidden="1">
      <c r="A147" s="50">
        <v>41035000</v>
      </c>
      <c r="B147" s="17" t="s">
        <v>182</v>
      </c>
      <c r="C147" s="45">
        <v>381000</v>
      </c>
      <c r="D147" s="44"/>
      <c r="E147" s="44"/>
      <c r="F147" s="57">
        <f t="shared" si="3"/>
        <v>381000</v>
      </c>
    </row>
    <row r="148" spans="1:6" ht="89.25" customHeight="1" hidden="1">
      <c r="A148" s="50">
        <v>41035000</v>
      </c>
      <c r="B148" s="39" t="s">
        <v>150</v>
      </c>
      <c r="C148" s="45"/>
      <c r="D148" s="44"/>
      <c r="E148" s="44"/>
      <c r="F148" s="57">
        <f t="shared" si="3"/>
        <v>0</v>
      </c>
    </row>
    <row r="149" spans="1:6" ht="45" hidden="1">
      <c r="A149" s="50">
        <v>41035000</v>
      </c>
      <c r="B149" s="39" t="s">
        <v>66</v>
      </c>
      <c r="C149" s="45"/>
      <c r="D149" s="44"/>
      <c r="E149" s="44"/>
      <c r="F149" s="57">
        <f t="shared" si="3"/>
        <v>0</v>
      </c>
    </row>
    <row r="150" spans="1:6" ht="90" hidden="1">
      <c r="A150" s="50">
        <v>41035000</v>
      </c>
      <c r="B150" s="39" t="s">
        <v>59</v>
      </c>
      <c r="C150" s="45"/>
      <c r="D150" s="44"/>
      <c r="E150" s="44"/>
      <c r="F150" s="57">
        <f t="shared" si="3"/>
        <v>0</v>
      </c>
    </row>
    <row r="151" spans="1:6" ht="60" hidden="1">
      <c r="A151" s="50">
        <v>41035000</v>
      </c>
      <c r="B151" s="39" t="s">
        <v>52</v>
      </c>
      <c r="C151" s="45"/>
      <c r="D151" s="44"/>
      <c r="E151" s="44"/>
      <c r="F151" s="57">
        <f t="shared" si="3"/>
        <v>0</v>
      </c>
    </row>
    <row r="152" spans="1:6" ht="45" hidden="1">
      <c r="A152" s="50">
        <v>41035000</v>
      </c>
      <c r="B152" s="39" t="s">
        <v>54</v>
      </c>
      <c r="C152" s="45"/>
      <c r="D152" s="44"/>
      <c r="E152" s="44"/>
      <c r="F152" s="57">
        <f t="shared" si="3"/>
        <v>0</v>
      </c>
    </row>
    <row r="153" spans="1:6" ht="89.25" customHeight="1" hidden="1">
      <c r="A153" s="50">
        <v>41035000</v>
      </c>
      <c r="B153" s="17" t="s">
        <v>161</v>
      </c>
      <c r="C153" s="45"/>
      <c r="D153" s="44"/>
      <c r="E153" s="44"/>
      <c r="F153" s="57">
        <f t="shared" si="3"/>
        <v>0</v>
      </c>
    </row>
    <row r="154" spans="1:6" ht="89.25" customHeight="1" hidden="1">
      <c r="A154" s="50">
        <v>41035000</v>
      </c>
      <c r="B154" s="17" t="s">
        <v>160</v>
      </c>
      <c r="C154" s="45"/>
      <c r="D154" s="44"/>
      <c r="E154" s="44"/>
      <c r="F154" s="57">
        <f t="shared" si="3"/>
        <v>0</v>
      </c>
    </row>
    <row r="155" spans="1:6" ht="100.5" customHeight="1" hidden="1">
      <c r="A155" s="50">
        <v>41035800</v>
      </c>
      <c r="B155" s="17" t="s">
        <v>51</v>
      </c>
      <c r="C155" s="65">
        <v>872100</v>
      </c>
      <c r="D155" s="44"/>
      <c r="E155" s="44"/>
      <c r="F155" s="64">
        <f>C155+D155</f>
        <v>872100</v>
      </c>
    </row>
    <row r="156" spans="1:6" ht="79.5" customHeight="1" hidden="1">
      <c r="A156" s="50">
        <v>41036300</v>
      </c>
      <c r="B156" s="39" t="s">
        <v>172</v>
      </c>
      <c r="C156" s="65"/>
      <c r="D156" s="44"/>
      <c r="E156" s="44"/>
      <c r="F156" s="64">
        <f>C156+D156</f>
        <v>0</v>
      </c>
    </row>
    <row r="157" spans="1:6" ht="185.25" customHeight="1" hidden="1">
      <c r="A157" s="50">
        <v>41036600</v>
      </c>
      <c r="B157" s="39" t="s">
        <v>174</v>
      </c>
      <c r="C157" s="65"/>
      <c r="D157" s="44"/>
      <c r="E157" s="44"/>
      <c r="F157" s="64">
        <f>C157+D157</f>
        <v>0</v>
      </c>
    </row>
    <row r="158" spans="1:6" ht="89.25" customHeight="1" hidden="1">
      <c r="A158" s="46">
        <v>43000000</v>
      </c>
      <c r="B158" s="40" t="s">
        <v>28</v>
      </c>
      <c r="C158" s="45">
        <f>C159</f>
        <v>0</v>
      </c>
      <c r="D158" s="45">
        <f>D159</f>
        <v>0</v>
      </c>
      <c r="E158" s="45">
        <f>E159</f>
        <v>0</v>
      </c>
      <c r="F158" s="57">
        <f>C158+D158</f>
        <v>0</v>
      </c>
    </row>
    <row r="159" spans="1:6" ht="89.25" customHeight="1" hidden="1">
      <c r="A159" s="50">
        <v>43010000</v>
      </c>
      <c r="B159" s="41" t="s">
        <v>62</v>
      </c>
      <c r="C159" s="45"/>
      <c r="D159" s="44"/>
      <c r="E159" s="44"/>
      <c r="F159" s="57">
        <f t="shared" si="3"/>
        <v>0</v>
      </c>
    </row>
    <row r="160" spans="1:6" s="9" customFormat="1" ht="18" customHeight="1" hidden="1">
      <c r="A160" s="15">
        <v>50000000</v>
      </c>
      <c r="B160" s="23" t="s">
        <v>26</v>
      </c>
      <c r="C160" s="43">
        <f aca="true" t="shared" si="4" ref="C160:E161">C161</f>
        <v>0</v>
      </c>
      <c r="D160" s="43">
        <f t="shared" si="4"/>
        <v>686700</v>
      </c>
      <c r="E160" s="43">
        <f t="shared" si="4"/>
        <v>0</v>
      </c>
      <c r="F160" s="57">
        <f t="shared" si="3"/>
        <v>686700</v>
      </c>
    </row>
    <row r="161" spans="1:6" ht="19.5" customHeight="1" hidden="1">
      <c r="A161" s="54">
        <v>50100000</v>
      </c>
      <c r="B161" s="42" t="s">
        <v>33</v>
      </c>
      <c r="C161" s="45">
        <f t="shared" si="4"/>
        <v>0</v>
      </c>
      <c r="D161" s="45">
        <f t="shared" si="4"/>
        <v>686700</v>
      </c>
      <c r="E161" s="45">
        <f t="shared" si="4"/>
        <v>0</v>
      </c>
      <c r="F161" s="58">
        <f t="shared" si="3"/>
        <v>686700</v>
      </c>
    </row>
    <row r="162" spans="1:6" ht="51" customHeight="1" hidden="1">
      <c r="A162" s="50">
        <v>50110000</v>
      </c>
      <c r="B162" s="30" t="s">
        <v>22</v>
      </c>
      <c r="C162" s="45"/>
      <c r="D162" s="44">
        <f>500000+186700</f>
        <v>686700</v>
      </c>
      <c r="E162" s="44"/>
      <c r="F162" s="57">
        <f t="shared" si="3"/>
        <v>686700</v>
      </c>
    </row>
    <row r="163" spans="1:6" ht="21.75" customHeight="1">
      <c r="A163" s="67" t="s">
        <v>195</v>
      </c>
      <c r="B163" s="30"/>
      <c r="C163" s="45"/>
      <c r="D163" s="44"/>
      <c r="E163" s="44"/>
      <c r="F163" s="57"/>
    </row>
    <row r="164" spans="1:6" ht="16.5" customHeight="1">
      <c r="A164" s="96" t="s">
        <v>23</v>
      </c>
      <c r="B164" s="96"/>
      <c r="C164" s="45">
        <v>-3283900</v>
      </c>
      <c r="D164" s="45">
        <v>0</v>
      </c>
      <c r="E164" s="45">
        <v>0</v>
      </c>
      <c r="F164" s="57">
        <f>C164+D164</f>
        <v>-3283900</v>
      </c>
    </row>
    <row r="165" spans="1:7" ht="19.5" customHeight="1" hidden="1">
      <c r="A165" s="87" t="s">
        <v>175</v>
      </c>
      <c r="B165" s="87"/>
      <c r="C165" s="82">
        <f>C116+C84+C9+C160</f>
        <v>437633600</v>
      </c>
      <c r="D165" s="82">
        <f>D116+D84+D9+D160</f>
        <v>80850781</v>
      </c>
      <c r="E165" s="82">
        <f>E116+E84+E9+E160</f>
        <v>48332400</v>
      </c>
      <c r="F165" s="83">
        <f>C165+D165</f>
        <v>518484381</v>
      </c>
      <c r="G165" s="81"/>
    </row>
    <row r="166" spans="1:14" s="12" customFormat="1" ht="70.5" customHeight="1">
      <c r="A166" s="94" t="s">
        <v>192</v>
      </c>
      <c r="B166" s="95"/>
      <c r="C166" s="95"/>
      <c r="D166" s="95"/>
      <c r="E166" s="85" t="s">
        <v>193</v>
      </c>
      <c r="F166" s="86"/>
      <c r="G166" s="11"/>
      <c r="M166" s="13"/>
      <c r="N166" s="14"/>
    </row>
    <row r="167" spans="1:14" s="12" customFormat="1" ht="58.5" customHeight="1">
      <c r="A167" s="69"/>
      <c r="B167" s="69"/>
      <c r="C167" s="70"/>
      <c r="D167" s="70"/>
      <c r="E167" s="70"/>
      <c r="F167" s="71"/>
      <c r="G167" s="11"/>
      <c r="M167" s="13"/>
      <c r="N167" s="14"/>
    </row>
    <row r="168" spans="1:6" ht="15">
      <c r="A168" s="72"/>
      <c r="B168" s="3"/>
      <c r="C168" s="2"/>
      <c r="D168" s="2"/>
      <c r="E168" s="2"/>
      <c r="F168" s="7"/>
    </row>
    <row r="169" spans="1:6" ht="15">
      <c r="A169" s="72"/>
      <c r="B169" s="73"/>
      <c r="C169" s="74"/>
      <c r="D169" s="2"/>
      <c r="E169" s="2"/>
      <c r="F169" s="7"/>
    </row>
    <row r="170" spans="1:6" ht="15">
      <c r="A170" s="72"/>
      <c r="B170" s="75"/>
      <c r="C170" s="74"/>
      <c r="D170" s="2"/>
      <c r="E170" s="2"/>
      <c r="F170" s="7"/>
    </row>
    <row r="171" spans="1:6" ht="15">
      <c r="A171" s="72"/>
      <c r="B171" s="3"/>
      <c r="C171" s="74"/>
      <c r="D171" s="2"/>
      <c r="E171" s="2"/>
      <c r="F171" s="7"/>
    </row>
    <row r="172" spans="1:6" ht="15">
      <c r="A172" s="72"/>
      <c r="B172" s="76"/>
      <c r="C172" s="2"/>
      <c r="D172" s="74"/>
      <c r="E172" s="2"/>
      <c r="F172" s="7"/>
    </row>
    <row r="173" spans="1:6" ht="28.5" customHeight="1">
      <c r="A173" s="72"/>
      <c r="B173" s="77"/>
      <c r="C173" s="2"/>
      <c r="D173" s="74"/>
      <c r="E173" s="2"/>
      <c r="F173" s="7"/>
    </row>
    <row r="174" spans="1:6" ht="15">
      <c r="A174" s="72"/>
      <c r="B174" s="77"/>
      <c r="C174" s="2"/>
      <c r="D174" s="74"/>
      <c r="E174" s="2"/>
      <c r="F174" s="7"/>
    </row>
    <row r="175" spans="1:6" ht="15">
      <c r="A175" s="72"/>
      <c r="B175" s="3"/>
      <c r="C175" s="2"/>
      <c r="D175" s="74"/>
      <c r="E175" s="2"/>
      <c r="F175" s="7"/>
    </row>
    <row r="176" spans="1:6" ht="15">
      <c r="A176" s="72"/>
      <c r="B176" s="3"/>
      <c r="C176" s="92"/>
      <c r="D176" s="92"/>
      <c r="E176" s="2"/>
      <c r="F176" s="7"/>
    </row>
    <row r="177" spans="1:6" ht="15">
      <c r="A177" s="72"/>
      <c r="B177" s="3"/>
      <c r="C177" s="8"/>
      <c r="D177" s="8"/>
      <c r="E177" s="2"/>
      <c r="F177" s="7"/>
    </row>
    <row r="178" spans="1:6" ht="15">
      <c r="A178" s="72"/>
      <c r="B178" s="3"/>
      <c r="C178" s="8"/>
      <c r="D178" s="8"/>
      <c r="E178" s="2"/>
      <c r="F178" s="7"/>
    </row>
    <row r="179" spans="1:6" ht="15">
      <c r="A179" s="72"/>
      <c r="B179" s="3"/>
      <c r="C179" s="92"/>
      <c r="D179" s="92"/>
      <c r="E179" s="2"/>
      <c r="F179" s="7"/>
    </row>
    <row r="180" spans="1:6" ht="15.75">
      <c r="A180" s="72"/>
      <c r="B180" s="3"/>
      <c r="C180" s="78"/>
      <c r="D180" s="78"/>
      <c r="E180" s="78"/>
      <c r="F180" s="78"/>
    </row>
    <row r="181" spans="1:6" ht="15">
      <c r="A181" s="72"/>
      <c r="B181" s="3"/>
      <c r="C181" s="2"/>
      <c r="D181" s="2"/>
      <c r="E181" s="2"/>
      <c r="F181" s="7"/>
    </row>
    <row r="182" spans="1:6" ht="12.75">
      <c r="A182" s="72"/>
      <c r="B182" s="79"/>
      <c r="C182" s="80"/>
      <c r="D182" s="80"/>
      <c r="E182" s="80"/>
      <c r="F182" s="80"/>
    </row>
    <row r="183" spans="1:6" ht="12.75">
      <c r="A183" s="72"/>
      <c r="B183" s="79"/>
      <c r="C183" s="80"/>
      <c r="D183" s="80"/>
      <c r="E183" s="80"/>
      <c r="F183" s="80"/>
    </row>
    <row r="184" spans="1:6" ht="12.75">
      <c r="A184" s="72"/>
      <c r="B184" s="79"/>
      <c r="C184" s="80"/>
      <c r="D184" s="80"/>
      <c r="E184" s="80"/>
      <c r="F184" s="80"/>
    </row>
    <row r="185" spans="1:6" ht="12.75">
      <c r="A185" s="72"/>
      <c r="B185" s="79"/>
      <c r="C185" s="80"/>
      <c r="D185" s="80"/>
      <c r="E185" s="80"/>
      <c r="F185" s="80"/>
    </row>
    <row r="186" spans="1:6" ht="12.75">
      <c r="A186" s="72"/>
      <c r="B186" s="79"/>
      <c r="C186" s="80"/>
      <c r="D186" s="80"/>
      <c r="E186" s="80"/>
      <c r="F186" s="80"/>
    </row>
  </sheetData>
  <sheetProtection/>
  <mergeCells count="16">
    <mergeCell ref="D6:E6"/>
    <mergeCell ref="C179:D179"/>
    <mergeCell ref="C176:D176"/>
    <mergeCell ref="A97:A98"/>
    <mergeCell ref="A166:D166"/>
    <mergeCell ref="A164:B164"/>
    <mergeCell ref="F6:F7"/>
    <mergeCell ref="E166:F166"/>
    <mergeCell ref="A165:B165"/>
    <mergeCell ref="D1:F1"/>
    <mergeCell ref="D2:F2"/>
    <mergeCell ref="D3:F3"/>
    <mergeCell ref="A4:F4"/>
    <mergeCell ref="A6:A7"/>
    <mergeCell ref="B6:B7"/>
    <mergeCell ref="C6:C7"/>
  </mergeCells>
  <printOptions horizontalCentered="1"/>
  <pageMargins left="0.7874015748031497" right="0" top="0.63" bottom="0.46" header="0.42" footer="0"/>
  <pageSetup horizontalDpi="600" verticalDpi="600" orientation="portrait" paperSize="9" scale="76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2013-11-07T09:09:18Z</cp:lastPrinted>
  <dcterms:created xsi:type="dcterms:W3CDTF">2002-01-05T08:05:46Z</dcterms:created>
  <dcterms:modified xsi:type="dcterms:W3CDTF">2013-11-14T12:39:23Z</dcterms:modified>
  <cp:category/>
  <cp:version/>
  <cp:contentType/>
  <cp:contentStatus/>
</cp:coreProperties>
</file>