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Бюджет на 2021\ПАСПОРТА\ЗВІТИ 2020\ДРУК\"/>
    </mc:Choice>
  </mc:AlternateContent>
  <bookViews>
    <workbookView xWindow="0" yWindow="0" windowWidth="23040" windowHeight="9192"/>
  </bookViews>
  <sheets>
    <sheet name="Звіт Паспорт 2080 за 2020" sheetId="1" r:id="rId1"/>
  </sheet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2" i="1" l="1"/>
  <c r="J62" i="1" s="1"/>
  <c r="J56" i="1" l="1"/>
  <c r="K55" i="1"/>
  <c r="J55" i="1"/>
  <c r="G56" i="1"/>
  <c r="G57" i="1"/>
  <c r="G55" i="1"/>
  <c r="J40" i="1" l="1"/>
  <c r="I40" i="1"/>
  <c r="K40" i="1" s="1"/>
  <c r="J39" i="1"/>
  <c r="I39" i="1"/>
  <c r="G41" i="1"/>
  <c r="F41" i="1"/>
  <c r="H40" i="1"/>
  <c r="H39" i="1"/>
  <c r="D41" i="1"/>
  <c r="E41" i="1"/>
  <c r="C41" i="1"/>
  <c r="E40" i="1"/>
  <c r="E39" i="1"/>
  <c r="I41" i="1" l="1"/>
  <c r="J41" i="1"/>
  <c r="H41" i="1"/>
  <c r="K41" i="1"/>
  <c r="K39" i="1"/>
  <c r="I30" i="1"/>
  <c r="H30" i="1"/>
  <c r="G31" i="1" l="1"/>
  <c r="F31" i="1"/>
  <c r="J29" i="1"/>
  <c r="I29" i="1"/>
  <c r="D31" i="1"/>
  <c r="E31" i="1"/>
  <c r="E30" i="1"/>
  <c r="K30" i="1" s="1"/>
  <c r="E29" i="1"/>
  <c r="C31" i="1"/>
  <c r="K61" i="1" l="1"/>
  <c r="L61" i="1"/>
  <c r="M61" i="1" s="1"/>
  <c r="K62" i="1"/>
  <c r="L62" i="1"/>
  <c r="L60" i="1"/>
  <c r="K60" i="1"/>
  <c r="M60" i="1" s="1"/>
  <c r="M56" i="1"/>
  <c r="M57" i="1"/>
  <c r="L56" i="1"/>
  <c r="L57" i="1"/>
  <c r="K56" i="1"/>
  <c r="K57" i="1"/>
  <c r="L55" i="1"/>
  <c r="M55" i="1"/>
  <c r="M62" i="1" l="1"/>
  <c r="G61" i="1"/>
  <c r="G62" i="1"/>
  <c r="G60" i="1"/>
  <c r="L51" i="1"/>
  <c r="L52" i="1"/>
  <c r="K51" i="1"/>
  <c r="K52" i="1"/>
  <c r="M52" i="1" s="1"/>
  <c r="L50" i="1"/>
  <c r="K50" i="1"/>
  <c r="M50" i="1" l="1"/>
  <c r="M51" i="1"/>
  <c r="J52" i="1"/>
  <c r="G52" i="1"/>
  <c r="J31" i="1" l="1"/>
  <c r="I31" i="1"/>
  <c r="H31" i="1"/>
  <c r="H29" i="1"/>
  <c r="K29" i="1" s="1"/>
  <c r="K31" i="1" l="1"/>
</calcChain>
</file>

<file path=xl/sharedStrings.xml><?xml version="1.0" encoding="utf-8"?>
<sst xmlns="http://schemas.openxmlformats.org/spreadsheetml/2006/main" count="148" uniqueCount="99">
  <si>
    <t>ЗАТВЕРДЖЕНО</t>
  </si>
  <si>
    <t>Наказ Міністерства фінансів України</t>
  </si>
  <si>
    <t>26 серпня 2014 року № 836</t>
  </si>
  <si>
    <t>(у редакції наказу Міністерства фінансів України</t>
  </si>
  <si>
    <t>від 29 грудня 2018 року № 1209)</t>
  </si>
  <si>
    <t>ЗВІТ</t>
  </si>
  <si>
    <t>1.</t>
  </si>
  <si>
    <t>2.</t>
  </si>
  <si>
    <t>(найменування відповідального виконавця)</t>
  </si>
  <si>
    <t>3.</t>
  </si>
  <si>
    <t>4. Цілі державної політики, на досягнення яких спрямовано реалізацію бюджетної програми</t>
  </si>
  <si>
    <t>№ з/п</t>
  </si>
  <si>
    <t>Ціль державної політики</t>
  </si>
  <si>
    <t>6. Завдання бюджетної програми</t>
  </si>
  <si>
    <t>Завдання</t>
  </si>
  <si>
    <t>7. Видатки (надані кредити з бюджету) та напрями використання бюджетних коштів за бюджетною програмою</t>
  </si>
  <si>
    <t>гривень</t>
  </si>
  <si>
    <t>№</t>
  </si>
  <si>
    <t>Напрями використання бюджетних коштів*</t>
  </si>
  <si>
    <t>Затверджено у паспорті бюджетної програми</t>
  </si>
  <si>
    <t>Касові видатки (надані кредити з бюджету)</t>
  </si>
  <si>
    <t>Відхилення</t>
  </si>
  <si>
    <t>з/п</t>
  </si>
  <si>
    <t>загальний фонд</t>
  </si>
  <si>
    <t>спеціальний фонд</t>
  </si>
  <si>
    <t>усього</t>
  </si>
  <si>
    <t>Усього</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</si>
  <si>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</si>
  <si>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 регіональної програми</t>
  </si>
  <si>
    <t>9. Результативні показники бюджетної програми та аналіз їх виконання</t>
  </si>
  <si>
    <t>Показники</t>
  </si>
  <si>
    <t>Одиниця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</si>
  <si>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</si>
  <si>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</si>
  <si>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</si>
  <si>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продукту</t>
  </si>
  <si>
    <t>ефективності</t>
  </si>
  <si>
    <t>якості</t>
  </si>
  <si>
    <r>
      <t xml:space="preserve">* </t>
    </r>
    <r>
      <rPr>
        <sz val="10"/>
        <color theme="1"/>
        <rFont val="Times New Roman"/>
        <family val="1"/>
        <charset val="204"/>
      </rPr>
      <t>Зазначаються всі напрями використання бюджетних коштів, затверджені у паспорті бюджетної програми.</t>
    </r>
  </si>
  <si>
    <t>0700000</t>
  </si>
  <si>
    <t>0710000</t>
  </si>
  <si>
    <t>Управління охорони здоров'я Чернігівської міської ради</t>
  </si>
  <si>
    <t>Удосконалення організації регіональної системи охорони здоров’я, спрямованої на збереження та зміцнення  здоров’я, підвищення якості та тривалості життя населення та зниження рівня захворюваності</t>
  </si>
  <si>
    <t>0712080</t>
  </si>
  <si>
    <t>0821</t>
  </si>
  <si>
    <t>Амбулаторно-поліклінічна допомога наседленню, крім первинної медичної допомоги</t>
  </si>
  <si>
    <r>
      <t xml:space="preserve">5. Мета бюджетної програми </t>
    </r>
    <r>
      <rPr>
        <sz val="12"/>
        <color theme="1"/>
        <rFont val="Times New Roman"/>
        <family val="1"/>
        <charset val="204"/>
      </rPr>
      <t>Підвищення рівня надання медичної допомоги та збереження здоров'я населення</t>
    </r>
  </si>
  <si>
    <t>Забезпечення надання населенню амбулаторно-поліклінічної допомоги, крім первинної медичної допомоги</t>
  </si>
  <si>
    <t>Надання населенню амбулаторно-поліклінічної допомоги, крім первинної медичної допомоги</t>
  </si>
  <si>
    <t>кількість закладів охорони здоров'я</t>
  </si>
  <si>
    <t>кількість штатних одиниць</t>
  </si>
  <si>
    <t>кількість ліжок в денних стаціонарах</t>
  </si>
  <si>
    <t>обсяг видатків придбання обладнання</t>
  </si>
  <si>
    <t>од</t>
  </si>
  <si>
    <t>грн</t>
  </si>
  <si>
    <t>зведення планів по мережі, штатах і контингентах установ, що фінасуються з місцевих бюджетів</t>
  </si>
  <si>
    <t>кількість лікарських відвідувань</t>
  </si>
  <si>
    <t>кількість ліжко-днів в денних стаціонарах</t>
  </si>
  <si>
    <t>кількість одиниць придбаного обладнання</t>
  </si>
  <si>
    <t>тис.од</t>
  </si>
  <si>
    <t>звіт по формі первинно-облікової документації ф 039/о</t>
  </si>
  <si>
    <t>кошторис</t>
  </si>
  <si>
    <t>завантаженість ліжкового фонду в денних стаціонарах</t>
  </si>
  <si>
    <t>середній термін перебування на лікуванні в денному стаціонарі 1 хворого</t>
  </si>
  <si>
    <t>середні видатки на придбання одиниці обладнання</t>
  </si>
  <si>
    <t>дн</t>
  </si>
  <si>
    <t>норматив на рік</t>
  </si>
  <si>
    <t>розрахунок (кількість ліжко-днів/кількість пролікованих хворих)</t>
  </si>
  <si>
    <t>розрахунковий показник</t>
  </si>
  <si>
    <t>рівень виявлення захворювань на ранніх стадіях</t>
  </si>
  <si>
    <t>%</t>
  </si>
  <si>
    <t>прогноз/звіт</t>
  </si>
  <si>
    <t>про виконання паспорта бюджетної програми місцевого бюджету на _2020_ рік</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</si>
  <si>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</si>
  <si>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</si>
  <si>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</si>
  <si>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</si>
  <si>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</si>
  <si>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</si>
  <si>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</si>
  <si>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2080</t>
  </si>
  <si>
    <t>Заступник начальника управління охорони здоров'я Чернігівської міської ради</t>
  </si>
  <si>
    <t>О. О. Малець</t>
  </si>
  <si>
    <t>(підпис)</t>
  </si>
  <si>
    <t>(ініціали/ініціал, прізвище)</t>
  </si>
  <si>
    <t>Головний спеціаліст- бухгалтер</t>
  </si>
  <si>
    <t>О. В. Гавриленко</t>
  </si>
  <si>
    <t>у тому числі: на запобігання виникненню, поширенню локалізації та ліквідації на території м.Чернігова гострої респіраторної хвороби COVID19</t>
  </si>
  <si>
    <t>Програма реалізації громадського бюджету (бюджету участі) у місті Чернігові  на 2016-2020 роки" затверджена рішенням Чернігівської   міської ради від 28.12.2015 № 2/VII - 5</t>
  </si>
  <si>
    <t>Програма забезпечення діяльності та виконання доручень виборців депутатами Чернігівської міської ради на 2020 рік, затверджена рішенням міської ради від 28.11.2019 № 48/VII - 23</t>
  </si>
  <si>
    <t>Протягом року проводились заходи з оптимізації видатків, урегулювання штатних посад у відділеннях первинної та вторинної меддопомоги, і по підрозділах з надання вторинної допомоги  відбулось скорочення штатних посад на 282,75 посад., в тому числі КНП "Дитяча поліклініка № 1" ЧМР - 116,5 посад, КНП "Дитяча поліклініка № 2" - 166,25  В результаті проведення торгів по закупівлі обладнання  отримано економію  13 060,6грн, в т. ч. по Програмі Громадського бюджету - 8 793,6грн.</t>
  </si>
  <si>
    <t>Через запровадження карантинних заходів у зв'язку з пандемією коронавірусного захворювання COVID-19 кількість лікарських відвідувань скоротилась майже на 67%, та кількість ліжко-днів у денних стаціонарах не досягає 2%, так як відділення денних стаціонарів повноцінно працювали лише у січні-лютому,-березні 2020 року до моменту запровадження карантину. Закладами було придбано 6 одиниць медичного обладнання (три стерилізатори повітряні замість двох) згідно з бюджетними призначеннями та 10 одиниць (додатково 2 од на зекономлені кошти після проведення основних закупівель) столиків пеленальних згідно з програмою реалізації громадського бюджету</t>
  </si>
  <si>
    <t xml:space="preserve">У зв'язку з дією  карантинних заходів через  пандемію коронавірусного захворювання COVID-19 лікування в денних стаціонарах проводилось лише до моменту запровадження каратнинних заходів, тобто з початку року до середини березня. А тому показники завантаженості ліжкового фонду  виконані лише на 20%. Середні видатки на  придбання одиниці обладнання знизились на 8 129 грн в результаті того, що за суму езекономлених за підсумками торгів коштів було придбано додатково 2 одиниці обладнання. </t>
  </si>
  <si>
    <t>відсоток придбаного обладнання у співвідношенні до запланованого</t>
  </si>
  <si>
    <t>понад 100</t>
  </si>
  <si>
    <t>Показники якості виконані</t>
  </si>
  <si>
    <t xml:space="preserve">Результативні показники затрат знижені з прогнозованими в результаті проведення оптимізації видатків закладів (скорочення посад) , а по спеціальному фонду - отримано економію при купівлі в результаті проведення торгів. Результативні показники продукту нижче прогнозованих по кількості відвідувань та кількості ліжко-днів  в денних стаціонарах через запровадження карантинних заходів у зв'язку з пандемією коронавірусного захворювання COVID-19.Кількість одиниць придбаного обладнання  збільшилась, у зв'язку  з можливістю проведення додаткової закупівлі обладнання  згідно з Програмою реалізації громадського бюджету за кошти отриманої економії в результаті проведення торгів. </t>
  </si>
  <si>
    <r>
      <t xml:space="preserve">Відхилення касових видатків  до затверджених обсягів по загальному фонду за 2020 рік складає 3 942 326 грн.  З них без врахування видатків по проєкту Громадського бюджету  3 911 257,6 грн.     В тому числі  в результаті проведення змін у штатному розписі (скорочення)отримано економію із оплати праці з нарахуваннями  в сумі 2 677 598,0 грн (заробітна плата - 2 083 302,0 грн та нарахування на оплату праці 594 295,8грн. Зекономлено кошти призначень </t>
    </r>
    <r>
      <rPr>
        <b/>
        <sz val="11.5"/>
        <color theme="1"/>
        <rFont val="Times New Roman"/>
        <family val="1"/>
        <charset val="204"/>
      </rPr>
      <t xml:space="preserve"> </t>
    </r>
    <r>
      <rPr>
        <sz val="11.5"/>
        <color theme="1"/>
        <rFont val="Times New Roman"/>
        <family val="1"/>
        <charset val="204"/>
      </rPr>
      <t>по Оплаті комунальних послуг та енергоносіїв в сумі 1 212 548,3грн. В тому числі економія по Оплаті за теплопостачання - 142 976 грн;  Оплата водопостачання та водовідведення - 155 224 грн,  Оплата електроенергії - 261 419,9 грн,  Оплата природного газу - 648 137,5 грн, оплата інших енергоносіїв та інших комунальних послуг - 4 790,5грн.  Економію з енергоносіїв отримано в результаті зниження тарифів протягом 2020 року та завдяки сприятливим погоднім умовам (теплопостачання та приридний газ) Також зекономлено кошти на видатки на відрядження - 4 551,6грн,  зекономлено витрати на придбання предметів, матеріалів, інвентаря - 1 233 грн, видатки на медикаменти та перев'язувальні матеріали - 7 624,7грн., інші виплати населенню (призначення на оплату для оздоровлення дітей в реабілітаційному центрі "Відродження"- недостатність для путівки) -5 245,8грн та   на інші витрати 2456,2грн.   Передбачені кошти спеціального фонду 398 000,0грн спрямовані на придбання обладнання, і, в результаті проведення торгів із закупівлі обладнання витрачено393 733,0грн та   зекономлено  4 267,0грн грн. Крім того, дитячі поліклініки у 2020 році приймали участь у " Програма реалізації громадського бюджету (бюджету участі) у місті Чернігові  на 2016-2020 роки"  по Проєкту № 63 «Відкидні сповивальні столики та стільчики в дитячих поліклініках Чернігова». Програмою було передбачено видатки по загальному фонду в сумі 50 500,0грн, а використано 19 431,6 грн. Всі пункти Проєкту виконано, а так як виконувались без залучення сторонніх організацій, то зекономили 31 068,грн бюджетних коштів. По спеціальному фонду за даною програмою передбачались видатки в сумі 80 000,0грн. На виконання було витрачено 71 206,4грн. В результаті проведених торгів економія склала 8 793,6грн</t>
    </r>
  </si>
  <si>
    <r>
      <t xml:space="preserve">10. Узагальнений висновок про виконання бюджетної програми.  </t>
    </r>
    <r>
      <rPr>
        <sz val="11.5"/>
        <color theme="1"/>
        <rFont val="Times New Roman"/>
        <family val="1"/>
        <charset val="204"/>
      </rPr>
      <t>Даною бюджетною програмою передбачено утримання КНП "Дитяча поліклініка № 1" ЧМР та КНП "Дитяча поліклініка № 2" ЧМР Даними закладами протягом 2020 року витрачено на утримання  15 876 344,0   грн по загальному фонду. При цьому в результаті проведення оптимізації, а саме скорочення штатних посад на 116,5 од економія з оплати праці у</t>
    </r>
    <r>
      <rPr>
        <u/>
        <sz val="11.5"/>
        <color theme="1"/>
        <rFont val="Times New Roman"/>
        <family val="1"/>
        <charset val="204"/>
      </rPr>
      <t xml:space="preserve"> КНП "Дитяча поліклініка № 1" ЧМР</t>
    </r>
    <r>
      <rPr>
        <sz val="11.5"/>
        <color theme="1"/>
        <rFont val="Times New Roman"/>
        <family val="1"/>
        <charset val="204"/>
      </rPr>
      <t xml:space="preserve"> склала 1 435 264,7 грн. З оплати за комунальні послуги та енергоносії економія КНП "Дитяча поліклініка № 1" ЧМР становить 214 656,2 грн, в т.ч. з Оплати теплопостачання  104 300,6 грн, з оплати електроенергії - 101 185,0 грн, оплати за водопостачання та водовідведення - 6 575,5грн, Оплата інших енергоносіїв та інших комунальних послуг - 2 595,0грн, Інші виплати населенню (призначення на оплату для оздоровлення дітей в реабілітаційному центрі "Відродження"- недостатність для оплати путівки) - 3 278,1грн інші видатки - 663,0грн. </t>
    </r>
    <r>
      <rPr>
        <u/>
        <sz val="11.5"/>
        <color theme="1"/>
        <rFont val="Times New Roman"/>
        <family val="1"/>
        <charset val="204"/>
      </rPr>
      <t>КНП "Дитяча поліклініка № 2" ЧМР в</t>
    </r>
    <r>
      <rPr>
        <sz val="11.5"/>
        <color theme="1"/>
        <rFont val="Times New Roman"/>
        <family val="1"/>
        <charset val="204"/>
      </rPr>
      <t xml:space="preserve"> результаті проведення оптимізації видатків, урегулювання кількості штатних посад у первинній та вторинній ланці надання медичної допомоги, у відділеннях вторинної медичної допомоги було проведено скорочення  116 ,25 штатних посад .   Отримано  економія з оплати праці  1 242 333,3 грн , з  </t>
    </r>
    <r>
      <rPr>
        <b/>
        <sz val="11.5"/>
        <color theme="1"/>
        <rFont val="Times New Roman"/>
        <family val="1"/>
        <charset val="204"/>
      </rPr>
      <t xml:space="preserve">Оплати за </t>
    </r>
    <r>
      <rPr>
        <sz val="11.5"/>
        <color theme="1"/>
        <rFont val="Times New Roman"/>
        <family val="1"/>
        <charset val="204"/>
      </rPr>
      <t>енергоносії  зеоконмлено  997 892,1грн, з них оплата теплопостачання -  38 675,6грн. оплата за природний газ -  648 137,8 грн. оплата за елекроенергію -  160 234,8ггрн, оплата водопостачання та водовідведення -   148 648,6грн. Оплата інших енергоносіїв та інших комунальних послуг - 2 195,5грн,  Також цим закладом отримано економію по видатках на відрядження в сумі 4550 грн,  Інші виплати населенню (призначення на оплату для оздоровлення дітей в реабілітаційному центрі "Відродження"- недостатність для оплати путівки) - 1 967,6 грн та  залишки невикористаних коштів  по всіх інших напрямках склали  9 591 грн. Спеціальним фондом передбачались видатки КНП "Дитяча поліклініка № 1" ЧМР  в сумі 35 000грн для придбання   трьох Стерилізаторів повітряних ГП-40, які і було придбано. Для КНП "Дитяча поліклініка № 2" ЧМР як передбачалось  планом (363 000 грн) було придбано Офтальмоскоп налобний та Комп»ютерний електроенцефалограф Brain Test  При цьому під час торгів економія коштів склала 4 267 грн. та придбано Ультразвуковий пристрій для дезинфекції працівників , задіяних в заборі біологічних зразків на перевірку захворювання на коронавірусну хворобу за 29 000грн по програмі забезпечення діяльності та виконання доручень виборців депутатами Чернігівської міської ради на 2020 рік. Крім того обидва заклади у 2020 році приймали участь у " Програма реалізації громадського бюджету (бюджету участі) у місті Чернігові  на 2016-2020 роки"  по Проєкту № 63 «Відкидні сповивальні столики та стільчики в дитячих поліклініках Чернігова». Програмою було передбачено  встановлення в приміщеннях для кожного  закладу по 4 пеленальних столики (видатки по загальному фонду в сумі 50 500,0грн по спеціальному 80 000,0 грн) Закладами всі пункти Програми виконані, при цьому зекономлено 31 068,0грн по загальному фонду. По спеціальному фонду  в результаті проведення закладами торгів  було  отримано економію та за цей рахунок додатково придбано ще 2 пеленальних столики.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</si>
</sst>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
  </numFmts>
  <fonts count="15" x14ac:knownFonts="1">
    <font>
      <sz val="11"/>
      <color theme="1"/>
      <name val="Calibri"/>
      <family val="2"/>
      <charset val="204"/>
      <scheme val="minor"/>
    </font>
    <font>
      <sz val="12"/>
      <color theme="1"/>
      <name val="Times New Roman"/>
      <family val="1"/>
      <charset val="204"/>
    </font>
    <font>
      <b/>
      <sz val="13.5"/>
      <color theme="1"/>
      <name val="Times New Roman"/>
      <family val="1"/>
      <charset val="204"/>
    </font>
    <font>
      <sz val="10"/>
      <color theme="1"/>
      <name val="Times New Roman"/>
      <family val="1"/>
      <charset val="204"/>
    </font>
    <font>
      <b/>
      <sz val="12"/>
      <color theme="1"/>
      <name val="Times New Roman"/>
      <family val="1"/>
      <charset val="204"/>
    </font>
    <font>
      <sz val="11"/>
      <color theme="1"/>
      <name val="Times New Roman"/>
      <family val="1"/>
      <charset val="204"/>
    </font>
    <font>
      <b/>
      <sz val="11"/>
      <color theme="1"/>
      <name val="Times New Roman"/>
      <family val="1"/>
      <charset val="204"/>
    </font>
    <font>
      <u/>
      <sz val="14"/>
      <color theme="1"/>
      <name val="Times New Roman"/>
      <family val="1"/>
      <charset val="204"/>
    </font>
    <font>
      <sz val="14"/>
      <color theme="1"/>
      <name val="Times New Roman"/>
      <family val="1"/>
      <charset val="204"/>
    </font>
    <font>
      <sz val="9"/>
      <color theme="1"/>
      <name val="Times New Roman"/>
      <family val="1"/>
      <charset val="204"/>
    </font>
    <font>
      <sz val="8"/>
      <color theme="1"/>
      <name val="Times New Roman"/>
      <family val="1"/>
      <charset val="204"/>
    </font>
    <font>
      <i/>
      <sz val="10"/>
      <color theme="1"/>
      <name val="Times New Roman"/>
      <family val="1"/>
      <charset val="204"/>
    </font>
    <font>
      <sz val="11.5"/>
      <color theme="1"/>
      <name val="Times New Roman"/>
      <family val="1"/>
      <charset val="204"/>
    </font>
    <font>
      <b/>
      <sz val="11.5"/>
      <color theme="1"/>
      <name val="Times New Roman"/>
      <family val="1"/>
      <charset val="204"/>
    </font>
    <font>
      <u/>
      <sz val="11.5"/>
      <color theme="1"/>
      <name val="Times New Roman"/>
      <family val="1"/>
      <charset val="204"/>
    </font>
  </fonts>
  <fills count="2">
    <fill>
      <patternFill patternType="none"/>
    </fill>
    <fill>
      <patternFill patternType="gray125"/>
    </fill>
  </fills>
  <borders count="18">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5">
    <xf numFmtId="0" fontId="0" fillId="0" borderId="0" xfId="0"/>
    <xf numFmtId="0" fontId="1" fillId="0" borderId="0" xfId="0" applyFont="1" applyAlignment="1">
      <alignment vertical="center" wrapText="1"/>
    </xf>
    <xf numFmtId="0" fontId="0" fillId="0" borderId="0" xfId="0" applyAlignment="1"/>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right"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0" xfId="0" applyAlignment="1">
      <alignment vertical="top" wrapText="1"/>
    </xf>
    <xf numFmtId="0" fontId="6" fillId="0" borderId="0" xfId="0" applyFont="1"/>
    <xf numFmtId="0" fontId="5" fillId="0" borderId="10" xfId="0" applyFont="1" applyBorder="1" applyAlignment="1">
      <alignment horizontal="center" vertical="center" wrapText="1"/>
    </xf>
    <xf numFmtId="164" fontId="1" fillId="0" borderId="11" xfId="0" applyNumberFormat="1" applyFont="1" applyBorder="1" applyAlignment="1">
      <alignment horizontal="center" vertical="center" wrapText="1"/>
    </xf>
    <xf numFmtId="0" fontId="6" fillId="0" borderId="11" xfId="0" applyFont="1" applyBorder="1" applyAlignment="1">
      <alignment horizontal="center" vertical="center" wrapText="1"/>
    </xf>
    <xf numFmtId="164" fontId="5" fillId="0" borderId="11"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2" fillId="0" borderId="0" xfId="0" applyFont="1" applyAlignment="1">
      <alignment horizontal="center" vertical="center"/>
    </xf>
    <xf numFmtId="0" fontId="10" fillId="0" borderId="1" xfId="0" applyFont="1" applyBorder="1" applyAlignment="1">
      <alignment horizontal="center" vertical="center" wrapText="1"/>
    </xf>
    <xf numFmtId="0" fontId="1" fillId="0" borderId="10" xfId="0" applyFont="1" applyBorder="1" applyAlignment="1">
      <alignment horizontal="center" vertical="center" wrapText="1"/>
    </xf>
    <xf numFmtId="49" fontId="7" fillId="0" borderId="0" xfId="0" applyNumberFormat="1" applyFont="1" applyAlignment="1">
      <alignment horizontal="center"/>
    </xf>
    <xf numFmtId="0" fontId="9" fillId="0" borderId="0" xfId="0" applyFont="1" applyAlignment="1">
      <alignment horizontal="center" vertical="top" wrapText="1"/>
    </xf>
    <xf numFmtId="0" fontId="3" fillId="0" borderId="0" xfId="0" applyFont="1" applyAlignment="1">
      <alignment vertical="top" wrapText="1"/>
    </xf>
    <xf numFmtId="0" fontId="7" fillId="0" borderId="0" xfId="0" applyFont="1"/>
    <xf numFmtId="0" fontId="9" fillId="0" borderId="0" xfId="0" applyFont="1" applyAlignment="1">
      <alignment vertical="top" wrapText="1"/>
    </xf>
    <xf numFmtId="49" fontId="7" fillId="0" borderId="0" xfId="0" applyNumberFormat="1" applyFont="1" applyAlignment="1">
      <alignment horizontal="center" wrapText="1"/>
    </xf>
    <xf numFmtId="0" fontId="0" fillId="0" borderId="15" xfId="0" applyBorder="1"/>
    <xf numFmtId="0" fontId="10" fillId="0" borderId="0" xfId="0" applyFont="1" applyAlignment="1">
      <alignment horizontal="center" vertical="top"/>
    </xf>
    <xf numFmtId="164" fontId="11" fillId="0" borderId="11" xfId="0" applyNumberFormat="1" applyFont="1" applyBorder="1" applyAlignment="1">
      <alignment horizontal="center" vertical="center" wrapText="1"/>
    </xf>
    <xf numFmtId="0" fontId="11" fillId="0" borderId="11" xfId="0" applyFont="1" applyBorder="1" applyAlignment="1">
      <alignment horizontal="center" vertical="center" wrapText="1"/>
    </xf>
    <xf numFmtId="164"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3" fillId="0" borderId="0" xfId="0" applyFont="1" applyAlignment="1">
      <alignment wrapText="1"/>
    </xf>
    <xf numFmtId="0" fontId="3" fillId="0" borderId="17" xfId="0" applyFont="1" applyBorder="1" applyAlignment="1">
      <alignment wrapText="1"/>
    </xf>
    <xf numFmtId="165" fontId="5" fillId="0" borderId="11" xfId="0" applyNumberFormat="1" applyFont="1" applyBorder="1" applyAlignment="1">
      <alignment horizontal="center" vertical="center" wrapText="1"/>
    </xf>
    <xf numFmtId="166" fontId="5" fillId="0" borderId="11" xfId="0" applyNumberFormat="1" applyFont="1" applyBorder="1" applyAlignment="1">
      <alignment horizontal="center" vertical="center" wrapText="1"/>
    </xf>
    <xf numFmtId="0" fontId="4"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6" fillId="0" borderId="0" xfId="0" applyFont="1" applyAlignment="1">
      <alignment horizont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top" wrapText="1"/>
    </xf>
    <xf numFmtId="0" fontId="7" fillId="0" borderId="0" xfId="0" applyFont="1" applyAlignment="1">
      <alignment horizontal="center" wrapText="1"/>
    </xf>
    <xf numFmtId="0" fontId="6" fillId="0" borderId="0" xfId="0" applyFont="1" applyAlignment="1">
      <alignment horizontal="center" wrapText="1"/>
    </xf>
    <xf numFmtId="0" fontId="6" fillId="0" borderId="15" xfId="0" applyFont="1" applyBorder="1" applyAlignment="1">
      <alignment horizontal="center"/>
    </xf>
    <xf numFmtId="0" fontId="10" fillId="0" borderId="16" xfId="0" applyFont="1" applyBorder="1" applyAlignment="1">
      <alignment horizontal="center" vertical="top"/>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3"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N77"/>
  <sheetViews>
    <sheetView tabSelected="1" topLeftCell="A64" workbookViewId="0">
      <selection activeCell="A70" sqref="A70:N70"/>
    </sheetView>
  </sheetViews>
  <sheetFormatPr defaultRowHeight="14.4" x14ac:dyDescent="0.3"/>
  <cols>
    <col min="1" max="1" width="3.88671875" customWidth="1"/>
    <col min="2" max="2" width="26.44140625" customWidth="1"/>
    <col min="3" max="3" width="13.6640625" customWidth="1"/>
    <col min="4" max="4" width="15.5546875" customWidth="1"/>
    <col min="5" max="5" width="13" customWidth="1"/>
    <col min="6" max="8" width="12.6640625" customWidth="1"/>
    <col min="9" max="9" width="13.5546875" customWidth="1"/>
    <col min="10" max="10" width="13.6640625" customWidth="1"/>
    <col min="11" max="11" width="13.109375" customWidth="1"/>
    <col min="12" max="12" width="9.5546875" customWidth="1"/>
  </cols>
  <sheetData>
    <row r="1" spans="1:13" ht="24.6" customHeight="1" x14ac:dyDescent="0.3">
      <c r="I1" s="44" t="s">
        <v>0</v>
      </c>
      <c r="J1" s="44"/>
      <c r="K1" s="44"/>
      <c r="L1" s="44"/>
    </row>
    <row r="2" spans="1:13" ht="15.6" x14ac:dyDescent="0.3">
      <c r="A2" s="1"/>
      <c r="I2" s="45" t="s">
        <v>1</v>
      </c>
      <c r="J2" s="45"/>
      <c r="K2" s="45"/>
      <c r="L2" s="45"/>
      <c r="M2" s="2"/>
    </row>
    <row r="3" spans="1:13" ht="21.6" customHeight="1" x14ac:dyDescent="0.3">
      <c r="A3" s="1"/>
      <c r="I3" s="45" t="s">
        <v>2</v>
      </c>
      <c r="J3" s="45"/>
      <c r="K3" s="45"/>
      <c r="L3" s="45"/>
    </row>
    <row r="4" spans="1:13" ht="30" customHeight="1" x14ac:dyDescent="0.3">
      <c r="I4" s="45" t="s">
        <v>3</v>
      </c>
      <c r="J4" s="45"/>
      <c r="K4" s="45"/>
      <c r="L4" s="45"/>
    </row>
    <row r="5" spans="1:13" ht="21" customHeight="1" x14ac:dyDescent="0.3">
      <c r="I5" s="45" t="s">
        <v>4</v>
      </c>
      <c r="J5" s="45"/>
      <c r="K5" s="45"/>
      <c r="L5" s="45"/>
    </row>
    <row r="6" spans="1:13" ht="17.399999999999999" x14ac:dyDescent="0.3">
      <c r="F6" s="21"/>
      <c r="G6" s="21" t="s">
        <v>5</v>
      </c>
    </row>
    <row r="7" spans="1:13" ht="18" customHeight="1" x14ac:dyDescent="0.3">
      <c r="C7" s="64" t="s">
        <v>72</v>
      </c>
      <c r="D7" s="64"/>
      <c r="E7" s="64"/>
      <c r="F7" s="64"/>
      <c r="G7" s="64"/>
      <c r="H7" s="64"/>
      <c r="I7" s="64"/>
      <c r="J7" s="64"/>
      <c r="K7" s="64"/>
      <c r="L7" s="64"/>
    </row>
    <row r="8" spans="1:13" ht="26.4" customHeight="1" x14ac:dyDescent="0.35">
      <c r="A8" s="45" t="s">
        <v>6</v>
      </c>
      <c r="B8" s="24" t="s">
        <v>39</v>
      </c>
      <c r="C8" s="65" t="s">
        <v>41</v>
      </c>
      <c r="D8" s="65"/>
      <c r="E8" s="65"/>
      <c r="F8" s="65"/>
      <c r="G8" s="65"/>
      <c r="H8" s="65"/>
      <c r="I8" s="65"/>
      <c r="J8" s="65"/>
      <c r="K8" s="65"/>
      <c r="L8" s="65">
        <v>2013308</v>
      </c>
      <c r="M8" s="65"/>
    </row>
    <row r="9" spans="1:13" ht="43.95" customHeight="1" x14ac:dyDescent="0.35">
      <c r="A9" s="45"/>
      <c r="B9" s="25" t="s">
        <v>73</v>
      </c>
      <c r="C9" s="26"/>
      <c r="D9" s="27"/>
      <c r="E9" s="66" t="s">
        <v>74</v>
      </c>
      <c r="F9" s="66"/>
      <c r="G9" s="66"/>
      <c r="H9" s="66"/>
      <c r="I9" s="66"/>
      <c r="J9" s="28"/>
      <c r="K9" s="28"/>
      <c r="L9" s="66" t="s">
        <v>75</v>
      </c>
      <c r="M9" s="66"/>
    </row>
    <row r="10" spans="1:13" ht="21.6" customHeight="1" x14ac:dyDescent="0.35">
      <c r="A10" s="45" t="s">
        <v>7</v>
      </c>
      <c r="B10" s="24" t="s">
        <v>40</v>
      </c>
      <c r="C10" s="65" t="s">
        <v>41</v>
      </c>
      <c r="D10" s="65"/>
      <c r="E10" s="65"/>
      <c r="F10" s="65"/>
      <c r="G10" s="65"/>
      <c r="H10" s="65"/>
      <c r="I10" s="65"/>
      <c r="J10" s="65"/>
      <c r="K10" s="65"/>
      <c r="L10" s="65">
        <v>2013308</v>
      </c>
      <c r="M10" s="65"/>
    </row>
    <row r="11" spans="1:13" ht="26.4" customHeight="1" x14ac:dyDescent="0.3">
      <c r="A11" s="45"/>
      <c r="B11" s="25" t="s">
        <v>73</v>
      </c>
      <c r="C11" s="66" t="s">
        <v>8</v>
      </c>
      <c r="D11" s="66"/>
      <c r="E11" s="66"/>
      <c r="F11" s="66"/>
      <c r="G11" s="66"/>
      <c r="H11" s="66"/>
      <c r="I11" s="66"/>
      <c r="J11" s="66"/>
      <c r="K11" s="66"/>
      <c r="L11" s="66" t="s">
        <v>75</v>
      </c>
      <c r="M11" s="66"/>
    </row>
    <row r="12" spans="1:13" ht="39.75" customHeight="1" x14ac:dyDescent="0.35">
      <c r="A12" s="45" t="s">
        <v>9</v>
      </c>
      <c r="B12" s="24" t="s">
        <v>43</v>
      </c>
      <c r="C12" s="24" t="s">
        <v>80</v>
      </c>
      <c r="D12" s="29" t="s">
        <v>44</v>
      </c>
      <c r="E12" s="65" t="s">
        <v>45</v>
      </c>
      <c r="F12" s="65"/>
      <c r="G12" s="65"/>
      <c r="H12" s="65"/>
      <c r="I12" s="65"/>
      <c r="J12" s="65"/>
      <c r="K12" s="65"/>
      <c r="L12" s="67">
        <v>7410100000</v>
      </c>
      <c r="M12" s="67"/>
    </row>
    <row r="13" spans="1:13" ht="87" customHeight="1" x14ac:dyDescent="0.3">
      <c r="A13" s="45"/>
      <c r="B13" s="25" t="s">
        <v>73</v>
      </c>
      <c r="C13" s="25" t="s">
        <v>76</v>
      </c>
      <c r="D13" s="25" t="s">
        <v>77</v>
      </c>
      <c r="E13" s="66" t="s">
        <v>78</v>
      </c>
      <c r="F13" s="66"/>
      <c r="G13" s="66"/>
      <c r="H13" s="66"/>
      <c r="I13" s="66"/>
      <c r="J13" s="66"/>
      <c r="K13" s="66"/>
      <c r="L13" s="66" t="s">
        <v>79</v>
      </c>
      <c r="M13" s="66"/>
    </row>
    <row r="14" spans="1:13" ht="17.399999999999999" customHeight="1" thickBot="1" x14ac:dyDescent="0.35">
      <c r="A14" s="40" t="s">
        <v>10</v>
      </c>
      <c r="B14" s="40"/>
      <c r="C14" s="40"/>
      <c r="D14" s="40"/>
      <c r="E14" s="40"/>
      <c r="F14" s="40"/>
      <c r="G14" s="40"/>
      <c r="H14" s="40"/>
      <c r="I14" s="40"/>
      <c r="J14" s="40"/>
      <c r="K14" s="40"/>
      <c r="L14" s="40"/>
      <c r="M14" s="40"/>
    </row>
    <row r="15" spans="1:13" ht="14.4" customHeight="1" thickBot="1" x14ac:dyDescent="0.35">
      <c r="A15" s="3" t="s">
        <v>11</v>
      </c>
      <c r="B15" s="41" t="s">
        <v>12</v>
      </c>
      <c r="C15" s="41"/>
      <c r="D15" s="41"/>
      <c r="E15" s="41"/>
      <c r="F15" s="41"/>
      <c r="G15" s="41"/>
      <c r="H15" s="41"/>
      <c r="I15" s="41"/>
      <c r="J15" s="41"/>
      <c r="K15" s="41"/>
      <c r="L15" s="41"/>
      <c r="M15" s="42"/>
    </row>
    <row r="16" spans="1:13" ht="28.2" customHeight="1" thickBot="1" x14ac:dyDescent="0.35">
      <c r="A16" s="4"/>
      <c r="B16" s="46" t="s">
        <v>42</v>
      </c>
      <c r="C16" s="46"/>
      <c r="D16" s="46"/>
      <c r="E16" s="46"/>
      <c r="F16" s="46"/>
      <c r="G16" s="46"/>
      <c r="H16" s="46"/>
      <c r="I16" s="46"/>
      <c r="J16" s="46"/>
      <c r="K16" s="46"/>
      <c r="L16" s="46"/>
      <c r="M16" s="47"/>
    </row>
    <row r="17" spans="1:13" ht="7.2" customHeight="1" thickBot="1" x14ac:dyDescent="0.35">
      <c r="A17" s="4"/>
      <c r="B17" s="48"/>
      <c r="C17" s="49"/>
      <c r="D17" s="49"/>
      <c r="E17" s="49"/>
      <c r="F17" s="49"/>
      <c r="G17" s="49"/>
      <c r="H17" s="49"/>
      <c r="I17" s="49"/>
      <c r="J17" s="49"/>
      <c r="K17" s="49"/>
      <c r="L17" s="49"/>
      <c r="M17" s="50"/>
    </row>
    <row r="18" spans="1:13" ht="19.2" customHeight="1" x14ac:dyDescent="0.3">
      <c r="A18" s="40" t="s">
        <v>46</v>
      </c>
      <c r="B18" s="40"/>
      <c r="C18" s="40"/>
      <c r="D18" s="40"/>
      <c r="E18" s="40"/>
      <c r="F18" s="40"/>
      <c r="G18" s="40"/>
      <c r="H18" s="40"/>
      <c r="I18" s="40"/>
      <c r="J18" s="40"/>
      <c r="K18" s="40"/>
    </row>
    <row r="19" spans="1:13" ht="6" customHeight="1" x14ac:dyDescent="0.3">
      <c r="A19" s="45"/>
      <c r="B19" s="45"/>
      <c r="C19" s="45"/>
      <c r="D19" s="45"/>
      <c r="E19" s="45"/>
      <c r="F19" s="45"/>
      <c r="G19" s="45"/>
      <c r="H19" s="45"/>
      <c r="I19" s="45"/>
      <c r="J19" s="45"/>
      <c r="K19" s="45"/>
      <c r="L19" s="45"/>
      <c r="M19" s="45"/>
    </row>
    <row r="20" spans="1:13" ht="19.2" customHeight="1" thickBot="1" x14ac:dyDescent="0.35">
      <c r="A20" s="40" t="s">
        <v>13</v>
      </c>
      <c r="B20" s="40"/>
      <c r="C20" s="40"/>
      <c r="D20" s="40"/>
      <c r="E20" s="40"/>
      <c r="F20" s="40"/>
      <c r="G20" s="40"/>
      <c r="H20" s="40"/>
      <c r="I20" s="40"/>
      <c r="J20" s="40"/>
      <c r="K20" s="40"/>
    </row>
    <row r="21" spans="1:13" ht="19.95" customHeight="1" thickBot="1" x14ac:dyDescent="0.35">
      <c r="A21" s="22" t="s">
        <v>11</v>
      </c>
      <c r="B21" s="41" t="s">
        <v>14</v>
      </c>
      <c r="C21" s="41"/>
      <c r="D21" s="41"/>
      <c r="E21" s="41"/>
      <c r="F21" s="41"/>
      <c r="G21" s="41"/>
      <c r="H21" s="41"/>
      <c r="I21" s="41"/>
      <c r="J21" s="41"/>
      <c r="K21" s="41"/>
      <c r="L21" s="41"/>
      <c r="M21" s="42"/>
    </row>
    <row r="22" spans="1:13" ht="16.2" thickBot="1" x14ac:dyDescent="0.35">
      <c r="A22" s="4"/>
      <c r="B22" s="46" t="s">
        <v>47</v>
      </c>
      <c r="C22" s="46"/>
      <c r="D22" s="46"/>
      <c r="E22" s="46"/>
      <c r="F22" s="46"/>
      <c r="G22" s="46"/>
      <c r="H22" s="46"/>
      <c r="I22" s="46"/>
      <c r="J22" s="46"/>
      <c r="K22" s="46"/>
      <c r="L22" s="46"/>
      <c r="M22" s="47"/>
    </row>
    <row r="23" spans="1:13" ht="8.4" customHeight="1" x14ac:dyDescent="0.3">
      <c r="A23" s="5"/>
    </row>
    <row r="24" spans="1:13" ht="15.6" customHeight="1" x14ac:dyDescent="0.3">
      <c r="A24" s="40" t="s">
        <v>15</v>
      </c>
      <c r="B24" s="40"/>
      <c r="C24" s="40"/>
      <c r="D24" s="40"/>
      <c r="E24" s="40"/>
      <c r="F24" s="40"/>
      <c r="G24" s="40"/>
      <c r="H24" s="40"/>
      <c r="I24" s="40"/>
      <c r="J24" s="40"/>
      <c r="K24" s="40"/>
      <c r="L24" s="40"/>
    </row>
    <row r="25" spans="1:13" ht="12.6" customHeight="1" thickBot="1" x14ac:dyDescent="0.35">
      <c r="A25" s="5"/>
      <c r="K25" s="6" t="s">
        <v>16</v>
      </c>
    </row>
    <row r="26" spans="1:13" ht="31.95" customHeight="1" thickBot="1" x14ac:dyDescent="0.35">
      <c r="A26" s="7" t="s">
        <v>17</v>
      </c>
      <c r="B26" s="51" t="s">
        <v>18</v>
      </c>
      <c r="C26" s="53" t="s">
        <v>19</v>
      </c>
      <c r="D26" s="54"/>
      <c r="E26" s="55"/>
      <c r="F26" s="53" t="s">
        <v>20</v>
      </c>
      <c r="G26" s="54"/>
      <c r="H26" s="55"/>
      <c r="I26" s="53" t="s">
        <v>21</v>
      </c>
      <c r="J26" s="54"/>
      <c r="K26" s="55"/>
    </row>
    <row r="27" spans="1:13" ht="31.8" thickBot="1" x14ac:dyDescent="0.35">
      <c r="A27" s="8" t="s">
        <v>22</v>
      </c>
      <c r="B27" s="52"/>
      <c r="C27" s="9" t="s">
        <v>23</v>
      </c>
      <c r="D27" s="9" t="s">
        <v>24</v>
      </c>
      <c r="E27" s="9" t="s">
        <v>25</v>
      </c>
      <c r="F27" s="9" t="s">
        <v>23</v>
      </c>
      <c r="G27" s="9" t="s">
        <v>24</v>
      </c>
      <c r="H27" s="9" t="s">
        <v>25</v>
      </c>
      <c r="I27" s="9" t="s">
        <v>23</v>
      </c>
      <c r="J27" s="9" t="s">
        <v>24</v>
      </c>
      <c r="K27" s="9" t="s">
        <v>25</v>
      </c>
    </row>
    <row r="28" spans="1:13" ht="16.2" thickBot="1" x14ac:dyDescent="0.35">
      <c r="A28" s="8">
        <v>1</v>
      </c>
      <c r="B28" s="9">
        <v>2</v>
      </c>
      <c r="C28" s="9">
        <v>3</v>
      </c>
      <c r="D28" s="9">
        <v>4</v>
      </c>
      <c r="E28" s="9">
        <v>5</v>
      </c>
      <c r="F28" s="9">
        <v>6</v>
      </c>
      <c r="G28" s="9">
        <v>7</v>
      </c>
      <c r="H28" s="9">
        <v>8</v>
      </c>
      <c r="I28" s="9">
        <v>9</v>
      </c>
      <c r="J28" s="9">
        <v>10</v>
      </c>
      <c r="K28" s="9">
        <v>11</v>
      </c>
    </row>
    <row r="29" spans="1:13" ht="75" customHeight="1" thickBot="1" x14ac:dyDescent="0.35">
      <c r="A29" s="8"/>
      <c r="B29" s="9" t="s">
        <v>48</v>
      </c>
      <c r="C29" s="15">
        <v>19818670</v>
      </c>
      <c r="D29" s="15">
        <v>507000</v>
      </c>
      <c r="E29" s="15">
        <f>C29+D29</f>
        <v>20325670</v>
      </c>
      <c r="F29" s="15">
        <v>15876344.01</v>
      </c>
      <c r="G29" s="15">
        <v>493939.4</v>
      </c>
      <c r="H29" s="15">
        <f>SUM(F29:G29)</f>
        <v>16370283.41</v>
      </c>
      <c r="I29" s="15">
        <f>F29-C29</f>
        <v>-3942325.99</v>
      </c>
      <c r="J29" s="15">
        <f>G29-D29</f>
        <v>-13060.599999999977</v>
      </c>
      <c r="K29" s="15">
        <f>H29-E29</f>
        <v>-3955386.59</v>
      </c>
    </row>
    <row r="30" spans="1:13" ht="81" customHeight="1" thickBot="1" x14ac:dyDescent="0.35">
      <c r="A30" s="20"/>
      <c r="B30" s="33" t="s">
        <v>87</v>
      </c>
      <c r="C30" s="32">
        <v>253250</v>
      </c>
      <c r="D30" s="32">
        <v>29000</v>
      </c>
      <c r="E30" s="32">
        <f>C30+D30</f>
        <v>282250</v>
      </c>
      <c r="F30" s="32">
        <v>252994.44</v>
      </c>
      <c r="G30" s="32">
        <v>29000</v>
      </c>
      <c r="H30" s="32">
        <f>F30+G30</f>
        <v>281994.44</v>
      </c>
      <c r="I30" s="32">
        <f>F30-C30</f>
        <v>-255.55999999999767</v>
      </c>
      <c r="J30" s="32">
        <v>0</v>
      </c>
      <c r="K30" s="32">
        <f>H30-E30</f>
        <v>-255.55999999999767</v>
      </c>
    </row>
    <row r="31" spans="1:13" ht="16.2" thickBot="1" x14ac:dyDescent="0.35">
      <c r="A31" s="8"/>
      <c r="B31" s="9" t="s">
        <v>26</v>
      </c>
      <c r="C31" s="15">
        <f>C29</f>
        <v>19818670</v>
      </c>
      <c r="D31" s="15">
        <f t="shared" ref="D31:E31" si="0">D29</f>
        <v>507000</v>
      </c>
      <c r="E31" s="15">
        <f t="shared" si="0"/>
        <v>20325670</v>
      </c>
      <c r="F31" s="15">
        <f>F29</f>
        <v>15876344.01</v>
      </c>
      <c r="G31" s="15">
        <f>G29</f>
        <v>493939.4</v>
      </c>
      <c r="H31" s="15">
        <f>SUM(F31:G31)</f>
        <v>16370283.41</v>
      </c>
      <c r="I31" s="15">
        <f>F31-C31</f>
        <v>-3942325.99</v>
      </c>
      <c r="J31" s="15">
        <f t="shared" ref="J31" si="1">G31-D31</f>
        <v>-13060.599999999977</v>
      </c>
      <c r="K31" s="15">
        <f t="shared" ref="K31" si="2">H31-E31</f>
        <v>-3955386.59</v>
      </c>
    </row>
    <row r="32" spans="1:13" ht="229.2" customHeight="1" thickBot="1" x14ac:dyDescent="0.35">
      <c r="A32" s="71" t="s">
        <v>97</v>
      </c>
      <c r="B32" s="72"/>
      <c r="C32" s="72"/>
      <c r="D32" s="72"/>
      <c r="E32" s="72"/>
      <c r="F32" s="72"/>
      <c r="G32" s="72"/>
      <c r="H32" s="72"/>
      <c r="I32" s="72"/>
      <c r="J32" s="72"/>
      <c r="K32" s="73"/>
    </row>
    <row r="33" spans="1:13" ht="8.4" customHeight="1" x14ac:dyDescent="0.3">
      <c r="A33" s="5"/>
    </row>
    <row r="34" spans="1:13" ht="16.2" customHeight="1" x14ac:dyDescent="0.3">
      <c r="A34" s="40" t="s">
        <v>27</v>
      </c>
      <c r="B34" s="40"/>
      <c r="C34" s="40"/>
      <c r="D34" s="40"/>
      <c r="E34" s="40"/>
      <c r="F34" s="40"/>
      <c r="G34" s="40"/>
      <c r="H34" s="40"/>
      <c r="I34" s="40"/>
      <c r="J34" s="40"/>
      <c r="K34" s="40"/>
    </row>
    <row r="35" spans="1:13" ht="16.2" thickBot="1" x14ac:dyDescent="0.35">
      <c r="A35" s="5"/>
      <c r="K35" s="6" t="s">
        <v>16</v>
      </c>
    </row>
    <row r="36" spans="1:13" ht="43.95" customHeight="1" thickBot="1" x14ac:dyDescent="0.35">
      <c r="A36" s="51" t="s">
        <v>11</v>
      </c>
      <c r="B36" s="51" t="s">
        <v>28</v>
      </c>
      <c r="C36" s="53" t="s">
        <v>19</v>
      </c>
      <c r="D36" s="54"/>
      <c r="E36" s="55"/>
      <c r="F36" s="53" t="s">
        <v>20</v>
      </c>
      <c r="G36" s="54"/>
      <c r="H36" s="55"/>
      <c r="I36" s="53" t="s">
        <v>21</v>
      </c>
      <c r="J36" s="54"/>
      <c r="K36" s="55"/>
    </row>
    <row r="37" spans="1:13" ht="31.8" thickBot="1" x14ac:dyDescent="0.35">
      <c r="A37" s="52"/>
      <c r="B37" s="52"/>
      <c r="C37" s="9" t="s">
        <v>23</v>
      </c>
      <c r="D37" s="9" t="s">
        <v>24</v>
      </c>
      <c r="E37" s="9" t="s">
        <v>25</v>
      </c>
      <c r="F37" s="9" t="s">
        <v>23</v>
      </c>
      <c r="G37" s="9" t="s">
        <v>24</v>
      </c>
      <c r="H37" s="9" t="s">
        <v>25</v>
      </c>
      <c r="I37" s="9" t="s">
        <v>23</v>
      </c>
      <c r="J37" s="9" t="s">
        <v>24</v>
      </c>
      <c r="K37" s="9" t="s">
        <v>25</v>
      </c>
    </row>
    <row r="38" spans="1:13" ht="16.2" thickBot="1" x14ac:dyDescent="0.35">
      <c r="A38" s="8">
        <v>1</v>
      </c>
      <c r="B38" s="9">
        <v>2</v>
      </c>
      <c r="C38" s="9">
        <v>3</v>
      </c>
      <c r="D38" s="9">
        <v>4</v>
      </c>
      <c r="E38" s="9">
        <v>5</v>
      </c>
      <c r="F38" s="9">
        <v>6</v>
      </c>
      <c r="G38" s="9">
        <v>7</v>
      </c>
      <c r="H38" s="9">
        <v>8</v>
      </c>
      <c r="I38" s="9">
        <v>9</v>
      </c>
      <c r="J38" s="9">
        <v>10</v>
      </c>
      <c r="K38" s="9">
        <v>11</v>
      </c>
    </row>
    <row r="39" spans="1:13" ht="93.6" thickBot="1" x14ac:dyDescent="0.35">
      <c r="A39" s="8"/>
      <c r="B39" s="36" t="s">
        <v>88</v>
      </c>
      <c r="C39" s="34">
        <v>50500</v>
      </c>
      <c r="D39" s="15">
        <v>80000</v>
      </c>
      <c r="E39" s="15">
        <f>C39+D39</f>
        <v>130500</v>
      </c>
      <c r="F39" s="15">
        <v>19431.669999999998</v>
      </c>
      <c r="G39" s="15">
        <v>71206.399999999994</v>
      </c>
      <c r="H39" s="15">
        <f>F39+G39</f>
        <v>90638.069999999992</v>
      </c>
      <c r="I39" s="15">
        <f t="shared" ref="I39:J41" si="3">F39-C39</f>
        <v>-31068.33</v>
      </c>
      <c r="J39" s="15">
        <f t="shared" si="3"/>
        <v>-8793.6000000000058</v>
      </c>
      <c r="K39" s="15">
        <f>I39+J39</f>
        <v>-39861.930000000008</v>
      </c>
    </row>
    <row r="40" spans="1:13" ht="93.6" thickBot="1" x14ac:dyDescent="0.35">
      <c r="A40" s="23"/>
      <c r="B40" s="37" t="s">
        <v>89</v>
      </c>
      <c r="C40" s="34">
        <v>91500</v>
      </c>
      <c r="D40" s="15">
        <v>29000</v>
      </c>
      <c r="E40" s="15">
        <f>C40+D40</f>
        <v>120500</v>
      </c>
      <c r="F40" s="15">
        <v>89915.56</v>
      </c>
      <c r="G40" s="15">
        <v>29000</v>
      </c>
      <c r="H40" s="15">
        <f>F40+G40</f>
        <v>118915.56</v>
      </c>
      <c r="I40" s="15">
        <f t="shared" si="3"/>
        <v>-1584.4400000000023</v>
      </c>
      <c r="J40" s="15">
        <f t="shared" si="3"/>
        <v>0</v>
      </c>
      <c r="K40" s="15">
        <f>I40+J40</f>
        <v>-1584.4400000000023</v>
      </c>
    </row>
    <row r="41" spans="1:13" ht="16.2" thickBot="1" x14ac:dyDescent="0.35">
      <c r="A41" s="23"/>
      <c r="B41" s="35" t="s">
        <v>26</v>
      </c>
      <c r="C41" s="15">
        <f>C39+C40</f>
        <v>142000</v>
      </c>
      <c r="D41" s="15">
        <f t="shared" ref="D41:E41" si="4">D39+D40</f>
        <v>109000</v>
      </c>
      <c r="E41" s="15">
        <f t="shared" si="4"/>
        <v>251000</v>
      </c>
      <c r="F41" s="15">
        <f>SUM(F39:F40)</f>
        <v>109347.23</v>
      </c>
      <c r="G41" s="15">
        <f t="shared" ref="G41:H41" si="5">SUM(G39:G40)</f>
        <v>100206.39999999999</v>
      </c>
      <c r="H41" s="15">
        <f t="shared" si="5"/>
        <v>209553.63</v>
      </c>
      <c r="I41" s="15">
        <f t="shared" si="3"/>
        <v>-32652.770000000004</v>
      </c>
      <c r="J41" s="15">
        <f t="shared" si="3"/>
        <v>-8793.6000000000058</v>
      </c>
      <c r="K41" s="15">
        <f>SUM(I41:J41)</f>
        <v>-41446.37000000001</v>
      </c>
    </row>
    <row r="42" spans="1:13" ht="9" customHeight="1" x14ac:dyDescent="0.3">
      <c r="A42" s="5"/>
    </row>
    <row r="43" spans="1:13" ht="21" customHeight="1" x14ac:dyDescent="0.3">
      <c r="A43" s="40" t="s">
        <v>29</v>
      </c>
      <c r="B43" s="40"/>
      <c r="C43" s="40"/>
      <c r="D43" s="40"/>
      <c r="E43" s="40"/>
      <c r="F43" s="40"/>
      <c r="G43" s="40"/>
      <c r="H43" s="40"/>
      <c r="I43" s="40"/>
      <c r="J43" s="40"/>
      <c r="K43" s="40"/>
      <c r="L43" s="40"/>
    </row>
    <row r="44" spans="1:13" ht="10.199999999999999" customHeight="1" thickBot="1" x14ac:dyDescent="0.35">
      <c r="A44" s="5"/>
    </row>
    <row r="45" spans="1:13" ht="47.4" customHeight="1" thickBot="1" x14ac:dyDescent="0.35">
      <c r="A45" s="56" t="s">
        <v>11</v>
      </c>
      <c r="B45" s="56" t="s">
        <v>30</v>
      </c>
      <c r="C45" s="56" t="s">
        <v>31</v>
      </c>
      <c r="D45" s="56" t="s">
        <v>32</v>
      </c>
      <c r="E45" s="58" t="s">
        <v>19</v>
      </c>
      <c r="F45" s="59"/>
      <c r="G45" s="60"/>
      <c r="H45" s="58" t="s">
        <v>33</v>
      </c>
      <c r="I45" s="59"/>
      <c r="J45" s="60"/>
      <c r="K45" s="58" t="s">
        <v>21</v>
      </c>
      <c r="L45" s="59"/>
      <c r="M45" s="60"/>
    </row>
    <row r="46" spans="1:13" ht="28.2" thickBot="1" x14ac:dyDescent="0.35">
      <c r="A46" s="57"/>
      <c r="B46" s="57"/>
      <c r="C46" s="57"/>
      <c r="D46" s="57"/>
      <c r="E46" s="10" t="s">
        <v>23</v>
      </c>
      <c r="F46" s="10" t="s">
        <v>24</v>
      </c>
      <c r="G46" s="10" t="s">
        <v>25</v>
      </c>
      <c r="H46" s="10" t="s">
        <v>23</v>
      </c>
      <c r="I46" s="10" t="s">
        <v>24</v>
      </c>
      <c r="J46" s="10" t="s">
        <v>25</v>
      </c>
      <c r="K46" s="10" t="s">
        <v>23</v>
      </c>
      <c r="L46" s="10" t="s">
        <v>24</v>
      </c>
      <c r="M46" s="10" t="s">
        <v>25</v>
      </c>
    </row>
    <row r="47" spans="1:13" ht="15" thickBot="1" x14ac:dyDescent="0.35">
      <c r="A47" s="11">
        <v>1</v>
      </c>
      <c r="B47" s="10">
        <v>2</v>
      </c>
      <c r="C47" s="10">
        <v>3</v>
      </c>
      <c r="D47" s="10">
        <v>4</v>
      </c>
      <c r="E47" s="10">
        <v>5</v>
      </c>
      <c r="F47" s="10">
        <v>6</v>
      </c>
      <c r="G47" s="10">
        <v>7</v>
      </c>
      <c r="H47" s="10">
        <v>8</v>
      </c>
      <c r="I47" s="10">
        <v>9</v>
      </c>
      <c r="J47" s="10">
        <v>10</v>
      </c>
      <c r="K47" s="10">
        <v>11</v>
      </c>
      <c r="L47" s="10">
        <v>12</v>
      </c>
      <c r="M47" s="10">
        <v>13</v>
      </c>
    </row>
    <row r="48" spans="1:13" ht="15" thickBot="1" x14ac:dyDescent="0.35">
      <c r="A48" s="11">
        <v>1</v>
      </c>
      <c r="B48" s="16" t="s">
        <v>34</v>
      </c>
      <c r="C48" s="10"/>
      <c r="D48" s="10"/>
      <c r="E48" s="10"/>
      <c r="F48" s="10"/>
      <c r="G48" s="10"/>
      <c r="H48" s="10"/>
      <c r="I48" s="10"/>
      <c r="J48" s="10"/>
      <c r="K48" s="10"/>
      <c r="L48" s="10"/>
      <c r="M48" s="10"/>
    </row>
    <row r="49" spans="1:13" ht="31.2" customHeight="1" thickBot="1" x14ac:dyDescent="0.35">
      <c r="A49" s="11"/>
      <c r="B49" s="10" t="s">
        <v>49</v>
      </c>
      <c r="C49" s="10" t="s">
        <v>53</v>
      </c>
      <c r="D49" s="61" t="s">
        <v>55</v>
      </c>
      <c r="E49" s="10">
        <v>2</v>
      </c>
      <c r="F49" s="10"/>
      <c r="G49" s="10">
        <v>2</v>
      </c>
      <c r="H49" s="10">
        <v>2</v>
      </c>
      <c r="I49" s="10"/>
      <c r="J49" s="10">
        <v>2</v>
      </c>
      <c r="K49" s="10">
        <v>0</v>
      </c>
      <c r="L49" s="10">
        <v>0</v>
      </c>
      <c r="M49" s="10">
        <v>0</v>
      </c>
    </row>
    <row r="50" spans="1:13" ht="37.200000000000003" customHeight="1" thickBot="1" x14ac:dyDescent="0.35">
      <c r="A50" s="14"/>
      <c r="B50" s="10" t="s">
        <v>50</v>
      </c>
      <c r="C50" s="10" t="s">
        <v>53</v>
      </c>
      <c r="D50" s="62"/>
      <c r="E50" s="10">
        <v>465.75</v>
      </c>
      <c r="F50" s="10"/>
      <c r="G50" s="10">
        <v>465.75</v>
      </c>
      <c r="H50" s="10">
        <v>183</v>
      </c>
      <c r="I50" s="10"/>
      <c r="J50" s="10">
        <v>183</v>
      </c>
      <c r="K50" s="10">
        <f>H50-E50</f>
        <v>-282.75</v>
      </c>
      <c r="L50" s="10">
        <f>I50-F50</f>
        <v>0</v>
      </c>
      <c r="M50" s="10">
        <f>SUM(K50:L50)</f>
        <v>-282.75</v>
      </c>
    </row>
    <row r="51" spans="1:13" ht="28.2" thickBot="1" x14ac:dyDescent="0.35">
      <c r="A51" s="11"/>
      <c r="B51" s="10" t="s">
        <v>51</v>
      </c>
      <c r="C51" s="10" t="s">
        <v>53</v>
      </c>
      <c r="D51" s="10"/>
      <c r="E51" s="10">
        <v>105</v>
      </c>
      <c r="F51" s="10"/>
      <c r="G51" s="10">
        <v>105</v>
      </c>
      <c r="H51" s="10">
        <v>105</v>
      </c>
      <c r="I51" s="10"/>
      <c r="J51" s="10">
        <v>105</v>
      </c>
      <c r="K51" s="10">
        <f t="shared" ref="K51:K52" si="6">H51-E51</f>
        <v>0</v>
      </c>
      <c r="L51" s="10">
        <f t="shared" ref="L51:L52" si="7">I51-F51</f>
        <v>0</v>
      </c>
      <c r="M51" s="10">
        <f t="shared" ref="M51:M52" si="8">SUM(K51:L51)</f>
        <v>0</v>
      </c>
    </row>
    <row r="52" spans="1:13" ht="28.2" thickBot="1" x14ac:dyDescent="0.35">
      <c r="A52" s="14"/>
      <c r="B52" s="10" t="s">
        <v>52</v>
      </c>
      <c r="C52" s="10" t="s">
        <v>54</v>
      </c>
      <c r="D52" s="10"/>
      <c r="E52" s="10"/>
      <c r="F52" s="17">
        <v>507000</v>
      </c>
      <c r="G52" s="17">
        <f>SUM(F52)</f>
        <v>507000</v>
      </c>
      <c r="H52" s="17"/>
      <c r="I52" s="17">
        <v>493939.4</v>
      </c>
      <c r="J52" s="17">
        <f>SUM(I52)</f>
        <v>493939.4</v>
      </c>
      <c r="K52" s="10">
        <f t="shared" si="6"/>
        <v>0</v>
      </c>
      <c r="L52" s="17">
        <f t="shared" si="7"/>
        <v>-13060.599999999977</v>
      </c>
      <c r="M52" s="17">
        <f t="shared" si="8"/>
        <v>-13060.599999999977</v>
      </c>
    </row>
    <row r="53" spans="1:13" ht="45.6" customHeight="1" thickBot="1" x14ac:dyDescent="0.35">
      <c r="A53" s="58" t="s">
        <v>90</v>
      </c>
      <c r="B53" s="59"/>
      <c r="C53" s="59"/>
      <c r="D53" s="59"/>
      <c r="E53" s="59"/>
      <c r="F53" s="59"/>
      <c r="G53" s="59"/>
      <c r="H53" s="59"/>
      <c r="I53" s="59"/>
      <c r="J53" s="59"/>
      <c r="K53" s="59"/>
      <c r="L53" s="59"/>
      <c r="M53" s="60"/>
    </row>
    <row r="54" spans="1:13" ht="15" thickBot="1" x14ac:dyDescent="0.35">
      <c r="A54" s="11">
        <v>2</v>
      </c>
      <c r="B54" s="16" t="s">
        <v>35</v>
      </c>
      <c r="C54" s="10"/>
      <c r="D54" s="10"/>
      <c r="E54" s="10"/>
      <c r="F54" s="10"/>
      <c r="G54" s="10"/>
      <c r="H54" s="10"/>
      <c r="I54" s="10"/>
      <c r="J54" s="10"/>
      <c r="K54" s="10"/>
      <c r="L54" s="10"/>
      <c r="M54" s="10"/>
    </row>
    <row r="55" spans="1:13" ht="28.8" customHeight="1" thickBot="1" x14ac:dyDescent="0.35">
      <c r="A55" s="11"/>
      <c r="B55" s="10" t="s">
        <v>56</v>
      </c>
      <c r="C55" s="10" t="s">
        <v>59</v>
      </c>
      <c r="D55" s="61" t="s">
        <v>60</v>
      </c>
      <c r="E55" s="38">
        <v>320.5</v>
      </c>
      <c r="F55" s="10"/>
      <c r="G55" s="38">
        <f>E55+F55</f>
        <v>320.5</v>
      </c>
      <c r="H55" s="38">
        <v>103.367</v>
      </c>
      <c r="I55" s="10"/>
      <c r="J55" s="38">
        <f>H55+I55</f>
        <v>103.367</v>
      </c>
      <c r="K55" s="38">
        <f>H55-E55</f>
        <v>-217.13299999999998</v>
      </c>
      <c r="L55" s="18">
        <f t="shared" ref="L55:M57" si="9">I55-F55</f>
        <v>0</v>
      </c>
      <c r="M55" s="38">
        <f t="shared" si="9"/>
        <v>-217.13299999999998</v>
      </c>
    </row>
    <row r="56" spans="1:13" ht="27" customHeight="1" thickBot="1" x14ac:dyDescent="0.35">
      <c r="A56" s="14"/>
      <c r="B56" s="10" t="s">
        <v>57</v>
      </c>
      <c r="C56" s="10" t="s">
        <v>59</v>
      </c>
      <c r="D56" s="62"/>
      <c r="E56" s="39">
        <v>41.7</v>
      </c>
      <c r="F56" s="10"/>
      <c r="G56" s="38">
        <f t="shared" ref="G56:G57" si="10">E56+F56</f>
        <v>41.7</v>
      </c>
      <c r="H56" s="10">
        <v>9.4870000000000001</v>
      </c>
      <c r="I56" s="10"/>
      <c r="J56" s="10">
        <f>H56+I56</f>
        <v>9.4870000000000001</v>
      </c>
      <c r="K56" s="38">
        <f t="shared" ref="K56:K57" si="11">H56-E56</f>
        <v>-32.213000000000001</v>
      </c>
      <c r="L56" s="18">
        <f t="shared" si="9"/>
        <v>0</v>
      </c>
      <c r="M56" s="38">
        <f t="shared" si="9"/>
        <v>-32.213000000000001</v>
      </c>
    </row>
    <row r="57" spans="1:13" ht="28.2" thickBot="1" x14ac:dyDescent="0.35">
      <c r="A57" s="11"/>
      <c r="B57" s="10" t="s">
        <v>58</v>
      </c>
      <c r="C57" s="10" t="s">
        <v>53</v>
      </c>
      <c r="D57" s="10" t="s">
        <v>61</v>
      </c>
      <c r="E57" s="10"/>
      <c r="F57" s="10">
        <v>13</v>
      </c>
      <c r="G57" s="18">
        <f t="shared" si="10"/>
        <v>13</v>
      </c>
      <c r="H57" s="10"/>
      <c r="I57" s="10">
        <v>16</v>
      </c>
      <c r="J57" s="10">
        <v>16</v>
      </c>
      <c r="K57" s="18">
        <f t="shared" si="11"/>
        <v>0</v>
      </c>
      <c r="L57" s="18">
        <f t="shared" si="9"/>
        <v>3</v>
      </c>
      <c r="M57" s="18">
        <f t="shared" si="9"/>
        <v>3</v>
      </c>
    </row>
    <row r="58" spans="1:13" ht="58.2" customHeight="1" thickBot="1" x14ac:dyDescent="0.35">
      <c r="A58" s="58" t="s">
        <v>91</v>
      </c>
      <c r="B58" s="59"/>
      <c r="C58" s="59"/>
      <c r="D58" s="59"/>
      <c r="E58" s="59"/>
      <c r="F58" s="59"/>
      <c r="G58" s="59"/>
      <c r="H58" s="59"/>
      <c r="I58" s="59"/>
      <c r="J58" s="59"/>
      <c r="K58" s="59"/>
      <c r="L58" s="59"/>
      <c r="M58" s="60"/>
    </row>
    <row r="59" spans="1:13" ht="15" thickBot="1" x14ac:dyDescent="0.35">
      <c r="A59" s="11">
        <v>3</v>
      </c>
      <c r="B59" s="16" t="s">
        <v>36</v>
      </c>
      <c r="C59" s="10"/>
      <c r="D59" s="10"/>
      <c r="E59" s="10"/>
      <c r="F59" s="10"/>
      <c r="G59" s="10"/>
      <c r="H59" s="10"/>
      <c r="I59" s="10"/>
      <c r="J59" s="10"/>
      <c r="K59" s="10"/>
      <c r="L59" s="10"/>
      <c r="M59" s="10"/>
    </row>
    <row r="60" spans="1:13" ht="28.2" thickBot="1" x14ac:dyDescent="0.35">
      <c r="A60" s="11"/>
      <c r="B60" s="10" t="s">
        <v>62</v>
      </c>
      <c r="C60" s="10" t="s">
        <v>65</v>
      </c>
      <c r="D60" s="10" t="s">
        <v>66</v>
      </c>
      <c r="E60" s="18">
        <v>340</v>
      </c>
      <c r="F60" s="10"/>
      <c r="G60" s="18">
        <f>SUM(E60:F60)</f>
        <v>340</v>
      </c>
      <c r="H60" s="18">
        <v>65</v>
      </c>
      <c r="I60" s="10"/>
      <c r="J60" s="18">
        <v>65</v>
      </c>
      <c r="K60" s="18">
        <f>H60-E60</f>
        <v>-275</v>
      </c>
      <c r="L60" s="18">
        <f>I60-F60</f>
        <v>0</v>
      </c>
      <c r="M60" s="18">
        <f>SUM(K60:L60)</f>
        <v>-275</v>
      </c>
    </row>
    <row r="61" spans="1:13" ht="48.6" thickBot="1" x14ac:dyDescent="0.35">
      <c r="A61" s="14"/>
      <c r="B61" s="10" t="s">
        <v>63</v>
      </c>
      <c r="C61" s="10" t="s">
        <v>65</v>
      </c>
      <c r="D61" s="19" t="s">
        <v>67</v>
      </c>
      <c r="E61" s="10">
        <v>10</v>
      </c>
      <c r="F61" s="10"/>
      <c r="G61" s="10">
        <f t="shared" ref="G61:G62" si="12">SUM(E61:F61)</f>
        <v>10</v>
      </c>
      <c r="H61" s="10">
        <v>10.7</v>
      </c>
      <c r="I61" s="10"/>
      <c r="J61" s="10">
        <v>10.7</v>
      </c>
      <c r="K61" s="17">
        <f t="shared" ref="K61:K62" si="13">H61-E61</f>
        <v>0.69999999999999929</v>
      </c>
      <c r="L61" s="18">
        <f t="shared" ref="L61:L62" si="14">I61-F61</f>
        <v>0</v>
      </c>
      <c r="M61" s="17">
        <f>SUM(K61:L61)</f>
        <v>0.69999999999999929</v>
      </c>
    </row>
    <row r="62" spans="1:13" ht="42" thickBot="1" x14ac:dyDescent="0.35">
      <c r="A62" s="11"/>
      <c r="B62" s="10" t="s">
        <v>64</v>
      </c>
      <c r="C62" s="10" t="s">
        <v>54</v>
      </c>
      <c r="D62" s="10" t="s">
        <v>68</v>
      </c>
      <c r="E62" s="10"/>
      <c r="F62" s="17">
        <v>39000</v>
      </c>
      <c r="G62" s="17">
        <f t="shared" si="12"/>
        <v>39000</v>
      </c>
      <c r="H62" s="10"/>
      <c r="I62" s="17">
        <f>I52/I57</f>
        <v>30871.212500000001</v>
      </c>
      <c r="J62" s="17">
        <f>I62</f>
        <v>30871.212500000001</v>
      </c>
      <c r="K62" s="18">
        <f t="shared" si="13"/>
        <v>0</v>
      </c>
      <c r="L62" s="18">
        <f t="shared" si="14"/>
        <v>-8128.7874999999985</v>
      </c>
      <c r="M62" s="18">
        <f>SUM(K62:L62)</f>
        <v>-8128.7874999999985</v>
      </c>
    </row>
    <row r="63" spans="1:13" ht="39.6" customHeight="1" thickBot="1" x14ac:dyDescent="0.35">
      <c r="A63" s="58" t="s">
        <v>92</v>
      </c>
      <c r="B63" s="59"/>
      <c r="C63" s="59"/>
      <c r="D63" s="59"/>
      <c r="E63" s="59"/>
      <c r="F63" s="59"/>
      <c r="G63" s="59"/>
      <c r="H63" s="59"/>
      <c r="I63" s="59"/>
      <c r="J63" s="59"/>
      <c r="K63" s="59"/>
      <c r="L63" s="59"/>
      <c r="M63" s="60"/>
    </row>
    <row r="64" spans="1:13" ht="15" thickBot="1" x14ac:dyDescent="0.35">
      <c r="A64" s="11">
        <v>4</v>
      </c>
      <c r="B64" s="16" t="s">
        <v>37</v>
      </c>
      <c r="C64" s="10"/>
      <c r="D64" s="10"/>
      <c r="E64" s="10"/>
      <c r="F64" s="10"/>
      <c r="G64" s="10"/>
      <c r="H64" s="10"/>
      <c r="I64" s="10"/>
      <c r="J64" s="10"/>
      <c r="K64" s="10"/>
      <c r="L64" s="10"/>
      <c r="M64" s="10"/>
    </row>
    <row r="65" spans="1:14" ht="42" thickBot="1" x14ac:dyDescent="0.35">
      <c r="A65" s="11"/>
      <c r="B65" s="10" t="s">
        <v>69</v>
      </c>
      <c r="C65" s="10" t="s">
        <v>70</v>
      </c>
      <c r="D65" s="10" t="s">
        <v>71</v>
      </c>
      <c r="E65" s="10">
        <v>75</v>
      </c>
      <c r="F65" s="10"/>
      <c r="G65" s="10">
        <v>75</v>
      </c>
      <c r="H65" s="10">
        <v>75</v>
      </c>
      <c r="I65" s="10"/>
      <c r="J65" s="10">
        <v>75</v>
      </c>
      <c r="K65" s="10">
        <v>0</v>
      </c>
      <c r="L65" s="10"/>
      <c r="M65" s="10">
        <v>0</v>
      </c>
    </row>
    <row r="66" spans="1:14" ht="40.200000000000003" customHeight="1" thickBot="1" x14ac:dyDescent="0.35">
      <c r="A66" s="11"/>
      <c r="B66" s="10" t="s">
        <v>93</v>
      </c>
      <c r="C66" s="10" t="s">
        <v>70</v>
      </c>
      <c r="D66" s="10" t="s">
        <v>68</v>
      </c>
      <c r="E66" s="10"/>
      <c r="F66" s="10">
        <v>100</v>
      </c>
      <c r="G66" s="10">
        <v>100</v>
      </c>
      <c r="H66" s="10"/>
      <c r="I66" s="10" t="s">
        <v>94</v>
      </c>
      <c r="J66" s="10" t="s">
        <v>94</v>
      </c>
      <c r="K66" s="10"/>
      <c r="L66" s="10">
        <v>0</v>
      </c>
      <c r="M66" s="10">
        <v>0</v>
      </c>
    </row>
    <row r="67" spans="1:14" ht="13.8" customHeight="1" thickBot="1" x14ac:dyDescent="0.35">
      <c r="A67" s="58" t="s">
        <v>95</v>
      </c>
      <c r="B67" s="59"/>
      <c r="C67" s="59"/>
      <c r="D67" s="59"/>
      <c r="E67" s="59"/>
      <c r="F67" s="59"/>
      <c r="G67" s="59"/>
      <c r="H67" s="59"/>
      <c r="I67" s="59"/>
      <c r="J67" s="59"/>
      <c r="K67" s="59"/>
      <c r="L67" s="59"/>
      <c r="M67" s="60"/>
    </row>
    <row r="68" spans="1:14" ht="55.2" customHeight="1" thickBot="1" x14ac:dyDescent="0.35">
      <c r="A68" s="58" t="s">
        <v>96</v>
      </c>
      <c r="B68" s="59"/>
      <c r="C68" s="59"/>
      <c r="D68" s="59"/>
      <c r="E68" s="59"/>
      <c r="F68" s="59"/>
      <c r="G68" s="59"/>
      <c r="H68" s="59"/>
      <c r="I68" s="59"/>
      <c r="J68" s="59"/>
      <c r="K68" s="59"/>
      <c r="L68" s="59"/>
      <c r="M68" s="60"/>
    </row>
    <row r="69" spans="1:14" ht="3.6" hidden="1" customHeight="1" x14ac:dyDescent="0.3">
      <c r="A69" s="5"/>
    </row>
    <row r="70" spans="1:14" ht="273.60000000000002" customHeight="1" x14ac:dyDescent="0.3">
      <c r="A70" s="74" t="s">
        <v>98</v>
      </c>
      <c r="B70" s="74"/>
      <c r="C70" s="74"/>
      <c r="D70" s="74"/>
      <c r="E70" s="74"/>
      <c r="F70" s="74"/>
      <c r="G70" s="74"/>
      <c r="H70" s="74"/>
      <c r="I70" s="74"/>
      <c r="J70" s="74"/>
      <c r="K70" s="74"/>
      <c r="L70" s="74"/>
      <c r="M70" s="74"/>
      <c r="N70" s="74"/>
    </row>
    <row r="71" spans="1:14" ht="8.4" customHeight="1" x14ac:dyDescent="0.3">
      <c r="A71" s="12"/>
    </row>
    <row r="72" spans="1:14" ht="10.199999999999999" customHeight="1" x14ac:dyDescent="0.3">
      <c r="A72" s="63" t="s">
        <v>38</v>
      </c>
      <c r="B72" s="63"/>
      <c r="C72" s="63"/>
      <c r="D72" s="63"/>
      <c r="E72" s="63"/>
      <c r="F72" s="63"/>
      <c r="G72" s="63"/>
      <c r="H72" s="63"/>
      <c r="I72" s="63"/>
      <c r="J72" s="63"/>
      <c r="K72" s="63"/>
      <c r="L72" s="63"/>
      <c r="M72" s="63"/>
    </row>
    <row r="73" spans="1:14" ht="9.6" customHeight="1" x14ac:dyDescent="0.3"/>
    <row r="74" spans="1:14" ht="30" customHeight="1" x14ac:dyDescent="0.3">
      <c r="B74" s="68" t="s">
        <v>81</v>
      </c>
      <c r="C74" s="68"/>
      <c r="D74" s="68"/>
      <c r="G74" s="30"/>
      <c r="J74" s="69" t="s">
        <v>82</v>
      </c>
      <c r="K74" s="69"/>
    </row>
    <row r="75" spans="1:14" ht="12.6" customHeight="1" x14ac:dyDescent="0.3">
      <c r="B75" s="13"/>
      <c r="G75" s="31" t="s">
        <v>83</v>
      </c>
      <c r="J75" s="70" t="s">
        <v>84</v>
      </c>
      <c r="K75" s="70"/>
    </row>
    <row r="76" spans="1:14" x14ac:dyDescent="0.3">
      <c r="B76" s="43" t="s">
        <v>85</v>
      </c>
      <c r="C76" s="43"/>
      <c r="G76" s="30"/>
      <c r="J76" s="69" t="s">
        <v>86</v>
      </c>
      <c r="K76" s="69"/>
    </row>
    <row r="77" spans="1:14" x14ac:dyDescent="0.3">
      <c r="G77" s="31" t="s">
        <v>83</v>
      </c>
      <c r="J77" s="70" t="s">
        <v>84</v>
      </c>
      <c r="K77" s="70"/>
    </row>
  </sheetData>
  <mergeCells count="65">
    <mergeCell ref="B74:D74"/>
    <mergeCell ref="J74:K74"/>
    <mergeCell ref="J75:K75"/>
    <mergeCell ref="J76:K76"/>
    <mergeCell ref="J77:K77"/>
    <mergeCell ref="A12:A13"/>
    <mergeCell ref="E12:K12"/>
    <mergeCell ref="L12:M12"/>
    <mergeCell ref="E13:K13"/>
    <mergeCell ref="L13:M13"/>
    <mergeCell ref="A10:A11"/>
    <mergeCell ref="C10:K10"/>
    <mergeCell ref="L10:M10"/>
    <mergeCell ref="C11:K11"/>
    <mergeCell ref="L11:M11"/>
    <mergeCell ref="C7:L7"/>
    <mergeCell ref="A8:A9"/>
    <mergeCell ref="C8:K8"/>
    <mergeCell ref="L8:M8"/>
    <mergeCell ref="E9:I9"/>
    <mergeCell ref="L9:M9"/>
    <mergeCell ref="D49:D50"/>
    <mergeCell ref="D55:D56"/>
    <mergeCell ref="A72:M72"/>
    <mergeCell ref="A53:M53"/>
    <mergeCell ref="A58:M58"/>
    <mergeCell ref="A63:M63"/>
    <mergeCell ref="A67:M67"/>
    <mergeCell ref="A68:M68"/>
    <mergeCell ref="A70:N70"/>
    <mergeCell ref="A43:L43"/>
    <mergeCell ref="A45:A46"/>
    <mergeCell ref="B45:B46"/>
    <mergeCell ref="C45:C46"/>
    <mergeCell ref="D45:D46"/>
    <mergeCell ref="E45:G45"/>
    <mergeCell ref="H45:J45"/>
    <mergeCell ref="K45:M45"/>
    <mergeCell ref="A34:K34"/>
    <mergeCell ref="A36:A37"/>
    <mergeCell ref="B36:B37"/>
    <mergeCell ref="C36:E36"/>
    <mergeCell ref="F36:H36"/>
    <mergeCell ref="I36:K36"/>
    <mergeCell ref="B26:B27"/>
    <mergeCell ref="C26:E26"/>
    <mergeCell ref="F26:H26"/>
    <mergeCell ref="I26:K26"/>
    <mergeCell ref="A32:K32"/>
    <mergeCell ref="A14:M14"/>
    <mergeCell ref="B15:M15"/>
    <mergeCell ref="B76:C76"/>
    <mergeCell ref="I1:L1"/>
    <mergeCell ref="I2:L2"/>
    <mergeCell ref="I3:L3"/>
    <mergeCell ref="I4:L4"/>
    <mergeCell ref="I5:L5"/>
    <mergeCell ref="B22:M22"/>
    <mergeCell ref="B16:M16"/>
    <mergeCell ref="B17:M17"/>
    <mergeCell ref="A18:K18"/>
    <mergeCell ref="A19:M19"/>
    <mergeCell ref="A20:K20"/>
    <mergeCell ref="B21:M21"/>
    <mergeCell ref="A24:L24"/>
  </mergeCells>
  <pageMargins left="0.70866141732283472" right="0.51181102362204722" top="0.55118110236220474" bottom="0.35433070866141736"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Звіт Паспорт 2080 за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Економист</dc:creator>
  <cp:lastModifiedBy>Економист</cp:lastModifiedBy>
  <cp:lastPrinted>2021-01-27T09:55:03Z</cp:lastPrinted>
  <dcterms:created xsi:type="dcterms:W3CDTF">2020-01-30T08:58:47Z</dcterms:created>
  <dcterms:modified xsi:type="dcterms:W3CDTF">2021-01-27T09:56:02Z</dcterms:modified>
</cp:coreProperties>
</file>