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8"/>
  </bookViews>
  <sheets>
    <sheet name="Додаток" sheetId="2" r:id="rId1"/>
    <sheet name="Лист1" sheetId="1" r:id="rId2"/>
  </sheets>
  <externalReferences>
    <externalReference r:id="rId3"/>
    <externalReference r:id="rId4"/>
  </externalReferences>
  <definedNames>
    <definedName name="Excel_BuiltIn__FilterDatabase">#REF!</definedName>
    <definedName name="_xlnm.Print_Titles" localSheetId="0">Додаток!$A:$F</definedName>
    <definedName name="_xlnm.Print_Area" localSheetId="0">Додаток!$A$1:$DB$157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2" l="1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N57" i="2"/>
  <c r="AO57" i="2"/>
  <c r="AP57" i="2"/>
  <c r="AQ57" i="2"/>
  <c r="AT57" i="2"/>
  <c r="AX57" i="2"/>
  <c r="AY57" i="2"/>
  <c r="AZ57" i="2"/>
  <c r="BB57" i="2"/>
  <c r="BC57" i="2"/>
  <c r="BE57" i="2"/>
  <c r="BG57" i="2"/>
  <c r="BI57" i="2"/>
  <c r="BJ57" i="2"/>
  <c r="BM57" i="2"/>
  <c r="BO57" i="2"/>
  <c r="BP57" i="2"/>
  <c r="BQ57" i="2"/>
  <c r="BR57" i="2"/>
  <c r="BS57" i="2"/>
  <c r="BY57" i="2"/>
  <c r="BZ57" i="2"/>
  <c r="CA57" i="2"/>
  <c r="CC57" i="2"/>
  <c r="CD57" i="2"/>
  <c r="CG57" i="2"/>
  <c r="CK57" i="2"/>
  <c r="CL57" i="2"/>
  <c r="CM57" i="2"/>
  <c r="CQ57" i="2"/>
  <c r="CR57" i="2"/>
  <c r="CZ57" i="2"/>
  <c r="DA57" i="2"/>
  <c r="DB57" i="2"/>
  <c r="DC57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N61" i="2"/>
  <c r="AO61" i="2"/>
  <c r="AP61" i="2"/>
  <c r="AQ61" i="2"/>
  <c r="AT61" i="2"/>
  <c r="AX61" i="2"/>
  <c r="AY61" i="2"/>
  <c r="AZ61" i="2"/>
  <c r="BB61" i="2"/>
  <c r="BC61" i="2"/>
  <c r="BE61" i="2"/>
  <c r="BG61" i="2"/>
  <c r="BI61" i="2"/>
  <c r="BJ61" i="2"/>
  <c r="BM61" i="2"/>
  <c r="BO61" i="2"/>
  <c r="BP61" i="2"/>
  <c r="BQ61" i="2"/>
  <c r="BR61" i="2"/>
  <c r="BS61" i="2"/>
  <c r="BY61" i="2"/>
  <c r="BZ61" i="2"/>
  <c r="CA61" i="2"/>
  <c r="CC61" i="2"/>
  <c r="CD61" i="2"/>
  <c r="CG61" i="2"/>
  <c r="CK61" i="2"/>
  <c r="CL61" i="2"/>
  <c r="CM61" i="2"/>
  <c r="CQ61" i="2"/>
  <c r="CR61" i="2"/>
  <c r="CZ61" i="2"/>
  <c r="I56" i="2"/>
  <c r="I57" i="2" s="1"/>
  <c r="I60" i="2" l="1"/>
  <c r="I61" i="2" s="1"/>
  <c r="DA61" i="2"/>
  <c r="DB61" i="2"/>
  <c r="DC61" i="2"/>
  <c r="Y54" i="2"/>
  <c r="AB54" i="2"/>
  <c r="AF54" i="2"/>
  <c r="AY54" i="2"/>
  <c r="AZ54" i="2"/>
  <c r="CD54" i="2"/>
  <c r="CG54" i="2"/>
  <c r="CL54" i="2"/>
  <c r="CM54" i="2"/>
  <c r="CZ54" i="2"/>
  <c r="J51" i="2"/>
  <c r="K51" i="2"/>
  <c r="K52" i="2" s="1"/>
  <c r="L51" i="2"/>
  <c r="J52" i="2"/>
  <c r="L52" i="2"/>
  <c r="L53" i="2" s="1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N52" i="2"/>
  <c r="AO52" i="2"/>
  <c r="AP52" i="2"/>
  <c r="AQ52" i="2"/>
  <c r="AT52" i="2"/>
  <c r="AX52" i="2"/>
  <c r="AY52" i="2"/>
  <c r="AZ52" i="2"/>
  <c r="BB52" i="2"/>
  <c r="BC52" i="2"/>
  <c r="BE52" i="2"/>
  <c r="BG52" i="2"/>
  <c r="BI52" i="2"/>
  <c r="BJ52" i="2"/>
  <c r="BM52" i="2"/>
  <c r="BO52" i="2"/>
  <c r="BP52" i="2"/>
  <c r="BQ52" i="2"/>
  <c r="BR52" i="2"/>
  <c r="BS52" i="2"/>
  <c r="BY52" i="2"/>
  <c r="BZ52" i="2"/>
  <c r="CA52" i="2"/>
  <c r="CC52" i="2"/>
  <c r="CD52" i="2"/>
  <c r="CG52" i="2"/>
  <c r="CK52" i="2"/>
  <c r="CL52" i="2"/>
  <c r="CM52" i="2"/>
  <c r="CQ52" i="2"/>
  <c r="CR52" i="2"/>
  <c r="CZ52" i="2"/>
  <c r="J60" i="2" l="1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N60" i="2"/>
  <c r="AO60" i="2"/>
  <c r="AP60" i="2"/>
  <c r="AQ60" i="2"/>
  <c r="AT60" i="2"/>
  <c r="AX60" i="2"/>
  <c r="AY60" i="2"/>
  <c r="AZ60" i="2"/>
  <c r="BB60" i="2"/>
  <c r="BC60" i="2"/>
  <c r="BE60" i="2"/>
  <c r="BG60" i="2"/>
  <c r="BI60" i="2"/>
  <c r="BJ60" i="2"/>
  <c r="BM60" i="2"/>
  <c r="BO60" i="2"/>
  <c r="BP60" i="2"/>
  <c r="BQ60" i="2"/>
  <c r="BR60" i="2"/>
  <c r="BS60" i="2"/>
  <c r="BY60" i="2"/>
  <c r="BZ60" i="2"/>
  <c r="CA60" i="2"/>
  <c r="CC60" i="2"/>
  <c r="CD60" i="2"/>
  <c r="CG60" i="2"/>
  <c r="CK60" i="2"/>
  <c r="CL60" i="2"/>
  <c r="CM60" i="2"/>
  <c r="CQ60" i="2"/>
  <c r="CR60" i="2"/>
  <c r="CZ60" i="2"/>
  <c r="J62" i="2"/>
  <c r="L62" i="2"/>
  <c r="N62" i="2"/>
  <c r="P62" i="2"/>
  <c r="R62" i="2"/>
  <c r="T62" i="2"/>
  <c r="V62" i="2"/>
  <c r="X62" i="2"/>
  <c r="Z62" i="2"/>
  <c r="AB62" i="2"/>
  <c r="AD62" i="2"/>
  <c r="AF62" i="2"/>
  <c r="AH62" i="2"/>
  <c r="AN62" i="2"/>
  <c r="AP62" i="2"/>
  <c r="AT62" i="2"/>
  <c r="AX62" i="2"/>
  <c r="AZ62" i="2"/>
  <c r="BB62" i="2"/>
  <c r="BJ62" i="2"/>
  <c r="BP62" i="2"/>
  <c r="BR62" i="2"/>
  <c r="BZ62" i="2"/>
  <c r="CD62" i="2"/>
  <c r="CL62" i="2"/>
  <c r="CR62" i="2"/>
  <c r="CZ62" i="2"/>
  <c r="K62" i="2"/>
  <c r="M62" i="2"/>
  <c r="O62" i="2"/>
  <c r="Q62" i="2"/>
  <c r="S62" i="2"/>
  <c r="U62" i="2"/>
  <c r="W62" i="2"/>
  <c r="Y62" i="2"/>
  <c r="AA62" i="2"/>
  <c r="AC62" i="2"/>
  <c r="AE62" i="2"/>
  <c r="AG62" i="2"/>
  <c r="AO62" i="2"/>
  <c r="AQ62" i="2"/>
  <c r="AY62" i="2"/>
  <c r="BC62" i="2"/>
  <c r="BE62" i="2"/>
  <c r="BG62" i="2"/>
  <c r="BI62" i="2"/>
  <c r="BM62" i="2"/>
  <c r="BO62" i="2"/>
  <c r="BQ62" i="2"/>
  <c r="BS62" i="2"/>
  <c r="BY62" i="2"/>
  <c r="CA62" i="2"/>
  <c r="CC62" i="2"/>
  <c r="CG62" i="2"/>
  <c r="CK62" i="2"/>
  <c r="CM62" i="2"/>
  <c r="CQ62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N56" i="2"/>
  <c r="AO56" i="2"/>
  <c r="AP56" i="2"/>
  <c r="AQ56" i="2"/>
  <c r="AT56" i="2"/>
  <c r="AX56" i="2"/>
  <c r="AY56" i="2"/>
  <c r="AZ56" i="2"/>
  <c r="BB56" i="2"/>
  <c r="BC56" i="2"/>
  <c r="BE56" i="2"/>
  <c r="BG56" i="2"/>
  <c r="BI56" i="2"/>
  <c r="BJ56" i="2"/>
  <c r="BM56" i="2"/>
  <c r="BO56" i="2"/>
  <c r="BP56" i="2"/>
  <c r="BQ56" i="2"/>
  <c r="BR56" i="2"/>
  <c r="BS56" i="2"/>
  <c r="BY56" i="2"/>
  <c r="BZ56" i="2"/>
  <c r="CA56" i="2"/>
  <c r="CC56" i="2"/>
  <c r="CD56" i="2"/>
  <c r="CG56" i="2"/>
  <c r="CK56" i="2"/>
  <c r="CL56" i="2"/>
  <c r="CM56" i="2"/>
  <c r="CQ56" i="2"/>
  <c r="CR56" i="2"/>
  <c r="CZ56" i="2"/>
  <c r="J58" i="2"/>
  <c r="L58" i="2"/>
  <c r="N58" i="2"/>
  <c r="P58" i="2"/>
  <c r="R58" i="2"/>
  <c r="T58" i="2"/>
  <c r="V58" i="2"/>
  <c r="X58" i="2"/>
  <c r="Z58" i="2"/>
  <c r="AB58" i="2"/>
  <c r="AD58" i="2"/>
  <c r="AF58" i="2"/>
  <c r="AH58" i="2"/>
  <c r="AN58" i="2"/>
  <c r="AP58" i="2"/>
  <c r="AT58" i="2"/>
  <c r="AX58" i="2"/>
  <c r="AZ58" i="2"/>
  <c r="BB58" i="2"/>
  <c r="BJ58" i="2"/>
  <c r="BP58" i="2"/>
  <c r="BR58" i="2"/>
  <c r="BZ58" i="2"/>
  <c r="CD58" i="2"/>
  <c r="CL58" i="2"/>
  <c r="CR58" i="2"/>
  <c r="CZ58" i="2"/>
  <c r="K58" i="2"/>
  <c r="M58" i="2"/>
  <c r="O58" i="2"/>
  <c r="Q58" i="2"/>
  <c r="S58" i="2"/>
  <c r="U58" i="2"/>
  <c r="W58" i="2"/>
  <c r="Y58" i="2"/>
  <c r="AA58" i="2"/>
  <c r="AC58" i="2"/>
  <c r="AE58" i="2"/>
  <c r="AG58" i="2"/>
  <c r="AO58" i="2"/>
  <c r="AQ58" i="2"/>
  <c r="AY58" i="2"/>
  <c r="BC58" i="2"/>
  <c r="BE58" i="2"/>
  <c r="BG58" i="2"/>
  <c r="BI58" i="2"/>
  <c r="BM58" i="2"/>
  <c r="BO58" i="2"/>
  <c r="BQ58" i="2"/>
  <c r="BS58" i="2"/>
  <c r="BY58" i="2"/>
  <c r="CA58" i="2"/>
  <c r="CC58" i="2"/>
  <c r="CG58" i="2"/>
  <c r="CK58" i="2"/>
  <c r="CM58" i="2"/>
  <c r="CQ58" i="2"/>
  <c r="M51" i="2" l="1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N51" i="2"/>
  <c r="AO51" i="2"/>
  <c r="AP51" i="2"/>
  <c r="AQ51" i="2"/>
  <c r="AT51" i="2"/>
  <c r="AX51" i="2"/>
  <c r="AY51" i="2"/>
  <c r="AZ51" i="2"/>
  <c r="BB51" i="2"/>
  <c r="BC51" i="2"/>
  <c r="BE51" i="2"/>
  <c r="BG51" i="2"/>
  <c r="BI51" i="2"/>
  <c r="BJ51" i="2"/>
  <c r="BM51" i="2"/>
  <c r="BO51" i="2"/>
  <c r="BP51" i="2"/>
  <c r="BQ51" i="2"/>
  <c r="BR51" i="2"/>
  <c r="BS51" i="2"/>
  <c r="BY51" i="2"/>
  <c r="BZ51" i="2"/>
  <c r="CA51" i="2"/>
  <c r="CC51" i="2"/>
  <c r="CD51" i="2"/>
  <c r="CG51" i="2"/>
  <c r="CK51" i="2"/>
  <c r="CL51" i="2"/>
  <c r="CM51" i="2"/>
  <c r="CQ51" i="2"/>
  <c r="CR51" i="2"/>
  <c r="CZ51" i="2"/>
  <c r="J53" i="2"/>
  <c r="N53" i="2"/>
  <c r="N50" i="2" s="1"/>
  <c r="P53" i="2"/>
  <c r="R53" i="2"/>
  <c r="T53" i="2"/>
  <c r="V53" i="2"/>
  <c r="X53" i="2"/>
  <c r="Z53" i="2"/>
  <c r="AB53" i="2"/>
  <c r="AD53" i="2"/>
  <c r="AF53" i="2"/>
  <c r="AH53" i="2"/>
  <c r="AN53" i="2"/>
  <c r="AP53" i="2"/>
  <c r="AT53" i="2"/>
  <c r="AX53" i="2"/>
  <c r="AZ53" i="2"/>
  <c r="BB53" i="2"/>
  <c r="BJ53" i="2"/>
  <c r="BP53" i="2"/>
  <c r="BR53" i="2"/>
  <c r="BZ53" i="2"/>
  <c r="CD53" i="2"/>
  <c r="CL53" i="2"/>
  <c r="CR53" i="2"/>
  <c r="CZ53" i="2"/>
  <c r="K53" i="2"/>
  <c r="M53" i="2"/>
  <c r="O53" i="2"/>
  <c r="Q53" i="2"/>
  <c r="S53" i="2"/>
  <c r="U53" i="2"/>
  <c r="W53" i="2"/>
  <c r="Y53" i="2"/>
  <c r="AA53" i="2"/>
  <c r="AC53" i="2"/>
  <c r="AE53" i="2"/>
  <c r="AG53" i="2"/>
  <c r="AO53" i="2"/>
  <c r="AQ53" i="2"/>
  <c r="AY53" i="2"/>
  <c r="BC53" i="2"/>
  <c r="BE53" i="2"/>
  <c r="BG53" i="2"/>
  <c r="BI53" i="2"/>
  <c r="BM53" i="2"/>
  <c r="BO53" i="2"/>
  <c r="BQ53" i="2"/>
  <c r="BS53" i="2"/>
  <c r="BY53" i="2"/>
  <c r="CA53" i="2"/>
  <c r="CC53" i="2"/>
  <c r="CG53" i="2"/>
  <c r="CK53" i="2"/>
  <c r="CM53" i="2"/>
  <c r="CQ53" i="2"/>
  <c r="CZ148" i="2" l="1"/>
  <c r="CY148" i="2"/>
  <c r="CX148" i="2"/>
  <c r="CW148" i="2"/>
  <c r="CV148" i="2"/>
  <c r="CU148" i="2"/>
  <c r="CT148" i="2"/>
  <c r="CS148" i="2"/>
  <c r="CR148" i="2"/>
  <c r="CQ148" i="2"/>
  <c r="CP148" i="2"/>
  <c r="CO148" i="2"/>
  <c r="CN148" i="2"/>
  <c r="CM148" i="2"/>
  <c r="CL148" i="2"/>
  <c r="CK148" i="2"/>
  <c r="CJ148" i="2"/>
  <c r="CI148" i="2"/>
  <c r="CH148" i="2"/>
  <c r="CG148" i="2"/>
  <c r="CF148" i="2"/>
  <c r="CE148" i="2"/>
  <c r="CD148" i="2"/>
  <c r="CC148" i="2"/>
  <c r="CB148" i="2"/>
  <c r="CA148" i="2"/>
  <c r="BZ148" i="2"/>
  <c r="BY148" i="2"/>
  <c r="BX148" i="2"/>
  <c r="BW148" i="2"/>
  <c r="BV148" i="2"/>
  <c r="BU148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CZ147" i="2"/>
  <c r="CI147" i="2"/>
  <c r="CH147" i="2"/>
  <c r="CG147" i="2"/>
  <c r="CF147" i="2"/>
  <c r="CD147" i="2"/>
  <c r="BI147" i="2"/>
  <c r="AH147" i="2"/>
  <c r="I147" i="2"/>
  <c r="CE146" i="2"/>
  <c r="AQ146" i="2"/>
  <c r="AO146" i="2"/>
  <c r="AN146" i="2"/>
  <c r="CY145" i="2"/>
  <c r="CX145" i="2"/>
  <c r="CW145" i="2"/>
  <c r="CV145" i="2"/>
  <c r="CU145" i="2"/>
  <c r="CT145" i="2"/>
  <c r="CS145" i="2"/>
  <c r="CR145" i="2"/>
  <c r="CQ145" i="2"/>
  <c r="CP145" i="2"/>
  <c r="CO145" i="2"/>
  <c r="CN145" i="2"/>
  <c r="CM145" i="2"/>
  <c r="CL145" i="2"/>
  <c r="CK145" i="2"/>
  <c r="CJ145" i="2"/>
  <c r="CI145" i="2"/>
  <c r="CH145" i="2"/>
  <c r="CG145" i="2"/>
  <c r="CF145" i="2"/>
  <c r="CE145" i="2"/>
  <c r="CD145" i="2"/>
  <c r="CC145" i="2"/>
  <c r="CB145" i="2"/>
  <c r="CA145" i="2"/>
  <c r="BZ145" i="2"/>
  <c r="BY145" i="2"/>
  <c r="BX145" i="2"/>
  <c r="BW145" i="2"/>
  <c r="BV145" i="2"/>
  <c r="BU145" i="2"/>
  <c r="BT145" i="2"/>
  <c r="BS145" i="2"/>
  <c r="BR145" i="2"/>
  <c r="BQ145" i="2"/>
  <c r="BP145" i="2"/>
  <c r="BO145" i="2"/>
  <c r="BN145" i="2"/>
  <c r="BM145" i="2"/>
  <c r="BL145" i="2"/>
  <c r="BK145" i="2"/>
  <c r="BJ145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CY144" i="2"/>
  <c r="CX144" i="2"/>
  <c r="CW144" i="2"/>
  <c r="CV144" i="2"/>
  <c r="CU144" i="2"/>
  <c r="CT144" i="2"/>
  <c r="CS144" i="2"/>
  <c r="CR144" i="2"/>
  <c r="CQ144" i="2"/>
  <c r="CP144" i="2"/>
  <c r="CO144" i="2"/>
  <c r="CN144" i="2"/>
  <c r="CM144" i="2"/>
  <c r="CL144" i="2"/>
  <c r="CK144" i="2"/>
  <c r="CJ144" i="2"/>
  <c r="CI144" i="2"/>
  <c r="CH144" i="2"/>
  <c r="CG144" i="2"/>
  <c r="CF144" i="2"/>
  <c r="CE144" i="2"/>
  <c r="CD144" i="2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M144" i="2"/>
  <c r="BL144" i="2"/>
  <c r="BK144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CY143" i="2"/>
  <c r="CX143" i="2"/>
  <c r="CW143" i="2"/>
  <c r="CV143" i="2"/>
  <c r="CU143" i="2"/>
  <c r="CT143" i="2"/>
  <c r="CS143" i="2"/>
  <c r="CR143" i="2"/>
  <c r="CQ143" i="2"/>
  <c r="CP143" i="2"/>
  <c r="CO143" i="2"/>
  <c r="CN143" i="2"/>
  <c r="CM143" i="2"/>
  <c r="CL143" i="2"/>
  <c r="CK143" i="2"/>
  <c r="CJ143" i="2"/>
  <c r="CI143" i="2"/>
  <c r="CH143" i="2"/>
  <c r="CG143" i="2"/>
  <c r="CF143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CY142" i="2"/>
  <c r="CX142" i="2"/>
  <c r="CW142" i="2"/>
  <c r="CV142" i="2"/>
  <c r="CU142" i="2"/>
  <c r="CT142" i="2"/>
  <c r="CS142" i="2"/>
  <c r="CR142" i="2"/>
  <c r="CQ142" i="2"/>
  <c r="CP142" i="2"/>
  <c r="CO142" i="2"/>
  <c r="CN142" i="2"/>
  <c r="CM142" i="2"/>
  <c r="CL142" i="2"/>
  <c r="CK142" i="2"/>
  <c r="CJ142" i="2"/>
  <c r="CI142" i="2"/>
  <c r="CH142" i="2"/>
  <c r="CG142" i="2"/>
  <c r="CF142" i="2"/>
  <c r="CE142" i="2"/>
  <c r="CD142" i="2"/>
  <c r="CC142" i="2"/>
  <c r="CB142" i="2"/>
  <c r="CA142" i="2"/>
  <c r="BZ142" i="2"/>
  <c r="BY142" i="2"/>
  <c r="BX142" i="2"/>
  <c r="BW142" i="2"/>
  <c r="BV142" i="2"/>
  <c r="BU142" i="2"/>
  <c r="BT142" i="2"/>
  <c r="BS142" i="2"/>
  <c r="BR142" i="2"/>
  <c r="BQ142" i="2"/>
  <c r="BP142" i="2"/>
  <c r="BO142" i="2"/>
  <c r="BN142" i="2"/>
  <c r="BM142" i="2"/>
  <c r="BL142" i="2"/>
  <c r="BK142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CY141" i="2"/>
  <c r="CX141" i="2"/>
  <c r="CW141" i="2"/>
  <c r="CV141" i="2"/>
  <c r="CU141" i="2"/>
  <c r="CT141" i="2"/>
  <c r="CS141" i="2"/>
  <c r="CR141" i="2"/>
  <c r="CQ141" i="2"/>
  <c r="CP141" i="2"/>
  <c r="CO141" i="2"/>
  <c r="CN141" i="2"/>
  <c r="CM141" i="2"/>
  <c r="CL141" i="2"/>
  <c r="CK141" i="2"/>
  <c r="CJ141" i="2"/>
  <c r="CI141" i="2"/>
  <c r="CH141" i="2"/>
  <c r="CG141" i="2"/>
  <c r="CF141" i="2"/>
  <c r="CE141" i="2"/>
  <c r="CD141" i="2"/>
  <c r="CC141" i="2"/>
  <c r="CB141" i="2"/>
  <c r="CA141" i="2"/>
  <c r="BZ141" i="2"/>
  <c r="BY141" i="2"/>
  <c r="BX141" i="2"/>
  <c r="BW141" i="2"/>
  <c r="BV141" i="2"/>
  <c r="BU141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CY140" i="2"/>
  <c r="CX140" i="2"/>
  <c r="CW140" i="2"/>
  <c r="CV140" i="2"/>
  <c r="CU140" i="2"/>
  <c r="CT140" i="2"/>
  <c r="CS140" i="2"/>
  <c r="CR140" i="2"/>
  <c r="CQ140" i="2"/>
  <c r="CP140" i="2"/>
  <c r="CO140" i="2"/>
  <c r="CN140" i="2"/>
  <c r="CM140" i="2"/>
  <c r="CL140" i="2"/>
  <c r="CK140" i="2"/>
  <c r="CJ140" i="2"/>
  <c r="CI140" i="2"/>
  <c r="CH140" i="2"/>
  <c r="CG140" i="2"/>
  <c r="CF140" i="2"/>
  <c r="CE140" i="2"/>
  <c r="CD140" i="2"/>
  <c r="CC140" i="2"/>
  <c r="CB140" i="2"/>
  <c r="CA140" i="2"/>
  <c r="BZ140" i="2"/>
  <c r="BY140" i="2"/>
  <c r="BX140" i="2"/>
  <c r="BW140" i="2"/>
  <c r="BV140" i="2"/>
  <c r="BU140" i="2"/>
  <c r="BT140" i="2"/>
  <c r="BS140" i="2"/>
  <c r="BR140" i="2"/>
  <c r="BQ140" i="2"/>
  <c r="BP140" i="2"/>
  <c r="BO140" i="2"/>
  <c r="BN140" i="2"/>
  <c r="BM140" i="2"/>
  <c r="BL140" i="2"/>
  <c r="BK140" i="2"/>
  <c r="BJ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CY139" i="2"/>
  <c r="CX139" i="2"/>
  <c r="CW139" i="2"/>
  <c r="CV139" i="2"/>
  <c r="CU139" i="2"/>
  <c r="CT139" i="2"/>
  <c r="CS139" i="2"/>
  <c r="CR139" i="2"/>
  <c r="CQ139" i="2"/>
  <c r="CP139" i="2"/>
  <c r="CO139" i="2"/>
  <c r="CN139" i="2"/>
  <c r="CM139" i="2"/>
  <c r="CL139" i="2"/>
  <c r="CK139" i="2"/>
  <c r="CJ139" i="2"/>
  <c r="CI139" i="2"/>
  <c r="CH139" i="2"/>
  <c r="CG139" i="2"/>
  <c r="CF139" i="2"/>
  <c r="CE139" i="2"/>
  <c r="CD139" i="2"/>
  <c r="CC139" i="2"/>
  <c r="CB139" i="2"/>
  <c r="CA139" i="2"/>
  <c r="BZ139" i="2"/>
  <c r="BY139" i="2"/>
  <c r="BX139" i="2"/>
  <c r="BW139" i="2"/>
  <c r="BV139" i="2"/>
  <c r="BU139" i="2"/>
  <c r="BT139" i="2"/>
  <c r="BS139" i="2"/>
  <c r="BR139" i="2"/>
  <c r="BQ139" i="2"/>
  <c r="BP139" i="2"/>
  <c r="BO139" i="2"/>
  <c r="BN139" i="2"/>
  <c r="BM139" i="2"/>
  <c r="BL139" i="2"/>
  <c r="BK139" i="2"/>
  <c r="BJ139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CY138" i="2"/>
  <c r="CX138" i="2"/>
  <c r="CW138" i="2"/>
  <c r="CV138" i="2"/>
  <c r="CU138" i="2"/>
  <c r="CT138" i="2"/>
  <c r="CS138" i="2"/>
  <c r="CR138" i="2"/>
  <c r="CQ138" i="2"/>
  <c r="CP138" i="2"/>
  <c r="CO138" i="2"/>
  <c r="CN138" i="2"/>
  <c r="CM138" i="2"/>
  <c r="CL138" i="2"/>
  <c r="CK138" i="2"/>
  <c r="CJ138" i="2"/>
  <c r="CI138" i="2"/>
  <c r="CH138" i="2"/>
  <c r="CG138" i="2"/>
  <c r="CF138" i="2"/>
  <c r="CE138" i="2"/>
  <c r="CD138" i="2"/>
  <c r="CC138" i="2"/>
  <c r="CB138" i="2"/>
  <c r="CA138" i="2"/>
  <c r="BZ138" i="2"/>
  <c r="BY138" i="2"/>
  <c r="BX138" i="2"/>
  <c r="BW138" i="2"/>
  <c r="BV138" i="2"/>
  <c r="BU138" i="2"/>
  <c r="BT138" i="2"/>
  <c r="BS138" i="2"/>
  <c r="BR138" i="2"/>
  <c r="BQ138" i="2"/>
  <c r="BP138" i="2"/>
  <c r="BO138" i="2"/>
  <c r="BN138" i="2"/>
  <c r="BM138" i="2"/>
  <c r="BL138" i="2"/>
  <c r="BK138" i="2"/>
  <c r="BJ138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CY137" i="2"/>
  <c r="CX137" i="2"/>
  <c r="CW137" i="2"/>
  <c r="CV137" i="2"/>
  <c r="CU137" i="2"/>
  <c r="CT137" i="2"/>
  <c r="CS137" i="2"/>
  <c r="CR137" i="2"/>
  <c r="CQ137" i="2"/>
  <c r="CP137" i="2"/>
  <c r="CO137" i="2"/>
  <c r="CN137" i="2"/>
  <c r="CM137" i="2"/>
  <c r="CL137" i="2"/>
  <c r="CK137" i="2"/>
  <c r="CJ137" i="2"/>
  <c r="CI137" i="2"/>
  <c r="CH137" i="2"/>
  <c r="CG137" i="2"/>
  <c r="CF137" i="2"/>
  <c r="CE137" i="2"/>
  <c r="CD137" i="2"/>
  <c r="CC137" i="2"/>
  <c r="CB137" i="2"/>
  <c r="CA137" i="2"/>
  <c r="BZ137" i="2"/>
  <c r="BY137" i="2"/>
  <c r="BX137" i="2"/>
  <c r="BW137" i="2"/>
  <c r="BV137" i="2"/>
  <c r="BU137" i="2"/>
  <c r="BT137" i="2"/>
  <c r="BS137" i="2"/>
  <c r="BR137" i="2"/>
  <c r="BQ137" i="2"/>
  <c r="BP137" i="2"/>
  <c r="BO137" i="2"/>
  <c r="BN137" i="2"/>
  <c r="BM137" i="2"/>
  <c r="BL137" i="2"/>
  <c r="BK137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CY136" i="2"/>
  <c r="CX136" i="2"/>
  <c r="CW136" i="2"/>
  <c r="CV136" i="2"/>
  <c r="CU136" i="2"/>
  <c r="CT136" i="2"/>
  <c r="CS136" i="2"/>
  <c r="CR136" i="2"/>
  <c r="CQ136" i="2"/>
  <c r="CP136" i="2"/>
  <c r="CO136" i="2"/>
  <c r="CN136" i="2"/>
  <c r="CM136" i="2"/>
  <c r="CL136" i="2"/>
  <c r="CK136" i="2"/>
  <c r="CJ136" i="2"/>
  <c r="CI136" i="2"/>
  <c r="CH136" i="2"/>
  <c r="CG136" i="2"/>
  <c r="CF136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CJ134" i="2"/>
  <c r="AR134" i="2"/>
  <c r="AL134" i="2"/>
  <c r="AK134" i="2"/>
  <c r="AJ134" i="2"/>
  <c r="CY133" i="2"/>
  <c r="CX133" i="2"/>
  <c r="CW133" i="2"/>
  <c r="CV133" i="2"/>
  <c r="CU133" i="2"/>
  <c r="CT133" i="2"/>
  <c r="CS133" i="2"/>
  <c r="CR133" i="2"/>
  <c r="CQ133" i="2"/>
  <c r="CP133" i="2"/>
  <c r="CO133" i="2"/>
  <c r="CM133" i="2"/>
  <c r="CL133" i="2"/>
  <c r="CK133" i="2"/>
  <c r="CJ133" i="2"/>
  <c r="CI133" i="2"/>
  <c r="CH133" i="2"/>
  <c r="CG133" i="2"/>
  <c r="CF133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CR130" i="2"/>
  <c r="CQ130" i="2"/>
  <c r="CM130" i="2"/>
  <c r="CL130" i="2"/>
  <c r="CK130" i="2"/>
  <c r="CG130" i="2"/>
  <c r="CD130" i="2"/>
  <c r="CC130" i="2"/>
  <c r="CB130" i="2"/>
  <c r="CA130" i="2"/>
  <c r="BZ130" i="2"/>
  <c r="BY130" i="2"/>
  <c r="BW130" i="2"/>
  <c r="BS130" i="2"/>
  <c r="BR130" i="2"/>
  <c r="BQ130" i="2"/>
  <c r="BP130" i="2"/>
  <c r="BO130" i="2"/>
  <c r="BM130" i="2"/>
  <c r="BJ130" i="2"/>
  <c r="BI130" i="2"/>
  <c r="BG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CX129" i="2"/>
  <c r="CR129" i="2"/>
  <c r="CQ129" i="2"/>
  <c r="CM129" i="2"/>
  <c r="CL129" i="2"/>
  <c r="CK129" i="2"/>
  <c r="CI129" i="2"/>
  <c r="CH129" i="2"/>
  <c r="CG129" i="2"/>
  <c r="CF129" i="2"/>
  <c r="CE129" i="2"/>
  <c r="CD129" i="2"/>
  <c r="CC129" i="2"/>
  <c r="CB129" i="2"/>
  <c r="CA129" i="2"/>
  <c r="BZ129" i="2"/>
  <c r="BY129" i="2"/>
  <c r="BX129" i="2"/>
  <c r="BW129" i="2"/>
  <c r="BS129" i="2"/>
  <c r="BR129" i="2"/>
  <c r="BQ129" i="2"/>
  <c r="BP129" i="2"/>
  <c r="BO129" i="2"/>
  <c r="BM129" i="2"/>
  <c r="BK129" i="2"/>
  <c r="BJ129" i="2"/>
  <c r="BI129" i="2"/>
  <c r="BH129" i="2"/>
  <c r="BG129" i="2"/>
  <c r="BE129" i="2"/>
  <c r="BD129" i="2"/>
  <c r="BC129" i="2"/>
  <c r="BB129" i="2"/>
  <c r="AZ129" i="2"/>
  <c r="AY129" i="2"/>
  <c r="AX129" i="2"/>
  <c r="AT129" i="2"/>
  <c r="AQ129" i="2"/>
  <c r="AP129" i="2"/>
  <c r="AO129" i="2"/>
  <c r="AN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CY128" i="2"/>
  <c r="CX128" i="2"/>
  <c r="CW128" i="2"/>
  <c r="CV128" i="2"/>
  <c r="CU128" i="2"/>
  <c r="CT128" i="2"/>
  <c r="CS128" i="2"/>
  <c r="CR128" i="2"/>
  <c r="CQ128" i="2"/>
  <c r="CP128" i="2"/>
  <c r="CO128" i="2"/>
  <c r="CN128" i="2"/>
  <c r="CM128" i="2"/>
  <c r="CL128" i="2"/>
  <c r="CK128" i="2"/>
  <c r="CJ128" i="2"/>
  <c r="CI128" i="2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CY127" i="2"/>
  <c r="CX127" i="2"/>
  <c r="CW127" i="2"/>
  <c r="CV127" i="2"/>
  <c r="CU127" i="2"/>
  <c r="CT127" i="2"/>
  <c r="CS127" i="2"/>
  <c r="CR127" i="2"/>
  <c r="CQ127" i="2"/>
  <c r="CP127" i="2"/>
  <c r="CO127" i="2"/>
  <c r="CN127" i="2"/>
  <c r="CM127" i="2"/>
  <c r="CL127" i="2"/>
  <c r="CK127" i="2"/>
  <c r="CJ127" i="2"/>
  <c r="CI127" i="2"/>
  <c r="CH127" i="2"/>
  <c r="CG127" i="2"/>
  <c r="CF127" i="2"/>
  <c r="CE127" i="2"/>
  <c r="CD127" i="2"/>
  <c r="CC127" i="2"/>
  <c r="CB127" i="2"/>
  <c r="CA127" i="2"/>
  <c r="BZ127" i="2"/>
  <c r="BY127" i="2"/>
  <c r="BX127" i="2"/>
  <c r="BW127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CY126" i="2"/>
  <c r="CX126" i="2"/>
  <c r="CW126" i="2"/>
  <c r="CV126" i="2"/>
  <c r="CU126" i="2"/>
  <c r="CT126" i="2"/>
  <c r="CS126" i="2"/>
  <c r="CR126" i="2"/>
  <c r="CQ126" i="2"/>
  <c r="CP126" i="2"/>
  <c r="CO126" i="2"/>
  <c r="CN126" i="2"/>
  <c r="CM126" i="2"/>
  <c r="CL126" i="2"/>
  <c r="CK126" i="2"/>
  <c r="CJ126" i="2"/>
  <c r="CI126" i="2"/>
  <c r="CH126" i="2"/>
  <c r="CG126" i="2"/>
  <c r="CF126" i="2"/>
  <c r="CE126" i="2"/>
  <c r="CD126" i="2"/>
  <c r="CC126" i="2"/>
  <c r="CB126" i="2"/>
  <c r="CA126" i="2"/>
  <c r="BZ126" i="2"/>
  <c r="BY126" i="2"/>
  <c r="BX126" i="2"/>
  <c r="BW126" i="2"/>
  <c r="BV126" i="2"/>
  <c r="BU126" i="2"/>
  <c r="BT126" i="2"/>
  <c r="BS126" i="2"/>
  <c r="BR126" i="2"/>
  <c r="BQ126" i="2"/>
  <c r="BP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CY125" i="2"/>
  <c r="CX125" i="2"/>
  <c r="CW125" i="2"/>
  <c r="CV125" i="2"/>
  <c r="CU125" i="2"/>
  <c r="CT125" i="2"/>
  <c r="CS125" i="2"/>
  <c r="CR125" i="2"/>
  <c r="CQ125" i="2"/>
  <c r="CP125" i="2"/>
  <c r="CO125" i="2"/>
  <c r="CN125" i="2"/>
  <c r="CM125" i="2"/>
  <c r="CL125" i="2"/>
  <c r="CK125" i="2"/>
  <c r="CJ125" i="2"/>
  <c r="CI125" i="2"/>
  <c r="CH125" i="2"/>
  <c r="CG125" i="2"/>
  <c r="CF125" i="2"/>
  <c r="CE125" i="2"/>
  <c r="CD125" i="2"/>
  <c r="CC125" i="2"/>
  <c r="CB125" i="2"/>
  <c r="CA125" i="2"/>
  <c r="BZ125" i="2"/>
  <c r="BY125" i="2"/>
  <c r="BX125" i="2"/>
  <c r="BW125" i="2"/>
  <c r="BV125" i="2"/>
  <c r="BU125" i="2"/>
  <c r="BT125" i="2"/>
  <c r="BS125" i="2"/>
  <c r="BR125" i="2"/>
  <c r="BQ125" i="2"/>
  <c r="BP125" i="2"/>
  <c r="BO125" i="2"/>
  <c r="BN125" i="2"/>
  <c r="BM125" i="2"/>
  <c r="BL125" i="2"/>
  <c r="BK125" i="2"/>
  <c r="BJ125" i="2"/>
  <c r="BI125" i="2"/>
  <c r="BH125" i="2"/>
  <c r="BG125" i="2"/>
  <c r="BF125" i="2"/>
  <c r="BE125" i="2"/>
  <c r="BD125" i="2"/>
  <c r="BC125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CY124" i="2"/>
  <c r="CX124" i="2"/>
  <c r="CW124" i="2"/>
  <c r="CV124" i="2"/>
  <c r="CU124" i="2"/>
  <c r="CT124" i="2"/>
  <c r="CS124" i="2"/>
  <c r="CR124" i="2"/>
  <c r="CQ124" i="2"/>
  <c r="CP124" i="2"/>
  <c r="CO124" i="2"/>
  <c r="CN124" i="2"/>
  <c r="CM124" i="2"/>
  <c r="CL124" i="2"/>
  <c r="CK124" i="2"/>
  <c r="CJ124" i="2"/>
  <c r="CI124" i="2"/>
  <c r="CH124" i="2"/>
  <c r="CG124" i="2"/>
  <c r="CF124" i="2"/>
  <c r="CE124" i="2"/>
  <c r="CD124" i="2"/>
  <c r="CC124" i="2"/>
  <c r="CB124" i="2"/>
  <c r="CA124" i="2"/>
  <c r="BZ124" i="2"/>
  <c r="BY124" i="2"/>
  <c r="BX124" i="2"/>
  <c r="BW124" i="2"/>
  <c r="BV124" i="2"/>
  <c r="BU124" i="2"/>
  <c r="BT124" i="2"/>
  <c r="BS124" i="2"/>
  <c r="BR124" i="2"/>
  <c r="BQ124" i="2"/>
  <c r="BP124" i="2"/>
  <c r="BO124" i="2"/>
  <c r="BN124" i="2"/>
  <c r="BM124" i="2"/>
  <c r="BL124" i="2"/>
  <c r="BK124" i="2"/>
  <c r="BJ124" i="2"/>
  <c r="BI124" i="2"/>
  <c r="BH124" i="2"/>
  <c r="BG124" i="2"/>
  <c r="BF124" i="2"/>
  <c r="BE124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3" i="2"/>
  <c r="H122" i="2"/>
  <c r="H121" i="2"/>
  <c r="H120" i="2"/>
  <c r="H119" i="2"/>
  <c r="H118" i="2"/>
  <c r="H117" i="2"/>
  <c r="CY116" i="2"/>
  <c r="CX116" i="2"/>
  <c r="CW116" i="2"/>
  <c r="CV116" i="2"/>
  <c r="CU116" i="2"/>
  <c r="CT116" i="2"/>
  <c r="CS116" i="2"/>
  <c r="CR116" i="2"/>
  <c r="CQ116" i="2"/>
  <c r="CP116" i="2"/>
  <c r="CO116" i="2"/>
  <c r="CN116" i="2"/>
  <c r="CM116" i="2"/>
  <c r="CL116" i="2"/>
  <c r="CK116" i="2"/>
  <c r="CJ116" i="2"/>
  <c r="CI116" i="2"/>
  <c r="CH116" i="2"/>
  <c r="CG116" i="2"/>
  <c r="CF116" i="2"/>
  <c r="CE116" i="2"/>
  <c r="CD116" i="2"/>
  <c r="CC116" i="2"/>
  <c r="CB116" i="2"/>
  <c r="CA116" i="2"/>
  <c r="BZ116" i="2"/>
  <c r="BY116" i="2"/>
  <c r="BX116" i="2"/>
  <c r="BW116" i="2"/>
  <c r="BV116" i="2"/>
  <c r="BU116" i="2"/>
  <c r="BT116" i="2"/>
  <c r="BS116" i="2"/>
  <c r="BR116" i="2"/>
  <c r="BQ116" i="2"/>
  <c r="BP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CS115" i="2"/>
  <c r="CM114" i="2"/>
  <c r="CL114" i="2"/>
  <c r="AS114" i="2"/>
  <c r="AL114" i="2"/>
  <c r="AK114" i="2"/>
  <c r="AJ114" i="2"/>
  <c r="AI114" i="2"/>
  <c r="Y114" i="2"/>
  <c r="CZ113" i="2"/>
  <c r="AN113" i="2"/>
  <c r="AM113" i="2"/>
  <c r="AL113" i="2"/>
  <c r="AK113" i="2"/>
  <c r="AJ113" i="2"/>
  <c r="AI113" i="2"/>
  <c r="Z113" i="2"/>
  <c r="X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H112" i="2"/>
  <c r="H111" i="2"/>
  <c r="CO110" i="2"/>
  <c r="BT110" i="2"/>
  <c r="BN110" i="2"/>
  <c r="BJ110" i="2"/>
  <c r="AM110" i="2"/>
  <c r="AL110" i="2"/>
  <c r="AK110" i="2"/>
  <c r="AJ110" i="2"/>
  <c r="AI110" i="2"/>
  <c r="AL99" i="2"/>
  <c r="AK99" i="2"/>
  <c r="AJ99" i="2"/>
  <c r="AI99" i="2"/>
  <c r="AL84" i="2"/>
  <c r="AK84" i="2"/>
  <c r="AJ84" i="2"/>
  <c r="AI84" i="2"/>
  <c r="G83" i="2"/>
  <c r="CZ78" i="2"/>
  <c r="CZ77" i="2"/>
  <c r="G69" i="2"/>
  <c r="DB48" i="2"/>
  <c r="DB49" i="2" s="1"/>
  <c r="DA48" i="2"/>
  <c r="DA49" i="2" s="1"/>
  <c r="CY46" i="2"/>
  <c r="CY147" i="2" s="1"/>
  <c r="CX46" i="2"/>
  <c r="CX147" i="2" s="1"/>
  <c r="CW46" i="2"/>
  <c r="CW147" i="2" s="1"/>
  <c r="CV46" i="2"/>
  <c r="CV147" i="2" s="1"/>
  <c r="CU46" i="2"/>
  <c r="CU147" i="2" s="1"/>
  <c r="CT46" i="2"/>
  <c r="CT147" i="2" s="1"/>
  <c r="CS46" i="2"/>
  <c r="CS147" i="2" s="1"/>
  <c r="CR46" i="2"/>
  <c r="CR147" i="2" s="1"/>
  <c r="CQ46" i="2"/>
  <c r="CQ147" i="2" s="1"/>
  <c r="CP46" i="2"/>
  <c r="CP147" i="2" s="1"/>
  <c r="CO46" i="2"/>
  <c r="CO147" i="2" s="1"/>
  <c r="CN46" i="2"/>
  <c r="CN147" i="2" s="1"/>
  <c r="CM46" i="2"/>
  <c r="CM147" i="2" s="1"/>
  <c r="CL46" i="2"/>
  <c r="CL147" i="2" s="1"/>
  <c r="CK46" i="2"/>
  <c r="CK147" i="2" s="1"/>
  <c r="CJ46" i="2"/>
  <c r="CJ147" i="2" s="1"/>
  <c r="CE46" i="2"/>
  <c r="CE147" i="2" s="1"/>
  <c r="CC46" i="2"/>
  <c r="CC147" i="2" s="1"/>
  <c r="CB46" i="2"/>
  <c r="CB147" i="2" s="1"/>
  <c r="CA46" i="2"/>
  <c r="CA147" i="2" s="1"/>
  <c r="BZ46" i="2"/>
  <c r="BZ147" i="2" s="1"/>
  <c r="BY46" i="2"/>
  <c r="BY147" i="2" s="1"/>
  <c r="BX46" i="2"/>
  <c r="BX147" i="2" s="1"/>
  <c r="BW46" i="2"/>
  <c r="BW147" i="2" s="1"/>
  <c r="BV46" i="2"/>
  <c r="BV147" i="2" s="1"/>
  <c r="BU46" i="2"/>
  <c r="BU147" i="2" s="1"/>
  <c r="BT46" i="2"/>
  <c r="BT147" i="2" s="1"/>
  <c r="BS46" i="2"/>
  <c r="BS147" i="2" s="1"/>
  <c r="BR46" i="2"/>
  <c r="BR147" i="2" s="1"/>
  <c r="BQ46" i="2"/>
  <c r="BQ147" i="2" s="1"/>
  <c r="BP46" i="2"/>
  <c r="BP147" i="2" s="1"/>
  <c r="BO46" i="2"/>
  <c r="BO147" i="2" s="1"/>
  <c r="BN46" i="2"/>
  <c r="BN147" i="2" s="1"/>
  <c r="BM46" i="2"/>
  <c r="BM147" i="2" s="1"/>
  <c r="BL46" i="2"/>
  <c r="BL147" i="2" s="1"/>
  <c r="BK46" i="2"/>
  <c r="BK147" i="2" s="1"/>
  <c r="BJ46" i="2"/>
  <c r="BJ147" i="2" s="1"/>
  <c r="BH46" i="2"/>
  <c r="BH147" i="2" s="1"/>
  <c r="BG46" i="2"/>
  <c r="BG147" i="2" s="1"/>
  <c r="BF46" i="2"/>
  <c r="BF147" i="2" s="1"/>
  <c r="BE46" i="2"/>
  <c r="BE147" i="2" s="1"/>
  <c r="BD46" i="2"/>
  <c r="BD147" i="2" s="1"/>
  <c r="BC46" i="2"/>
  <c r="BC147" i="2" s="1"/>
  <c r="BB46" i="2"/>
  <c r="BB147" i="2" s="1"/>
  <c r="BA46" i="2"/>
  <c r="BA147" i="2" s="1"/>
  <c r="AZ46" i="2"/>
  <c r="AZ147" i="2" s="1"/>
  <c r="AY46" i="2"/>
  <c r="AY147" i="2" s="1"/>
  <c r="AX46" i="2"/>
  <c r="AX147" i="2" s="1"/>
  <c r="AW46" i="2"/>
  <c r="AW147" i="2" s="1"/>
  <c r="AV46" i="2"/>
  <c r="AV147" i="2" s="1"/>
  <c r="AU46" i="2"/>
  <c r="AU147" i="2" s="1"/>
  <c r="AT46" i="2"/>
  <c r="AT147" i="2" s="1"/>
  <c r="AS46" i="2"/>
  <c r="AS147" i="2" s="1"/>
  <c r="AR46" i="2"/>
  <c r="AR147" i="2" s="1"/>
  <c r="AQ46" i="2"/>
  <c r="AQ147" i="2" s="1"/>
  <c r="AP46" i="2"/>
  <c r="AP147" i="2" s="1"/>
  <c r="AO46" i="2"/>
  <c r="AO147" i="2" s="1"/>
  <c r="AN46" i="2"/>
  <c r="AN147" i="2" s="1"/>
  <c r="AM46" i="2"/>
  <c r="AM147" i="2" s="1"/>
  <c r="AL46" i="2"/>
  <c r="AL147" i="2" s="1"/>
  <c r="AK46" i="2"/>
  <c r="AK147" i="2" s="1"/>
  <c r="AJ46" i="2"/>
  <c r="AJ147" i="2" s="1"/>
  <c r="AI46" i="2"/>
  <c r="AI147" i="2" s="1"/>
  <c r="AG46" i="2"/>
  <c r="AG147" i="2" s="1"/>
  <c r="AF46" i="2"/>
  <c r="AF147" i="2" s="1"/>
  <c r="AE46" i="2"/>
  <c r="AE147" i="2" s="1"/>
  <c r="AD46" i="2"/>
  <c r="AD147" i="2" s="1"/>
  <c r="AC46" i="2"/>
  <c r="AC147" i="2" s="1"/>
  <c r="AB46" i="2"/>
  <c r="AB147" i="2" s="1"/>
  <c r="AA46" i="2"/>
  <c r="AA147" i="2" s="1"/>
  <c r="Z46" i="2"/>
  <c r="Z147" i="2" s="1"/>
  <c r="Y46" i="2"/>
  <c r="Y147" i="2" s="1"/>
  <c r="X46" i="2"/>
  <c r="X147" i="2" s="1"/>
  <c r="W46" i="2"/>
  <c r="W147" i="2" s="1"/>
  <c r="V46" i="2"/>
  <c r="V147" i="2" s="1"/>
  <c r="U46" i="2"/>
  <c r="U147" i="2" s="1"/>
  <c r="T46" i="2"/>
  <c r="T147" i="2" s="1"/>
  <c r="S46" i="2"/>
  <c r="S147" i="2" s="1"/>
  <c r="R46" i="2"/>
  <c r="R147" i="2" s="1"/>
  <c r="Q46" i="2"/>
  <c r="Q147" i="2" s="1"/>
  <c r="P46" i="2"/>
  <c r="P147" i="2" s="1"/>
  <c r="O46" i="2"/>
  <c r="O147" i="2" s="1"/>
  <c r="N46" i="2"/>
  <c r="N147" i="2" s="1"/>
  <c r="M46" i="2"/>
  <c r="M147" i="2" s="1"/>
  <c r="L46" i="2"/>
  <c r="L147" i="2" s="1"/>
  <c r="K46" i="2"/>
  <c r="K147" i="2" s="1"/>
  <c r="J46" i="2"/>
  <c r="J147" i="2" s="1"/>
  <c r="CY45" i="2"/>
  <c r="CY146" i="2" s="1"/>
  <c r="CX45" i="2"/>
  <c r="CX146" i="2" s="1"/>
  <c r="CW45" i="2"/>
  <c r="CW146" i="2" s="1"/>
  <c r="CV45" i="2"/>
  <c r="CV146" i="2" s="1"/>
  <c r="CU45" i="2"/>
  <c r="CU146" i="2" s="1"/>
  <c r="CT45" i="2"/>
  <c r="CT146" i="2" s="1"/>
  <c r="CS45" i="2"/>
  <c r="CS146" i="2" s="1"/>
  <c r="CR45" i="2"/>
  <c r="CR146" i="2" s="1"/>
  <c r="CQ45" i="2"/>
  <c r="CQ146" i="2" s="1"/>
  <c r="CP45" i="2"/>
  <c r="CP146" i="2" s="1"/>
  <c r="CO45" i="2"/>
  <c r="CO146" i="2" s="1"/>
  <c r="CN45" i="2"/>
  <c r="CN146" i="2" s="1"/>
  <c r="CM45" i="2"/>
  <c r="CM146" i="2" s="1"/>
  <c r="CL45" i="2"/>
  <c r="CL146" i="2" s="1"/>
  <c r="CK45" i="2"/>
  <c r="CK146" i="2" s="1"/>
  <c r="CJ45" i="2"/>
  <c r="CJ146" i="2" s="1"/>
  <c r="CI45" i="2"/>
  <c r="CI146" i="2" s="1"/>
  <c r="CH45" i="2"/>
  <c r="CH146" i="2" s="1"/>
  <c r="CG45" i="2"/>
  <c r="CG146" i="2" s="1"/>
  <c r="CF45" i="2"/>
  <c r="CF146" i="2" s="1"/>
  <c r="CD45" i="2"/>
  <c r="CD146" i="2" s="1"/>
  <c r="CC45" i="2"/>
  <c r="CC146" i="2" s="1"/>
  <c r="CB45" i="2"/>
  <c r="CB146" i="2" s="1"/>
  <c r="CA45" i="2"/>
  <c r="CA146" i="2" s="1"/>
  <c r="BZ45" i="2"/>
  <c r="BZ146" i="2" s="1"/>
  <c r="BY45" i="2"/>
  <c r="BY146" i="2" s="1"/>
  <c r="BX45" i="2"/>
  <c r="BX146" i="2" s="1"/>
  <c r="BW45" i="2"/>
  <c r="BW146" i="2" s="1"/>
  <c r="BV45" i="2"/>
  <c r="BV146" i="2" s="1"/>
  <c r="BU45" i="2"/>
  <c r="BU146" i="2" s="1"/>
  <c r="BT45" i="2"/>
  <c r="BT146" i="2" s="1"/>
  <c r="BS45" i="2"/>
  <c r="BS146" i="2" s="1"/>
  <c r="BR45" i="2"/>
  <c r="BR146" i="2" s="1"/>
  <c r="BQ45" i="2"/>
  <c r="BQ146" i="2" s="1"/>
  <c r="BP45" i="2"/>
  <c r="BP146" i="2" s="1"/>
  <c r="BO45" i="2"/>
  <c r="BO146" i="2" s="1"/>
  <c r="BN45" i="2"/>
  <c r="BN146" i="2" s="1"/>
  <c r="BM45" i="2"/>
  <c r="BM146" i="2" s="1"/>
  <c r="BL45" i="2"/>
  <c r="BL146" i="2" s="1"/>
  <c r="BK45" i="2"/>
  <c r="BK146" i="2" s="1"/>
  <c r="BJ45" i="2"/>
  <c r="BJ146" i="2" s="1"/>
  <c r="BI45" i="2"/>
  <c r="BI146" i="2" s="1"/>
  <c r="BH45" i="2"/>
  <c r="BH146" i="2" s="1"/>
  <c r="BG45" i="2"/>
  <c r="BG146" i="2" s="1"/>
  <c r="BF45" i="2"/>
  <c r="BF146" i="2" s="1"/>
  <c r="BE45" i="2"/>
  <c r="BE146" i="2" s="1"/>
  <c r="BD45" i="2"/>
  <c r="BD146" i="2" s="1"/>
  <c r="BC45" i="2"/>
  <c r="BC146" i="2" s="1"/>
  <c r="BB45" i="2"/>
  <c r="BB146" i="2" s="1"/>
  <c r="BA45" i="2"/>
  <c r="BA146" i="2" s="1"/>
  <c r="AZ45" i="2"/>
  <c r="AZ146" i="2" s="1"/>
  <c r="AY45" i="2"/>
  <c r="AY146" i="2" s="1"/>
  <c r="AX45" i="2"/>
  <c r="AX146" i="2" s="1"/>
  <c r="AW45" i="2"/>
  <c r="AW146" i="2" s="1"/>
  <c r="AV45" i="2"/>
  <c r="AV146" i="2" s="1"/>
  <c r="AU45" i="2"/>
  <c r="AU146" i="2" s="1"/>
  <c r="AT45" i="2"/>
  <c r="AT146" i="2" s="1"/>
  <c r="AS45" i="2"/>
  <c r="AS146" i="2" s="1"/>
  <c r="AR45" i="2"/>
  <c r="AR146" i="2" s="1"/>
  <c r="AP45" i="2"/>
  <c r="AP146" i="2" s="1"/>
  <c r="AM45" i="2"/>
  <c r="AM146" i="2" s="1"/>
  <c r="AL45" i="2"/>
  <c r="AL146" i="2" s="1"/>
  <c r="AK45" i="2"/>
  <c r="AK146" i="2" s="1"/>
  <c r="AJ45" i="2"/>
  <c r="AJ146" i="2" s="1"/>
  <c r="AI45" i="2"/>
  <c r="AI146" i="2" s="1"/>
  <c r="AH45" i="2"/>
  <c r="AH146" i="2" s="1"/>
  <c r="AG45" i="2"/>
  <c r="AG146" i="2" s="1"/>
  <c r="AF45" i="2"/>
  <c r="AF146" i="2" s="1"/>
  <c r="AE45" i="2"/>
  <c r="AE146" i="2" s="1"/>
  <c r="AD45" i="2"/>
  <c r="AD146" i="2" s="1"/>
  <c r="AC45" i="2"/>
  <c r="AC146" i="2" s="1"/>
  <c r="AB45" i="2"/>
  <c r="AB146" i="2" s="1"/>
  <c r="AA45" i="2"/>
  <c r="AA146" i="2" s="1"/>
  <c r="Z45" i="2"/>
  <c r="Z146" i="2" s="1"/>
  <c r="Y45" i="2"/>
  <c r="Y146" i="2" s="1"/>
  <c r="X45" i="2"/>
  <c r="X146" i="2" s="1"/>
  <c r="W45" i="2"/>
  <c r="W146" i="2" s="1"/>
  <c r="V45" i="2"/>
  <c r="V146" i="2" s="1"/>
  <c r="U45" i="2"/>
  <c r="U146" i="2" s="1"/>
  <c r="T45" i="2"/>
  <c r="T146" i="2" s="1"/>
  <c r="S45" i="2"/>
  <c r="S146" i="2" s="1"/>
  <c r="R45" i="2"/>
  <c r="R146" i="2" s="1"/>
  <c r="Q45" i="2"/>
  <c r="Q146" i="2" s="1"/>
  <c r="P45" i="2"/>
  <c r="P146" i="2" s="1"/>
  <c r="O45" i="2"/>
  <c r="O146" i="2" s="1"/>
  <c r="N45" i="2"/>
  <c r="N146" i="2" s="1"/>
  <c r="M45" i="2"/>
  <c r="M146" i="2" s="1"/>
  <c r="L45" i="2"/>
  <c r="L146" i="2" s="1"/>
  <c r="K45" i="2"/>
  <c r="K146" i="2" s="1"/>
  <c r="J45" i="2"/>
  <c r="J146" i="2" s="1"/>
  <c r="I45" i="2"/>
  <c r="I146" i="2" s="1"/>
  <c r="CY34" i="2"/>
  <c r="CY135" i="2" s="1"/>
  <c r="CX34" i="2"/>
  <c r="CW34" i="2"/>
  <c r="CW135" i="2" s="1"/>
  <c r="CV34" i="2"/>
  <c r="CU34" i="2"/>
  <c r="CU135" i="2" s="1"/>
  <c r="CT34" i="2"/>
  <c r="CS34" i="2"/>
  <c r="CS135" i="2" s="1"/>
  <c r="CR34" i="2"/>
  <c r="CQ34" i="2"/>
  <c r="CQ135" i="2" s="1"/>
  <c r="CP34" i="2"/>
  <c r="CO34" i="2"/>
  <c r="CO135" i="2" s="1"/>
  <c r="CN34" i="2"/>
  <c r="CM34" i="2"/>
  <c r="CM135" i="2" s="1"/>
  <c r="CL34" i="2"/>
  <c r="CK34" i="2"/>
  <c r="CK135" i="2" s="1"/>
  <c r="CJ34" i="2"/>
  <c r="CI34" i="2"/>
  <c r="CI135" i="2" s="1"/>
  <c r="CH34" i="2"/>
  <c r="CG34" i="2"/>
  <c r="CG135" i="2" s="1"/>
  <c r="CF34" i="2"/>
  <c r="CE34" i="2"/>
  <c r="CE135" i="2" s="1"/>
  <c r="CD34" i="2"/>
  <c r="CC34" i="2"/>
  <c r="CC135" i="2" s="1"/>
  <c r="CB34" i="2"/>
  <c r="CA34" i="2"/>
  <c r="CA135" i="2" s="1"/>
  <c r="BZ34" i="2"/>
  <c r="BY34" i="2"/>
  <c r="BY135" i="2" s="1"/>
  <c r="BX34" i="2"/>
  <c r="BW34" i="2"/>
  <c r="BW135" i="2" s="1"/>
  <c r="BV34" i="2"/>
  <c r="BU34" i="2"/>
  <c r="BU135" i="2" s="1"/>
  <c r="BT34" i="2"/>
  <c r="BS34" i="2"/>
  <c r="BS135" i="2" s="1"/>
  <c r="BR34" i="2"/>
  <c r="BQ34" i="2"/>
  <c r="BQ135" i="2" s="1"/>
  <c r="BP34" i="2"/>
  <c r="BO34" i="2"/>
  <c r="BO135" i="2" s="1"/>
  <c r="BN34" i="2"/>
  <c r="BM34" i="2"/>
  <c r="BM135" i="2" s="1"/>
  <c r="BL34" i="2"/>
  <c r="BK34" i="2"/>
  <c r="BK135" i="2" s="1"/>
  <c r="BJ34" i="2"/>
  <c r="BI34" i="2"/>
  <c r="BI135" i="2" s="1"/>
  <c r="BH34" i="2"/>
  <c r="BG34" i="2"/>
  <c r="BG135" i="2" s="1"/>
  <c r="BF34" i="2"/>
  <c r="BE34" i="2"/>
  <c r="BE135" i="2" s="1"/>
  <c r="BD34" i="2"/>
  <c r="BC34" i="2"/>
  <c r="BC135" i="2" s="1"/>
  <c r="BB34" i="2"/>
  <c r="BA34" i="2"/>
  <c r="BA135" i="2" s="1"/>
  <c r="AZ34" i="2"/>
  <c r="AY34" i="2"/>
  <c r="AY135" i="2" s="1"/>
  <c r="AX34" i="2"/>
  <c r="AW34" i="2"/>
  <c r="AW135" i="2" s="1"/>
  <c r="AV34" i="2"/>
  <c r="AU34" i="2"/>
  <c r="AU135" i="2" s="1"/>
  <c r="AT34" i="2"/>
  <c r="AS34" i="2"/>
  <c r="AS135" i="2" s="1"/>
  <c r="AR34" i="2"/>
  <c r="AQ34" i="2"/>
  <c r="AQ135" i="2" s="1"/>
  <c r="AP34" i="2"/>
  <c r="AO34" i="2"/>
  <c r="AO135" i="2" s="1"/>
  <c r="AN34" i="2"/>
  <c r="AM34" i="2"/>
  <c r="AM135" i="2" s="1"/>
  <c r="AL34" i="2"/>
  <c r="AK34" i="2"/>
  <c r="AK135" i="2" s="1"/>
  <c r="AJ34" i="2"/>
  <c r="AI34" i="2"/>
  <c r="AI135" i="2" s="1"/>
  <c r="AH34" i="2"/>
  <c r="AG34" i="2"/>
  <c r="AG135" i="2" s="1"/>
  <c r="AF34" i="2"/>
  <c r="AE34" i="2"/>
  <c r="AE135" i="2" s="1"/>
  <c r="AD34" i="2"/>
  <c r="AC34" i="2"/>
  <c r="AC135" i="2" s="1"/>
  <c r="AB34" i="2"/>
  <c r="AA34" i="2"/>
  <c r="AA135" i="2" s="1"/>
  <c r="Z34" i="2"/>
  <c r="Y34" i="2"/>
  <c r="Y135" i="2" s="1"/>
  <c r="X34" i="2"/>
  <c r="W34" i="2"/>
  <c r="W135" i="2" s="1"/>
  <c r="V34" i="2"/>
  <c r="U34" i="2"/>
  <c r="U135" i="2" s="1"/>
  <c r="T34" i="2"/>
  <c r="S34" i="2"/>
  <c r="S135" i="2" s="1"/>
  <c r="R34" i="2"/>
  <c r="Q34" i="2"/>
  <c r="Q135" i="2" s="1"/>
  <c r="P34" i="2"/>
  <c r="O34" i="2"/>
  <c r="O135" i="2" s="1"/>
  <c r="N34" i="2"/>
  <c r="M34" i="2"/>
  <c r="M135" i="2" s="1"/>
  <c r="L34" i="2"/>
  <c r="K34" i="2"/>
  <c r="K135" i="2" s="1"/>
  <c r="J34" i="2"/>
  <c r="I34" i="2"/>
  <c r="I135" i="2" s="1"/>
  <c r="CZ33" i="2"/>
  <c r="CY33" i="2"/>
  <c r="CY134" i="2" s="1"/>
  <c r="CX33" i="2"/>
  <c r="CX134" i="2" s="1"/>
  <c r="CW33" i="2"/>
  <c r="CW134" i="2" s="1"/>
  <c r="CV33" i="2"/>
  <c r="CV134" i="2" s="1"/>
  <c r="CU33" i="2"/>
  <c r="CU134" i="2" s="1"/>
  <c r="CT33" i="2"/>
  <c r="CT134" i="2" s="1"/>
  <c r="CS33" i="2"/>
  <c r="CS134" i="2" s="1"/>
  <c r="CR33" i="2"/>
  <c r="CR134" i="2" s="1"/>
  <c r="CQ33" i="2"/>
  <c r="CQ134" i="2" s="1"/>
  <c r="CP33" i="2"/>
  <c r="CP134" i="2" s="1"/>
  <c r="CO33" i="2"/>
  <c r="CO134" i="2" s="1"/>
  <c r="CN33" i="2"/>
  <c r="CN134" i="2" s="1"/>
  <c r="CM33" i="2"/>
  <c r="CM134" i="2" s="1"/>
  <c r="CL33" i="2"/>
  <c r="CL134" i="2" s="1"/>
  <c r="CK33" i="2"/>
  <c r="CK134" i="2" s="1"/>
  <c r="CI33" i="2"/>
  <c r="CI134" i="2" s="1"/>
  <c r="CH33" i="2"/>
  <c r="CH134" i="2" s="1"/>
  <c r="CG33" i="2"/>
  <c r="CG134" i="2" s="1"/>
  <c r="CF33" i="2"/>
  <c r="CF134" i="2" s="1"/>
  <c r="CE33" i="2"/>
  <c r="CE134" i="2" s="1"/>
  <c r="CD33" i="2"/>
  <c r="CD134" i="2" s="1"/>
  <c r="CC33" i="2"/>
  <c r="CC134" i="2" s="1"/>
  <c r="CB33" i="2"/>
  <c r="CB134" i="2" s="1"/>
  <c r="CA33" i="2"/>
  <c r="CA134" i="2" s="1"/>
  <c r="BZ33" i="2"/>
  <c r="BZ134" i="2" s="1"/>
  <c r="BY33" i="2"/>
  <c r="BY134" i="2" s="1"/>
  <c r="BX33" i="2"/>
  <c r="BX134" i="2" s="1"/>
  <c r="BW33" i="2"/>
  <c r="BW134" i="2" s="1"/>
  <c r="BV33" i="2"/>
  <c r="BV134" i="2" s="1"/>
  <c r="BU33" i="2"/>
  <c r="BU134" i="2" s="1"/>
  <c r="BT33" i="2"/>
  <c r="BT134" i="2" s="1"/>
  <c r="BS33" i="2"/>
  <c r="BS134" i="2" s="1"/>
  <c r="BR33" i="2"/>
  <c r="BR134" i="2" s="1"/>
  <c r="BQ33" i="2"/>
  <c r="BQ134" i="2" s="1"/>
  <c r="BP33" i="2"/>
  <c r="BP134" i="2" s="1"/>
  <c r="BO33" i="2"/>
  <c r="BO134" i="2" s="1"/>
  <c r="BN33" i="2"/>
  <c r="BN134" i="2" s="1"/>
  <c r="BM33" i="2"/>
  <c r="BM134" i="2" s="1"/>
  <c r="BL33" i="2"/>
  <c r="BL134" i="2" s="1"/>
  <c r="BK33" i="2"/>
  <c r="BK134" i="2" s="1"/>
  <c r="BJ33" i="2"/>
  <c r="BJ134" i="2" s="1"/>
  <c r="BI33" i="2"/>
  <c r="BI134" i="2" s="1"/>
  <c r="BH33" i="2"/>
  <c r="BH134" i="2" s="1"/>
  <c r="BG33" i="2"/>
  <c r="BG134" i="2" s="1"/>
  <c r="BF33" i="2"/>
  <c r="BF134" i="2" s="1"/>
  <c r="BE33" i="2"/>
  <c r="BE134" i="2" s="1"/>
  <c r="BD33" i="2"/>
  <c r="BD134" i="2" s="1"/>
  <c r="BC33" i="2"/>
  <c r="BC134" i="2" s="1"/>
  <c r="BB33" i="2"/>
  <c r="BB134" i="2" s="1"/>
  <c r="BA33" i="2"/>
  <c r="BA134" i="2" s="1"/>
  <c r="AZ33" i="2"/>
  <c r="AZ134" i="2" s="1"/>
  <c r="AY33" i="2"/>
  <c r="AY134" i="2" s="1"/>
  <c r="AX33" i="2"/>
  <c r="AX134" i="2" s="1"/>
  <c r="AW33" i="2"/>
  <c r="AW134" i="2" s="1"/>
  <c r="AV33" i="2"/>
  <c r="AV134" i="2" s="1"/>
  <c r="AU33" i="2"/>
  <c r="AU134" i="2" s="1"/>
  <c r="AT33" i="2"/>
  <c r="AT134" i="2" s="1"/>
  <c r="AS33" i="2"/>
  <c r="AS134" i="2" s="1"/>
  <c r="AQ33" i="2"/>
  <c r="AQ134" i="2" s="1"/>
  <c r="AP33" i="2"/>
  <c r="AP134" i="2" s="1"/>
  <c r="AO33" i="2"/>
  <c r="AO134" i="2" s="1"/>
  <c r="AN33" i="2"/>
  <c r="AN134" i="2" s="1"/>
  <c r="AM33" i="2"/>
  <c r="AM134" i="2" s="1"/>
  <c r="AI33" i="2"/>
  <c r="AI134" i="2" s="1"/>
  <c r="AH33" i="2"/>
  <c r="AH134" i="2" s="1"/>
  <c r="AG33" i="2"/>
  <c r="AG134" i="2" s="1"/>
  <c r="AF33" i="2"/>
  <c r="AF134" i="2" s="1"/>
  <c r="AE33" i="2"/>
  <c r="AE134" i="2" s="1"/>
  <c r="AD33" i="2"/>
  <c r="AD134" i="2" s="1"/>
  <c r="AC33" i="2"/>
  <c r="AC134" i="2" s="1"/>
  <c r="AB33" i="2"/>
  <c r="AB134" i="2" s="1"/>
  <c r="AA33" i="2"/>
  <c r="AA134" i="2" s="1"/>
  <c r="Z33" i="2"/>
  <c r="Z134" i="2" s="1"/>
  <c r="Y33" i="2"/>
  <c r="Y134" i="2" s="1"/>
  <c r="X33" i="2"/>
  <c r="X134" i="2" s="1"/>
  <c r="W33" i="2"/>
  <c r="W134" i="2" s="1"/>
  <c r="V33" i="2"/>
  <c r="V134" i="2" s="1"/>
  <c r="U33" i="2"/>
  <c r="U134" i="2" s="1"/>
  <c r="T33" i="2"/>
  <c r="T134" i="2" s="1"/>
  <c r="S33" i="2"/>
  <c r="S134" i="2" s="1"/>
  <c r="R33" i="2"/>
  <c r="R134" i="2" s="1"/>
  <c r="Q33" i="2"/>
  <c r="Q134" i="2" s="1"/>
  <c r="P33" i="2"/>
  <c r="P134" i="2" s="1"/>
  <c r="O33" i="2"/>
  <c r="O134" i="2" s="1"/>
  <c r="N33" i="2"/>
  <c r="N134" i="2" s="1"/>
  <c r="M33" i="2"/>
  <c r="M134" i="2" s="1"/>
  <c r="L33" i="2"/>
  <c r="L134" i="2" s="1"/>
  <c r="K33" i="2"/>
  <c r="K134" i="2" s="1"/>
  <c r="J33" i="2"/>
  <c r="J134" i="2" s="1"/>
  <c r="I33" i="2"/>
  <c r="I134" i="2" s="1"/>
  <c r="G33" i="2"/>
  <c r="CZ31" i="2"/>
  <c r="CY31" i="2"/>
  <c r="CY132" i="2" s="1"/>
  <c r="CX31" i="2"/>
  <c r="CX132" i="2" s="1"/>
  <c r="CW31" i="2"/>
  <c r="CW132" i="2" s="1"/>
  <c r="CV31" i="2"/>
  <c r="CV132" i="2" s="1"/>
  <c r="CU31" i="2"/>
  <c r="CU132" i="2" s="1"/>
  <c r="CT31" i="2"/>
  <c r="CT132" i="2" s="1"/>
  <c r="CS31" i="2"/>
  <c r="CS132" i="2" s="1"/>
  <c r="CR31" i="2"/>
  <c r="CR132" i="2" s="1"/>
  <c r="CQ31" i="2"/>
  <c r="CQ132" i="2" s="1"/>
  <c r="CP31" i="2"/>
  <c r="CP132" i="2" s="1"/>
  <c r="CO31" i="2"/>
  <c r="CO132" i="2" s="1"/>
  <c r="CN31" i="2"/>
  <c r="CN132" i="2" s="1"/>
  <c r="CM31" i="2"/>
  <c r="CM132" i="2" s="1"/>
  <c r="CL31" i="2"/>
  <c r="CL132" i="2" s="1"/>
  <c r="CK31" i="2"/>
  <c r="CK132" i="2" s="1"/>
  <c r="CJ31" i="2"/>
  <c r="CJ132" i="2" s="1"/>
  <c r="CI31" i="2"/>
  <c r="CI132" i="2" s="1"/>
  <c r="CH31" i="2"/>
  <c r="CH132" i="2" s="1"/>
  <c r="CG31" i="2"/>
  <c r="CG132" i="2" s="1"/>
  <c r="CF31" i="2"/>
  <c r="CF132" i="2" s="1"/>
  <c r="CE31" i="2"/>
  <c r="CE132" i="2" s="1"/>
  <c r="CD31" i="2"/>
  <c r="CD132" i="2" s="1"/>
  <c r="CC31" i="2"/>
  <c r="CC132" i="2" s="1"/>
  <c r="CB31" i="2"/>
  <c r="CB132" i="2" s="1"/>
  <c r="CA31" i="2"/>
  <c r="CA132" i="2" s="1"/>
  <c r="BZ31" i="2"/>
  <c r="BZ132" i="2" s="1"/>
  <c r="BY31" i="2"/>
  <c r="BY132" i="2" s="1"/>
  <c r="BX31" i="2"/>
  <c r="BX132" i="2" s="1"/>
  <c r="BW31" i="2"/>
  <c r="BW132" i="2" s="1"/>
  <c r="BV31" i="2"/>
  <c r="BV132" i="2" s="1"/>
  <c r="BU31" i="2"/>
  <c r="BU132" i="2" s="1"/>
  <c r="BT31" i="2"/>
  <c r="BT132" i="2" s="1"/>
  <c r="BS31" i="2"/>
  <c r="BS132" i="2" s="1"/>
  <c r="BR31" i="2"/>
  <c r="BR132" i="2" s="1"/>
  <c r="BQ31" i="2"/>
  <c r="BQ132" i="2" s="1"/>
  <c r="BP31" i="2"/>
  <c r="BP132" i="2" s="1"/>
  <c r="BO31" i="2"/>
  <c r="BO132" i="2" s="1"/>
  <c r="BN31" i="2"/>
  <c r="BN132" i="2" s="1"/>
  <c r="BM31" i="2"/>
  <c r="BM132" i="2" s="1"/>
  <c r="BL31" i="2"/>
  <c r="BL132" i="2" s="1"/>
  <c r="BK31" i="2"/>
  <c r="BK132" i="2" s="1"/>
  <c r="BJ31" i="2"/>
  <c r="BJ132" i="2" s="1"/>
  <c r="BI31" i="2"/>
  <c r="BI132" i="2" s="1"/>
  <c r="BH31" i="2"/>
  <c r="BH132" i="2" s="1"/>
  <c r="BG31" i="2"/>
  <c r="BG132" i="2" s="1"/>
  <c r="BF31" i="2"/>
  <c r="BF132" i="2" s="1"/>
  <c r="BE31" i="2"/>
  <c r="BE132" i="2" s="1"/>
  <c r="BD31" i="2"/>
  <c r="BD132" i="2" s="1"/>
  <c r="BC31" i="2"/>
  <c r="BC132" i="2" s="1"/>
  <c r="BB31" i="2"/>
  <c r="BB132" i="2" s="1"/>
  <c r="BA31" i="2"/>
  <c r="BA132" i="2" s="1"/>
  <c r="AZ31" i="2"/>
  <c r="AZ132" i="2" s="1"/>
  <c r="AY31" i="2"/>
  <c r="AY132" i="2" s="1"/>
  <c r="AX31" i="2"/>
  <c r="AX132" i="2" s="1"/>
  <c r="AW31" i="2"/>
  <c r="AW132" i="2" s="1"/>
  <c r="AV31" i="2"/>
  <c r="AV132" i="2" s="1"/>
  <c r="AU31" i="2"/>
  <c r="AU132" i="2" s="1"/>
  <c r="AT31" i="2"/>
  <c r="AT132" i="2" s="1"/>
  <c r="AS31" i="2"/>
  <c r="AS132" i="2" s="1"/>
  <c r="AR31" i="2"/>
  <c r="AR132" i="2" s="1"/>
  <c r="AQ31" i="2"/>
  <c r="AQ132" i="2" s="1"/>
  <c r="AP31" i="2"/>
  <c r="AP132" i="2" s="1"/>
  <c r="AO31" i="2"/>
  <c r="AO132" i="2" s="1"/>
  <c r="AN31" i="2"/>
  <c r="AN132" i="2" s="1"/>
  <c r="AM31" i="2"/>
  <c r="AM132" i="2" s="1"/>
  <c r="AL31" i="2"/>
  <c r="AL132" i="2" s="1"/>
  <c r="AK31" i="2"/>
  <c r="AK132" i="2" s="1"/>
  <c r="AJ31" i="2"/>
  <c r="AJ132" i="2" s="1"/>
  <c r="AI31" i="2"/>
  <c r="AI132" i="2" s="1"/>
  <c r="AH31" i="2"/>
  <c r="AH132" i="2" s="1"/>
  <c r="AG31" i="2"/>
  <c r="AG132" i="2" s="1"/>
  <c r="AF31" i="2"/>
  <c r="AF132" i="2" s="1"/>
  <c r="AE31" i="2"/>
  <c r="AE132" i="2" s="1"/>
  <c r="AD31" i="2"/>
  <c r="AD132" i="2" s="1"/>
  <c r="AC31" i="2"/>
  <c r="AC132" i="2" s="1"/>
  <c r="AB31" i="2"/>
  <c r="AB132" i="2" s="1"/>
  <c r="AA31" i="2"/>
  <c r="AA132" i="2" s="1"/>
  <c r="Z31" i="2"/>
  <c r="Z132" i="2" s="1"/>
  <c r="Y31" i="2"/>
  <c r="Y132" i="2" s="1"/>
  <c r="X31" i="2"/>
  <c r="X132" i="2" s="1"/>
  <c r="W31" i="2"/>
  <c r="W132" i="2" s="1"/>
  <c r="V31" i="2"/>
  <c r="V132" i="2" s="1"/>
  <c r="U31" i="2"/>
  <c r="U132" i="2" s="1"/>
  <c r="T31" i="2"/>
  <c r="T132" i="2" s="1"/>
  <c r="S31" i="2"/>
  <c r="S132" i="2" s="1"/>
  <c r="R31" i="2"/>
  <c r="R132" i="2" s="1"/>
  <c r="Q31" i="2"/>
  <c r="Q132" i="2" s="1"/>
  <c r="P31" i="2"/>
  <c r="P132" i="2" s="1"/>
  <c r="O31" i="2"/>
  <c r="O132" i="2" s="1"/>
  <c r="N31" i="2"/>
  <c r="N132" i="2" s="1"/>
  <c r="M31" i="2"/>
  <c r="M132" i="2" s="1"/>
  <c r="L31" i="2"/>
  <c r="L132" i="2" s="1"/>
  <c r="K31" i="2"/>
  <c r="K132" i="2" s="1"/>
  <c r="J31" i="2"/>
  <c r="J132" i="2" s="1"/>
  <c r="I31" i="2"/>
  <c r="I132" i="2" s="1"/>
  <c r="CZ30" i="2"/>
  <c r="CY30" i="2"/>
  <c r="CY131" i="2" s="1"/>
  <c r="CX30" i="2"/>
  <c r="CX131" i="2" s="1"/>
  <c r="CW30" i="2"/>
  <c r="CW131" i="2" s="1"/>
  <c r="CV30" i="2"/>
  <c r="CV131" i="2" s="1"/>
  <c r="CU30" i="2"/>
  <c r="CU131" i="2" s="1"/>
  <c r="CT30" i="2"/>
  <c r="CT131" i="2" s="1"/>
  <c r="CS30" i="2"/>
  <c r="CS131" i="2" s="1"/>
  <c r="CR30" i="2"/>
  <c r="CR131" i="2" s="1"/>
  <c r="CQ30" i="2"/>
  <c r="CQ131" i="2" s="1"/>
  <c r="CP30" i="2"/>
  <c r="CP131" i="2" s="1"/>
  <c r="CO30" i="2"/>
  <c r="CO131" i="2" s="1"/>
  <c r="CN30" i="2"/>
  <c r="CN131" i="2" s="1"/>
  <c r="CM30" i="2"/>
  <c r="CM131" i="2" s="1"/>
  <c r="CL30" i="2"/>
  <c r="CL131" i="2" s="1"/>
  <c r="CK30" i="2"/>
  <c r="CK131" i="2" s="1"/>
  <c r="CJ30" i="2"/>
  <c r="CJ131" i="2" s="1"/>
  <c r="CI30" i="2"/>
  <c r="CI131" i="2" s="1"/>
  <c r="CH30" i="2"/>
  <c r="CH131" i="2" s="1"/>
  <c r="CG30" i="2"/>
  <c r="CG131" i="2" s="1"/>
  <c r="CF30" i="2"/>
  <c r="CF131" i="2" s="1"/>
  <c r="CE30" i="2"/>
  <c r="CE131" i="2" s="1"/>
  <c r="CD30" i="2"/>
  <c r="CD131" i="2" s="1"/>
  <c r="CC30" i="2"/>
  <c r="CC131" i="2" s="1"/>
  <c r="CB30" i="2"/>
  <c r="CB131" i="2" s="1"/>
  <c r="CA30" i="2"/>
  <c r="CA131" i="2" s="1"/>
  <c r="BZ30" i="2"/>
  <c r="BZ131" i="2" s="1"/>
  <c r="BY30" i="2"/>
  <c r="BY131" i="2" s="1"/>
  <c r="BX30" i="2"/>
  <c r="BX131" i="2" s="1"/>
  <c r="BW30" i="2"/>
  <c r="BW131" i="2" s="1"/>
  <c r="BV30" i="2"/>
  <c r="BV131" i="2" s="1"/>
  <c r="BU30" i="2"/>
  <c r="BU131" i="2" s="1"/>
  <c r="BT30" i="2"/>
  <c r="BT131" i="2" s="1"/>
  <c r="BS30" i="2"/>
  <c r="BS131" i="2" s="1"/>
  <c r="BR30" i="2"/>
  <c r="BR131" i="2" s="1"/>
  <c r="BQ30" i="2"/>
  <c r="BQ131" i="2" s="1"/>
  <c r="BP30" i="2"/>
  <c r="BP131" i="2" s="1"/>
  <c r="BO30" i="2"/>
  <c r="BO131" i="2" s="1"/>
  <c r="BN30" i="2"/>
  <c r="BN131" i="2" s="1"/>
  <c r="BM30" i="2"/>
  <c r="BM131" i="2" s="1"/>
  <c r="BL30" i="2"/>
  <c r="BL131" i="2" s="1"/>
  <c r="BK30" i="2"/>
  <c r="BK131" i="2" s="1"/>
  <c r="BJ30" i="2"/>
  <c r="BJ131" i="2" s="1"/>
  <c r="BI30" i="2"/>
  <c r="BI131" i="2" s="1"/>
  <c r="BH30" i="2"/>
  <c r="BH131" i="2" s="1"/>
  <c r="BG30" i="2"/>
  <c r="BG131" i="2" s="1"/>
  <c r="BF30" i="2"/>
  <c r="BF131" i="2" s="1"/>
  <c r="BE30" i="2"/>
  <c r="BE131" i="2" s="1"/>
  <c r="BD30" i="2"/>
  <c r="BD131" i="2" s="1"/>
  <c r="BC30" i="2"/>
  <c r="BC131" i="2" s="1"/>
  <c r="BB30" i="2"/>
  <c r="BB131" i="2" s="1"/>
  <c r="BA30" i="2"/>
  <c r="BA131" i="2" s="1"/>
  <c r="AZ30" i="2"/>
  <c r="AZ131" i="2" s="1"/>
  <c r="AY30" i="2"/>
  <c r="AY131" i="2" s="1"/>
  <c r="AX30" i="2"/>
  <c r="AX131" i="2" s="1"/>
  <c r="AW30" i="2"/>
  <c r="AW131" i="2" s="1"/>
  <c r="AV30" i="2"/>
  <c r="AV131" i="2" s="1"/>
  <c r="AU30" i="2"/>
  <c r="AU131" i="2" s="1"/>
  <c r="AT30" i="2"/>
  <c r="AT131" i="2" s="1"/>
  <c r="AS30" i="2"/>
  <c r="AS131" i="2" s="1"/>
  <c r="AR30" i="2"/>
  <c r="AR131" i="2" s="1"/>
  <c r="AQ30" i="2"/>
  <c r="AQ131" i="2" s="1"/>
  <c r="AP30" i="2"/>
  <c r="AP131" i="2" s="1"/>
  <c r="AO30" i="2"/>
  <c r="AO131" i="2" s="1"/>
  <c r="AN30" i="2"/>
  <c r="AN131" i="2" s="1"/>
  <c r="AM30" i="2"/>
  <c r="AM131" i="2" s="1"/>
  <c r="AL30" i="2"/>
  <c r="AL131" i="2" s="1"/>
  <c r="AK30" i="2"/>
  <c r="AK131" i="2" s="1"/>
  <c r="AJ30" i="2"/>
  <c r="AJ131" i="2" s="1"/>
  <c r="AI30" i="2"/>
  <c r="AI131" i="2" s="1"/>
  <c r="AH30" i="2"/>
  <c r="AH131" i="2" s="1"/>
  <c r="AG30" i="2"/>
  <c r="AG131" i="2" s="1"/>
  <c r="AF30" i="2"/>
  <c r="AF131" i="2" s="1"/>
  <c r="AE30" i="2"/>
  <c r="AE131" i="2" s="1"/>
  <c r="AD30" i="2"/>
  <c r="AD131" i="2" s="1"/>
  <c r="AC30" i="2"/>
  <c r="AC131" i="2" s="1"/>
  <c r="AB30" i="2"/>
  <c r="AB131" i="2" s="1"/>
  <c r="AA30" i="2"/>
  <c r="AA131" i="2" s="1"/>
  <c r="Z30" i="2"/>
  <c r="Z131" i="2" s="1"/>
  <c r="Y30" i="2"/>
  <c r="Y131" i="2" s="1"/>
  <c r="X30" i="2"/>
  <c r="X131" i="2" s="1"/>
  <c r="W30" i="2"/>
  <c r="W131" i="2" s="1"/>
  <c r="V30" i="2"/>
  <c r="V131" i="2" s="1"/>
  <c r="U30" i="2"/>
  <c r="U131" i="2" s="1"/>
  <c r="T30" i="2"/>
  <c r="T131" i="2" s="1"/>
  <c r="S30" i="2"/>
  <c r="S131" i="2" s="1"/>
  <c r="R30" i="2"/>
  <c r="R131" i="2" s="1"/>
  <c r="Q30" i="2"/>
  <c r="Q131" i="2" s="1"/>
  <c r="P30" i="2"/>
  <c r="P131" i="2" s="1"/>
  <c r="O30" i="2"/>
  <c r="O131" i="2" s="1"/>
  <c r="N30" i="2"/>
  <c r="N131" i="2" s="1"/>
  <c r="M30" i="2"/>
  <c r="M131" i="2" s="1"/>
  <c r="L30" i="2"/>
  <c r="L131" i="2" s="1"/>
  <c r="K30" i="2"/>
  <c r="K131" i="2" s="1"/>
  <c r="J30" i="2"/>
  <c r="J131" i="2" s="1"/>
  <c r="I30" i="2"/>
  <c r="CY29" i="2"/>
  <c r="CY130" i="2" s="1"/>
  <c r="CX29" i="2"/>
  <c r="CX130" i="2" s="1"/>
  <c r="CW29" i="2"/>
  <c r="CW130" i="2" s="1"/>
  <c r="CV29" i="2"/>
  <c r="CV130" i="2" s="1"/>
  <c r="CU29" i="2"/>
  <c r="CU130" i="2" s="1"/>
  <c r="CT29" i="2"/>
  <c r="CT130" i="2" s="1"/>
  <c r="CS29" i="2"/>
  <c r="CS130" i="2" s="1"/>
  <c r="CP29" i="2"/>
  <c r="CP130" i="2" s="1"/>
  <c r="CO29" i="2"/>
  <c r="CO130" i="2" s="1"/>
  <c r="CN29" i="2"/>
  <c r="CN130" i="2" s="1"/>
  <c r="CJ29" i="2"/>
  <c r="CJ130" i="2" s="1"/>
  <c r="CI29" i="2"/>
  <c r="CH29" i="2"/>
  <c r="CF29" i="2"/>
  <c r="CE29" i="2"/>
  <c r="BX29" i="2"/>
  <c r="BV29" i="2"/>
  <c r="BV130" i="2" s="1"/>
  <c r="BU29" i="2"/>
  <c r="BU130" i="2" s="1"/>
  <c r="BT29" i="2"/>
  <c r="BT130" i="2" s="1"/>
  <c r="BN29" i="2"/>
  <c r="BN130" i="2" s="1"/>
  <c r="BL29" i="2"/>
  <c r="BL130" i="2" s="1"/>
  <c r="BK29" i="2"/>
  <c r="BH29" i="2"/>
  <c r="BF29" i="2"/>
  <c r="BF130" i="2" s="1"/>
  <c r="CY28" i="2"/>
  <c r="CY129" i="2" s="1"/>
  <c r="CW28" i="2"/>
  <c r="CW129" i="2" s="1"/>
  <c r="CV28" i="2"/>
  <c r="CV129" i="2" s="1"/>
  <c r="CU28" i="2"/>
  <c r="CU129" i="2" s="1"/>
  <c r="CT28" i="2"/>
  <c r="CT129" i="2" s="1"/>
  <c r="CS28" i="2"/>
  <c r="CS129" i="2" s="1"/>
  <c r="CP28" i="2"/>
  <c r="CP129" i="2" s="1"/>
  <c r="CO28" i="2"/>
  <c r="CN28" i="2"/>
  <c r="CN129" i="2" s="1"/>
  <c r="CJ28" i="2"/>
  <c r="CJ129" i="2" s="1"/>
  <c r="BV28" i="2"/>
  <c r="BV129" i="2" s="1"/>
  <c r="BU28" i="2"/>
  <c r="BU129" i="2" s="1"/>
  <c r="BT28" i="2"/>
  <c r="BN28" i="2"/>
  <c r="BL28" i="2"/>
  <c r="BL129" i="2" s="1"/>
  <c r="BF28" i="2"/>
  <c r="BF129" i="2" s="1"/>
  <c r="BA28" i="2"/>
  <c r="AW28" i="2"/>
  <c r="AW129" i="2" s="1"/>
  <c r="AV28" i="2"/>
  <c r="AV129" i="2" s="1"/>
  <c r="AU28" i="2"/>
  <c r="AU129" i="2" s="1"/>
  <c r="AS28" i="2"/>
  <c r="AS129" i="2" s="1"/>
  <c r="AR28" i="2"/>
  <c r="AR129" i="2" s="1"/>
  <c r="AM28" i="2"/>
  <c r="AL28" i="2"/>
  <c r="AK28" i="2"/>
  <c r="AJ28" i="2"/>
  <c r="AI28" i="2"/>
  <c r="G27" i="2"/>
  <c r="G26" i="2"/>
  <c r="G25" i="2"/>
  <c r="G24" i="2"/>
  <c r="G23" i="2"/>
  <c r="G22" i="2"/>
  <c r="CY21" i="2"/>
  <c r="CY115" i="2" s="1"/>
  <c r="CX21" i="2"/>
  <c r="CX115" i="2" s="1"/>
  <c r="CW21" i="2"/>
  <c r="CW115" i="2" s="1"/>
  <c r="CV21" i="2"/>
  <c r="CV115" i="2" s="1"/>
  <c r="CU21" i="2"/>
  <c r="CU115" i="2" s="1"/>
  <c r="CT21" i="2"/>
  <c r="CT115" i="2" s="1"/>
  <c r="CR21" i="2"/>
  <c r="CR115" i="2" s="1"/>
  <c r="CQ21" i="2"/>
  <c r="CQ115" i="2" s="1"/>
  <c r="CP21" i="2"/>
  <c r="CP115" i="2" s="1"/>
  <c r="CO21" i="2"/>
  <c r="CO115" i="2" s="1"/>
  <c r="CN21" i="2"/>
  <c r="CN115" i="2" s="1"/>
  <c r="CM21" i="2"/>
  <c r="CM115" i="2" s="1"/>
  <c r="CL21" i="2"/>
  <c r="CL115" i="2" s="1"/>
  <c r="CK21" i="2"/>
  <c r="CK115" i="2" s="1"/>
  <c r="CJ21" i="2"/>
  <c r="CJ115" i="2" s="1"/>
  <c r="CI21" i="2"/>
  <c r="CI115" i="2" s="1"/>
  <c r="CH21" i="2"/>
  <c r="CH115" i="2" s="1"/>
  <c r="CG21" i="2"/>
  <c r="CG115" i="2" s="1"/>
  <c r="CF21" i="2"/>
  <c r="CF115" i="2" s="1"/>
  <c r="CE21" i="2"/>
  <c r="CE115" i="2" s="1"/>
  <c r="CD21" i="2"/>
  <c r="CD115" i="2" s="1"/>
  <c r="CC21" i="2"/>
  <c r="CC115" i="2" s="1"/>
  <c r="CB21" i="2"/>
  <c r="CB115" i="2" s="1"/>
  <c r="CA21" i="2"/>
  <c r="CA115" i="2" s="1"/>
  <c r="BZ21" i="2"/>
  <c r="BZ115" i="2" s="1"/>
  <c r="BY21" i="2"/>
  <c r="BY115" i="2" s="1"/>
  <c r="BX21" i="2"/>
  <c r="BX115" i="2" s="1"/>
  <c r="BW21" i="2"/>
  <c r="BW115" i="2" s="1"/>
  <c r="BV21" i="2"/>
  <c r="BV115" i="2" s="1"/>
  <c r="BU21" i="2"/>
  <c r="BU115" i="2" s="1"/>
  <c r="BT21" i="2"/>
  <c r="BT115" i="2" s="1"/>
  <c r="BS21" i="2"/>
  <c r="BS115" i="2" s="1"/>
  <c r="BR21" i="2"/>
  <c r="BR115" i="2" s="1"/>
  <c r="BQ21" i="2"/>
  <c r="BQ115" i="2" s="1"/>
  <c r="BP21" i="2"/>
  <c r="BP115" i="2" s="1"/>
  <c r="BO21" i="2"/>
  <c r="BO115" i="2" s="1"/>
  <c r="BN21" i="2"/>
  <c r="BN115" i="2" s="1"/>
  <c r="BM21" i="2"/>
  <c r="BM115" i="2" s="1"/>
  <c r="BL21" i="2"/>
  <c r="BL115" i="2" s="1"/>
  <c r="BK21" i="2"/>
  <c r="BK115" i="2" s="1"/>
  <c r="BJ21" i="2"/>
  <c r="BJ115" i="2" s="1"/>
  <c r="BI21" i="2"/>
  <c r="BI115" i="2" s="1"/>
  <c r="BH21" i="2"/>
  <c r="BH115" i="2" s="1"/>
  <c r="BG21" i="2"/>
  <c r="BG115" i="2" s="1"/>
  <c r="BF21" i="2"/>
  <c r="BF115" i="2" s="1"/>
  <c r="BE21" i="2"/>
  <c r="BE115" i="2" s="1"/>
  <c r="BD21" i="2"/>
  <c r="BD115" i="2" s="1"/>
  <c r="BC21" i="2"/>
  <c r="BC115" i="2" s="1"/>
  <c r="BB21" i="2"/>
  <c r="BB115" i="2" s="1"/>
  <c r="BA21" i="2"/>
  <c r="BA115" i="2" s="1"/>
  <c r="AZ21" i="2"/>
  <c r="AZ115" i="2" s="1"/>
  <c r="AY21" i="2"/>
  <c r="AY115" i="2" s="1"/>
  <c r="AX21" i="2"/>
  <c r="AX115" i="2" s="1"/>
  <c r="AW21" i="2"/>
  <c r="AW115" i="2" s="1"/>
  <c r="AV21" i="2"/>
  <c r="AV115" i="2" s="1"/>
  <c r="AU21" i="2"/>
  <c r="AU115" i="2" s="1"/>
  <c r="AT21" i="2"/>
  <c r="AT115" i="2" s="1"/>
  <c r="AS21" i="2"/>
  <c r="AS115" i="2" s="1"/>
  <c r="AR21" i="2"/>
  <c r="AR115" i="2" s="1"/>
  <c r="AQ21" i="2"/>
  <c r="AQ115" i="2" s="1"/>
  <c r="AP21" i="2"/>
  <c r="AP115" i="2" s="1"/>
  <c r="AO21" i="2"/>
  <c r="AO115" i="2" s="1"/>
  <c r="AN21" i="2"/>
  <c r="AN115" i="2" s="1"/>
  <c r="AM21" i="2"/>
  <c r="AM115" i="2" s="1"/>
  <c r="AL21" i="2"/>
  <c r="AL115" i="2" s="1"/>
  <c r="AK21" i="2"/>
  <c r="AJ21" i="2"/>
  <c r="AJ115" i="2" s="1"/>
  <c r="AI21" i="2"/>
  <c r="AH21" i="2"/>
  <c r="AH115" i="2" s="1"/>
  <c r="AG21" i="2"/>
  <c r="AG115" i="2" s="1"/>
  <c r="AF21" i="2"/>
  <c r="AF115" i="2" s="1"/>
  <c r="AE21" i="2"/>
  <c r="AE115" i="2" s="1"/>
  <c r="AD21" i="2"/>
  <c r="AD115" i="2" s="1"/>
  <c r="AC21" i="2"/>
  <c r="AC115" i="2" s="1"/>
  <c r="AB21" i="2"/>
  <c r="AB115" i="2" s="1"/>
  <c r="AA21" i="2"/>
  <c r="AA115" i="2" s="1"/>
  <c r="Z21" i="2"/>
  <c r="Z115" i="2" s="1"/>
  <c r="Y21" i="2"/>
  <c r="Y115" i="2" s="1"/>
  <c r="X21" i="2"/>
  <c r="X115" i="2" s="1"/>
  <c r="W21" i="2"/>
  <c r="W115" i="2" s="1"/>
  <c r="V21" i="2"/>
  <c r="V115" i="2" s="1"/>
  <c r="U21" i="2"/>
  <c r="U115" i="2" s="1"/>
  <c r="T21" i="2"/>
  <c r="T115" i="2" s="1"/>
  <c r="S21" i="2"/>
  <c r="S115" i="2" s="1"/>
  <c r="R21" i="2"/>
  <c r="R115" i="2" s="1"/>
  <c r="Q21" i="2"/>
  <c r="Q115" i="2" s="1"/>
  <c r="P21" i="2"/>
  <c r="P115" i="2" s="1"/>
  <c r="O21" i="2"/>
  <c r="O115" i="2" s="1"/>
  <c r="N21" i="2"/>
  <c r="N115" i="2" s="1"/>
  <c r="M21" i="2"/>
  <c r="M115" i="2" s="1"/>
  <c r="L21" i="2"/>
  <c r="L115" i="2" s="1"/>
  <c r="K21" i="2"/>
  <c r="K115" i="2" s="1"/>
  <c r="J21" i="2"/>
  <c r="J115" i="2" s="1"/>
  <c r="CY20" i="2"/>
  <c r="CY114" i="2" s="1"/>
  <c r="CX20" i="2"/>
  <c r="CX114" i="2" s="1"/>
  <c r="CW20" i="2"/>
  <c r="CW114" i="2" s="1"/>
  <c r="CV20" i="2"/>
  <c r="CV114" i="2" s="1"/>
  <c r="CU20" i="2"/>
  <c r="CU114" i="2" s="1"/>
  <c r="CT20" i="2"/>
  <c r="CT114" i="2" s="1"/>
  <c r="CS20" i="2"/>
  <c r="CS114" i="2" s="1"/>
  <c r="CR20" i="2"/>
  <c r="CR114" i="2" s="1"/>
  <c r="CQ20" i="2"/>
  <c r="CQ114" i="2" s="1"/>
  <c r="CP20" i="2"/>
  <c r="CP114" i="2" s="1"/>
  <c r="CO20" i="2"/>
  <c r="CO114" i="2" s="1"/>
  <c r="CN20" i="2"/>
  <c r="CN114" i="2" s="1"/>
  <c r="CK20" i="2"/>
  <c r="CK114" i="2" s="1"/>
  <c r="CJ20" i="2"/>
  <c r="CJ114" i="2" s="1"/>
  <c r="CI20" i="2"/>
  <c r="CI114" i="2" s="1"/>
  <c r="CH20" i="2"/>
  <c r="CH114" i="2" s="1"/>
  <c r="CG20" i="2"/>
  <c r="CG114" i="2" s="1"/>
  <c r="CF20" i="2"/>
  <c r="CF114" i="2" s="1"/>
  <c r="CE20" i="2"/>
  <c r="CE114" i="2" s="1"/>
  <c r="CD20" i="2"/>
  <c r="CD114" i="2" s="1"/>
  <c r="CC20" i="2"/>
  <c r="CC114" i="2" s="1"/>
  <c r="CB20" i="2"/>
  <c r="CB114" i="2" s="1"/>
  <c r="CA20" i="2"/>
  <c r="CA114" i="2" s="1"/>
  <c r="BZ20" i="2"/>
  <c r="BZ114" i="2" s="1"/>
  <c r="BY20" i="2"/>
  <c r="BY114" i="2" s="1"/>
  <c r="BX20" i="2"/>
  <c r="BX114" i="2" s="1"/>
  <c r="BW20" i="2"/>
  <c r="BW114" i="2" s="1"/>
  <c r="BV20" i="2"/>
  <c r="BV114" i="2" s="1"/>
  <c r="BU20" i="2"/>
  <c r="BU114" i="2" s="1"/>
  <c r="BT20" i="2"/>
  <c r="BT114" i="2" s="1"/>
  <c r="BS20" i="2"/>
  <c r="BS114" i="2" s="1"/>
  <c r="BR20" i="2"/>
  <c r="BR114" i="2" s="1"/>
  <c r="BQ20" i="2"/>
  <c r="BQ114" i="2" s="1"/>
  <c r="BP20" i="2"/>
  <c r="BP114" i="2" s="1"/>
  <c r="BO20" i="2"/>
  <c r="BO114" i="2" s="1"/>
  <c r="BN20" i="2"/>
  <c r="BN114" i="2" s="1"/>
  <c r="BM20" i="2"/>
  <c r="BM114" i="2" s="1"/>
  <c r="BL20" i="2"/>
  <c r="BL114" i="2" s="1"/>
  <c r="BK20" i="2"/>
  <c r="BK114" i="2" s="1"/>
  <c r="BJ20" i="2"/>
  <c r="BJ114" i="2" s="1"/>
  <c r="BI20" i="2"/>
  <c r="BI114" i="2" s="1"/>
  <c r="BH20" i="2"/>
  <c r="BH114" i="2" s="1"/>
  <c r="BG20" i="2"/>
  <c r="BG114" i="2" s="1"/>
  <c r="BF20" i="2"/>
  <c r="BF114" i="2" s="1"/>
  <c r="BE20" i="2"/>
  <c r="BE114" i="2" s="1"/>
  <c r="BD20" i="2"/>
  <c r="BD114" i="2" s="1"/>
  <c r="BC20" i="2"/>
  <c r="BC114" i="2" s="1"/>
  <c r="BB20" i="2"/>
  <c r="BB114" i="2" s="1"/>
  <c r="BA20" i="2"/>
  <c r="BA114" i="2" s="1"/>
  <c r="AZ20" i="2"/>
  <c r="AZ114" i="2" s="1"/>
  <c r="AY20" i="2"/>
  <c r="AY114" i="2" s="1"/>
  <c r="AX20" i="2"/>
  <c r="AX114" i="2" s="1"/>
  <c r="AW20" i="2"/>
  <c r="AW114" i="2" s="1"/>
  <c r="AV20" i="2"/>
  <c r="AV114" i="2" s="1"/>
  <c r="AU20" i="2"/>
  <c r="AU114" i="2" s="1"/>
  <c r="AT20" i="2"/>
  <c r="AT114" i="2" s="1"/>
  <c r="AR20" i="2"/>
  <c r="AR114" i="2" s="1"/>
  <c r="AQ20" i="2"/>
  <c r="AQ114" i="2" s="1"/>
  <c r="AP20" i="2"/>
  <c r="AP114" i="2" s="1"/>
  <c r="AO20" i="2"/>
  <c r="AO114" i="2" s="1"/>
  <c r="AN20" i="2"/>
  <c r="AN114" i="2" s="1"/>
  <c r="AM20" i="2"/>
  <c r="AM114" i="2" s="1"/>
  <c r="AH20" i="2"/>
  <c r="AH114" i="2" s="1"/>
  <c r="AG20" i="2"/>
  <c r="AG114" i="2" s="1"/>
  <c r="AF20" i="2"/>
  <c r="AF114" i="2" s="1"/>
  <c r="AE20" i="2"/>
  <c r="AE114" i="2" s="1"/>
  <c r="AD20" i="2"/>
  <c r="AD114" i="2" s="1"/>
  <c r="AC20" i="2"/>
  <c r="AC114" i="2" s="1"/>
  <c r="AB20" i="2"/>
  <c r="AB114" i="2" s="1"/>
  <c r="AA20" i="2"/>
  <c r="AA114" i="2" s="1"/>
  <c r="Z20" i="2"/>
  <c r="Z114" i="2" s="1"/>
  <c r="X20" i="2"/>
  <c r="X114" i="2" s="1"/>
  <c r="W20" i="2"/>
  <c r="W114" i="2" s="1"/>
  <c r="V20" i="2"/>
  <c r="V114" i="2" s="1"/>
  <c r="U20" i="2"/>
  <c r="U114" i="2" s="1"/>
  <c r="T20" i="2"/>
  <c r="T114" i="2" s="1"/>
  <c r="S20" i="2"/>
  <c r="S114" i="2" s="1"/>
  <c r="R20" i="2"/>
  <c r="R114" i="2" s="1"/>
  <c r="Q20" i="2"/>
  <c r="Q114" i="2" s="1"/>
  <c r="P20" i="2"/>
  <c r="P114" i="2" s="1"/>
  <c r="O20" i="2"/>
  <c r="O114" i="2" s="1"/>
  <c r="N20" i="2"/>
  <c r="N114" i="2" s="1"/>
  <c r="M20" i="2"/>
  <c r="M114" i="2" s="1"/>
  <c r="L20" i="2"/>
  <c r="L114" i="2" s="1"/>
  <c r="K20" i="2"/>
  <c r="K114" i="2" s="1"/>
  <c r="J20" i="2"/>
  <c r="J114" i="2" s="1"/>
  <c r="I20" i="2"/>
  <c r="CY19" i="2"/>
  <c r="CY113" i="2" s="1"/>
  <c r="CX19" i="2"/>
  <c r="CX113" i="2" s="1"/>
  <c r="CW19" i="2"/>
  <c r="CW113" i="2" s="1"/>
  <c r="CV19" i="2"/>
  <c r="CV113" i="2" s="1"/>
  <c r="CU19" i="2"/>
  <c r="CU113" i="2" s="1"/>
  <c r="CT19" i="2"/>
  <c r="CT113" i="2" s="1"/>
  <c r="CS19" i="2"/>
  <c r="CS113" i="2" s="1"/>
  <c r="CR19" i="2"/>
  <c r="CR113" i="2" s="1"/>
  <c r="CQ19" i="2"/>
  <c r="CQ113" i="2" s="1"/>
  <c r="CP19" i="2"/>
  <c r="CP113" i="2" s="1"/>
  <c r="CO19" i="2"/>
  <c r="CO113" i="2" s="1"/>
  <c r="CN19" i="2"/>
  <c r="CN113" i="2" s="1"/>
  <c r="CM19" i="2"/>
  <c r="CM113" i="2" s="1"/>
  <c r="CL19" i="2"/>
  <c r="CL113" i="2" s="1"/>
  <c r="CK19" i="2"/>
  <c r="CK113" i="2" s="1"/>
  <c r="CJ19" i="2"/>
  <c r="CJ113" i="2" s="1"/>
  <c r="CI19" i="2"/>
  <c r="CI113" i="2" s="1"/>
  <c r="CH19" i="2"/>
  <c r="CH113" i="2" s="1"/>
  <c r="CG19" i="2"/>
  <c r="CG113" i="2" s="1"/>
  <c r="CF19" i="2"/>
  <c r="CF113" i="2" s="1"/>
  <c r="CE19" i="2"/>
  <c r="CE113" i="2" s="1"/>
  <c r="CD19" i="2"/>
  <c r="CD113" i="2" s="1"/>
  <c r="CC19" i="2"/>
  <c r="CC113" i="2" s="1"/>
  <c r="CB19" i="2"/>
  <c r="CB113" i="2" s="1"/>
  <c r="CA19" i="2"/>
  <c r="CA113" i="2" s="1"/>
  <c r="BZ19" i="2"/>
  <c r="BZ113" i="2" s="1"/>
  <c r="BY19" i="2"/>
  <c r="BY113" i="2" s="1"/>
  <c r="BX19" i="2"/>
  <c r="BX113" i="2" s="1"/>
  <c r="BW19" i="2"/>
  <c r="BW113" i="2" s="1"/>
  <c r="BV19" i="2"/>
  <c r="BV113" i="2" s="1"/>
  <c r="BU19" i="2"/>
  <c r="BU113" i="2" s="1"/>
  <c r="BT19" i="2"/>
  <c r="BT113" i="2" s="1"/>
  <c r="BS19" i="2"/>
  <c r="BS113" i="2" s="1"/>
  <c r="BR19" i="2"/>
  <c r="BR113" i="2" s="1"/>
  <c r="BQ19" i="2"/>
  <c r="BQ113" i="2" s="1"/>
  <c r="BP19" i="2"/>
  <c r="BP113" i="2" s="1"/>
  <c r="BO19" i="2"/>
  <c r="BO113" i="2" s="1"/>
  <c r="BN19" i="2"/>
  <c r="BN113" i="2" s="1"/>
  <c r="BM19" i="2"/>
  <c r="BM113" i="2" s="1"/>
  <c r="BL19" i="2"/>
  <c r="BL113" i="2" s="1"/>
  <c r="BK19" i="2"/>
  <c r="BK113" i="2" s="1"/>
  <c r="BJ19" i="2"/>
  <c r="BJ113" i="2" s="1"/>
  <c r="BI19" i="2"/>
  <c r="BI113" i="2" s="1"/>
  <c r="BH19" i="2"/>
  <c r="BH113" i="2" s="1"/>
  <c r="BG19" i="2"/>
  <c r="BG113" i="2" s="1"/>
  <c r="BF19" i="2"/>
  <c r="BF113" i="2" s="1"/>
  <c r="BE19" i="2"/>
  <c r="BE113" i="2" s="1"/>
  <c r="BD19" i="2"/>
  <c r="BD113" i="2" s="1"/>
  <c r="BC19" i="2"/>
  <c r="BC113" i="2" s="1"/>
  <c r="BB19" i="2"/>
  <c r="BB113" i="2" s="1"/>
  <c r="BA19" i="2"/>
  <c r="BA113" i="2" s="1"/>
  <c r="AZ19" i="2"/>
  <c r="AZ113" i="2" s="1"/>
  <c r="AY19" i="2"/>
  <c r="AY113" i="2" s="1"/>
  <c r="AX19" i="2"/>
  <c r="AX113" i="2" s="1"/>
  <c r="AW19" i="2"/>
  <c r="AW113" i="2" s="1"/>
  <c r="AV19" i="2"/>
  <c r="AV113" i="2" s="1"/>
  <c r="AU19" i="2"/>
  <c r="AU113" i="2" s="1"/>
  <c r="AT19" i="2"/>
  <c r="AT113" i="2" s="1"/>
  <c r="AS19" i="2"/>
  <c r="AS113" i="2" s="1"/>
  <c r="AR19" i="2"/>
  <c r="AR113" i="2" s="1"/>
  <c r="AQ19" i="2"/>
  <c r="AQ113" i="2" s="1"/>
  <c r="AP19" i="2"/>
  <c r="AP113" i="2" s="1"/>
  <c r="AO19" i="2"/>
  <c r="AO113" i="2" s="1"/>
  <c r="AH19" i="2"/>
  <c r="AH113" i="2" s="1"/>
  <c r="AG19" i="2"/>
  <c r="AG113" i="2" s="1"/>
  <c r="AF19" i="2"/>
  <c r="AF113" i="2" s="1"/>
  <c r="AE19" i="2"/>
  <c r="AE113" i="2" s="1"/>
  <c r="AD19" i="2"/>
  <c r="AD113" i="2" s="1"/>
  <c r="AC19" i="2"/>
  <c r="AC113" i="2" s="1"/>
  <c r="AB19" i="2"/>
  <c r="AB113" i="2" s="1"/>
  <c r="AA19" i="2"/>
  <c r="AA113" i="2" s="1"/>
  <c r="Y19" i="2"/>
  <c r="Y113" i="2" s="1"/>
  <c r="W19" i="2"/>
  <c r="W113" i="2" s="1"/>
  <c r="J19" i="2"/>
  <c r="J113" i="2" s="1"/>
  <c r="I19" i="2"/>
  <c r="CY18" i="2"/>
  <c r="CY110" i="2" s="1"/>
  <c r="CX18" i="2"/>
  <c r="CX110" i="2" s="1"/>
  <c r="CW18" i="2"/>
  <c r="CW110" i="2" s="1"/>
  <c r="CV18" i="2"/>
  <c r="CV110" i="2" s="1"/>
  <c r="CU18" i="2"/>
  <c r="CU110" i="2" s="1"/>
  <c r="CT18" i="2"/>
  <c r="CT110" i="2" s="1"/>
  <c r="CS18" i="2"/>
  <c r="CS110" i="2" s="1"/>
  <c r="CR18" i="2"/>
  <c r="CR110" i="2" s="1"/>
  <c r="CQ18" i="2"/>
  <c r="CQ110" i="2" s="1"/>
  <c r="CP18" i="2"/>
  <c r="CN18" i="2"/>
  <c r="CM18" i="2"/>
  <c r="CM110" i="2" s="1"/>
  <c r="CL18" i="2"/>
  <c r="CL110" i="2" s="1"/>
  <c r="CK18" i="2"/>
  <c r="CK110" i="2" s="1"/>
  <c r="CJ18" i="2"/>
  <c r="CJ110" i="2" s="1"/>
  <c r="CI18" i="2"/>
  <c r="CI110" i="2" s="1"/>
  <c r="CH18" i="2"/>
  <c r="CH110" i="2" s="1"/>
  <c r="CG18" i="2"/>
  <c r="CG110" i="2" s="1"/>
  <c r="CF18" i="2"/>
  <c r="CF110" i="2" s="1"/>
  <c r="CE18" i="2"/>
  <c r="CE110" i="2" s="1"/>
  <c r="CD18" i="2"/>
  <c r="CD110" i="2" s="1"/>
  <c r="CC18" i="2"/>
  <c r="CC110" i="2" s="1"/>
  <c r="CB18" i="2"/>
  <c r="CA18" i="2"/>
  <c r="CA110" i="2" s="1"/>
  <c r="BZ18" i="2"/>
  <c r="BZ110" i="2" s="1"/>
  <c r="BY18" i="2"/>
  <c r="BY110" i="2" s="1"/>
  <c r="BX18" i="2"/>
  <c r="BX110" i="2" s="1"/>
  <c r="BW18" i="2"/>
  <c r="BV18" i="2"/>
  <c r="BU18" i="2"/>
  <c r="BS18" i="2"/>
  <c r="BS110" i="2" s="1"/>
  <c r="BR18" i="2"/>
  <c r="BR110" i="2" s="1"/>
  <c r="BQ18" i="2"/>
  <c r="BQ110" i="2" s="1"/>
  <c r="BP18" i="2"/>
  <c r="BP110" i="2" s="1"/>
  <c r="BO18" i="2"/>
  <c r="BO110" i="2" s="1"/>
  <c r="BM18" i="2"/>
  <c r="BM110" i="2" s="1"/>
  <c r="BL18" i="2"/>
  <c r="BK18" i="2"/>
  <c r="BK110" i="2" s="1"/>
  <c r="BI18" i="2"/>
  <c r="BI110" i="2" s="1"/>
  <c r="BH18" i="2"/>
  <c r="BH110" i="2" s="1"/>
  <c r="BG18" i="2"/>
  <c r="BG110" i="2" s="1"/>
  <c r="BF18" i="2"/>
  <c r="BE18" i="2"/>
  <c r="BE110" i="2" s="1"/>
  <c r="BD18" i="2"/>
  <c r="BC18" i="2"/>
  <c r="BC110" i="2" s="1"/>
  <c r="BB18" i="2"/>
  <c r="BB110" i="2" s="1"/>
  <c r="BA18" i="2"/>
  <c r="BA110" i="2" s="1"/>
  <c r="AZ18" i="2"/>
  <c r="AZ110" i="2" s="1"/>
  <c r="AY18" i="2"/>
  <c r="AY110" i="2" s="1"/>
  <c r="AX18" i="2"/>
  <c r="AX110" i="2" s="1"/>
  <c r="AW18" i="2"/>
  <c r="AW110" i="2" s="1"/>
  <c r="AV18" i="2"/>
  <c r="AV110" i="2" s="1"/>
  <c r="AU18" i="2"/>
  <c r="AU110" i="2" s="1"/>
  <c r="AT18" i="2"/>
  <c r="AT110" i="2" s="1"/>
  <c r="AS18" i="2"/>
  <c r="AS110" i="2" s="1"/>
  <c r="AR18" i="2"/>
  <c r="AR110" i="2" s="1"/>
  <c r="AQ18" i="2"/>
  <c r="AQ110" i="2" s="1"/>
  <c r="AP18" i="2"/>
  <c r="AP110" i="2" s="1"/>
  <c r="AO18" i="2"/>
  <c r="AO110" i="2" s="1"/>
  <c r="AN18" i="2"/>
  <c r="AN110" i="2" s="1"/>
  <c r="AH18" i="2"/>
  <c r="AH110" i="2" s="1"/>
  <c r="AG18" i="2"/>
  <c r="AG110" i="2" s="1"/>
  <c r="AF18" i="2"/>
  <c r="AF110" i="2" s="1"/>
  <c r="AE18" i="2"/>
  <c r="AE110" i="2" s="1"/>
  <c r="AD18" i="2"/>
  <c r="AD110" i="2" s="1"/>
  <c r="AC18" i="2"/>
  <c r="AC110" i="2" s="1"/>
  <c r="AB18" i="2"/>
  <c r="AB110" i="2" s="1"/>
  <c r="AA18" i="2"/>
  <c r="AA110" i="2" s="1"/>
  <c r="Z18" i="2"/>
  <c r="Z110" i="2" s="1"/>
  <c r="Y18" i="2"/>
  <c r="Y110" i="2" s="1"/>
  <c r="X18" i="2"/>
  <c r="X110" i="2" s="1"/>
  <c r="W18" i="2"/>
  <c r="W110" i="2" s="1"/>
  <c r="V18" i="2"/>
  <c r="V110" i="2" s="1"/>
  <c r="U18" i="2"/>
  <c r="U110" i="2" s="1"/>
  <c r="T18" i="2"/>
  <c r="T110" i="2" s="1"/>
  <c r="S18" i="2"/>
  <c r="S110" i="2" s="1"/>
  <c r="R18" i="2"/>
  <c r="R110" i="2" s="1"/>
  <c r="Q18" i="2"/>
  <c r="Q110" i="2" s="1"/>
  <c r="P18" i="2"/>
  <c r="P110" i="2" s="1"/>
  <c r="O18" i="2"/>
  <c r="O110" i="2" s="1"/>
  <c r="N18" i="2"/>
  <c r="N110" i="2" s="1"/>
  <c r="M18" i="2"/>
  <c r="M110" i="2" s="1"/>
  <c r="L18" i="2"/>
  <c r="L110" i="2" s="1"/>
  <c r="K18" i="2"/>
  <c r="K110" i="2" s="1"/>
  <c r="J18" i="2"/>
  <c r="J110" i="2" s="1"/>
  <c r="I18" i="2"/>
  <c r="I110" i="2" s="1"/>
  <c r="G17" i="2"/>
  <c r="CY16" i="2"/>
  <c r="CX16" i="2"/>
  <c r="CW16" i="2"/>
  <c r="CV16" i="2"/>
  <c r="CU16" i="2"/>
  <c r="CT16" i="2"/>
  <c r="CS16" i="2"/>
  <c r="CR16" i="2"/>
  <c r="CR99" i="2" s="1"/>
  <c r="CQ16" i="2"/>
  <c r="CP16" i="2"/>
  <c r="CP99" i="2" s="1"/>
  <c r="CO16" i="2"/>
  <c r="CN16" i="2"/>
  <c r="CN99" i="2" s="1"/>
  <c r="CM16" i="2"/>
  <c r="CL16" i="2"/>
  <c r="CL99" i="2" s="1"/>
  <c r="CK16" i="2"/>
  <c r="CJ16" i="2"/>
  <c r="CI16" i="2"/>
  <c r="CH16" i="2"/>
  <c r="CH99" i="2" s="1"/>
  <c r="CG16" i="2"/>
  <c r="CF16" i="2"/>
  <c r="CF99" i="2" s="1"/>
  <c r="CE16" i="2"/>
  <c r="CD16" i="2"/>
  <c r="CD99" i="2" s="1"/>
  <c r="CC16" i="2"/>
  <c r="CB16" i="2"/>
  <c r="CB99" i="2" s="1"/>
  <c r="CA16" i="2"/>
  <c r="BZ16" i="2"/>
  <c r="BZ99" i="2" s="1"/>
  <c r="BY16" i="2"/>
  <c r="BX16" i="2"/>
  <c r="BX99" i="2" s="1"/>
  <c r="BW16" i="2"/>
  <c r="BV16" i="2"/>
  <c r="BV99" i="2" s="1"/>
  <c r="BU16" i="2"/>
  <c r="BT16" i="2"/>
  <c r="BT99" i="2" s="1"/>
  <c r="BS16" i="2"/>
  <c r="BR16" i="2"/>
  <c r="BR99" i="2" s="1"/>
  <c r="BQ16" i="2"/>
  <c r="BP16" i="2"/>
  <c r="BP99" i="2" s="1"/>
  <c r="BO16" i="2"/>
  <c r="BN16" i="2"/>
  <c r="BN99" i="2" s="1"/>
  <c r="BM16" i="2"/>
  <c r="BL16" i="2"/>
  <c r="BL99" i="2" s="1"/>
  <c r="BK16" i="2"/>
  <c r="BJ16" i="2"/>
  <c r="BJ99" i="2" s="1"/>
  <c r="BI16" i="2"/>
  <c r="BH16" i="2"/>
  <c r="BH99" i="2" s="1"/>
  <c r="BG16" i="2"/>
  <c r="BF16" i="2"/>
  <c r="BF99" i="2" s="1"/>
  <c r="BE16" i="2"/>
  <c r="BD16" i="2"/>
  <c r="BD99" i="2" s="1"/>
  <c r="BC16" i="2"/>
  <c r="BB16" i="2"/>
  <c r="BB99" i="2" s="1"/>
  <c r="BA16" i="2"/>
  <c r="AZ16" i="2"/>
  <c r="AZ99" i="2" s="1"/>
  <c r="AY16" i="2"/>
  <c r="AX16" i="2"/>
  <c r="AX99" i="2" s="1"/>
  <c r="AW16" i="2"/>
  <c r="AV16" i="2"/>
  <c r="AU16" i="2"/>
  <c r="AT16" i="2"/>
  <c r="AT99" i="2" s="1"/>
  <c r="AS16" i="2"/>
  <c r="AR16" i="2"/>
  <c r="AQ16" i="2"/>
  <c r="AP16" i="2"/>
  <c r="AP99" i="2" s="1"/>
  <c r="AO16" i="2"/>
  <c r="AN16" i="2"/>
  <c r="AN99" i="2" s="1"/>
  <c r="AM16" i="2"/>
  <c r="AH16" i="2"/>
  <c r="AH99" i="2" s="1"/>
  <c r="AG16" i="2"/>
  <c r="AF16" i="2"/>
  <c r="AF99" i="2" s="1"/>
  <c r="AE16" i="2"/>
  <c r="AD16" i="2"/>
  <c r="AD99" i="2" s="1"/>
  <c r="AC16" i="2"/>
  <c r="AB16" i="2"/>
  <c r="AB99" i="2" s="1"/>
  <c r="AA16" i="2"/>
  <c r="Z16" i="2"/>
  <c r="Z99" i="2" s="1"/>
  <c r="Y16" i="2"/>
  <c r="X16" i="2"/>
  <c r="X99" i="2" s="1"/>
  <c r="W16" i="2"/>
  <c r="V16" i="2"/>
  <c r="V99" i="2" s="1"/>
  <c r="U16" i="2"/>
  <c r="T16" i="2"/>
  <c r="T99" i="2" s="1"/>
  <c r="S16" i="2"/>
  <c r="R16" i="2"/>
  <c r="R99" i="2" s="1"/>
  <c r="Q16" i="2"/>
  <c r="P16" i="2"/>
  <c r="P99" i="2" s="1"/>
  <c r="O16" i="2"/>
  <c r="N16" i="2"/>
  <c r="N99" i="2" s="1"/>
  <c r="M16" i="2"/>
  <c r="L16" i="2"/>
  <c r="L99" i="2" s="1"/>
  <c r="K16" i="2"/>
  <c r="J16" i="2"/>
  <c r="J99" i="2" s="1"/>
  <c r="I16" i="2"/>
  <c r="CZ15" i="2"/>
  <c r="CY15" i="2"/>
  <c r="CY84" i="2" s="1"/>
  <c r="CX15" i="2"/>
  <c r="CW15" i="2"/>
  <c r="CW84" i="2" s="1"/>
  <c r="CV15" i="2"/>
  <c r="CU15" i="2"/>
  <c r="CU84" i="2" s="1"/>
  <c r="CT15" i="2"/>
  <c r="CS15" i="2"/>
  <c r="CR15" i="2"/>
  <c r="CQ15" i="2"/>
  <c r="CQ84" i="2" s="1"/>
  <c r="CP15" i="2"/>
  <c r="CO15" i="2"/>
  <c r="CO84" i="2" s="1"/>
  <c r="CN15" i="2"/>
  <c r="CM15" i="2"/>
  <c r="CM84" i="2" s="1"/>
  <c r="CL15" i="2"/>
  <c r="CK15" i="2"/>
  <c r="CK84" i="2" s="1"/>
  <c r="CJ15" i="2"/>
  <c r="CI15" i="2"/>
  <c r="CI84" i="2" s="1"/>
  <c r="CH15" i="2"/>
  <c r="CG15" i="2"/>
  <c r="CF15" i="2"/>
  <c r="CE15" i="2"/>
  <c r="CE84" i="2" s="1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U84" i="2" s="1"/>
  <c r="AT15" i="2"/>
  <c r="AS15" i="2"/>
  <c r="AR15" i="2"/>
  <c r="AQ15" i="2"/>
  <c r="AP15" i="2"/>
  <c r="AO15" i="2"/>
  <c r="AN15" i="2"/>
  <c r="AM15" i="2"/>
  <c r="AH15" i="2"/>
  <c r="AG15" i="2"/>
  <c r="AF15" i="2"/>
  <c r="AE15" i="2"/>
  <c r="AE84" i="2" s="1"/>
  <c r="AD15" i="2"/>
  <c r="AC15" i="2"/>
  <c r="AB15" i="2"/>
  <c r="AA15" i="2"/>
  <c r="AA84" i="2" s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AR60" i="2" l="1"/>
  <c r="AR61" i="2" s="1"/>
  <c r="AR62" i="2" s="1"/>
  <c r="AR51" i="2"/>
  <c r="AR52" i="2" s="1"/>
  <c r="AR53" i="2" s="1"/>
  <c r="AV60" i="2"/>
  <c r="AV61" i="2" s="1"/>
  <c r="AV62" i="2" s="1"/>
  <c r="AV51" i="2"/>
  <c r="AV52" i="2" s="1"/>
  <c r="AV53" i="2" s="1"/>
  <c r="CJ60" i="2"/>
  <c r="CJ61" i="2" s="1"/>
  <c r="CJ62" i="2" s="1"/>
  <c r="CJ51" i="2"/>
  <c r="CJ52" i="2" s="1"/>
  <c r="CJ53" i="2" s="1"/>
  <c r="AR99" i="2"/>
  <c r="AR56" i="2"/>
  <c r="AR57" i="2" s="1"/>
  <c r="AR58" i="2" s="1"/>
  <c r="AV99" i="2"/>
  <c r="AV56" i="2"/>
  <c r="AV57" i="2" s="1"/>
  <c r="AV58" i="2" s="1"/>
  <c r="CJ99" i="2"/>
  <c r="CJ56" i="2"/>
  <c r="CJ57" i="2" s="1"/>
  <c r="CJ58" i="2" s="1"/>
  <c r="CT99" i="2"/>
  <c r="CT60" i="2"/>
  <c r="CT61" i="2" s="1"/>
  <c r="CT62" i="2" s="1"/>
  <c r="CT56" i="2"/>
  <c r="CT57" i="2" s="1"/>
  <c r="CT58" i="2" s="1"/>
  <c r="CT51" i="2"/>
  <c r="CT52" i="2" s="1"/>
  <c r="CT53" i="2" s="1"/>
  <c r="CV99" i="2"/>
  <c r="CV60" i="2"/>
  <c r="CV61" i="2" s="1"/>
  <c r="CV62" i="2" s="1"/>
  <c r="CV56" i="2"/>
  <c r="CV57" i="2" s="1"/>
  <c r="CV58" i="2" s="1"/>
  <c r="CV51" i="2"/>
  <c r="CV52" i="2" s="1"/>
  <c r="CV53" i="2" s="1"/>
  <c r="CX99" i="2"/>
  <c r="CX60" i="2"/>
  <c r="CX61" i="2" s="1"/>
  <c r="CX62" i="2" s="1"/>
  <c r="CX56" i="2"/>
  <c r="CX57" i="2" s="1"/>
  <c r="CX58" i="2" s="1"/>
  <c r="CX51" i="2"/>
  <c r="CX52" i="2" s="1"/>
  <c r="CX53" i="2" s="1"/>
  <c r="BL110" i="2"/>
  <c r="BL60" i="2"/>
  <c r="BL61" i="2" s="1"/>
  <c r="BL62" i="2" s="1"/>
  <c r="BL56" i="2"/>
  <c r="BL57" i="2" s="1"/>
  <c r="BL58" i="2" s="1"/>
  <c r="BL51" i="2"/>
  <c r="BL52" i="2" s="1"/>
  <c r="BL53" i="2" s="1"/>
  <c r="BV110" i="2"/>
  <c r="BV60" i="2"/>
  <c r="BV61" i="2" s="1"/>
  <c r="BV62" i="2" s="1"/>
  <c r="BV56" i="2"/>
  <c r="BV57" i="2" s="1"/>
  <c r="BV58" i="2" s="1"/>
  <c r="BV51" i="2"/>
  <c r="BV52" i="2" s="1"/>
  <c r="BV53" i="2" s="1"/>
  <c r="CB110" i="2"/>
  <c r="CB60" i="2"/>
  <c r="CB61" i="2" s="1"/>
  <c r="CB62" i="2" s="1"/>
  <c r="CB56" i="2"/>
  <c r="CB57" i="2" s="1"/>
  <c r="CB58" i="2" s="1"/>
  <c r="CB51" i="2"/>
  <c r="CB52" i="2" s="1"/>
  <c r="CB53" i="2" s="1"/>
  <c r="CN110" i="2"/>
  <c r="CN60" i="2"/>
  <c r="CN61" i="2" s="1"/>
  <c r="CN62" i="2" s="1"/>
  <c r="CN56" i="2"/>
  <c r="CN57" i="2" s="1"/>
  <c r="CN58" i="2" s="1"/>
  <c r="CN51" i="2"/>
  <c r="CN52" i="2" s="1"/>
  <c r="CN53" i="2" s="1"/>
  <c r="AJ129" i="2"/>
  <c r="AJ60" i="2"/>
  <c r="AJ61" i="2" s="1"/>
  <c r="AJ62" i="2" s="1"/>
  <c r="AJ56" i="2"/>
  <c r="AJ57" i="2" s="1"/>
  <c r="AJ58" i="2" s="1"/>
  <c r="AJ51" i="2"/>
  <c r="AJ52" i="2" s="1"/>
  <c r="AJ53" i="2" s="1"/>
  <c r="AL129" i="2"/>
  <c r="AL60" i="2"/>
  <c r="AL61" i="2" s="1"/>
  <c r="AL62" i="2" s="1"/>
  <c r="AL56" i="2"/>
  <c r="AL57" i="2" s="1"/>
  <c r="AL58" i="2" s="1"/>
  <c r="AL51" i="2"/>
  <c r="AL52" i="2" s="1"/>
  <c r="AL53" i="2" s="1"/>
  <c r="BN129" i="2"/>
  <c r="BN60" i="2"/>
  <c r="BN61" i="2" s="1"/>
  <c r="BN62" i="2" s="1"/>
  <c r="BN56" i="2"/>
  <c r="BN57" i="2" s="1"/>
  <c r="BN58" i="2" s="1"/>
  <c r="BN51" i="2"/>
  <c r="BN52" i="2" s="1"/>
  <c r="BN53" i="2" s="1"/>
  <c r="CO129" i="2"/>
  <c r="CO60" i="2"/>
  <c r="CO61" i="2" s="1"/>
  <c r="CO62" i="2" s="1"/>
  <c r="CO56" i="2"/>
  <c r="CO57" i="2" s="1"/>
  <c r="CO58" i="2" s="1"/>
  <c r="CO51" i="2"/>
  <c r="CO52" i="2" s="1"/>
  <c r="CO53" i="2" s="1"/>
  <c r="BK130" i="2"/>
  <c r="BK60" i="2"/>
  <c r="BK61" i="2" s="1"/>
  <c r="BK62" i="2" s="1"/>
  <c r="BK56" i="2"/>
  <c r="BK57" i="2" s="1"/>
  <c r="BK58" i="2" s="1"/>
  <c r="BK51" i="2"/>
  <c r="BK52" i="2" s="1"/>
  <c r="BK53" i="2" s="1"/>
  <c r="BX130" i="2"/>
  <c r="BX60" i="2"/>
  <c r="BX61" i="2" s="1"/>
  <c r="BX62" i="2" s="1"/>
  <c r="BX56" i="2"/>
  <c r="BX57" i="2" s="1"/>
  <c r="BX58" i="2" s="1"/>
  <c r="BX51" i="2"/>
  <c r="BX52" i="2" s="1"/>
  <c r="BX53" i="2" s="1"/>
  <c r="CF130" i="2"/>
  <c r="CF60" i="2"/>
  <c r="CF61" i="2" s="1"/>
  <c r="CF62" i="2" s="1"/>
  <c r="CF56" i="2"/>
  <c r="CF57" i="2" s="1"/>
  <c r="CF58" i="2" s="1"/>
  <c r="CF51" i="2"/>
  <c r="CF52" i="2" s="1"/>
  <c r="CF53" i="2" s="1"/>
  <c r="CI130" i="2"/>
  <c r="CI60" i="2"/>
  <c r="CI61" i="2" s="1"/>
  <c r="CI62" i="2" s="1"/>
  <c r="CI56" i="2"/>
  <c r="CI57" i="2" s="1"/>
  <c r="CI58" i="2" s="1"/>
  <c r="CI51" i="2"/>
  <c r="CI52" i="2" s="1"/>
  <c r="CI53" i="2" s="1"/>
  <c r="AW60" i="2"/>
  <c r="AW61" i="2" s="1"/>
  <c r="AW62" i="2" s="1"/>
  <c r="AW51" i="2"/>
  <c r="AW52" i="2" s="1"/>
  <c r="AW53" i="2" s="1"/>
  <c r="CS84" i="2"/>
  <c r="CS60" i="2"/>
  <c r="CS61" i="2" s="1"/>
  <c r="CS62" i="2" s="1"/>
  <c r="CS51" i="2"/>
  <c r="CS52" i="2" s="1"/>
  <c r="CS53" i="2" s="1"/>
  <c r="AS60" i="2"/>
  <c r="AS61" i="2" s="1"/>
  <c r="AS62" i="2" s="1"/>
  <c r="AS56" i="2"/>
  <c r="AS57" i="2" s="1"/>
  <c r="AS58" i="2" s="1"/>
  <c r="AS51" i="2"/>
  <c r="AS52" i="2" s="1"/>
  <c r="AS53" i="2" s="1"/>
  <c r="AU60" i="2"/>
  <c r="AU61" i="2" s="1"/>
  <c r="AU62" i="2" s="1"/>
  <c r="AU56" i="2"/>
  <c r="AU57" i="2" s="1"/>
  <c r="AU58" i="2" s="1"/>
  <c r="AU51" i="2"/>
  <c r="AU52" i="2" s="1"/>
  <c r="AU53" i="2" s="1"/>
  <c r="AW56" i="2"/>
  <c r="AW57" i="2" s="1"/>
  <c r="AW58" i="2" s="1"/>
  <c r="CS56" i="2"/>
  <c r="CS57" i="2" s="1"/>
  <c r="CS58" i="2" s="1"/>
  <c r="CU60" i="2"/>
  <c r="CU61" i="2" s="1"/>
  <c r="CU62" i="2" s="1"/>
  <c r="CU56" i="2"/>
  <c r="CU57" i="2" s="1"/>
  <c r="CU58" i="2" s="1"/>
  <c r="CU51" i="2"/>
  <c r="CU52" i="2" s="1"/>
  <c r="CU53" i="2" s="1"/>
  <c r="CW60" i="2"/>
  <c r="CW61" i="2" s="1"/>
  <c r="CW62" i="2" s="1"/>
  <c r="CW56" i="2"/>
  <c r="CW57" i="2" s="1"/>
  <c r="CW58" i="2" s="1"/>
  <c r="CW51" i="2"/>
  <c r="CW52" i="2" s="1"/>
  <c r="CW53" i="2" s="1"/>
  <c r="CY60" i="2"/>
  <c r="CY61" i="2" s="1"/>
  <c r="CY62" i="2" s="1"/>
  <c r="CY56" i="2"/>
  <c r="CY57" i="2" s="1"/>
  <c r="CY58" i="2" s="1"/>
  <c r="CY51" i="2"/>
  <c r="CY52" i="2" s="1"/>
  <c r="CY53" i="2" s="1"/>
  <c r="BD110" i="2"/>
  <c r="BD60" i="2"/>
  <c r="BD61" i="2" s="1"/>
  <c r="BD62" i="2" s="1"/>
  <c r="BD56" i="2"/>
  <c r="BD57" i="2" s="1"/>
  <c r="BD58" i="2" s="1"/>
  <c r="BD51" i="2"/>
  <c r="BD52" i="2" s="1"/>
  <c r="BD53" i="2" s="1"/>
  <c r="BF110" i="2"/>
  <c r="BF60" i="2"/>
  <c r="BF61" i="2" s="1"/>
  <c r="BF62" i="2" s="1"/>
  <c r="BF56" i="2"/>
  <c r="BF57" i="2" s="1"/>
  <c r="BF58" i="2" s="1"/>
  <c r="BF51" i="2"/>
  <c r="BF52" i="2" s="1"/>
  <c r="BF53" i="2" s="1"/>
  <c r="BU110" i="2"/>
  <c r="BU60" i="2"/>
  <c r="BU61" i="2" s="1"/>
  <c r="BU62" i="2" s="1"/>
  <c r="BU56" i="2"/>
  <c r="BU57" i="2" s="1"/>
  <c r="BU58" i="2" s="1"/>
  <c r="BU51" i="2"/>
  <c r="BU52" i="2" s="1"/>
  <c r="BU53" i="2" s="1"/>
  <c r="BW110" i="2"/>
  <c r="BW60" i="2"/>
  <c r="BW61" i="2" s="1"/>
  <c r="BW62" i="2" s="1"/>
  <c r="BW56" i="2"/>
  <c r="BW57" i="2" s="1"/>
  <c r="BW58" i="2" s="1"/>
  <c r="BW51" i="2"/>
  <c r="BW52" i="2" s="1"/>
  <c r="BW53" i="2" s="1"/>
  <c r="CP110" i="2"/>
  <c r="CP60" i="2"/>
  <c r="CP61" i="2" s="1"/>
  <c r="CP62" i="2" s="1"/>
  <c r="CP56" i="2"/>
  <c r="CP57" i="2" s="1"/>
  <c r="CP58" i="2" s="1"/>
  <c r="CP51" i="2"/>
  <c r="CP52" i="2" s="1"/>
  <c r="CP53" i="2" s="1"/>
  <c r="AI129" i="2"/>
  <c r="AI60" i="2"/>
  <c r="AI61" i="2" s="1"/>
  <c r="AI62" i="2" s="1"/>
  <c r="AI56" i="2"/>
  <c r="AI57" i="2" s="1"/>
  <c r="AI58" i="2" s="1"/>
  <c r="AI51" i="2"/>
  <c r="AI52" i="2" s="1"/>
  <c r="AI53" i="2" s="1"/>
  <c r="AK129" i="2"/>
  <c r="AK60" i="2"/>
  <c r="AK61" i="2" s="1"/>
  <c r="AK62" i="2" s="1"/>
  <c r="AK56" i="2"/>
  <c r="AK57" i="2" s="1"/>
  <c r="AK58" i="2" s="1"/>
  <c r="AK51" i="2"/>
  <c r="AK52" i="2" s="1"/>
  <c r="AK53" i="2" s="1"/>
  <c r="AM129" i="2"/>
  <c r="AM60" i="2"/>
  <c r="AM61" i="2" s="1"/>
  <c r="AM62" i="2" s="1"/>
  <c r="AM56" i="2"/>
  <c r="AM57" i="2" s="1"/>
  <c r="AM58" i="2" s="1"/>
  <c r="AM51" i="2"/>
  <c r="AM52" i="2" s="1"/>
  <c r="AM53" i="2" s="1"/>
  <c r="BA129" i="2"/>
  <c r="BA60" i="2"/>
  <c r="BA61" i="2" s="1"/>
  <c r="BA62" i="2" s="1"/>
  <c r="BA56" i="2"/>
  <c r="BA57" i="2" s="1"/>
  <c r="BA58" i="2" s="1"/>
  <c r="BA51" i="2"/>
  <c r="BA52" i="2" s="1"/>
  <c r="BA53" i="2" s="1"/>
  <c r="BT129" i="2"/>
  <c r="BT60" i="2"/>
  <c r="BT61" i="2" s="1"/>
  <c r="BT62" i="2" s="1"/>
  <c r="BT56" i="2"/>
  <c r="BT57" i="2" s="1"/>
  <c r="BT58" i="2" s="1"/>
  <c r="BT51" i="2"/>
  <c r="BT52" i="2" s="1"/>
  <c r="BT53" i="2" s="1"/>
  <c r="BH130" i="2"/>
  <c r="BH60" i="2"/>
  <c r="BH61" i="2" s="1"/>
  <c r="BH62" i="2" s="1"/>
  <c r="BH56" i="2"/>
  <c r="BH57" i="2" s="1"/>
  <c r="BH58" i="2" s="1"/>
  <c r="BH51" i="2"/>
  <c r="BH52" i="2" s="1"/>
  <c r="BH53" i="2" s="1"/>
  <c r="CE130" i="2"/>
  <c r="CE60" i="2"/>
  <c r="CE61" i="2" s="1"/>
  <c r="CE62" i="2" s="1"/>
  <c r="CE56" i="2"/>
  <c r="CE57" i="2" s="1"/>
  <c r="CE58" i="2" s="1"/>
  <c r="CE51" i="2"/>
  <c r="CE52" i="2" s="1"/>
  <c r="CE53" i="2" s="1"/>
  <c r="CH130" i="2"/>
  <c r="CH60" i="2"/>
  <c r="CH61" i="2" s="1"/>
  <c r="CH62" i="2" s="1"/>
  <c r="CH56" i="2"/>
  <c r="CH57" i="2" s="1"/>
  <c r="CH58" i="2" s="1"/>
  <c r="CH51" i="2"/>
  <c r="CH52" i="2" s="1"/>
  <c r="CH53" i="2" s="1"/>
  <c r="AE59" i="2"/>
  <c r="AU59" i="2"/>
  <c r="AA59" i="2"/>
  <c r="AO59" i="2"/>
  <c r="CG59" i="2"/>
  <c r="G141" i="2"/>
  <c r="H141" i="2" s="1"/>
  <c r="G142" i="2"/>
  <c r="H142" i="2" s="1"/>
  <c r="AC59" i="2"/>
  <c r="AG59" i="2"/>
  <c r="AS59" i="2"/>
  <c r="CI59" i="2"/>
  <c r="CZ79" i="2"/>
  <c r="CZ80" i="2" s="1"/>
  <c r="CZ81" i="2" s="1"/>
  <c r="G124" i="2"/>
  <c r="H124" i="2" s="1"/>
  <c r="G125" i="2"/>
  <c r="H125" i="2" s="1"/>
  <c r="G145" i="2"/>
  <c r="H145" i="2" s="1"/>
  <c r="G29" i="2"/>
  <c r="G137" i="2"/>
  <c r="H137" i="2" s="1"/>
  <c r="G138" i="2"/>
  <c r="H138" i="2" s="1"/>
  <c r="G28" i="2"/>
  <c r="AQ48" i="2"/>
  <c r="AQ72" i="2" s="1"/>
  <c r="BG48" i="2"/>
  <c r="BG72" i="2" s="1"/>
  <c r="G18" i="2"/>
  <c r="G31" i="2"/>
  <c r="G134" i="2"/>
  <c r="H134" i="2" s="1"/>
  <c r="I77" i="2"/>
  <c r="Q77" i="2"/>
  <c r="Y77" i="2"/>
  <c r="AG77" i="2"/>
  <c r="AO77" i="2"/>
  <c r="AW77" i="2"/>
  <c r="BE77" i="2"/>
  <c r="BM77" i="2"/>
  <c r="BU77" i="2"/>
  <c r="CC77" i="2"/>
  <c r="CK77" i="2"/>
  <c r="CS77" i="2"/>
  <c r="O78" i="2"/>
  <c r="W78" i="2"/>
  <c r="AE78" i="2"/>
  <c r="AM78" i="2"/>
  <c r="AU78" i="2"/>
  <c r="BC78" i="2"/>
  <c r="BK78" i="2"/>
  <c r="BS78" i="2"/>
  <c r="CA78" i="2"/>
  <c r="CI78" i="2"/>
  <c r="CQ78" i="2"/>
  <c r="CY78" i="2"/>
  <c r="M77" i="2"/>
  <c r="U77" i="2"/>
  <c r="AC77" i="2"/>
  <c r="AK77" i="2"/>
  <c r="AS77" i="2"/>
  <c r="BA77" i="2"/>
  <c r="BI77" i="2"/>
  <c r="BQ77" i="2"/>
  <c r="BY77" i="2"/>
  <c r="CG77" i="2"/>
  <c r="CO77" i="2"/>
  <c r="CW77" i="2"/>
  <c r="K78" i="2"/>
  <c r="S78" i="2"/>
  <c r="AA78" i="2"/>
  <c r="AI78" i="2"/>
  <c r="AQ78" i="2"/>
  <c r="AY78" i="2"/>
  <c r="BG78" i="2"/>
  <c r="BO78" i="2"/>
  <c r="BW78" i="2"/>
  <c r="CE78" i="2"/>
  <c r="CM78" i="2"/>
  <c r="CU78" i="2"/>
  <c r="G15" i="2"/>
  <c r="CM48" i="2"/>
  <c r="G146" i="2"/>
  <c r="H146" i="2" s="1"/>
  <c r="G128" i="2"/>
  <c r="H128" i="2" s="1"/>
  <c r="G116" i="2"/>
  <c r="H116" i="2" s="1"/>
  <c r="G126" i="2"/>
  <c r="H126" i="2" s="1"/>
  <c r="G127" i="2"/>
  <c r="H127" i="2" s="1"/>
  <c r="G133" i="2"/>
  <c r="H133" i="2" s="1"/>
  <c r="G136" i="2"/>
  <c r="H136" i="2" s="1"/>
  <c r="G139" i="2"/>
  <c r="H139" i="2" s="1"/>
  <c r="G140" i="2"/>
  <c r="H140" i="2" s="1"/>
  <c r="G143" i="2"/>
  <c r="H143" i="2" s="1"/>
  <c r="G144" i="2"/>
  <c r="H144" i="2" s="1"/>
  <c r="G148" i="2"/>
  <c r="H148" i="2" s="1"/>
  <c r="AM50" i="2"/>
  <c r="BC50" i="2"/>
  <c r="BG49" i="2"/>
  <c r="BG54" i="2" s="1"/>
  <c r="CM72" i="2"/>
  <c r="CQ50" i="2"/>
  <c r="K84" i="2"/>
  <c r="O84" i="2"/>
  <c r="S84" i="2"/>
  <c r="W84" i="2"/>
  <c r="Y84" i="2"/>
  <c r="AC84" i="2"/>
  <c r="AG84" i="2"/>
  <c r="AO84" i="2"/>
  <c r="AY84" i="2"/>
  <c r="BA84" i="2"/>
  <c r="BE84" i="2"/>
  <c r="BK84" i="2"/>
  <c r="BO84" i="2"/>
  <c r="BS84" i="2"/>
  <c r="BW84" i="2"/>
  <c r="CA84" i="2"/>
  <c r="CC84" i="2"/>
  <c r="CG84" i="2"/>
  <c r="I99" i="2"/>
  <c r="G16" i="2"/>
  <c r="I58" i="2"/>
  <c r="M99" i="2"/>
  <c r="Q99" i="2"/>
  <c r="U99" i="2"/>
  <c r="Y99" i="2"/>
  <c r="AC99" i="2"/>
  <c r="AG99" i="2"/>
  <c r="AO99" i="2"/>
  <c r="AS99" i="2"/>
  <c r="AW99" i="2"/>
  <c r="BA99" i="2"/>
  <c r="BE99" i="2"/>
  <c r="BI99" i="2"/>
  <c r="BM99" i="2"/>
  <c r="BQ99" i="2"/>
  <c r="BU99" i="2"/>
  <c r="BY99" i="2"/>
  <c r="CC99" i="2"/>
  <c r="CG99" i="2"/>
  <c r="CK99" i="2"/>
  <c r="CK149" i="2" s="1"/>
  <c r="CK150" i="2" s="1"/>
  <c r="CO99" i="2"/>
  <c r="CO149" i="2" s="1"/>
  <c r="CO150" i="2" s="1"/>
  <c r="CS99" i="2"/>
  <c r="CS149" i="2" s="1"/>
  <c r="CS150" i="2" s="1"/>
  <c r="CU99" i="2"/>
  <c r="CU149" i="2" s="1"/>
  <c r="CU150" i="2" s="1"/>
  <c r="CW99" i="2"/>
  <c r="CW149" i="2" s="1"/>
  <c r="CW150" i="2" s="1"/>
  <c r="CY99" i="2"/>
  <c r="CY149" i="2" s="1"/>
  <c r="I114" i="2"/>
  <c r="G114" i="2" s="1"/>
  <c r="H114" i="2" s="1"/>
  <c r="G20" i="2"/>
  <c r="I131" i="2"/>
  <c r="G131" i="2" s="1"/>
  <c r="H131" i="2" s="1"/>
  <c r="G30" i="2"/>
  <c r="J84" i="2"/>
  <c r="J48" i="2"/>
  <c r="L48" i="2"/>
  <c r="L84" i="2"/>
  <c r="N84" i="2"/>
  <c r="N48" i="2"/>
  <c r="P48" i="2"/>
  <c r="P84" i="2"/>
  <c r="R84" i="2"/>
  <c r="R48" i="2"/>
  <c r="T48" i="2"/>
  <c r="T84" i="2"/>
  <c r="V84" i="2"/>
  <c r="V48" i="2"/>
  <c r="X48" i="2"/>
  <c r="X84" i="2"/>
  <c r="Z84" i="2"/>
  <c r="Z48" i="2"/>
  <c r="AB48" i="2"/>
  <c r="AB84" i="2"/>
  <c r="AD84" i="2"/>
  <c r="AD48" i="2"/>
  <c r="AF48" i="2"/>
  <c r="AF84" i="2"/>
  <c r="AH84" i="2"/>
  <c r="AH48" i="2"/>
  <c r="AN48" i="2"/>
  <c r="AN84" i="2"/>
  <c r="AP84" i="2"/>
  <c r="AP48" i="2"/>
  <c r="AR48" i="2"/>
  <c r="AR84" i="2"/>
  <c r="AT84" i="2"/>
  <c r="AT48" i="2"/>
  <c r="AV48" i="2"/>
  <c r="AV84" i="2"/>
  <c r="AX84" i="2"/>
  <c r="AX48" i="2"/>
  <c r="AZ48" i="2"/>
  <c r="AZ84" i="2"/>
  <c r="BB84" i="2"/>
  <c r="BB48" i="2"/>
  <c r="BD48" i="2"/>
  <c r="BD84" i="2"/>
  <c r="BF84" i="2"/>
  <c r="BF48" i="2"/>
  <c r="BH48" i="2"/>
  <c r="BH84" i="2"/>
  <c r="BJ84" i="2"/>
  <c r="BJ48" i="2"/>
  <c r="BL48" i="2"/>
  <c r="BL84" i="2"/>
  <c r="BN84" i="2"/>
  <c r="BN48" i="2"/>
  <c r="BP48" i="2"/>
  <c r="BP84" i="2"/>
  <c r="BR84" i="2"/>
  <c r="BR48" i="2"/>
  <c r="BT48" i="2"/>
  <c r="BT84" i="2"/>
  <c r="BV84" i="2"/>
  <c r="BV48" i="2"/>
  <c r="BX48" i="2"/>
  <c r="BX84" i="2"/>
  <c r="BZ84" i="2"/>
  <c r="BZ48" i="2"/>
  <c r="CB48" i="2"/>
  <c r="CB84" i="2"/>
  <c r="CD84" i="2"/>
  <c r="CD48" i="2"/>
  <c r="CF48" i="2"/>
  <c r="CF84" i="2"/>
  <c r="CH84" i="2"/>
  <c r="CH48" i="2"/>
  <c r="CJ48" i="2"/>
  <c r="CJ84" i="2"/>
  <c r="CL84" i="2"/>
  <c r="CL48" i="2"/>
  <c r="CN48" i="2"/>
  <c r="CN84" i="2"/>
  <c r="CP84" i="2"/>
  <c r="CP48" i="2"/>
  <c r="CR48" i="2"/>
  <c r="CR84" i="2"/>
  <c r="CT84" i="2"/>
  <c r="CT48" i="2"/>
  <c r="CV48" i="2"/>
  <c r="CV84" i="2"/>
  <c r="CX84" i="2"/>
  <c r="CX48" i="2"/>
  <c r="CZ48" i="2"/>
  <c r="G19" i="2"/>
  <c r="I113" i="2"/>
  <c r="G113" i="2" s="1"/>
  <c r="H113" i="2" s="1"/>
  <c r="I115" i="2"/>
  <c r="G21" i="2"/>
  <c r="AI115" i="2"/>
  <c r="AI149" i="2" s="1"/>
  <c r="AI150" i="2" s="1"/>
  <c r="AK115" i="2"/>
  <c r="AK149" i="2" s="1"/>
  <c r="AK150" i="2" s="1"/>
  <c r="K48" i="2"/>
  <c r="O48" i="2"/>
  <c r="S48" i="2"/>
  <c r="W48" i="2"/>
  <c r="AA48" i="2"/>
  <c r="AE48" i="2"/>
  <c r="AI48" i="2"/>
  <c r="AM48" i="2"/>
  <c r="AU48" i="2"/>
  <c r="AY48" i="2"/>
  <c r="BC48" i="2"/>
  <c r="BK48" i="2"/>
  <c r="BO48" i="2"/>
  <c r="BS48" i="2"/>
  <c r="BW48" i="2"/>
  <c r="CA48" i="2"/>
  <c r="CE48" i="2"/>
  <c r="CI48" i="2"/>
  <c r="CQ48" i="2"/>
  <c r="CU48" i="2"/>
  <c r="CY48" i="2"/>
  <c r="I84" i="2"/>
  <c r="I62" i="2"/>
  <c r="I59" i="2" s="1"/>
  <c r="I51" i="2"/>
  <c r="I52" i="2" s="1"/>
  <c r="I53" i="2" s="1"/>
  <c r="M84" i="2"/>
  <c r="Q84" i="2"/>
  <c r="U84" i="2"/>
  <c r="AM84" i="2"/>
  <c r="AQ84" i="2"/>
  <c r="AS84" i="2"/>
  <c r="AW84" i="2"/>
  <c r="BC84" i="2"/>
  <c r="BG84" i="2"/>
  <c r="BI84" i="2"/>
  <c r="BM84" i="2"/>
  <c r="BQ84" i="2"/>
  <c r="BU84" i="2"/>
  <c r="BY84" i="2"/>
  <c r="K99" i="2"/>
  <c r="O99" i="2"/>
  <c r="S99" i="2"/>
  <c r="W99" i="2"/>
  <c r="AA99" i="2"/>
  <c r="AE99" i="2"/>
  <c r="AM99" i="2"/>
  <c r="AQ99" i="2"/>
  <c r="AU99" i="2"/>
  <c r="AY99" i="2"/>
  <c r="BC99" i="2"/>
  <c r="BG99" i="2"/>
  <c r="BK99" i="2"/>
  <c r="BO99" i="2"/>
  <c r="BS99" i="2"/>
  <c r="BW99" i="2"/>
  <c r="CA99" i="2"/>
  <c r="CE99" i="2"/>
  <c r="CI99" i="2"/>
  <c r="CM99" i="2"/>
  <c r="CM149" i="2" s="1"/>
  <c r="CM150" i="2" s="1"/>
  <c r="CQ99" i="2"/>
  <c r="CQ149" i="2" s="1"/>
  <c r="CQ150" i="2" s="1"/>
  <c r="J78" i="2"/>
  <c r="J77" i="2"/>
  <c r="J135" i="2"/>
  <c r="L135" i="2"/>
  <c r="L78" i="2"/>
  <c r="L77" i="2"/>
  <c r="N78" i="2"/>
  <c r="N77" i="2"/>
  <c r="N135" i="2"/>
  <c r="P135" i="2"/>
  <c r="P78" i="2"/>
  <c r="P77" i="2"/>
  <c r="R78" i="2"/>
  <c r="R77" i="2"/>
  <c r="R135" i="2"/>
  <c r="T135" i="2"/>
  <c r="T78" i="2"/>
  <c r="T77" i="2"/>
  <c r="V78" i="2"/>
  <c r="V77" i="2"/>
  <c r="V135" i="2"/>
  <c r="X135" i="2"/>
  <c r="X78" i="2"/>
  <c r="X77" i="2"/>
  <c r="Z78" i="2"/>
  <c r="Z77" i="2"/>
  <c r="Z135" i="2"/>
  <c r="AB135" i="2"/>
  <c r="AB78" i="2"/>
  <c r="AB77" i="2"/>
  <c r="AD78" i="2"/>
  <c r="AD77" i="2"/>
  <c r="AD135" i="2"/>
  <c r="AF135" i="2"/>
  <c r="AF78" i="2"/>
  <c r="AF77" i="2"/>
  <c r="AH78" i="2"/>
  <c r="AH77" i="2"/>
  <c r="AH135" i="2"/>
  <c r="AJ135" i="2"/>
  <c r="AJ149" i="2" s="1"/>
  <c r="AJ150" i="2" s="1"/>
  <c r="AJ78" i="2"/>
  <c r="AJ77" i="2"/>
  <c r="AL78" i="2"/>
  <c r="AL77" i="2"/>
  <c r="AL135" i="2"/>
  <c r="AL149" i="2" s="1"/>
  <c r="AL150" i="2" s="1"/>
  <c r="AN135" i="2"/>
  <c r="AN78" i="2"/>
  <c r="AN77" i="2"/>
  <c r="AP78" i="2"/>
  <c r="AP77" i="2"/>
  <c r="AP135" i="2"/>
  <c r="AR135" i="2"/>
  <c r="AR78" i="2"/>
  <c r="AR77" i="2"/>
  <c r="AT78" i="2"/>
  <c r="AT77" i="2"/>
  <c r="AT135" i="2"/>
  <c r="AV135" i="2"/>
  <c r="AV78" i="2"/>
  <c r="AV77" i="2"/>
  <c r="AX78" i="2"/>
  <c r="AX77" i="2"/>
  <c r="AX135" i="2"/>
  <c r="AZ135" i="2"/>
  <c r="AZ78" i="2"/>
  <c r="AZ77" i="2"/>
  <c r="BB78" i="2"/>
  <c r="BB77" i="2"/>
  <c r="BB135" i="2"/>
  <c r="BD135" i="2"/>
  <c r="BD78" i="2"/>
  <c r="BD77" i="2"/>
  <c r="BF78" i="2"/>
  <c r="BF77" i="2"/>
  <c r="BF135" i="2"/>
  <c r="BH135" i="2"/>
  <c r="BH78" i="2"/>
  <c r="BH77" i="2"/>
  <c r="BJ78" i="2"/>
  <c r="BJ77" i="2"/>
  <c r="BJ135" i="2"/>
  <c r="BL135" i="2"/>
  <c r="BL78" i="2"/>
  <c r="BL77" i="2"/>
  <c r="BN78" i="2"/>
  <c r="BN77" i="2"/>
  <c r="BN135" i="2"/>
  <c r="BP135" i="2"/>
  <c r="BP78" i="2"/>
  <c r="BP77" i="2"/>
  <c r="BR78" i="2"/>
  <c r="BR77" i="2"/>
  <c r="BR135" i="2"/>
  <c r="BT135" i="2"/>
  <c r="BT78" i="2"/>
  <c r="BT77" i="2"/>
  <c r="BV78" i="2"/>
  <c r="BV77" i="2"/>
  <c r="BV135" i="2"/>
  <c r="BX135" i="2"/>
  <c r="BX78" i="2"/>
  <c r="BX77" i="2"/>
  <c r="BZ78" i="2"/>
  <c r="BZ77" i="2"/>
  <c r="BZ135" i="2"/>
  <c r="CB135" i="2"/>
  <c r="CB78" i="2"/>
  <c r="CB77" i="2"/>
  <c r="CD78" i="2"/>
  <c r="CD77" i="2"/>
  <c r="CD135" i="2"/>
  <c r="CF135" i="2"/>
  <c r="CF78" i="2"/>
  <c r="CF77" i="2"/>
  <c r="CH135" i="2"/>
  <c r="CH78" i="2"/>
  <c r="CH77" i="2"/>
  <c r="CJ135" i="2"/>
  <c r="CJ78" i="2"/>
  <c r="CJ77" i="2"/>
  <c r="CL78" i="2"/>
  <c r="CL77" i="2"/>
  <c r="CL135" i="2"/>
  <c r="CN135" i="2"/>
  <c r="CN78" i="2"/>
  <c r="CN77" i="2"/>
  <c r="CP135" i="2"/>
  <c r="CP78" i="2"/>
  <c r="CP77" i="2"/>
  <c r="CR135" i="2"/>
  <c r="CR78" i="2"/>
  <c r="CR77" i="2"/>
  <c r="CT78" i="2"/>
  <c r="CT77" i="2"/>
  <c r="CT135" i="2"/>
  <c r="CV135" i="2"/>
  <c r="CV78" i="2"/>
  <c r="CV77" i="2"/>
  <c r="CX135" i="2"/>
  <c r="CX78" i="2"/>
  <c r="CX77" i="2"/>
  <c r="I48" i="2"/>
  <c r="M48" i="2"/>
  <c r="Q48" i="2"/>
  <c r="U48" i="2"/>
  <c r="Y48" i="2"/>
  <c r="AC48" i="2"/>
  <c r="AG48" i="2"/>
  <c r="AK48" i="2"/>
  <c r="AO48" i="2"/>
  <c r="AS48" i="2"/>
  <c r="AW48" i="2"/>
  <c r="BA48" i="2"/>
  <c r="BE48" i="2"/>
  <c r="BI48" i="2"/>
  <c r="BM48" i="2"/>
  <c r="BQ48" i="2"/>
  <c r="BU48" i="2"/>
  <c r="BY48" i="2"/>
  <c r="CC48" i="2"/>
  <c r="CG48" i="2"/>
  <c r="CK48" i="2"/>
  <c r="CO48" i="2"/>
  <c r="CS48" i="2"/>
  <c r="CW48" i="2"/>
  <c r="AD59" i="2"/>
  <c r="AH59" i="2"/>
  <c r="AP59" i="2"/>
  <c r="AT59" i="2"/>
  <c r="AX59" i="2"/>
  <c r="CH59" i="2"/>
  <c r="AB59" i="2"/>
  <c r="AF59" i="2"/>
  <c r="AN59" i="2"/>
  <c r="AZ59" i="2"/>
  <c r="CF59" i="2"/>
  <c r="G129" i="2"/>
  <c r="H129" i="2" s="1"/>
  <c r="G110" i="2"/>
  <c r="H110" i="2" s="1"/>
  <c r="G132" i="2"/>
  <c r="H132" i="2" s="1"/>
  <c r="G147" i="2"/>
  <c r="H147" i="2" s="1"/>
  <c r="AJ48" i="2"/>
  <c r="AL48" i="2"/>
  <c r="K77" i="2"/>
  <c r="O77" i="2"/>
  <c r="S77" i="2"/>
  <c r="W77" i="2"/>
  <c r="W79" i="2" s="1"/>
  <c r="W80" i="2" s="1"/>
  <c r="W81" i="2" s="1"/>
  <c r="AA77" i="2"/>
  <c r="AE77" i="2"/>
  <c r="AI77" i="2"/>
  <c r="AM77" i="2"/>
  <c r="AM79" i="2" s="1"/>
  <c r="AM80" i="2" s="1"/>
  <c r="AM81" i="2" s="1"/>
  <c r="AQ77" i="2"/>
  <c r="AU77" i="2"/>
  <c r="AY77" i="2"/>
  <c r="BC77" i="2"/>
  <c r="BC79" i="2" s="1"/>
  <c r="BC80" i="2" s="1"/>
  <c r="BC81" i="2" s="1"/>
  <c r="BG77" i="2"/>
  <c r="BK77" i="2"/>
  <c r="BO77" i="2"/>
  <c r="BS77" i="2"/>
  <c r="BS79" i="2" s="1"/>
  <c r="BS80" i="2" s="1"/>
  <c r="BS81" i="2" s="1"/>
  <c r="BW77" i="2"/>
  <c r="CA77" i="2"/>
  <c r="CE77" i="2"/>
  <c r="CI77" i="2"/>
  <c r="CM77" i="2"/>
  <c r="CQ77" i="2"/>
  <c r="CU77" i="2"/>
  <c r="CY77" i="2"/>
  <c r="CY79" i="2" s="1"/>
  <c r="CY80" i="2" s="1"/>
  <c r="CY81" i="2" s="1"/>
  <c r="I78" i="2"/>
  <c r="M78" i="2"/>
  <c r="Q78" i="2"/>
  <c r="U78" i="2"/>
  <c r="U79" i="2" s="1"/>
  <c r="U80" i="2" s="1"/>
  <c r="U81" i="2" s="1"/>
  <c r="Y78" i="2"/>
  <c r="AC78" i="2"/>
  <c r="AG78" i="2"/>
  <c r="AK78" i="2"/>
  <c r="AK79" i="2" s="1"/>
  <c r="AK80" i="2" s="1"/>
  <c r="AK81" i="2" s="1"/>
  <c r="AO78" i="2"/>
  <c r="AS78" i="2"/>
  <c r="AW78" i="2"/>
  <c r="BA78" i="2"/>
  <c r="BA79" i="2" s="1"/>
  <c r="BA80" i="2" s="1"/>
  <c r="BA81" i="2" s="1"/>
  <c r="BE78" i="2"/>
  <c r="BI78" i="2"/>
  <c r="BM78" i="2"/>
  <c r="BQ78" i="2"/>
  <c r="BQ79" i="2" s="1"/>
  <c r="BQ80" i="2" s="1"/>
  <c r="BQ81" i="2" s="1"/>
  <c r="BU78" i="2"/>
  <c r="BY78" i="2"/>
  <c r="CC78" i="2"/>
  <c r="CG78" i="2"/>
  <c r="CG79" i="2" s="1"/>
  <c r="CG80" i="2" s="1"/>
  <c r="CG81" i="2" s="1"/>
  <c r="CK78" i="2"/>
  <c r="CO78" i="2"/>
  <c r="CS78" i="2"/>
  <c r="CW78" i="2"/>
  <c r="CW79" i="2" s="1"/>
  <c r="CW80" i="2" s="1"/>
  <c r="CW81" i="2" s="1"/>
  <c r="CZ149" i="2"/>
  <c r="CZ150" i="2" s="1"/>
  <c r="G130" i="2"/>
  <c r="H130" i="2" s="1"/>
  <c r="CE59" i="2" l="1"/>
  <c r="CA79" i="2"/>
  <c r="CA80" i="2" s="1"/>
  <c r="CA81" i="2" s="1"/>
  <c r="BK79" i="2"/>
  <c r="BK80" i="2" s="1"/>
  <c r="BK81" i="2" s="1"/>
  <c r="AU79" i="2"/>
  <c r="AU80" i="2" s="1"/>
  <c r="AU81" i="2" s="1"/>
  <c r="AE79" i="2"/>
  <c r="AE80" i="2" s="1"/>
  <c r="AE81" i="2" s="1"/>
  <c r="O79" i="2"/>
  <c r="O80" i="2" s="1"/>
  <c r="O81" i="2" s="1"/>
  <c r="CO79" i="2"/>
  <c r="CO80" i="2" s="1"/>
  <c r="CO81" i="2" s="1"/>
  <c r="BY79" i="2"/>
  <c r="BY80" i="2" s="1"/>
  <c r="BY81" i="2" s="1"/>
  <c r="BI79" i="2"/>
  <c r="BI80" i="2" s="1"/>
  <c r="BI81" i="2" s="1"/>
  <c r="AS79" i="2"/>
  <c r="AS80" i="2" s="1"/>
  <c r="AS81" i="2" s="1"/>
  <c r="AC79" i="2"/>
  <c r="AC80" i="2" s="1"/>
  <c r="AC81" i="2" s="1"/>
  <c r="M79" i="2"/>
  <c r="M80" i="2" s="1"/>
  <c r="M81" i="2" s="1"/>
  <c r="CQ79" i="2"/>
  <c r="CQ80" i="2" s="1"/>
  <c r="CQ81" i="2" s="1"/>
  <c r="AQ49" i="2"/>
  <c r="AQ54" i="2" s="1"/>
  <c r="CK79" i="2"/>
  <c r="CK80" i="2" s="1"/>
  <c r="CK81" i="2" s="1"/>
  <c r="BU79" i="2"/>
  <c r="BU80" i="2" s="1"/>
  <c r="BU81" i="2" s="1"/>
  <c r="BE79" i="2"/>
  <c r="BE80" i="2" s="1"/>
  <c r="BE81" i="2" s="1"/>
  <c r="AO79" i="2"/>
  <c r="AO80" i="2" s="1"/>
  <c r="AO81" i="2" s="1"/>
  <c r="Y79" i="2"/>
  <c r="Y80" i="2" s="1"/>
  <c r="Y81" i="2" s="1"/>
  <c r="I79" i="2"/>
  <c r="I80" i="2" s="1"/>
  <c r="I81" i="2" s="1"/>
  <c r="CM79" i="2"/>
  <c r="CM80" i="2" s="1"/>
  <c r="CM81" i="2" s="1"/>
  <c r="BW79" i="2"/>
  <c r="BW80" i="2" s="1"/>
  <c r="BW81" i="2" s="1"/>
  <c r="BG79" i="2"/>
  <c r="BG80" i="2" s="1"/>
  <c r="BG81" i="2" s="1"/>
  <c r="AQ79" i="2"/>
  <c r="AQ80" i="2" s="1"/>
  <c r="AQ81" i="2" s="1"/>
  <c r="AA79" i="2"/>
  <c r="AA80" i="2" s="1"/>
  <c r="AA81" i="2" s="1"/>
  <c r="K79" i="2"/>
  <c r="K80" i="2" s="1"/>
  <c r="K81" i="2" s="1"/>
  <c r="CI79" i="2"/>
  <c r="CI80" i="2" s="1"/>
  <c r="CI81" i="2" s="1"/>
  <c r="CS79" i="2"/>
  <c r="CS80" i="2" s="1"/>
  <c r="CS81" i="2" s="1"/>
  <c r="CC79" i="2"/>
  <c r="CC80" i="2" s="1"/>
  <c r="CC81" i="2" s="1"/>
  <c r="BM79" i="2"/>
  <c r="BM80" i="2" s="1"/>
  <c r="BM81" i="2" s="1"/>
  <c r="AW79" i="2"/>
  <c r="AW80" i="2" s="1"/>
  <c r="AW81" i="2" s="1"/>
  <c r="AG79" i="2"/>
  <c r="AG80" i="2" s="1"/>
  <c r="AG81" i="2" s="1"/>
  <c r="Q79" i="2"/>
  <c r="Q80" i="2" s="1"/>
  <c r="Q81" i="2" s="1"/>
  <c r="CU79" i="2"/>
  <c r="CU80" i="2" s="1"/>
  <c r="CU81" i="2" s="1"/>
  <c r="CE79" i="2"/>
  <c r="CE80" i="2" s="1"/>
  <c r="CE81" i="2" s="1"/>
  <c r="BO79" i="2"/>
  <c r="BO80" i="2" s="1"/>
  <c r="BO81" i="2" s="1"/>
  <c r="AY79" i="2"/>
  <c r="AY80" i="2" s="1"/>
  <c r="AY81" i="2" s="1"/>
  <c r="AI79" i="2"/>
  <c r="AI80" i="2" s="1"/>
  <c r="AI81" i="2" s="1"/>
  <c r="S79" i="2"/>
  <c r="S80" i="2" s="1"/>
  <c r="S81" i="2" s="1"/>
  <c r="G135" i="2"/>
  <c r="H135" i="2" s="1"/>
  <c r="CY150" i="2"/>
  <c r="CM49" i="2"/>
  <c r="CE149" i="2"/>
  <c r="CE150" i="2" s="1"/>
  <c r="AA149" i="2"/>
  <c r="AA150" i="2" s="1"/>
  <c r="CV79" i="2"/>
  <c r="CV80" i="2" s="1"/>
  <c r="CV81" i="2" s="1"/>
  <c r="CT79" i="2"/>
  <c r="CT80" i="2" s="1"/>
  <c r="CT81" i="2" s="1"/>
  <c r="CR79" i="2"/>
  <c r="CR80" i="2" s="1"/>
  <c r="CR81" i="2" s="1"/>
  <c r="CN79" i="2"/>
  <c r="CN80" i="2" s="1"/>
  <c r="CN81" i="2" s="1"/>
  <c r="CL79" i="2"/>
  <c r="CL80" i="2" s="1"/>
  <c r="CL81" i="2" s="1"/>
  <c r="CJ79" i="2"/>
  <c r="CJ80" i="2" s="1"/>
  <c r="CJ81" i="2" s="1"/>
  <c r="CF79" i="2"/>
  <c r="CF80" i="2" s="1"/>
  <c r="CF81" i="2" s="1"/>
  <c r="CD79" i="2"/>
  <c r="CD80" i="2" s="1"/>
  <c r="CD81" i="2" s="1"/>
  <c r="CB79" i="2"/>
  <c r="CB80" i="2" s="1"/>
  <c r="CB81" i="2" s="1"/>
  <c r="BZ79" i="2"/>
  <c r="BZ80" i="2" s="1"/>
  <c r="BZ81" i="2" s="1"/>
  <c r="BX79" i="2"/>
  <c r="BX80" i="2" s="1"/>
  <c r="BX81" i="2" s="1"/>
  <c r="BV79" i="2"/>
  <c r="BV80" i="2" s="1"/>
  <c r="BV81" i="2" s="1"/>
  <c r="BT79" i="2"/>
  <c r="BT80" i="2" s="1"/>
  <c r="BT81" i="2" s="1"/>
  <c r="BR79" i="2"/>
  <c r="BR80" i="2" s="1"/>
  <c r="BR81" i="2" s="1"/>
  <c r="BP79" i="2"/>
  <c r="BP80" i="2" s="1"/>
  <c r="BP81" i="2" s="1"/>
  <c r="BN79" i="2"/>
  <c r="BN80" i="2" s="1"/>
  <c r="BN81" i="2" s="1"/>
  <c r="BL79" i="2"/>
  <c r="BL80" i="2" s="1"/>
  <c r="BL81" i="2" s="1"/>
  <c r="BJ79" i="2"/>
  <c r="BJ80" i="2" s="1"/>
  <c r="BJ81" i="2" s="1"/>
  <c r="BH79" i="2"/>
  <c r="BH80" i="2" s="1"/>
  <c r="BH81" i="2" s="1"/>
  <c r="BF79" i="2"/>
  <c r="BF80" i="2" s="1"/>
  <c r="BF81" i="2" s="1"/>
  <c r="BD79" i="2"/>
  <c r="BD80" i="2" s="1"/>
  <c r="BD81" i="2" s="1"/>
  <c r="BB79" i="2"/>
  <c r="BB80" i="2" s="1"/>
  <c r="BB81" i="2" s="1"/>
  <c r="AZ79" i="2"/>
  <c r="AZ80" i="2" s="1"/>
  <c r="AZ81" i="2" s="1"/>
  <c r="AX79" i="2"/>
  <c r="AX80" i="2" s="1"/>
  <c r="AX81" i="2" s="1"/>
  <c r="AV79" i="2"/>
  <c r="AV80" i="2" s="1"/>
  <c r="AV81" i="2" s="1"/>
  <c r="AT79" i="2"/>
  <c r="AT80" i="2" s="1"/>
  <c r="AT81" i="2" s="1"/>
  <c r="AR79" i="2"/>
  <c r="AR80" i="2" s="1"/>
  <c r="AR81" i="2" s="1"/>
  <c r="AP79" i="2"/>
  <c r="AP80" i="2" s="1"/>
  <c r="AP81" i="2" s="1"/>
  <c r="AN79" i="2"/>
  <c r="AN80" i="2" s="1"/>
  <c r="AN81" i="2" s="1"/>
  <c r="AL79" i="2"/>
  <c r="AL80" i="2" s="1"/>
  <c r="AL81" i="2" s="1"/>
  <c r="AJ79" i="2"/>
  <c r="AJ80" i="2" s="1"/>
  <c r="AJ81" i="2" s="1"/>
  <c r="AH79" i="2"/>
  <c r="AH80" i="2" s="1"/>
  <c r="AH81" i="2" s="1"/>
  <c r="AF79" i="2"/>
  <c r="AF80" i="2" s="1"/>
  <c r="AF81" i="2" s="1"/>
  <c r="AD79" i="2"/>
  <c r="AD80" i="2" s="1"/>
  <c r="AD81" i="2" s="1"/>
  <c r="AB79" i="2"/>
  <c r="AB80" i="2" s="1"/>
  <c r="AB81" i="2" s="1"/>
  <c r="Z79" i="2"/>
  <c r="Z80" i="2" s="1"/>
  <c r="Z81" i="2" s="1"/>
  <c r="X79" i="2"/>
  <c r="X80" i="2" s="1"/>
  <c r="X81" i="2" s="1"/>
  <c r="V79" i="2"/>
  <c r="V80" i="2" s="1"/>
  <c r="V81" i="2" s="1"/>
  <c r="T79" i="2"/>
  <c r="T80" i="2" s="1"/>
  <c r="T81" i="2" s="1"/>
  <c r="R79" i="2"/>
  <c r="R80" i="2" s="1"/>
  <c r="R81" i="2" s="1"/>
  <c r="P79" i="2"/>
  <c r="P80" i="2" s="1"/>
  <c r="P81" i="2" s="1"/>
  <c r="N79" i="2"/>
  <c r="N80" i="2" s="1"/>
  <c r="N81" i="2" s="1"/>
  <c r="L79" i="2"/>
  <c r="L80" i="2" s="1"/>
  <c r="L81" i="2" s="1"/>
  <c r="J79" i="2"/>
  <c r="J80" i="2" s="1"/>
  <c r="J81" i="2" s="1"/>
  <c r="CI149" i="2"/>
  <c r="CI150" i="2" s="1"/>
  <c r="AE149" i="2"/>
  <c r="AE150" i="2" s="1"/>
  <c r="BC73" i="2"/>
  <c r="CQ73" i="2"/>
  <c r="AL72" i="2"/>
  <c r="AL49" i="2"/>
  <c r="AL54" i="2" s="1"/>
  <c r="CV55" i="2"/>
  <c r="CR55" i="2"/>
  <c r="CN55" i="2"/>
  <c r="CJ55" i="2"/>
  <c r="CF55" i="2"/>
  <c r="CB55" i="2"/>
  <c r="BX55" i="2"/>
  <c r="BT55" i="2"/>
  <c r="BP55" i="2"/>
  <c r="BL55" i="2"/>
  <c r="BH55" i="2"/>
  <c r="BD55" i="2"/>
  <c r="AZ55" i="2"/>
  <c r="AV55" i="2"/>
  <c r="AR55" i="2"/>
  <c r="AN55" i="2"/>
  <c r="AJ55" i="2"/>
  <c r="X55" i="2"/>
  <c r="T55" i="2"/>
  <c r="P55" i="2"/>
  <c r="L55" i="2"/>
  <c r="CW59" i="2"/>
  <c r="CS59" i="2"/>
  <c r="CO59" i="2"/>
  <c r="CK59" i="2"/>
  <c r="CU50" i="2"/>
  <c r="CE50" i="2"/>
  <c r="BO50" i="2"/>
  <c r="AY50" i="2"/>
  <c r="AI50" i="2"/>
  <c r="S50" i="2"/>
  <c r="CW72" i="2"/>
  <c r="CW49" i="2"/>
  <c r="CW54" i="2" s="1"/>
  <c r="CO72" i="2"/>
  <c r="CO49" i="2"/>
  <c r="CO54" i="2" s="1"/>
  <c r="CG72" i="2"/>
  <c r="CG49" i="2"/>
  <c r="BY72" i="2"/>
  <c r="BY49" i="2"/>
  <c r="BY54" i="2" s="1"/>
  <c r="BQ72" i="2"/>
  <c r="BQ49" i="2"/>
  <c r="BQ54" i="2" s="1"/>
  <c r="BI72" i="2"/>
  <c r="BI49" i="2"/>
  <c r="BI54" i="2" s="1"/>
  <c r="BA72" i="2"/>
  <c r="BA49" i="2"/>
  <c r="BA54" i="2" s="1"/>
  <c r="AS72" i="2"/>
  <c r="AS49" i="2"/>
  <c r="AS54" i="2" s="1"/>
  <c r="AK72" i="2"/>
  <c r="AK49" i="2"/>
  <c r="AK54" i="2" s="1"/>
  <c r="AC72" i="2"/>
  <c r="AC49" i="2"/>
  <c r="AC54" i="2" s="1"/>
  <c r="U72" i="2"/>
  <c r="U49" i="2"/>
  <c r="U54" i="2" s="1"/>
  <c r="M72" i="2"/>
  <c r="M49" i="2"/>
  <c r="M54" i="2" s="1"/>
  <c r="CX79" i="2"/>
  <c r="CX80" i="2" s="1"/>
  <c r="CX81" i="2" s="1"/>
  <c r="CP79" i="2"/>
  <c r="CP80" i="2" s="1"/>
  <c r="CP81" i="2" s="1"/>
  <c r="CH79" i="2"/>
  <c r="CH80" i="2" s="1"/>
  <c r="CH81" i="2" s="1"/>
  <c r="BY59" i="2"/>
  <c r="BU50" i="2"/>
  <c r="BU149" i="2"/>
  <c r="BU150" i="2" s="1"/>
  <c r="BQ59" i="2"/>
  <c r="BM50" i="2"/>
  <c r="BM149" i="2"/>
  <c r="BM150" i="2" s="1"/>
  <c r="BI59" i="2"/>
  <c r="BG59" i="2"/>
  <c r="BC59" i="2"/>
  <c r="AW50" i="2"/>
  <c r="AW149" i="2"/>
  <c r="AW150" i="2" s="1"/>
  <c r="AS149" i="2"/>
  <c r="AS150" i="2" s="1"/>
  <c r="AQ149" i="2"/>
  <c r="AQ150" i="2" s="1"/>
  <c r="AM149" i="2"/>
  <c r="AM150" i="2" s="1"/>
  <c r="U59" i="2"/>
  <c r="Q50" i="2"/>
  <c r="Q149" i="2"/>
  <c r="Q150" i="2" s="1"/>
  <c r="M59" i="2"/>
  <c r="I50" i="2"/>
  <c r="I149" i="2"/>
  <c r="G84" i="2"/>
  <c r="I150" i="2"/>
  <c r="AJ59" i="2"/>
  <c r="AL50" i="2"/>
  <c r="CI50" i="2"/>
  <c r="BS50" i="2"/>
  <c r="AU50" i="2"/>
  <c r="W50" i="2"/>
  <c r="CY72" i="2"/>
  <c r="CY49" i="2"/>
  <c r="CY54" i="2" s="1"/>
  <c r="CQ72" i="2"/>
  <c r="CQ49" i="2"/>
  <c r="CQ54" i="2" s="1"/>
  <c r="CQ71" i="2" s="1"/>
  <c r="CE72" i="2"/>
  <c r="CE49" i="2"/>
  <c r="CE54" i="2" s="1"/>
  <c r="BW72" i="2"/>
  <c r="BW49" i="2"/>
  <c r="BW54" i="2" s="1"/>
  <c r="BO72" i="2"/>
  <c r="BO49" i="2"/>
  <c r="BO54" i="2" s="1"/>
  <c r="BC72" i="2"/>
  <c r="BC49" i="2"/>
  <c r="BC54" i="2" s="1"/>
  <c r="BC71" i="2" s="1"/>
  <c r="AU72" i="2"/>
  <c r="AU49" i="2"/>
  <c r="AU54" i="2" s="1"/>
  <c r="AI72" i="2"/>
  <c r="AI49" i="2"/>
  <c r="AI54" i="2" s="1"/>
  <c r="AA72" i="2"/>
  <c r="AA49" i="2"/>
  <c r="AA54" i="2" s="1"/>
  <c r="S72" i="2"/>
  <c r="S49" i="2"/>
  <c r="S54" i="2" s="1"/>
  <c r="K72" i="2"/>
  <c r="K49" i="2"/>
  <c r="K54" i="2" s="1"/>
  <c r="AK55" i="2"/>
  <c r="AI59" i="2"/>
  <c r="CZ59" i="2"/>
  <c r="CZ50" i="2"/>
  <c r="CX59" i="2"/>
  <c r="CX50" i="2"/>
  <c r="CV59" i="2"/>
  <c r="CV72" i="2"/>
  <c r="CV49" i="2"/>
  <c r="CV54" i="2" s="1"/>
  <c r="CT59" i="2"/>
  <c r="CT50" i="2"/>
  <c r="CR59" i="2"/>
  <c r="CR72" i="2"/>
  <c r="CR49" i="2"/>
  <c r="CR54" i="2" s="1"/>
  <c r="CP59" i="2"/>
  <c r="CP50" i="2"/>
  <c r="CN59" i="2"/>
  <c r="CN72" i="2"/>
  <c r="CN49" i="2"/>
  <c r="CN54" i="2" s="1"/>
  <c r="CL59" i="2"/>
  <c r="CL50" i="2"/>
  <c r="CJ59" i="2"/>
  <c r="CJ72" i="2"/>
  <c r="CJ49" i="2"/>
  <c r="CJ54" i="2" s="1"/>
  <c r="CH72" i="2"/>
  <c r="CH49" i="2"/>
  <c r="CH54" i="2" s="1"/>
  <c r="CH149" i="2"/>
  <c r="CH150" i="2" s="1"/>
  <c r="CF72" i="2"/>
  <c r="CF49" i="2"/>
  <c r="CF54" i="2" s="1"/>
  <c r="CD72" i="2"/>
  <c r="CD49" i="2"/>
  <c r="CD59" i="2"/>
  <c r="CB149" i="2"/>
  <c r="CB150" i="2" s="1"/>
  <c r="CB50" i="2"/>
  <c r="BZ72" i="2"/>
  <c r="BZ49" i="2"/>
  <c r="BZ54" i="2" s="1"/>
  <c r="BZ59" i="2"/>
  <c r="BX149" i="2"/>
  <c r="BX150" i="2" s="1"/>
  <c r="BX50" i="2"/>
  <c r="BV72" i="2"/>
  <c r="BV49" i="2"/>
  <c r="BV54" i="2" s="1"/>
  <c r="BV59" i="2"/>
  <c r="BT149" i="2"/>
  <c r="BT150" i="2" s="1"/>
  <c r="BT50" i="2"/>
  <c r="BR72" i="2"/>
  <c r="BR49" i="2"/>
  <c r="BR54" i="2" s="1"/>
  <c r="BR59" i="2"/>
  <c r="BP149" i="2"/>
  <c r="BP150" i="2" s="1"/>
  <c r="BP50" i="2"/>
  <c r="BN72" i="2"/>
  <c r="BN49" i="2"/>
  <c r="BN54" i="2" s="1"/>
  <c r="BN59" i="2"/>
  <c r="BL149" i="2"/>
  <c r="BL150" i="2" s="1"/>
  <c r="BL50" i="2"/>
  <c r="BJ72" i="2"/>
  <c r="BJ49" i="2"/>
  <c r="BJ54" i="2" s="1"/>
  <c r="BJ59" i="2"/>
  <c r="BH149" i="2"/>
  <c r="BH150" i="2" s="1"/>
  <c r="BH50" i="2"/>
  <c r="BF72" i="2"/>
  <c r="BF49" i="2"/>
  <c r="BF54" i="2" s="1"/>
  <c r="BF59" i="2"/>
  <c r="BD149" i="2"/>
  <c r="BD150" i="2" s="1"/>
  <c r="BD50" i="2"/>
  <c r="BB72" i="2"/>
  <c r="BB49" i="2"/>
  <c r="BB54" i="2" s="1"/>
  <c r="BB59" i="2"/>
  <c r="AZ149" i="2"/>
  <c r="AZ150" i="2" s="1"/>
  <c r="AZ50" i="2"/>
  <c r="AX50" i="2"/>
  <c r="AV149" i="2"/>
  <c r="AV150" i="2" s="1"/>
  <c r="AV50" i="2"/>
  <c r="AT72" i="2"/>
  <c r="AT49" i="2"/>
  <c r="AT54" i="2" s="1"/>
  <c r="AT149" i="2"/>
  <c r="AT150" i="2" s="1"/>
  <c r="AR149" i="2"/>
  <c r="AR150" i="2" s="1"/>
  <c r="AR50" i="2"/>
  <c r="AP50" i="2"/>
  <c r="AN149" i="2"/>
  <c r="AN150" i="2" s="1"/>
  <c r="AN50" i="2"/>
  <c r="AH50" i="2"/>
  <c r="AF149" i="2"/>
  <c r="AF150" i="2" s="1"/>
  <c r="AF50" i="2"/>
  <c r="AD50" i="2"/>
  <c r="AB149" i="2"/>
  <c r="AB150" i="2" s="1"/>
  <c r="AB50" i="2"/>
  <c r="Z50" i="2"/>
  <c r="Z149" i="2"/>
  <c r="Z150" i="2" s="1"/>
  <c r="X72" i="2"/>
  <c r="X49" i="2"/>
  <c r="X54" i="2" s="1"/>
  <c r="X59" i="2"/>
  <c r="V50" i="2"/>
  <c r="V149" i="2"/>
  <c r="V150" i="2" s="1"/>
  <c r="T72" i="2"/>
  <c r="T49" i="2"/>
  <c r="T54" i="2" s="1"/>
  <c r="T59" i="2"/>
  <c r="R50" i="2"/>
  <c r="R149" i="2"/>
  <c r="R150" i="2" s="1"/>
  <c r="P72" i="2"/>
  <c r="P49" i="2"/>
  <c r="P54" i="2" s="1"/>
  <c r="P59" i="2"/>
  <c r="N149" i="2"/>
  <c r="N150" i="2" s="1"/>
  <c r="L72" i="2"/>
  <c r="L49" i="2"/>
  <c r="L54" i="2" s="1"/>
  <c r="L59" i="2"/>
  <c r="J50" i="2"/>
  <c r="J149" i="2"/>
  <c r="J150" i="2" s="1"/>
  <c r="CW55" i="2"/>
  <c r="CU55" i="2"/>
  <c r="CS50" i="2"/>
  <c r="CO55" i="2"/>
  <c r="CK50" i="2"/>
  <c r="CG149" i="2"/>
  <c r="CG150" i="2" s="1"/>
  <c r="CC59" i="2"/>
  <c r="CA59" i="2"/>
  <c r="BW59" i="2"/>
  <c r="BS59" i="2"/>
  <c r="BO59" i="2"/>
  <c r="BK59" i="2"/>
  <c r="BE50" i="2"/>
  <c r="BE149" i="2"/>
  <c r="BE150" i="2" s="1"/>
  <c r="BA59" i="2"/>
  <c r="AY59" i="2"/>
  <c r="AU149" i="2"/>
  <c r="AU150" i="2" s="1"/>
  <c r="AO50" i="2"/>
  <c r="AG50" i="2"/>
  <c r="AC50" i="2"/>
  <c r="Y50" i="2"/>
  <c r="Y149" i="2"/>
  <c r="Y150" i="2" s="1"/>
  <c r="W149" i="2"/>
  <c r="W150" i="2" s="1"/>
  <c r="S149" i="2"/>
  <c r="S150" i="2" s="1"/>
  <c r="O149" i="2"/>
  <c r="O150" i="2" s="1"/>
  <c r="K149" i="2"/>
  <c r="K150" i="2" s="1"/>
  <c r="AJ72" i="2"/>
  <c r="AJ49" i="2"/>
  <c r="AJ54" i="2" s="1"/>
  <c r="CX55" i="2"/>
  <c r="CT55" i="2"/>
  <c r="CP55" i="2"/>
  <c r="CL55" i="2"/>
  <c r="CH55" i="2"/>
  <c r="CD55" i="2"/>
  <c r="BZ55" i="2"/>
  <c r="BV55" i="2"/>
  <c r="BR55" i="2"/>
  <c r="BN55" i="2"/>
  <c r="BJ55" i="2"/>
  <c r="BF55" i="2"/>
  <c r="BB55" i="2"/>
  <c r="AP55" i="2"/>
  <c r="AL55" i="2"/>
  <c r="Z55" i="2"/>
  <c r="V55" i="2"/>
  <c r="R55" i="2"/>
  <c r="N55" i="2"/>
  <c r="J55" i="2"/>
  <c r="CY59" i="2"/>
  <c r="CU59" i="2"/>
  <c r="CQ59" i="2"/>
  <c r="CM59" i="2"/>
  <c r="CM50" i="2"/>
  <c r="BW50" i="2"/>
  <c r="BG50" i="2"/>
  <c r="AQ50" i="2"/>
  <c r="AA50" i="2"/>
  <c r="CS72" i="2"/>
  <c r="CS49" i="2"/>
  <c r="CS54" i="2" s="1"/>
  <c r="CK72" i="2"/>
  <c r="CK49" i="2"/>
  <c r="CK54" i="2" s="1"/>
  <c r="CC72" i="2"/>
  <c r="CC49" i="2"/>
  <c r="CC54" i="2" s="1"/>
  <c r="BU72" i="2"/>
  <c r="BU49" i="2"/>
  <c r="BU54" i="2" s="1"/>
  <c r="BM72" i="2"/>
  <c r="BM49" i="2"/>
  <c r="BM54" i="2" s="1"/>
  <c r="BE72" i="2"/>
  <c r="BE49" i="2"/>
  <c r="BE54" i="2" s="1"/>
  <c r="AW72" i="2"/>
  <c r="AW49" i="2"/>
  <c r="AW54" i="2" s="1"/>
  <c r="AO72" i="2"/>
  <c r="AO49" i="2"/>
  <c r="AO54" i="2" s="1"/>
  <c r="AG72" i="2"/>
  <c r="AG49" i="2"/>
  <c r="AG54" i="2" s="1"/>
  <c r="Y72" i="2"/>
  <c r="Y49" i="2"/>
  <c r="Q72" i="2"/>
  <c r="Q49" i="2"/>
  <c r="Q54" i="2" s="1"/>
  <c r="I72" i="2"/>
  <c r="I49" i="2"/>
  <c r="I54" i="2" s="1"/>
  <c r="CQ55" i="2"/>
  <c r="CM55" i="2"/>
  <c r="CI55" i="2"/>
  <c r="CE55" i="2"/>
  <c r="CA55" i="2"/>
  <c r="BW55" i="2"/>
  <c r="BS55" i="2"/>
  <c r="BO55" i="2"/>
  <c r="BK55" i="2"/>
  <c r="BG55" i="2"/>
  <c r="BC55" i="2"/>
  <c r="AY55" i="2"/>
  <c r="AQ55" i="2"/>
  <c r="AM55" i="2"/>
  <c r="W55" i="2"/>
  <c r="S55" i="2"/>
  <c r="O55" i="2"/>
  <c r="K55" i="2"/>
  <c r="BY50" i="2"/>
  <c r="BY149" i="2"/>
  <c r="BY150" i="2" s="1"/>
  <c r="BU59" i="2"/>
  <c r="BQ50" i="2"/>
  <c r="BQ149" i="2"/>
  <c r="BQ150" i="2" s="1"/>
  <c r="BM59" i="2"/>
  <c r="BI50" i="2"/>
  <c r="BI149" i="2"/>
  <c r="BI150" i="2" s="1"/>
  <c r="BG149" i="2"/>
  <c r="BG150" i="2" s="1"/>
  <c r="BC149" i="2"/>
  <c r="BC150" i="2" s="1"/>
  <c r="AW59" i="2"/>
  <c r="AS50" i="2"/>
  <c r="AQ59" i="2"/>
  <c r="AM59" i="2"/>
  <c r="U50" i="2"/>
  <c r="U149" i="2"/>
  <c r="U150" i="2" s="1"/>
  <c r="Q59" i="2"/>
  <c r="M149" i="2"/>
  <c r="M150" i="2" s="1"/>
  <c r="AL59" i="2"/>
  <c r="AJ50" i="2"/>
  <c r="CY50" i="2"/>
  <c r="CA50" i="2"/>
  <c r="BK50" i="2"/>
  <c r="AE50" i="2"/>
  <c r="CU72" i="2"/>
  <c r="CU49" i="2"/>
  <c r="CU54" i="2" s="1"/>
  <c r="CI72" i="2"/>
  <c r="CI49" i="2"/>
  <c r="CI54" i="2" s="1"/>
  <c r="CA72" i="2"/>
  <c r="CA49" i="2"/>
  <c r="CA54" i="2" s="1"/>
  <c r="BS72" i="2"/>
  <c r="BS49" i="2"/>
  <c r="BS54" i="2" s="1"/>
  <c r="BK72" i="2"/>
  <c r="BK49" i="2"/>
  <c r="BK54" i="2" s="1"/>
  <c r="AY72" i="2"/>
  <c r="AY49" i="2"/>
  <c r="AM72" i="2"/>
  <c r="AM49" i="2"/>
  <c r="AM54" i="2" s="1"/>
  <c r="AM71" i="2" s="1"/>
  <c r="AE72" i="2"/>
  <c r="AE49" i="2"/>
  <c r="AE54" i="2" s="1"/>
  <c r="W72" i="2"/>
  <c r="W49" i="2"/>
  <c r="W54" i="2" s="1"/>
  <c r="O72" i="2"/>
  <c r="O49" i="2"/>
  <c r="O54" i="2" s="1"/>
  <c r="AK50" i="2"/>
  <c r="AK59" i="2"/>
  <c r="AI55" i="2"/>
  <c r="G115" i="2"/>
  <c r="H115" i="2" s="1"/>
  <c r="CZ72" i="2"/>
  <c r="CZ49" i="2"/>
  <c r="CZ55" i="2"/>
  <c r="CX72" i="2"/>
  <c r="CX49" i="2"/>
  <c r="CX54" i="2" s="1"/>
  <c r="CX149" i="2"/>
  <c r="CX150" i="2" s="1"/>
  <c r="CV149" i="2"/>
  <c r="CV150" i="2" s="1"/>
  <c r="CV50" i="2"/>
  <c r="CT72" i="2"/>
  <c r="CT49" i="2"/>
  <c r="CT54" i="2" s="1"/>
  <c r="CT149" i="2"/>
  <c r="CT150" i="2" s="1"/>
  <c r="CR149" i="2"/>
  <c r="CR150" i="2" s="1"/>
  <c r="CR50" i="2"/>
  <c r="CP72" i="2"/>
  <c r="CP49" i="2"/>
  <c r="CP54" i="2" s="1"/>
  <c r="CP149" i="2"/>
  <c r="CP150" i="2" s="1"/>
  <c r="CN149" i="2"/>
  <c r="CN150" i="2" s="1"/>
  <c r="CN50" i="2"/>
  <c r="CL72" i="2"/>
  <c r="CL49" i="2"/>
  <c r="CL149" i="2"/>
  <c r="CL150" i="2" s="1"/>
  <c r="CJ149" i="2"/>
  <c r="CJ150" i="2" s="1"/>
  <c r="CJ50" i="2"/>
  <c r="CH50" i="2"/>
  <c r="CF149" i="2"/>
  <c r="CF150" i="2" s="1"/>
  <c r="CF50" i="2"/>
  <c r="CD50" i="2"/>
  <c r="CD149" i="2"/>
  <c r="CD150" i="2" s="1"/>
  <c r="CB72" i="2"/>
  <c r="CB49" i="2"/>
  <c r="CB54" i="2" s="1"/>
  <c r="CB59" i="2"/>
  <c r="BZ50" i="2"/>
  <c r="BZ149" i="2"/>
  <c r="BZ150" i="2" s="1"/>
  <c r="BX72" i="2"/>
  <c r="BX49" i="2"/>
  <c r="BX54" i="2" s="1"/>
  <c r="BX59" i="2"/>
  <c r="BV50" i="2"/>
  <c r="BV149" i="2"/>
  <c r="BV150" i="2" s="1"/>
  <c r="BT72" i="2"/>
  <c r="BT49" i="2"/>
  <c r="BT54" i="2" s="1"/>
  <c r="BT59" i="2"/>
  <c r="BR50" i="2"/>
  <c r="BR149" i="2"/>
  <c r="BR150" i="2" s="1"/>
  <c r="BP72" i="2"/>
  <c r="BP49" i="2"/>
  <c r="BP54" i="2" s="1"/>
  <c r="BP59" i="2"/>
  <c r="BN50" i="2"/>
  <c r="BN149" i="2"/>
  <c r="BN150" i="2" s="1"/>
  <c r="BL72" i="2"/>
  <c r="BL49" i="2"/>
  <c r="BL54" i="2" s="1"/>
  <c r="BL59" i="2"/>
  <c r="BJ50" i="2"/>
  <c r="BJ149" i="2"/>
  <c r="BJ150" i="2" s="1"/>
  <c r="BH72" i="2"/>
  <c r="BH49" i="2"/>
  <c r="BH54" i="2" s="1"/>
  <c r="BH59" i="2"/>
  <c r="BF50" i="2"/>
  <c r="BF149" i="2"/>
  <c r="BF150" i="2" s="1"/>
  <c r="BD72" i="2"/>
  <c r="BD49" i="2"/>
  <c r="BD54" i="2" s="1"/>
  <c r="BD59" i="2"/>
  <c r="BB50" i="2"/>
  <c r="BB149" i="2"/>
  <c r="BB150" i="2" s="1"/>
  <c r="AZ72" i="2"/>
  <c r="AZ49" i="2"/>
  <c r="AX72" i="2"/>
  <c r="AX49" i="2"/>
  <c r="AX54" i="2" s="1"/>
  <c r="AX149" i="2"/>
  <c r="AX150" i="2" s="1"/>
  <c r="AV72" i="2"/>
  <c r="AV49" i="2"/>
  <c r="AV54" i="2" s="1"/>
  <c r="AV59" i="2"/>
  <c r="AT50" i="2"/>
  <c r="AR59" i="2"/>
  <c r="AR72" i="2"/>
  <c r="AR49" i="2"/>
  <c r="AR54" i="2" s="1"/>
  <c r="AP72" i="2"/>
  <c r="AP49" i="2"/>
  <c r="AP54" i="2" s="1"/>
  <c r="AP149" i="2"/>
  <c r="AP150" i="2" s="1"/>
  <c r="AN72" i="2"/>
  <c r="AN49" i="2"/>
  <c r="AN54" i="2" s="1"/>
  <c r="AH72" i="2"/>
  <c r="AH49" i="2"/>
  <c r="AH54" i="2" s="1"/>
  <c r="AH149" i="2"/>
  <c r="AH150" i="2" s="1"/>
  <c r="AF72" i="2"/>
  <c r="AF49" i="2"/>
  <c r="AD72" i="2"/>
  <c r="AD49" i="2"/>
  <c r="AD54" i="2" s="1"/>
  <c r="AD149" i="2"/>
  <c r="AD150" i="2" s="1"/>
  <c r="AB72" i="2"/>
  <c r="AB49" i="2"/>
  <c r="Z72" i="2"/>
  <c r="Z49" i="2"/>
  <c r="Z54" i="2" s="1"/>
  <c r="Z59" i="2"/>
  <c r="X149" i="2"/>
  <c r="X150" i="2" s="1"/>
  <c r="X50" i="2"/>
  <c r="V72" i="2"/>
  <c r="V49" i="2"/>
  <c r="V54" i="2" s="1"/>
  <c r="V59" i="2"/>
  <c r="T149" i="2"/>
  <c r="T150" i="2" s="1"/>
  <c r="T50" i="2"/>
  <c r="R72" i="2"/>
  <c r="R49" i="2"/>
  <c r="R54" i="2" s="1"/>
  <c r="R59" i="2"/>
  <c r="P149" i="2"/>
  <c r="P150" i="2" s="1"/>
  <c r="P50" i="2"/>
  <c r="N72" i="2"/>
  <c r="N49" i="2"/>
  <c r="N54" i="2" s="1"/>
  <c r="N59" i="2"/>
  <c r="L149" i="2"/>
  <c r="L150" i="2" s="1"/>
  <c r="J72" i="2"/>
  <c r="J49" i="2"/>
  <c r="J54" i="2" s="1"/>
  <c r="J59" i="2"/>
  <c r="CY55" i="2"/>
  <c r="CW50" i="2"/>
  <c r="CS55" i="2"/>
  <c r="CO50" i="2"/>
  <c r="CK55" i="2"/>
  <c r="CG55" i="2"/>
  <c r="CC55" i="2"/>
  <c r="BY55" i="2"/>
  <c r="BU55" i="2"/>
  <c r="BQ55" i="2"/>
  <c r="BM55" i="2"/>
  <c r="BI55" i="2"/>
  <c r="BE55" i="2"/>
  <c r="BA55" i="2"/>
  <c r="AW55" i="2"/>
  <c r="AO55" i="2"/>
  <c r="Y55" i="2"/>
  <c r="U55" i="2"/>
  <c r="Q55" i="2"/>
  <c r="M55" i="2"/>
  <c r="I55" i="2"/>
  <c r="G99" i="2"/>
  <c r="H99" i="2" s="1"/>
  <c r="CG50" i="2"/>
  <c r="CC50" i="2"/>
  <c r="CC149" i="2"/>
  <c r="CC150" i="2" s="1"/>
  <c r="CA149" i="2"/>
  <c r="CA150" i="2" s="1"/>
  <c r="BW149" i="2"/>
  <c r="BW150" i="2" s="1"/>
  <c r="BS149" i="2"/>
  <c r="BS150" i="2" s="1"/>
  <c r="BO149" i="2"/>
  <c r="BO150" i="2" s="1"/>
  <c r="BK149" i="2"/>
  <c r="BK150" i="2" s="1"/>
  <c r="BE59" i="2"/>
  <c r="BA50" i="2"/>
  <c r="BA149" i="2"/>
  <c r="BA150" i="2" s="1"/>
  <c r="AY149" i="2"/>
  <c r="AY150" i="2" s="1"/>
  <c r="AO149" i="2"/>
  <c r="AO150" i="2" s="1"/>
  <c r="AG149" i="2"/>
  <c r="AG150" i="2" s="1"/>
  <c r="AC149" i="2"/>
  <c r="AC150" i="2" s="1"/>
  <c r="Y59" i="2"/>
  <c r="W59" i="2"/>
  <c r="S59" i="2"/>
  <c r="O59" i="2"/>
  <c r="K59" i="2"/>
  <c r="AM73" i="2"/>
  <c r="L50" i="2" l="1"/>
  <c r="O50" i="2"/>
  <c r="M50" i="2"/>
  <c r="M73" i="2" s="1"/>
  <c r="M74" i="2" s="1"/>
  <c r="M75" i="2" s="1"/>
  <c r="M76" i="2" s="1"/>
  <c r="K50" i="2"/>
  <c r="BC74" i="2"/>
  <c r="BC75" i="2" s="1"/>
  <c r="BC76" i="2" s="1"/>
  <c r="CQ74" i="2"/>
  <c r="CQ75" i="2" s="1"/>
  <c r="CQ76" i="2" s="1"/>
  <c r="BK73" i="2"/>
  <c r="BK74" i="2" s="1"/>
  <c r="BK75" i="2" s="1"/>
  <c r="BK76" i="2" s="1"/>
  <c r="BK71" i="2"/>
  <c r="CY73" i="2"/>
  <c r="CY74" i="2" s="1"/>
  <c r="CY75" i="2" s="1"/>
  <c r="CY76" i="2" s="1"/>
  <c r="CY71" i="2"/>
  <c r="AA73" i="2"/>
  <c r="AA74" i="2" s="1"/>
  <c r="AA75" i="2" s="1"/>
  <c r="AA76" i="2" s="1"/>
  <c r="AA71" i="2"/>
  <c r="BG73" i="2"/>
  <c r="BG74" i="2" s="1"/>
  <c r="BG75" i="2" s="1"/>
  <c r="BG76" i="2" s="1"/>
  <c r="BG71" i="2"/>
  <c r="CM73" i="2"/>
  <c r="CM74" i="2" s="1"/>
  <c r="CM75" i="2" s="1"/>
  <c r="CM76" i="2" s="1"/>
  <c r="CM71" i="2"/>
  <c r="W73" i="2"/>
  <c r="W74" i="2" s="1"/>
  <c r="W75" i="2" s="1"/>
  <c r="W76" i="2" s="1"/>
  <c r="W71" i="2"/>
  <c r="BS73" i="2"/>
  <c r="BS74" i="2" s="1"/>
  <c r="BS75" i="2" s="1"/>
  <c r="BS76" i="2" s="1"/>
  <c r="BS71" i="2"/>
  <c r="AL73" i="2"/>
  <c r="AL74" i="2" s="1"/>
  <c r="AL75" i="2" s="1"/>
  <c r="AL76" i="2" s="1"/>
  <c r="AL71" i="2"/>
  <c r="AI73" i="2"/>
  <c r="AI74" i="2" s="1"/>
  <c r="AI75" i="2" s="1"/>
  <c r="AI76" i="2" s="1"/>
  <c r="AI71" i="2"/>
  <c r="BO73" i="2"/>
  <c r="BO74" i="2" s="1"/>
  <c r="BO75" i="2" s="1"/>
  <c r="BO76" i="2" s="1"/>
  <c r="BO71" i="2"/>
  <c r="CU73" i="2"/>
  <c r="CU74" i="2" s="1"/>
  <c r="CU75" i="2" s="1"/>
  <c r="CU76" i="2" s="1"/>
  <c r="CU71" i="2"/>
  <c r="AE73" i="2"/>
  <c r="AE74" i="2" s="1"/>
  <c r="AE75" i="2" s="1"/>
  <c r="AE76" i="2" s="1"/>
  <c r="AE71" i="2"/>
  <c r="CA73" i="2"/>
  <c r="CA74" i="2" s="1"/>
  <c r="CA75" i="2" s="1"/>
  <c r="CA76" i="2" s="1"/>
  <c r="CA71" i="2"/>
  <c r="AJ73" i="2"/>
  <c r="AJ74" i="2" s="1"/>
  <c r="AJ75" i="2" s="1"/>
  <c r="AJ76" i="2" s="1"/>
  <c r="AJ71" i="2"/>
  <c r="AQ73" i="2"/>
  <c r="AQ74" i="2" s="1"/>
  <c r="AQ75" i="2" s="1"/>
  <c r="AQ76" i="2" s="1"/>
  <c r="AQ71" i="2"/>
  <c r="BW73" i="2"/>
  <c r="BW74" i="2" s="1"/>
  <c r="BW75" i="2" s="1"/>
  <c r="BW76" i="2" s="1"/>
  <c r="BW71" i="2"/>
  <c r="AU73" i="2"/>
  <c r="AU74" i="2" s="1"/>
  <c r="AU75" i="2" s="1"/>
  <c r="AU76" i="2" s="1"/>
  <c r="AU71" i="2"/>
  <c r="CI73" i="2"/>
  <c r="CI74" i="2" s="1"/>
  <c r="CI75" i="2" s="1"/>
  <c r="CI76" i="2" s="1"/>
  <c r="CI71" i="2"/>
  <c r="S73" i="2"/>
  <c r="S74" i="2" s="1"/>
  <c r="S75" i="2" s="1"/>
  <c r="S76" i="2" s="1"/>
  <c r="S71" i="2"/>
  <c r="AY73" i="2"/>
  <c r="AY74" i="2" s="1"/>
  <c r="AY75" i="2" s="1"/>
  <c r="AY76" i="2" s="1"/>
  <c r="AY71" i="2"/>
  <c r="CE73" i="2"/>
  <c r="CE74" i="2" s="1"/>
  <c r="CE75" i="2" s="1"/>
  <c r="CE76" i="2" s="1"/>
  <c r="CE71" i="2"/>
  <c r="CG73" i="2"/>
  <c r="CG74" i="2" s="1"/>
  <c r="CG75" i="2" s="1"/>
  <c r="CG76" i="2" s="1"/>
  <c r="CG71" i="2"/>
  <c r="P73" i="2"/>
  <c r="P74" i="2" s="1"/>
  <c r="P75" i="2" s="1"/>
  <c r="P76" i="2" s="1"/>
  <c r="P71" i="2"/>
  <c r="X73" i="2"/>
  <c r="X71" i="2"/>
  <c r="BB73" i="2"/>
  <c r="BB74" i="2" s="1"/>
  <c r="BB75" i="2" s="1"/>
  <c r="BB76" i="2" s="1"/>
  <c r="BB71" i="2"/>
  <c r="BJ73" i="2"/>
  <c r="BJ74" i="2" s="1"/>
  <c r="BJ75" i="2" s="1"/>
  <c r="BJ76" i="2" s="1"/>
  <c r="BJ71" i="2"/>
  <c r="BR73" i="2"/>
  <c r="BR74" i="2" s="1"/>
  <c r="BR75" i="2" s="1"/>
  <c r="BR76" i="2" s="1"/>
  <c r="BR71" i="2"/>
  <c r="BZ73" i="2"/>
  <c r="BZ74" i="2" s="1"/>
  <c r="BZ75" i="2" s="1"/>
  <c r="BZ76" i="2" s="1"/>
  <c r="BZ71" i="2"/>
  <c r="CF73" i="2"/>
  <c r="CF74" i="2" s="1"/>
  <c r="CF75" i="2" s="1"/>
  <c r="CF76" i="2" s="1"/>
  <c r="CF71" i="2"/>
  <c r="CJ73" i="2"/>
  <c r="CJ74" i="2" s="1"/>
  <c r="CJ75" i="2" s="1"/>
  <c r="CJ76" i="2" s="1"/>
  <c r="CJ71" i="2"/>
  <c r="CN73" i="2"/>
  <c r="CN74" i="2" s="1"/>
  <c r="CN75" i="2" s="1"/>
  <c r="CN76" i="2" s="1"/>
  <c r="CN71" i="2"/>
  <c r="CR73" i="2"/>
  <c r="CR74" i="2" s="1"/>
  <c r="CR75" i="2" s="1"/>
  <c r="CR76" i="2" s="1"/>
  <c r="CR71" i="2"/>
  <c r="CV73" i="2"/>
  <c r="CV74" i="2" s="1"/>
  <c r="CV75" i="2" s="1"/>
  <c r="CV76" i="2" s="1"/>
  <c r="CV71" i="2"/>
  <c r="AK73" i="2"/>
  <c r="AK74" i="2" s="1"/>
  <c r="AK75" i="2" s="1"/>
  <c r="AK76" i="2" s="1"/>
  <c r="AK71" i="2"/>
  <c r="AS73" i="2"/>
  <c r="AS74" i="2" s="1"/>
  <c r="AS75" i="2" s="1"/>
  <c r="AS76" i="2" s="1"/>
  <c r="AS71" i="2"/>
  <c r="BI73" i="2"/>
  <c r="BI74" i="2" s="1"/>
  <c r="BI75" i="2" s="1"/>
  <c r="BI76" i="2" s="1"/>
  <c r="BI71" i="2"/>
  <c r="BQ73" i="2"/>
  <c r="BQ74" i="2" s="1"/>
  <c r="BQ75" i="2" s="1"/>
  <c r="BQ76" i="2" s="1"/>
  <c r="BQ71" i="2"/>
  <c r="BY73" i="2"/>
  <c r="BY74" i="2" s="1"/>
  <c r="BY75" i="2" s="1"/>
  <c r="BY76" i="2" s="1"/>
  <c r="BY71" i="2"/>
  <c r="Y71" i="2"/>
  <c r="Y73" i="2"/>
  <c r="Y74" i="2" s="1"/>
  <c r="Y75" i="2" s="1"/>
  <c r="Y76" i="2" s="1"/>
  <c r="AG71" i="2"/>
  <c r="AG73" i="2"/>
  <c r="AG74" i="2" s="1"/>
  <c r="AG75" i="2" s="1"/>
  <c r="AG76" i="2" s="1"/>
  <c r="CK71" i="2"/>
  <c r="CK73" i="2"/>
  <c r="CK74" i="2" s="1"/>
  <c r="CK75" i="2" s="1"/>
  <c r="CK76" i="2" s="1"/>
  <c r="CS71" i="2"/>
  <c r="CS73" i="2"/>
  <c r="CS74" i="2" s="1"/>
  <c r="CS75" i="2" s="1"/>
  <c r="CS76" i="2" s="1"/>
  <c r="J73" i="2"/>
  <c r="J74" i="2" s="1"/>
  <c r="J75" i="2" s="1"/>
  <c r="J76" i="2" s="1"/>
  <c r="J71" i="2"/>
  <c r="V73" i="2"/>
  <c r="V74" i="2" s="1"/>
  <c r="V75" i="2" s="1"/>
  <c r="V76" i="2" s="1"/>
  <c r="V71" i="2"/>
  <c r="X74" i="2"/>
  <c r="X75" i="2" s="1"/>
  <c r="X76" i="2" s="1"/>
  <c r="AB73" i="2"/>
  <c r="AB74" i="2" s="1"/>
  <c r="AB75" i="2" s="1"/>
  <c r="AB76" i="2" s="1"/>
  <c r="AB71" i="2"/>
  <c r="AF73" i="2"/>
  <c r="AF74" i="2" s="1"/>
  <c r="AF75" i="2" s="1"/>
  <c r="AF76" i="2" s="1"/>
  <c r="AF71" i="2"/>
  <c r="AN73" i="2"/>
  <c r="AN74" i="2" s="1"/>
  <c r="AN75" i="2" s="1"/>
  <c r="AN76" i="2" s="1"/>
  <c r="AN71" i="2"/>
  <c r="AR73" i="2"/>
  <c r="AR74" i="2" s="1"/>
  <c r="AR75" i="2" s="1"/>
  <c r="AR76" i="2" s="1"/>
  <c r="AR71" i="2"/>
  <c r="AV73" i="2"/>
  <c r="AV74" i="2" s="1"/>
  <c r="AV75" i="2" s="1"/>
  <c r="AV76" i="2" s="1"/>
  <c r="AV71" i="2"/>
  <c r="AZ73" i="2"/>
  <c r="AZ74" i="2" s="1"/>
  <c r="AZ75" i="2" s="1"/>
  <c r="AZ76" i="2" s="1"/>
  <c r="AZ71" i="2"/>
  <c r="BH73" i="2"/>
  <c r="BH74" i="2" s="1"/>
  <c r="BH75" i="2" s="1"/>
  <c r="BH76" i="2" s="1"/>
  <c r="BH71" i="2"/>
  <c r="BP73" i="2"/>
  <c r="BP74" i="2" s="1"/>
  <c r="BP75" i="2" s="1"/>
  <c r="BP76" i="2" s="1"/>
  <c r="BP71" i="2"/>
  <c r="BX73" i="2"/>
  <c r="BX74" i="2" s="1"/>
  <c r="BX75" i="2" s="1"/>
  <c r="BX76" i="2" s="1"/>
  <c r="BX71" i="2"/>
  <c r="CL73" i="2"/>
  <c r="CL74" i="2" s="1"/>
  <c r="CL75" i="2" s="1"/>
  <c r="CL76" i="2" s="1"/>
  <c r="CL71" i="2"/>
  <c r="CP73" i="2"/>
  <c r="CP74" i="2" s="1"/>
  <c r="CP75" i="2" s="1"/>
  <c r="CP76" i="2" s="1"/>
  <c r="CP71" i="2"/>
  <c r="CT73" i="2"/>
  <c r="CT74" i="2" s="1"/>
  <c r="CT75" i="2" s="1"/>
  <c r="CT76" i="2" s="1"/>
  <c r="CT71" i="2"/>
  <c r="CX73" i="2"/>
  <c r="CX74" i="2" s="1"/>
  <c r="CX75" i="2" s="1"/>
  <c r="CX76" i="2" s="1"/>
  <c r="CX71" i="2"/>
  <c r="CZ73" i="2"/>
  <c r="CZ74" i="2" s="1"/>
  <c r="CZ75" i="2" s="1"/>
  <c r="CZ76" i="2" s="1"/>
  <c r="CZ71" i="2"/>
  <c r="G149" i="2"/>
  <c r="G150" i="2" s="1"/>
  <c r="H84" i="2"/>
  <c r="I71" i="2"/>
  <c r="I73" i="2"/>
  <c r="I74" i="2" s="1"/>
  <c r="I75" i="2" s="1"/>
  <c r="Q71" i="2"/>
  <c r="Q73" i="2"/>
  <c r="Q74" i="2" s="1"/>
  <c r="Q75" i="2" s="1"/>
  <c r="Q76" i="2" s="1"/>
  <c r="AW71" i="2"/>
  <c r="AW73" i="2"/>
  <c r="AW74" i="2" s="1"/>
  <c r="AW75" i="2" s="1"/>
  <c r="AW76" i="2" s="1"/>
  <c r="BM71" i="2"/>
  <c r="BM73" i="2"/>
  <c r="BM74" i="2" s="1"/>
  <c r="BM75" i="2" s="1"/>
  <c r="BM76" i="2" s="1"/>
  <c r="BU71" i="2"/>
  <c r="BU73" i="2"/>
  <c r="BU74" i="2" s="1"/>
  <c r="BU75" i="2" s="1"/>
  <c r="BU76" i="2" s="1"/>
  <c r="B80" i="2"/>
  <c r="BA73" i="2"/>
  <c r="BA74" i="2" s="1"/>
  <c r="BA75" i="2" s="1"/>
  <c r="BA76" i="2" s="1"/>
  <c r="BA71" i="2"/>
  <c r="CC71" i="2"/>
  <c r="CC73" i="2"/>
  <c r="CC74" i="2" s="1"/>
  <c r="CC75" i="2" s="1"/>
  <c r="CC76" i="2" s="1"/>
  <c r="CO73" i="2"/>
  <c r="CO74" i="2" s="1"/>
  <c r="CO75" i="2" s="1"/>
  <c r="CO76" i="2" s="1"/>
  <c r="CO71" i="2"/>
  <c r="CW73" i="2"/>
  <c r="CW74" i="2" s="1"/>
  <c r="CW75" i="2" s="1"/>
  <c r="CW76" i="2" s="1"/>
  <c r="CW71" i="2"/>
  <c r="T73" i="2"/>
  <c r="T74" i="2" s="1"/>
  <c r="T75" i="2" s="1"/>
  <c r="T76" i="2" s="1"/>
  <c r="T71" i="2"/>
  <c r="AT73" i="2"/>
  <c r="AT74" i="2" s="1"/>
  <c r="AT75" i="2" s="1"/>
  <c r="AT76" i="2" s="1"/>
  <c r="AT71" i="2"/>
  <c r="BF73" i="2"/>
  <c r="BF74" i="2" s="1"/>
  <c r="BF75" i="2" s="1"/>
  <c r="BF76" i="2" s="1"/>
  <c r="BF71" i="2"/>
  <c r="BN73" i="2"/>
  <c r="BN74" i="2" s="1"/>
  <c r="BN75" i="2" s="1"/>
  <c r="BN76" i="2" s="1"/>
  <c r="BN71" i="2"/>
  <c r="BV73" i="2"/>
  <c r="BV74" i="2" s="1"/>
  <c r="BV75" i="2" s="1"/>
  <c r="BV76" i="2" s="1"/>
  <c r="BV71" i="2"/>
  <c r="CD73" i="2"/>
  <c r="CD74" i="2" s="1"/>
  <c r="CD75" i="2" s="1"/>
  <c r="CD76" i="2" s="1"/>
  <c r="CD71" i="2"/>
  <c r="CH73" i="2"/>
  <c r="CH74" i="2" s="1"/>
  <c r="CH75" i="2" s="1"/>
  <c r="CH76" i="2" s="1"/>
  <c r="CH71" i="2"/>
  <c r="AM74" i="2"/>
  <c r="AM75" i="2" s="1"/>
  <c r="AM76" i="2" s="1"/>
  <c r="U73" i="2"/>
  <c r="U74" i="2" s="1"/>
  <c r="U75" i="2" s="1"/>
  <c r="U76" i="2" s="1"/>
  <c r="U71" i="2"/>
  <c r="AC73" i="2"/>
  <c r="AC74" i="2" s="1"/>
  <c r="AC75" i="2" s="1"/>
  <c r="AC76" i="2" s="1"/>
  <c r="AC71" i="2"/>
  <c r="AO71" i="2"/>
  <c r="AO73" i="2"/>
  <c r="AO74" i="2" s="1"/>
  <c r="AO75" i="2" s="1"/>
  <c r="AO76" i="2" s="1"/>
  <c r="BE71" i="2"/>
  <c r="BE73" i="2"/>
  <c r="BE74" i="2" s="1"/>
  <c r="BE75" i="2" s="1"/>
  <c r="BE76" i="2" s="1"/>
  <c r="R73" i="2"/>
  <c r="R74" i="2" s="1"/>
  <c r="R75" i="2" s="1"/>
  <c r="R76" i="2" s="1"/>
  <c r="R71" i="2"/>
  <c r="Z73" i="2"/>
  <c r="Z74" i="2" s="1"/>
  <c r="Z75" i="2" s="1"/>
  <c r="Z76" i="2" s="1"/>
  <c r="Z71" i="2"/>
  <c r="AD73" i="2"/>
  <c r="AD74" i="2" s="1"/>
  <c r="AD75" i="2" s="1"/>
  <c r="AD76" i="2" s="1"/>
  <c r="AD71" i="2"/>
  <c r="AH73" i="2"/>
  <c r="AH74" i="2" s="1"/>
  <c r="AH75" i="2" s="1"/>
  <c r="AH76" i="2" s="1"/>
  <c r="AH71" i="2"/>
  <c r="AP73" i="2"/>
  <c r="AP74" i="2" s="1"/>
  <c r="AP75" i="2" s="1"/>
  <c r="AP76" i="2" s="1"/>
  <c r="AP71" i="2"/>
  <c r="AX73" i="2"/>
  <c r="AX74" i="2" s="1"/>
  <c r="AX75" i="2" s="1"/>
  <c r="AX76" i="2" s="1"/>
  <c r="AX71" i="2"/>
  <c r="BD73" i="2"/>
  <c r="BD74" i="2" s="1"/>
  <c r="BD75" i="2" s="1"/>
  <c r="BD76" i="2" s="1"/>
  <c r="BD71" i="2"/>
  <c r="BL73" i="2"/>
  <c r="BL74" i="2" s="1"/>
  <c r="BL75" i="2" s="1"/>
  <c r="BL76" i="2" s="1"/>
  <c r="BL71" i="2"/>
  <c r="BT73" i="2"/>
  <c r="BT74" i="2" s="1"/>
  <c r="BT75" i="2" s="1"/>
  <c r="BT76" i="2" s="1"/>
  <c r="BT71" i="2"/>
  <c r="CB73" i="2"/>
  <c r="CB74" i="2" s="1"/>
  <c r="CB75" i="2" s="1"/>
  <c r="CB76" i="2" s="1"/>
  <c r="CB71" i="2"/>
  <c r="B81" i="2"/>
  <c r="N73" i="2" l="1"/>
  <c r="N74" i="2" s="1"/>
  <c r="N75" i="2" s="1"/>
  <c r="N76" i="2" s="1"/>
  <c r="N71" i="2"/>
  <c r="M71" i="2"/>
  <c r="K73" i="2"/>
  <c r="K74" i="2" s="1"/>
  <c r="K75" i="2" s="1"/>
  <c r="K76" i="2" s="1"/>
  <c r="K71" i="2"/>
  <c r="I76" i="2"/>
  <c r="H149" i="2"/>
  <c r="H150" i="2" s="1"/>
  <c r="O73" i="2"/>
  <c r="O74" i="2" s="1"/>
  <c r="O75" i="2" s="1"/>
  <c r="O76" i="2" s="1"/>
  <c r="O71" i="2"/>
  <c r="L73" i="2"/>
  <c r="L74" i="2" s="1"/>
  <c r="L75" i="2" s="1"/>
  <c r="L76" i="2" s="1"/>
  <c r="L71" i="2"/>
  <c r="B76" i="2" l="1"/>
  <c r="B75" i="2"/>
</calcChain>
</file>

<file path=xl/sharedStrings.xml><?xml version="1.0" encoding="utf-8"?>
<sst xmlns="http://schemas.openxmlformats.org/spreadsheetml/2006/main" count="625" uniqueCount="294">
  <si>
    <t xml:space="preserve">   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</si>
  <si>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</si>
  <si>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</si>
  <si>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</si>
  <si>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</si>
  <si>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</si>
  <si>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</si>
  <si>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</si>
  <si>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</si>
  <si>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</si>
  <si>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</si>
  <si>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</si>
  <si>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</si>
  <si>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</si>
  <si>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</si>
  <si>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</si>
  <si>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</si>
  <si>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</si>
  <si>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</si>
  <si>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</si>
  <si>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</si>
  <si>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</si>
  <si>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</si>
  <si>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</si>
  <si>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</si>
  <si>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</si>
  <si>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</si>
  <si>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</si>
  <si>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</si>
  <si>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</si>
  <si>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</si>
  <si>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</si>
  <si>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</si>
  <si>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</si>
  <si>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</si>
  <si>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</si>
  <si>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</si>
  <si>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</si>
  <si>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</si>
  <si>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</si>
  <si>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</si>
  <si>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</si>
  <si>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</si>
  <si>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</si>
  <si>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</si>
  <si>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</si>
  <si>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</si>
  <si>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</si>
  <si>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</si>
  <si>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</si>
  <si>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</si>
  <si>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</si>
  <si>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</si>
  <si>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</si>
  <si>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</si>
  <si>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</si>
  <si>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</si>
  <si>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</si>
  <si>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</si>
  <si>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</si>
  <si>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</si>
  <si>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</si>
  <si>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</si>
  <si>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</si>
  <si>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</si>
  <si>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</si>
  <si>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</si>
  <si>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</si>
  <si>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</si>
  <si>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</si>
  <si>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</si>
  <si>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</si>
  <si>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</si>
  <si>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</si>
  <si>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</si>
  <si>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</si>
  <si>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</si>
  <si>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</si>
  <si>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</si>
  <si>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</si>
  <si>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</si>
  <si>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</si>
  <si>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</si>
  <si>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</si>
  <si>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</si>
  <si>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</si>
  <si>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</si>
  <si>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</si>
  <si>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</si>
  <si>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</si>
  <si>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</si>
  <si>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</si>
  <si>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</si>
  <si>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</si>
  <si>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</si>
  <si>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</si>
  <si>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№ п/п</t>
  </si>
  <si>
    <t>Складова послуги</t>
  </si>
  <si>
    <t>Об'єкт надання послуги</t>
  </si>
  <si>
    <t>Перелік робіт</t>
  </si>
  <si>
    <t>Періодичність</t>
  </si>
  <si>
    <t>Факт</t>
  </si>
  <si>
    <t>За місяць згідно тарифу</t>
  </si>
  <si>
    <t>За рік згідно тарифу</t>
  </si>
  <si>
    <t>вул. Д. Самоквасова</t>
  </si>
  <si>
    <t>вул. Д.  Самоквасова</t>
  </si>
  <si>
    <t>вул. Дніпровська</t>
  </si>
  <si>
    <t>вул. Заньковецької</t>
  </si>
  <si>
    <t>вул. Івана Мазепи</t>
  </si>
  <si>
    <t>вул. Попова</t>
  </si>
  <si>
    <t>вул. Текстильникiв</t>
  </si>
  <si>
    <t>вул. Харківська</t>
  </si>
  <si>
    <t>вул. Цiолковського</t>
  </si>
  <si>
    <t>вул. Ціолковського</t>
  </si>
  <si>
    <t>вул. Чудінова</t>
  </si>
  <si>
    <t>пр.Попова</t>
  </si>
  <si>
    <t>пров. Д.  Самоквасова</t>
  </si>
  <si>
    <t>пров. Д. Самоквасова</t>
  </si>
  <si>
    <t>Коефициент роста</t>
  </si>
  <si>
    <t>номер будинку</t>
  </si>
  <si>
    <t>1</t>
  </si>
  <si>
    <t>10</t>
  </si>
  <si>
    <t>11</t>
  </si>
  <si>
    <t>13</t>
  </si>
  <si>
    <t>15</t>
  </si>
  <si>
    <t>16</t>
  </si>
  <si>
    <t>17</t>
  </si>
  <si>
    <t>18</t>
  </si>
  <si>
    <t>19</t>
  </si>
  <si>
    <t>21</t>
  </si>
  <si>
    <t>23</t>
  </si>
  <si>
    <t>3</t>
  </si>
  <si>
    <t>5</t>
  </si>
  <si>
    <t>6</t>
  </si>
  <si>
    <t>6а</t>
  </si>
  <si>
    <t>7</t>
  </si>
  <si>
    <t>7а</t>
  </si>
  <si>
    <t>9</t>
  </si>
  <si>
    <t>68</t>
  </si>
  <si>
    <t>68а</t>
  </si>
  <si>
    <t>68б</t>
  </si>
  <si>
    <t>72а</t>
  </si>
  <si>
    <t>78а</t>
  </si>
  <si>
    <t>19/2</t>
  </si>
  <si>
    <t>29а</t>
  </si>
  <si>
    <t>31a</t>
  </si>
  <si>
    <t>31б</t>
  </si>
  <si>
    <t>31в</t>
  </si>
  <si>
    <t>11а</t>
  </si>
  <si>
    <t>11б</t>
  </si>
  <si>
    <t>12</t>
  </si>
  <si>
    <t>14</t>
  </si>
  <si>
    <t>15а</t>
  </si>
  <si>
    <t>17/43</t>
  </si>
  <si>
    <t>20</t>
  </si>
  <si>
    <t>22</t>
  </si>
  <si>
    <t>24</t>
  </si>
  <si>
    <t>24а</t>
  </si>
  <si>
    <t>25а</t>
  </si>
  <si>
    <t>31</t>
  </si>
  <si>
    <t>33</t>
  </si>
  <si>
    <t>34</t>
  </si>
  <si>
    <t>39</t>
  </si>
  <si>
    <t>4</t>
  </si>
  <si>
    <t>41</t>
  </si>
  <si>
    <t>8</t>
  </si>
  <si>
    <t>9а</t>
  </si>
  <si>
    <t>2</t>
  </si>
  <si>
    <r>
      <t>Утримання спільного майна багатоквартирного будинку та прибудинкової території, в тому числі:</t>
    </r>
    <r>
      <rPr>
        <u/>
        <sz val="12"/>
        <color indexed="8"/>
        <rFont val="Times New Roman"/>
        <family val="1"/>
        <charset val="204"/>
      </rPr>
      <t xml:space="preserve"> </t>
    </r>
  </si>
  <si>
    <t>1.1.</t>
  </si>
  <si>
    <t xml:space="preserve">Прибирання прибудинкової території; </t>
  </si>
  <si>
    <t>1.2.</t>
  </si>
  <si>
    <t>Прибирання сходових кліток</t>
  </si>
  <si>
    <t>1.3.</t>
  </si>
  <si>
    <t>1.4.</t>
  </si>
  <si>
    <t>Прибирання підвалів,  технічних поверхів та покрівлі;</t>
  </si>
  <si>
    <t>1.5.</t>
  </si>
  <si>
    <t>Технічне обслуговування ліфтів;</t>
  </si>
  <si>
    <t>1.6.</t>
  </si>
  <si>
    <t>Обслуговування систем диспетчеризації</t>
  </si>
  <si>
    <t>1.7.</t>
  </si>
  <si>
    <t>Технічне обслуговування внутрішньобудинкових систем:</t>
  </si>
  <si>
    <t>- гарячого водопостачання;</t>
  </si>
  <si>
    <t xml:space="preserve">- холодного водопостачання; </t>
  </si>
  <si>
    <t xml:space="preserve">- водовідведення; </t>
  </si>
  <si>
    <t xml:space="preserve">- теплопостачання; </t>
  </si>
  <si>
    <t>- зливової каналізації;</t>
  </si>
  <si>
    <t>- ліквідація аварій у внутрішньоквартирних  мережах</t>
  </si>
  <si>
    <t>1.8.</t>
  </si>
  <si>
    <t>Дератизація</t>
  </si>
  <si>
    <t>1.9.</t>
  </si>
  <si>
    <t>Дезінсекція</t>
  </si>
  <si>
    <t>1.10.</t>
  </si>
  <si>
    <t>Обслуговування димових та вентиляційних каналів</t>
  </si>
  <si>
    <t>1.11.</t>
  </si>
  <si>
    <t>Прибирання і вивезення снігу, посипання призначеної для проходу та проїзду частини прибудинкової території протиожеледними сумішами</t>
  </si>
  <si>
    <t>2.</t>
  </si>
  <si>
    <t>Поточний ремонт спільного майна багатоквартирного будинку, в тому числі:</t>
  </si>
  <si>
    <t>2.1.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</si>
  <si>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димовидалення;</t>
  </si>
  <si>
    <t>2.2.</t>
  </si>
  <si>
    <t>Поточний ремонт:</t>
  </si>
  <si>
    <t>-  конструктивних елементів;</t>
  </si>
  <si>
    <t>-  внутрішньо будинкових систем:</t>
  </si>
  <si>
    <t>-  гарячого водопостачання;</t>
  </si>
  <si>
    <t>-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</t>
  </si>
  <si>
    <t>3.</t>
  </si>
  <si>
    <t>Оплата послуг стосовно спільного майна багатоквартирного будинку, в тому числі:</t>
  </si>
  <si>
    <t>3.1.</t>
  </si>
  <si>
    <t>Експлуатація номерних знаків</t>
  </si>
  <si>
    <t>3.2.</t>
  </si>
  <si>
    <t>Освітлення місць загального користування і підвалів та підкачування води.</t>
  </si>
  <si>
    <t>3.3.</t>
  </si>
  <si>
    <t>Енергопостачання ліфтів</t>
  </si>
  <si>
    <t>4.</t>
  </si>
  <si>
    <t>Винагорода управителю</t>
  </si>
  <si>
    <t>6.</t>
  </si>
  <si>
    <t>РАЗОМ, грн. без ПДВ</t>
  </si>
  <si>
    <t>РАЗОМ, грн. з ПДВ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</si>
  <si>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</si>
  <si>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</si>
  <si>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</si>
  <si>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</si>
  <si>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Текстильників</t>
  </si>
  <si>
    <t>Площа будинку</t>
  </si>
  <si>
    <t>Площа будинку для ліфтів</t>
  </si>
  <si>
    <r>
      <t>Утримання спільного майна багатоквартирного будинку та прибудинкової території, в тому числі:</t>
    </r>
    <r>
      <rPr>
        <u/>
        <sz val="14"/>
        <color indexed="8"/>
        <rFont val="Times New Roman"/>
        <family val="1"/>
        <charset val="204"/>
      </rPr>
      <t xml:space="preserve"> </t>
    </r>
  </si>
  <si>
    <t>1.1.1.</t>
  </si>
  <si>
    <t>Підмітання території:</t>
  </si>
  <si>
    <t>1.1.1.1.</t>
  </si>
  <si>
    <t>з удосконаленим покриттям,</t>
  </si>
  <si>
    <t>1.1.1.2.</t>
  </si>
  <si>
    <t>з неудосконаленим покриттям,</t>
  </si>
  <si>
    <t>1.1.1.3.</t>
  </si>
  <si>
    <t>без  покриття.</t>
  </si>
  <si>
    <t>1.1.2.</t>
  </si>
  <si>
    <t>Догляд за трав'яним покровом (скошування трави)</t>
  </si>
  <si>
    <t>1.1.3.</t>
  </si>
  <si>
    <t>Прибирання газонів від листя, хмизу, сміття</t>
  </si>
  <si>
    <t>1.1.4.</t>
  </si>
  <si>
    <t>Прибирання газонів від випадкового сміття</t>
  </si>
  <si>
    <t>1.1.5.</t>
  </si>
  <si>
    <t>Проф. огляд сміттєпроводу та сміттєзбірника</t>
  </si>
  <si>
    <t>1.1.6.</t>
  </si>
  <si>
    <t>Вилучення сміття з сміттєприймальних камер</t>
  </si>
  <si>
    <t>1.1.7.</t>
  </si>
  <si>
    <t>Вологе підмітання підлоги сміттєприймальних камер</t>
  </si>
  <si>
    <t>1.1.8.</t>
  </si>
  <si>
    <t>Прибирання сміттєприймальних камер за допомогою шланга</t>
  </si>
  <si>
    <t>1.1.9.</t>
  </si>
  <si>
    <t>Прибирання завантажувальних клапанів сміттєпроводу</t>
  </si>
  <si>
    <t>1.1.10.</t>
  </si>
  <si>
    <t>Миття змінних сміттєзбірників</t>
  </si>
  <si>
    <t>1.1.11.</t>
  </si>
  <si>
    <t>Прибирання контейнерних  майданчиків</t>
  </si>
  <si>
    <t>1.2.1.</t>
  </si>
  <si>
    <t>Вологе підмітання сходових площадок і маршів</t>
  </si>
  <si>
    <t>1.2.2.</t>
  </si>
  <si>
    <t>Вологе підмітання місць перед завантажувальними камерами сміттєпроводів</t>
  </si>
  <si>
    <t>1.2.3.</t>
  </si>
  <si>
    <t>Миття сходових площадок і маршів</t>
  </si>
  <si>
    <t>1.2.4.</t>
  </si>
  <si>
    <t>Вологе протирання: - стін (панелей), дверей , поручнів, підвіконь,  опалювальних приладів, поштових скриньок, електрощитків</t>
  </si>
  <si>
    <t>1.2.5.</t>
  </si>
  <si>
    <t>Обмітання пилу зі стелі</t>
  </si>
  <si>
    <t>1.2.6.</t>
  </si>
  <si>
    <t>Миття вікон</t>
  </si>
  <si>
    <t>Вивезення твердих відходів</t>
  </si>
  <si>
    <t>Вивезення великогабаритних відходів</t>
  </si>
  <si>
    <t>Вивезення ремонтних відходів</t>
  </si>
  <si>
    <t xml:space="preserve">Прибирання горищ, підвалів </t>
  </si>
  <si>
    <t>Очищення покрівлі від сміття та бруду</t>
  </si>
  <si>
    <t>1.7.1.</t>
  </si>
  <si>
    <t>Огляд трубопроводів систем гарячого водопостачання</t>
  </si>
  <si>
    <t>Поновлення сальникових ущільнень</t>
  </si>
  <si>
    <t>Ущільнення згону</t>
  </si>
  <si>
    <t>Тимчасове зашпарування свища (тріщини)</t>
  </si>
  <si>
    <t>Огляд ізоляції трубопроводів систем гарячого водопостачання</t>
  </si>
  <si>
    <t>Огляд та підтягування на трубах контргайок, муфт</t>
  </si>
  <si>
    <t>Закріплення трубопроводів та приладів</t>
  </si>
  <si>
    <t>1.7.2.</t>
  </si>
  <si>
    <t>1.7.3.</t>
  </si>
  <si>
    <t>1.7.4.</t>
  </si>
  <si>
    <t>1.7.5.</t>
  </si>
  <si>
    <t>1.7.6.</t>
  </si>
  <si>
    <t>5.</t>
  </si>
  <si>
    <t>ПДВ (або єдиний податок)</t>
  </si>
  <si>
    <t>Секретар міської ради</t>
  </si>
  <si>
    <t>М. П. Черненок</t>
  </si>
  <si>
    <t xml:space="preserve">ДОДАТОК </t>
  </si>
  <si>
    <t xml:space="preserve">до рішення виконавчого комітету </t>
  </si>
  <si>
    <t>Чернігівської міської ради</t>
  </si>
  <si>
    <t>Скоригована ціна послуги з управління багатоквартирними будинками, які наються управляючою компанією ТОВ "Майас Сілтумс"</t>
  </si>
  <si>
    <t>11 травня 2018 року №195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</si>
</sst>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22"/>
      <color indexed="8"/>
      <name val="Calibri Light"/>
      <family val="2"/>
      <charset val="204"/>
    </font>
    <font>
      <b/>
      <sz val="14"/>
      <color indexed="8"/>
      <name val="Calibri Light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8"/>
      <color indexed="8"/>
      <name val="Verdana"/>
      <family val="2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220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2" borderId="0" xfId="1" applyFill="1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8" fillId="3" borderId="6" xfId="1" applyFont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justify" vertical="center" wrapText="1"/>
    </xf>
    <xf numFmtId="0" fontId="8" fillId="4" borderId="7" xfId="1" applyFont="1" applyFill="1" applyBorder="1" applyAlignment="1">
      <alignment horizontal="justify" vertical="center" wrapText="1"/>
    </xf>
    <xf numFmtId="0" fontId="8" fillId="4" borderId="7" xfId="1" applyFont="1" applyFill="1" applyBorder="1"/>
    <xf numFmtId="0" fontId="8" fillId="3" borderId="7" xfId="1" applyFont="1" applyFill="1" applyBorder="1"/>
    <xf numFmtId="0" fontId="8" fillId="3" borderId="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justify" vertical="center" wrapText="1"/>
    </xf>
    <xf numFmtId="0" fontId="7" fillId="2" borderId="7" xfId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/>
    <xf numFmtId="164" fontId="8" fillId="2" borderId="9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8" fillId="0" borderId="7" xfId="1" applyNumberFormat="1" applyFont="1" applyBorder="1"/>
    <xf numFmtId="164" fontId="8" fillId="0" borderId="9" xfId="1" applyNumberFormat="1" applyFont="1" applyBorder="1" applyAlignment="1">
      <alignment horizontal="center" vertical="center" wrapText="1"/>
    </xf>
    <xf numFmtId="0" fontId="7" fillId="5" borderId="7" xfId="1" applyFont="1" applyFill="1" applyBorder="1" applyAlignment="1">
      <alignment horizontal="justify" vertical="center" wrapText="1"/>
    </xf>
    <xf numFmtId="0" fontId="8" fillId="5" borderId="7" xfId="1" applyFont="1" applyFill="1" applyBorder="1" applyAlignment="1">
      <alignment horizontal="center" vertical="center" wrapText="1"/>
    </xf>
    <xf numFmtId="164" fontId="8" fillId="5" borderId="9" xfId="1" applyNumberFormat="1" applyFont="1" applyFill="1" applyBorder="1" applyAlignment="1">
      <alignment horizontal="center" vertical="center" wrapText="1"/>
    </xf>
    <xf numFmtId="0" fontId="1" fillId="5" borderId="0" xfId="1" applyFill="1"/>
    <xf numFmtId="0" fontId="7" fillId="5" borderId="7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8" fillId="3" borderId="7" xfId="1" applyFont="1" applyFill="1" applyBorder="1" applyAlignment="1">
      <alignment vertical="center" wrapText="1"/>
    </xf>
    <xf numFmtId="164" fontId="8" fillId="4" borderId="7" xfId="1" applyNumberFormat="1" applyFont="1" applyFill="1" applyBorder="1"/>
    <xf numFmtId="164" fontId="8" fillId="3" borderId="7" xfId="1" applyNumberFormat="1" applyFont="1" applyFill="1" applyBorder="1"/>
    <xf numFmtId="0" fontId="7" fillId="6" borderId="7" xfId="1" applyFont="1" applyFill="1" applyBorder="1" applyAlignment="1">
      <alignment horizontal="justify" vertical="center" wrapText="1"/>
    </xf>
    <xf numFmtId="164" fontId="8" fillId="6" borderId="9" xfId="1" applyNumberFormat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center" vertical="center" wrapText="1"/>
    </xf>
    <xf numFmtId="0" fontId="1" fillId="6" borderId="0" xfId="1" applyFill="1"/>
    <xf numFmtId="0" fontId="7" fillId="0" borderId="7" xfId="1" applyFont="1" applyBorder="1" applyAlignment="1">
      <alignment horizontal="justify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justify" vertical="center" wrapText="1"/>
    </xf>
    <xf numFmtId="0" fontId="2" fillId="3" borderId="7" xfId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/>
    <xf numFmtId="0" fontId="12" fillId="0" borderId="0" xfId="1" applyFont="1"/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justify" vertical="center" wrapText="1"/>
    </xf>
    <xf numFmtId="164" fontId="13" fillId="2" borderId="7" xfId="1" applyNumberFormat="1" applyFont="1" applyFill="1" applyBorder="1"/>
    <xf numFmtId="0" fontId="13" fillId="0" borderId="9" xfId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0" fontId="15" fillId="0" borderId="0" xfId="1" applyFont="1"/>
    <xf numFmtId="0" fontId="1" fillId="0" borderId="6" xfId="1" applyBorder="1" applyAlignment="1">
      <alignment horizontal="left"/>
    </xf>
    <xf numFmtId="0" fontId="1" fillId="0" borderId="7" xfId="1" applyBorder="1"/>
    <xf numFmtId="0" fontId="1" fillId="2" borderId="7" xfId="1" applyFill="1" applyBorder="1"/>
    <xf numFmtId="0" fontId="1" fillId="0" borderId="9" xfId="1" applyBorder="1" applyAlignment="1">
      <alignment horizontal="center" vertical="center"/>
    </xf>
    <xf numFmtId="164" fontId="1" fillId="2" borderId="7" xfId="1" applyNumberFormat="1" applyFill="1" applyBorder="1"/>
    <xf numFmtId="0" fontId="16" fillId="2" borderId="7" xfId="1" applyFont="1" applyFill="1" applyBorder="1" applyAlignment="1">
      <alignment horizontal="left" vertical="center"/>
    </xf>
    <xf numFmtId="0" fontId="16" fillId="2" borderId="7" xfId="1" applyFont="1" applyFill="1" applyBorder="1"/>
    <xf numFmtId="0" fontId="16" fillId="0" borderId="7" xfId="1" applyFont="1" applyBorder="1"/>
    <xf numFmtId="0" fontId="16" fillId="0" borderId="7" xfId="1" applyFon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" fontId="1" fillId="7" borderId="6" xfId="1" applyNumberFormat="1" applyFill="1" applyBorder="1" applyAlignment="1">
      <alignment horizontal="left"/>
    </xf>
    <xf numFmtId="4" fontId="1" fillId="7" borderId="7" xfId="1" applyNumberFormat="1" applyFill="1" applyBorder="1"/>
    <xf numFmtId="4" fontId="1" fillId="8" borderId="7" xfId="1" applyNumberFormat="1" applyFill="1" applyBorder="1"/>
    <xf numFmtId="4" fontId="1" fillId="7" borderId="9" xfId="1" applyNumberFormat="1" applyFill="1" applyBorder="1" applyAlignment="1">
      <alignment horizontal="center" vertical="center"/>
    </xf>
    <xf numFmtId="4" fontId="1" fillId="7" borderId="0" xfId="1" applyNumberFormat="1" applyFill="1"/>
    <xf numFmtId="164" fontId="1" fillId="0" borderId="7" xfId="1" applyNumberFormat="1" applyBorder="1"/>
    <xf numFmtId="4" fontId="1" fillId="0" borderId="6" xfId="1" applyNumberFormat="1" applyBorder="1" applyAlignment="1">
      <alignment horizontal="left"/>
    </xf>
    <xf numFmtId="4" fontId="1" fillId="0" borderId="7" xfId="1" applyNumberFormat="1" applyBorder="1"/>
    <xf numFmtId="4" fontId="1" fillId="2" borderId="7" xfId="1" applyNumberFormat="1" applyFill="1" applyBorder="1"/>
    <xf numFmtId="4" fontId="1" fillId="0" borderId="9" xfId="1" applyNumberFormat="1" applyBorder="1" applyAlignment="1">
      <alignment horizontal="center" vertical="center"/>
    </xf>
    <xf numFmtId="4" fontId="1" fillId="0" borderId="0" xfId="1" applyNumberFormat="1"/>
    <xf numFmtId="0" fontId="8" fillId="0" borderId="7" xfId="1" applyFont="1" applyBorder="1" applyAlignment="1">
      <alignment horizontal="justify" vertical="center" wrapText="1"/>
    </xf>
    <xf numFmtId="4" fontId="8" fillId="3" borderId="7" xfId="1" applyNumberFormat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center" wrapText="1"/>
    </xf>
    <xf numFmtId="49" fontId="8" fillId="9" borderId="6" xfId="1" applyNumberFormat="1" applyFont="1" applyFill="1" applyBorder="1" applyAlignment="1">
      <alignment horizontal="left" vertical="center" wrapText="1" indent="1"/>
    </xf>
    <xf numFmtId="0" fontId="8" fillId="9" borderId="7" xfId="1" applyFont="1" applyFill="1" applyBorder="1" applyAlignment="1">
      <alignment horizontal="left" vertical="center" wrapText="1" indent="2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justify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center" wrapText="1"/>
    </xf>
    <xf numFmtId="49" fontId="8" fillId="9" borderId="6" xfId="1" applyNumberFormat="1" applyFont="1" applyFill="1" applyBorder="1" applyAlignment="1">
      <alignment horizontal="left" vertical="center" wrapText="1" indent="2"/>
    </xf>
    <xf numFmtId="0" fontId="8" fillId="9" borderId="7" xfId="1" applyFont="1" applyFill="1" applyBorder="1" applyAlignment="1">
      <alignment horizontal="left" vertical="center" wrapText="1" indent="3"/>
    </xf>
    <xf numFmtId="2" fontId="8" fillId="9" borderId="6" xfId="1" applyNumberFormat="1" applyFont="1" applyFill="1" applyBorder="1" applyAlignment="1">
      <alignment horizontal="left" vertical="center" wrapText="1" indent="1"/>
    </xf>
    <xf numFmtId="0" fontId="8" fillId="9" borderId="6" xfId="1" applyFont="1" applyFill="1" applyBorder="1" applyAlignment="1">
      <alignment horizontal="left" vertical="center" wrapText="1" indent="1"/>
    </xf>
    <xf numFmtId="0" fontId="8" fillId="0" borderId="7" xfId="1" applyFont="1" applyBorder="1" applyAlignment="1">
      <alignment vertical="center" wrapText="1"/>
    </xf>
    <xf numFmtId="4" fontId="8" fillId="2" borderId="7" xfId="1" applyNumberFormat="1" applyFont="1" applyFill="1" applyBorder="1" applyAlignment="1">
      <alignment horizontal="center" wrapText="1"/>
    </xf>
    <xf numFmtId="0" fontId="8" fillId="9" borderId="6" xfId="1" applyFont="1" applyFill="1" applyBorder="1" applyAlignment="1">
      <alignment horizontal="left" vertical="center" wrapText="1" indent="2"/>
    </xf>
    <xf numFmtId="0" fontId="8" fillId="9" borderId="7" xfId="1" applyFont="1" applyFill="1" applyBorder="1" applyAlignment="1">
      <alignment vertical="center" wrapText="1"/>
    </xf>
    <xf numFmtId="4" fontId="8" fillId="0" borderId="7" xfId="1" applyNumberFormat="1" applyFont="1" applyBorder="1" applyAlignment="1">
      <alignment horizontal="center" vertical="center" wrapText="1"/>
    </xf>
    <xf numFmtId="4" fontId="8" fillId="0" borderId="9" xfId="1" applyNumberFormat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vertical="center" wrapText="1"/>
    </xf>
    <xf numFmtId="0" fontId="8" fillId="9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164" fontId="8" fillId="2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0" fontId="8" fillId="9" borderId="6" xfId="1" applyFont="1" applyFill="1" applyBorder="1" applyAlignment="1">
      <alignment vertical="center" wrapText="1"/>
    </xf>
    <xf numFmtId="4" fontId="8" fillId="3" borderId="7" xfId="1" applyNumberFormat="1" applyFont="1" applyFill="1" applyBorder="1" applyAlignment="1">
      <alignment horizontal="center" wrapText="1"/>
    </xf>
    <xf numFmtId="4" fontId="8" fillId="4" borderId="7" xfId="1" applyNumberFormat="1" applyFont="1" applyFill="1" applyBorder="1" applyAlignment="1">
      <alignment horizontal="center" wrapText="1"/>
    </xf>
    <xf numFmtId="4" fontId="8" fillId="3" borderId="7" xfId="1" applyNumberFormat="1" applyFont="1" applyFill="1" applyBorder="1" applyAlignment="1">
      <alignment vertical="center" wrapText="1"/>
    </xf>
    <xf numFmtId="4" fontId="8" fillId="4" borderId="7" xfId="1" applyNumberFormat="1" applyFont="1" applyFill="1" applyBorder="1" applyAlignment="1">
      <alignment horizontal="center" vertical="center" wrapText="1"/>
    </xf>
    <xf numFmtId="4" fontId="8" fillId="2" borderId="7" xfId="1" applyNumberFormat="1" applyFont="1" applyFill="1" applyBorder="1"/>
    <xf numFmtId="164" fontId="8" fillId="3" borderId="7" xfId="1" applyNumberFormat="1" applyFont="1" applyFill="1" applyBorder="1" applyAlignment="1">
      <alignment horizontal="center" vertical="center"/>
    </xf>
    <xf numFmtId="164" fontId="8" fillId="3" borderId="9" xfId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 wrapText="1"/>
    </xf>
    <xf numFmtId="0" fontId="2" fillId="3" borderId="16" xfId="1" applyFont="1" applyFill="1" applyBorder="1" applyAlignment="1">
      <alignment horizontal="justify" vertical="center" wrapText="1"/>
    </xf>
    <xf numFmtId="0" fontId="2" fillId="3" borderId="16" xfId="1" applyFont="1" applyFill="1" applyBorder="1" applyAlignment="1">
      <alignment horizontal="center" vertical="center" wrapText="1"/>
    </xf>
    <xf numFmtId="4" fontId="18" fillId="3" borderId="16" xfId="1" applyNumberFormat="1" applyFont="1" applyFill="1" applyBorder="1" applyAlignment="1">
      <alignment horizontal="center" vertical="center"/>
    </xf>
    <xf numFmtId="4" fontId="18" fillId="4" borderId="16" xfId="1" applyNumberFormat="1" applyFont="1" applyFill="1" applyBorder="1"/>
    <xf numFmtId="4" fontId="18" fillId="3" borderId="16" xfId="1" applyNumberFormat="1" applyFont="1" applyFill="1" applyBorder="1"/>
    <xf numFmtId="4" fontId="2" fillId="3" borderId="16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left" vertical="center" wrapText="1"/>
    </xf>
    <xf numFmtId="0" fontId="2" fillId="3" borderId="19" xfId="1" applyFont="1" applyFill="1" applyBorder="1" applyAlignment="1">
      <alignment horizontal="justify" vertical="center" wrapText="1"/>
    </xf>
    <xf numFmtId="0" fontId="2" fillId="3" borderId="19" xfId="1" applyFont="1" applyFill="1" applyBorder="1" applyAlignment="1">
      <alignment horizontal="center" vertical="center" wrapText="1"/>
    </xf>
    <xf numFmtId="4" fontId="18" fillId="3" borderId="19" xfId="1" applyNumberFormat="1" applyFont="1" applyFill="1" applyBorder="1" applyAlignment="1">
      <alignment horizontal="center" vertical="center"/>
    </xf>
    <xf numFmtId="4" fontId="18" fillId="3" borderId="20" xfId="1" applyNumberFormat="1" applyFont="1" applyFill="1" applyBorder="1" applyAlignment="1">
      <alignment horizontal="center" vertical="center"/>
    </xf>
    <xf numFmtId="4" fontId="18" fillId="4" borderId="20" xfId="1" applyNumberFormat="1" applyFont="1" applyFill="1" applyBorder="1" applyAlignment="1">
      <alignment horizontal="center" vertical="center"/>
    </xf>
    <xf numFmtId="4" fontId="2" fillId="3" borderId="20" xfId="1" applyNumberFormat="1" applyFont="1" applyFill="1" applyBorder="1" applyAlignment="1">
      <alignment horizontal="center" vertical="center"/>
    </xf>
    <xf numFmtId="0" fontId="19" fillId="0" borderId="0" xfId="1" applyFont="1"/>
    <xf numFmtId="0" fontId="8" fillId="0" borderId="0" xfId="1" applyFont="1" applyAlignment="1">
      <alignment horizontal="center" vertical="center"/>
    </xf>
    <xf numFmtId="0" fontId="10" fillId="0" borderId="0" xfId="1" applyFont="1"/>
    <xf numFmtId="0" fontId="20" fillId="0" borderId="0" xfId="1" applyFont="1"/>
    <xf numFmtId="0" fontId="8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justify" vertical="center" wrapText="1"/>
    </xf>
    <xf numFmtId="0" fontId="8" fillId="0" borderId="7" xfId="1" applyFont="1" applyFill="1" applyBorder="1"/>
    <xf numFmtId="165" fontId="2" fillId="0" borderId="7" xfId="1" applyNumberFormat="1" applyFont="1" applyFill="1" applyBorder="1"/>
    <xf numFmtId="165" fontId="2" fillId="0" borderId="7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2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1" fillId="2" borderId="0" xfId="1" applyFill="1" applyAlignment="1"/>
    <xf numFmtId="0" fontId="24" fillId="0" borderId="0" xfId="1" applyFont="1"/>
    <xf numFmtId="0" fontId="25" fillId="0" borderId="0" xfId="1" applyFont="1" applyAlignment="1"/>
    <xf numFmtId="164" fontId="8" fillId="2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0" fontId="26" fillId="0" borderId="0" xfId="1" applyFont="1" applyAlignment="1"/>
    <xf numFmtId="0" fontId="27" fillId="0" borderId="0" xfId="1" applyFont="1" applyFill="1" applyAlignment="1">
      <alignment horizontal="left" vertical="center"/>
    </xf>
    <xf numFmtId="0" fontId="27" fillId="0" borderId="0" xfId="2" applyFont="1" applyFill="1" applyAlignment="1">
      <alignment vertical="center"/>
    </xf>
    <xf numFmtId="0" fontId="28" fillId="0" borderId="0" xfId="1" applyFont="1"/>
    <xf numFmtId="164" fontId="8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164" fontId="2" fillId="4" borderId="7" xfId="1" applyNumberFormat="1" applyFont="1" applyFill="1" applyBorder="1" applyAlignment="1">
      <alignment horizontal="center" vertical="center"/>
    </xf>
    <xf numFmtId="164" fontId="2" fillId="3" borderId="7" xfId="1" applyNumberFormat="1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 vertical="center"/>
    </xf>
    <xf numFmtId="164" fontId="13" fillId="2" borderId="7" xfId="1" applyNumberFormat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>
      <alignment horizontal="center" vertical="center"/>
    </xf>
    <xf numFmtId="164" fontId="14" fillId="0" borderId="7" xfId="1" applyNumberFormat="1" applyFont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vertical="center" wrapText="1"/>
    </xf>
    <xf numFmtId="164" fontId="19" fillId="0" borderId="7" xfId="1" applyNumberFormat="1" applyFont="1" applyFill="1" applyBorder="1" applyAlignment="1">
      <alignment horizontal="center" vertical="center"/>
    </xf>
    <xf numFmtId="0" fontId="19" fillId="0" borderId="0" xfId="1" applyFont="1" applyFill="1"/>
    <xf numFmtId="164" fontId="8" fillId="0" borderId="7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justify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/>
    </xf>
    <xf numFmtId="164" fontId="8" fillId="0" borderId="10" xfId="1" applyNumberFormat="1" applyFont="1" applyFill="1" applyBorder="1" applyAlignment="1">
      <alignment horizontal="center" vertical="center"/>
    </xf>
    <xf numFmtId="164" fontId="8" fillId="0" borderId="11" xfId="1" applyNumberFormat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64" fontId="8" fillId="2" borderId="10" xfId="1" applyNumberFormat="1" applyFont="1" applyFill="1" applyBorder="1" applyAlignment="1">
      <alignment horizontal="center" vertical="center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center" vertical="center" wrapText="1"/>
    </xf>
    <xf numFmtId="4" fontId="8" fillId="0" borderId="9" xfId="1" applyNumberFormat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justify" vertical="center" wrapText="1"/>
    </xf>
    <xf numFmtId="0" fontId="8" fillId="3" borderId="7" xfId="1" applyFont="1" applyFill="1" applyBorder="1" applyAlignment="1">
      <alignment horizontal="justify" vertical="center" wrapText="1"/>
    </xf>
    <xf numFmtId="4" fontId="8" fillId="0" borderId="7" xfId="1" applyNumberFormat="1" applyFont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4" fontId="8" fillId="0" borderId="12" xfId="1" applyNumberFormat="1" applyFont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center" vertical="center" wrapText="1"/>
    </xf>
    <xf numFmtId="4" fontId="8" fillId="0" borderId="1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1;%20&#1074;&#1072;&#1088;&#1080;&#1072;&#1085;&#1090;%20&#1090;&#1072;&#1088;&#1080;&#109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SHA\&#1050;&#1086;&#1087;&#1080;&#1103;%20&#1052;&#1040;&#1049;&#1040;&#1057;\&#1050;&#1086;&#1085;&#1082;&#1091;&#1088;&#1089;\&#1088;&#1086;&#1079;&#1088;&#1072;&#1093;&#1091;&#1085;&#1086;&#1082;%20&#1087;&#1086;%20&#1073;&#1091;&#1076;&#1080;&#1085;&#1082;&#1072;&#1093;(-1%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івняння тарифу"/>
      <sheetName val="17% Управителю (Форма)"/>
      <sheetName val="сходові"/>
      <sheetName val="прибудинкова"/>
      <sheetName val="підвали"/>
      <sheetName val="ліфти"/>
      <sheetName val="ТО внутрішньобудинкові"/>
      <sheetName val="вентканали"/>
      <sheetName val="ТО електрика"/>
      <sheetName val="сніг"/>
      <sheetName val="поточний ремонт"/>
      <sheetName val="електроенергія"/>
      <sheetName val="Розрахунок"/>
      <sheetName val="ліфти, диспетчеризація"/>
      <sheetName val="Диспетчеризація"/>
      <sheetName val="Мой вариант тарифа"/>
    </sheetNames>
    <sheetDataSet>
      <sheetData sheetId="0" refreshError="1"/>
      <sheetData sheetId="1" refreshError="1"/>
      <sheetData sheetId="2">
        <row r="5">
          <cell r="AJ5">
            <v>0.13700000000000001</v>
          </cell>
        </row>
        <row r="6">
          <cell r="AJ6">
            <v>0.38300000000000001</v>
          </cell>
        </row>
        <row r="7">
          <cell r="AJ7">
            <v>0.20599999999999999</v>
          </cell>
        </row>
        <row r="8">
          <cell r="AJ8">
            <v>0.22700000000000001</v>
          </cell>
        </row>
        <row r="9">
          <cell r="AJ9">
            <v>0.115</v>
          </cell>
        </row>
        <row r="11">
          <cell r="AJ11">
            <v>0.152</v>
          </cell>
        </row>
        <row r="12">
          <cell r="AJ12">
            <v>0.22</v>
          </cell>
        </row>
        <row r="13">
          <cell r="AJ13">
            <v>0.27400000000000002</v>
          </cell>
        </row>
        <row r="14">
          <cell r="AJ14">
            <v>0.248</v>
          </cell>
        </row>
        <row r="15">
          <cell r="AJ15">
            <v>0.254</v>
          </cell>
        </row>
        <row r="16">
          <cell r="AJ16">
            <v>0.14199999999999999</v>
          </cell>
        </row>
        <row r="17">
          <cell r="AJ17">
            <v>0.2</v>
          </cell>
        </row>
        <row r="18">
          <cell r="AJ18">
            <v>0.184</v>
          </cell>
        </row>
        <row r="19">
          <cell r="AJ19">
            <v>0.40600000000000003</v>
          </cell>
        </row>
        <row r="20">
          <cell r="AJ20">
            <v>0.159</v>
          </cell>
        </row>
        <row r="21">
          <cell r="AJ21">
            <v>0.23599999999999999</v>
          </cell>
        </row>
        <row r="22">
          <cell r="AJ22">
            <v>0.17899999999999999</v>
          </cell>
        </row>
        <row r="29">
          <cell r="AJ29">
            <v>0.20799999999999999</v>
          </cell>
        </row>
        <row r="30">
          <cell r="AJ30">
            <v>0.14199999999999999</v>
          </cell>
        </row>
        <row r="31">
          <cell r="AJ31">
            <v>0.126</v>
          </cell>
        </row>
        <row r="32">
          <cell r="AJ32">
            <v>0.22600000000000001</v>
          </cell>
        </row>
        <row r="33">
          <cell r="AJ33">
            <v>0.20300000000000001</v>
          </cell>
        </row>
        <row r="35">
          <cell r="AJ35">
            <v>0.36</v>
          </cell>
        </row>
        <row r="36">
          <cell r="AJ36">
            <v>0.39500000000000002</v>
          </cell>
        </row>
        <row r="37">
          <cell r="AJ37">
            <v>0.36099999999999999</v>
          </cell>
        </row>
        <row r="38">
          <cell r="AJ38">
            <v>0.36799999999999999</v>
          </cell>
        </row>
        <row r="39">
          <cell r="AJ39">
            <v>0.40400000000000003</v>
          </cell>
        </row>
        <row r="40">
          <cell r="AJ40">
            <v>0.16500000000000001</v>
          </cell>
        </row>
        <row r="41">
          <cell r="AJ41">
            <v>0.20899999999999999</v>
          </cell>
        </row>
        <row r="42">
          <cell r="AJ42">
            <v>0.20100000000000001</v>
          </cell>
        </row>
        <row r="43">
          <cell r="AJ43">
            <v>0.54800000000000004</v>
          </cell>
        </row>
        <row r="44">
          <cell r="AJ44">
            <v>0.54200000000000004</v>
          </cell>
        </row>
        <row r="45">
          <cell r="AJ45">
            <v>0.249</v>
          </cell>
        </row>
        <row r="46">
          <cell r="AJ46">
            <v>0.218</v>
          </cell>
        </row>
        <row r="47">
          <cell r="AJ47">
            <v>0.26400000000000001</v>
          </cell>
        </row>
        <row r="48">
          <cell r="AJ48">
            <v>0.20100000000000001</v>
          </cell>
        </row>
        <row r="49">
          <cell r="AJ49">
            <v>0.188</v>
          </cell>
        </row>
        <row r="50">
          <cell r="AJ50">
            <v>0.2</v>
          </cell>
        </row>
        <row r="51">
          <cell r="AJ51">
            <v>0.23</v>
          </cell>
        </row>
        <row r="52">
          <cell r="AJ52">
            <v>0.23699999999999999</v>
          </cell>
        </row>
        <row r="53">
          <cell r="AJ53">
            <v>0.159</v>
          </cell>
        </row>
        <row r="54">
          <cell r="AJ54">
            <v>0.379</v>
          </cell>
        </row>
        <row r="55">
          <cell r="AJ55">
            <v>0.13900000000000001</v>
          </cell>
        </row>
        <row r="56">
          <cell r="AJ56">
            <v>0.122</v>
          </cell>
        </row>
        <row r="57">
          <cell r="AJ57">
            <v>0.17799999999999999</v>
          </cell>
        </row>
        <row r="58">
          <cell r="AJ58">
            <v>0.18</v>
          </cell>
        </row>
        <row r="59">
          <cell r="AJ59">
            <v>0.16300000000000001</v>
          </cell>
        </row>
        <row r="60">
          <cell r="AJ60">
            <v>0.21</v>
          </cell>
        </row>
        <row r="61">
          <cell r="AJ61">
            <v>0.23599999999999999</v>
          </cell>
        </row>
        <row r="62">
          <cell r="AJ62">
            <v>0.16</v>
          </cell>
        </row>
        <row r="63">
          <cell r="AJ63">
            <v>0.184</v>
          </cell>
        </row>
        <row r="64">
          <cell r="AJ64">
            <v>0.16400000000000001</v>
          </cell>
        </row>
        <row r="65">
          <cell r="AJ65">
            <v>0.38</v>
          </cell>
        </row>
        <row r="66">
          <cell r="AJ66">
            <v>0.37</v>
          </cell>
        </row>
        <row r="68">
          <cell r="AJ68">
            <v>0.224</v>
          </cell>
        </row>
        <row r="69">
          <cell r="AJ69">
            <v>0.44</v>
          </cell>
        </row>
        <row r="70">
          <cell r="AJ70">
            <v>0.44</v>
          </cell>
        </row>
        <row r="71">
          <cell r="AJ71">
            <v>0.19800000000000001</v>
          </cell>
        </row>
        <row r="72">
          <cell r="AJ72">
            <v>0.2</v>
          </cell>
        </row>
        <row r="73">
          <cell r="AJ73">
            <v>0.2</v>
          </cell>
        </row>
        <row r="74">
          <cell r="AJ74">
            <v>0.17399999999999999</v>
          </cell>
        </row>
        <row r="75">
          <cell r="AJ75">
            <v>0.21299999999999999</v>
          </cell>
        </row>
        <row r="85">
          <cell r="AJ85">
            <v>5.1999999999999998E-2</v>
          </cell>
        </row>
        <row r="86">
          <cell r="AJ86">
            <v>0.105</v>
          </cell>
        </row>
        <row r="87">
          <cell r="AJ87">
            <v>0.33</v>
          </cell>
        </row>
        <row r="88">
          <cell r="AJ88">
            <v>0.32100000000000001</v>
          </cell>
        </row>
        <row r="89">
          <cell r="AJ89">
            <v>0.36799999999999999</v>
          </cell>
        </row>
        <row r="90">
          <cell r="AJ90">
            <v>0.33600000000000002</v>
          </cell>
        </row>
        <row r="91">
          <cell r="AJ91">
            <v>0.38100000000000001</v>
          </cell>
        </row>
        <row r="92">
          <cell r="AJ92">
            <v>0.36</v>
          </cell>
        </row>
        <row r="93">
          <cell r="AJ93">
            <v>0.33500000000000002</v>
          </cell>
        </row>
        <row r="94">
          <cell r="AJ94">
            <v>0.30199999999999999</v>
          </cell>
        </row>
        <row r="95">
          <cell r="AJ95">
            <v>0.318</v>
          </cell>
        </row>
        <row r="96">
          <cell r="AJ96">
            <v>0.314</v>
          </cell>
        </row>
        <row r="97">
          <cell r="AJ97">
            <v>0.37</v>
          </cell>
        </row>
        <row r="98">
          <cell r="AJ98">
            <v>0.39</v>
          </cell>
        </row>
        <row r="99">
          <cell r="AJ99">
            <v>0.36899999999999999</v>
          </cell>
        </row>
      </sheetData>
      <sheetData sheetId="3">
        <row r="4">
          <cell r="BA4">
            <v>0.747</v>
          </cell>
        </row>
        <row r="5">
          <cell r="BA5">
            <v>0.79600000000000004</v>
          </cell>
        </row>
        <row r="6">
          <cell r="BA6">
            <v>0.78100000000000003</v>
          </cell>
        </row>
        <row r="7">
          <cell r="BA7">
            <v>1.349</v>
          </cell>
        </row>
        <row r="8">
          <cell r="BA8">
            <v>0.56899999999999995</v>
          </cell>
        </row>
        <row r="10">
          <cell r="BA10">
            <v>0.52700000000000002</v>
          </cell>
        </row>
        <row r="11">
          <cell r="BA11">
            <v>0.83</v>
          </cell>
        </row>
        <row r="12">
          <cell r="BA12">
            <v>0.53300000000000003</v>
          </cell>
        </row>
        <row r="13">
          <cell r="BA13">
            <v>0.87</v>
          </cell>
        </row>
        <row r="14">
          <cell r="BA14">
            <v>0.88200000000000001</v>
          </cell>
        </row>
        <row r="15">
          <cell r="BA15">
            <v>0.86199999999999999</v>
          </cell>
        </row>
        <row r="16">
          <cell r="BA16">
            <v>0.63</v>
          </cell>
        </row>
        <row r="17">
          <cell r="BA17">
            <v>0.85199999999999998</v>
          </cell>
        </row>
        <row r="18">
          <cell r="BA18">
            <v>0.70799999999999996</v>
          </cell>
        </row>
        <row r="19">
          <cell r="BA19">
            <v>0.77</v>
          </cell>
        </row>
        <row r="20">
          <cell r="BA20">
            <v>0.65300000000000002</v>
          </cell>
        </row>
        <row r="21">
          <cell r="BA21">
            <v>0.85299999999999998</v>
          </cell>
        </row>
        <row r="22">
          <cell r="BA22">
            <v>8.3000000000000004E-2</v>
          </cell>
        </row>
        <row r="23">
          <cell r="BA23">
            <v>9.1999999999999998E-2</v>
          </cell>
        </row>
        <row r="24">
          <cell r="BA24">
            <v>7.4999999999999997E-2</v>
          </cell>
        </row>
        <row r="25">
          <cell r="BA25">
            <v>0.109</v>
          </cell>
        </row>
        <row r="26">
          <cell r="BA26">
            <v>8.2000000000000003E-2</v>
          </cell>
        </row>
        <row r="27">
          <cell r="BA27">
            <v>0.10299999999999999</v>
          </cell>
        </row>
        <row r="28">
          <cell r="BA28">
            <v>0.36899999999999999</v>
          </cell>
        </row>
        <row r="29">
          <cell r="BA29">
            <v>0.33900000000000002</v>
          </cell>
        </row>
        <row r="30">
          <cell r="BA30">
            <v>0.33600000000000002</v>
          </cell>
        </row>
        <row r="31">
          <cell r="BA31">
            <v>0.35799999999999998</v>
          </cell>
        </row>
        <row r="32">
          <cell r="BA32">
            <v>0.33600000000000002</v>
          </cell>
        </row>
        <row r="33">
          <cell r="BA33">
            <v>0.24099999999999999</v>
          </cell>
        </row>
        <row r="34">
          <cell r="BA34">
            <v>0.151</v>
          </cell>
        </row>
        <row r="35">
          <cell r="BA35">
            <v>0.26700000000000002</v>
          </cell>
        </row>
        <row r="40">
          <cell r="BA40">
            <v>0.36699999999999999</v>
          </cell>
        </row>
        <row r="41">
          <cell r="BA41">
            <v>0.26900000000000002</v>
          </cell>
        </row>
        <row r="42">
          <cell r="BA42">
            <v>0.26700000000000002</v>
          </cell>
        </row>
        <row r="43">
          <cell r="BA43">
            <v>0.91100000000000003</v>
          </cell>
        </row>
        <row r="44">
          <cell r="BA44">
            <v>0.57399999999999995</v>
          </cell>
        </row>
        <row r="46">
          <cell r="BA46">
            <v>1.57</v>
          </cell>
        </row>
        <row r="47">
          <cell r="BA47">
            <v>0.70899999999999996</v>
          </cell>
        </row>
        <row r="50">
          <cell r="BA50">
            <v>0.67400000000000004</v>
          </cell>
        </row>
        <row r="51">
          <cell r="BA51">
            <v>0.81799999999999995</v>
          </cell>
        </row>
        <row r="52">
          <cell r="BA52">
            <v>0.41499999999999998</v>
          </cell>
        </row>
        <row r="53">
          <cell r="BA53">
            <v>0.434</v>
          </cell>
        </row>
        <row r="54">
          <cell r="BA54">
            <v>0.48199999999999998</v>
          </cell>
        </row>
        <row r="56">
          <cell r="BA56">
            <v>0.16700000000000001</v>
          </cell>
        </row>
        <row r="57">
          <cell r="BA57">
            <v>0.379</v>
          </cell>
        </row>
        <row r="58">
          <cell r="BA58">
            <v>0.55400000000000005</v>
          </cell>
        </row>
        <row r="59">
          <cell r="BA59">
            <v>0.79800000000000004</v>
          </cell>
        </row>
        <row r="60">
          <cell r="BA60">
            <v>0.58199999999999996</v>
          </cell>
        </row>
        <row r="61">
          <cell r="BA61">
            <v>0.65600000000000003</v>
          </cell>
        </row>
        <row r="62">
          <cell r="BA62">
            <v>0.47299999999999998</v>
          </cell>
        </row>
        <row r="63">
          <cell r="BA63">
            <v>0.46600000000000003</v>
          </cell>
        </row>
        <row r="64">
          <cell r="BA64">
            <v>0.71299999999999997</v>
          </cell>
        </row>
        <row r="65">
          <cell r="BA65">
            <v>0.89400000000000002</v>
          </cell>
        </row>
        <row r="66">
          <cell r="BA66">
            <v>1.7350000000000001</v>
          </cell>
        </row>
        <row r="67">
          <cell r="BA67">
            <v>0.69399999999999995</v>
          </cell>
        </row>
        <row r="68">
          <cell r="BA68">
            <v>0.41699999999999998</v>
          </cell>
        </row>
        <row r="69">
          <cell r="BA69">
            <v>0.872</v>
          </cell>
        </row>
        <row r="70">
          <cell r="BA70">
            <v>0.88900000000000001</v>
          </cell>
        </row>
        <row r="71">
          <cell r="BA71">
            <v>0.74399999999999999</v>
          </cell>
        </row>
        <row r="72">
          <cell r="BA72">
            <v>1.79</v>
          </cell>
        </row>
        <row r="73">
          <cell r="BA73">
            <v>1.4119999999999999</v>
          </cell>
        </row>
        <row r="74">
          <cell r="BA74">
            <v>1.681</v>
          </cell>
        </row>
        <row r="75">
          <cell r="BA75">
            <v>0.93</v>
          </cell>
        </row>
        <row r="76">
          <cell r="BA76">
            <v>1.5289999999999999</v>
          </cell>
        </row>
        <row r="77">
          <cell r="BA77">
            <v>0.874</v>
          </cell>
        </row>
        <row r="78">
          <cell r="BA78">
            <v>0.67600000000000005</v>
          </cell>
        </row>
        <row r="79">
          <cell r="BA79">
            <v>0.997</v>
          </cell>
        </row>
        <row r="80">
          <cell r="BA80">
            <v>1.603</v>
          </cell>
        </row>
        <row r="81">
          <cell r="BA81">
            <v>1.56</v>
          </cell>
        </row>
        <row r="82">
          <cell r="BA82">
            <v>0.96399999999999997</v>
          </cell>
        </row>
        <row r="83">
          <cell r="BA83">
            <v>0.68100000000000005</v>
          </cell>
        </row>
        <row r="84">
          <cell r="BA84">
            <v>0.61899999999999999</v>
          </cell>
        </row>
        <row r="85">
          <cell r="BA85">
            <v>0.32700000000000001</v>
          </cell>
        </row>
        <row r="86">
          <cell r="BA86">
            <v>0.39300000000000002</v>
          </cell>
        </row>
        <row r="87">
          <cell r="BA87">
            <v>0.40400000000000003</v>
          </cell>
        </row>
        <row r="88">
          <cell r="BA88">
            <v>0.52300000000000002</v>
          </cell>
        </row>
        <row r="89">
          <cell r="BA89">
            <v>0.39800000000000002</v>
          </cell>
        </row>
        <row r="90">
          <cell r="BA90">
            <v>0.499</v>
          </cell>
        </row>
        <row r="91">
          <cell r="BA91">
            <v>0.36</v>
          </cell>
        </row>
        <row r="93">
          <cell r="BA93">
            <v>0.79100000000000004</v>
          </cell>
        </row>
        <row r="94">
          <cell r="BA94">
            <v>0.94</v>
          </cell>
        </row>
        <row r="95">
          <cell r="BA95">
            <v>0.999</v>
          </cell>
        </row>
        <row r="96">
          <cell r="BA96">
            <v>0.83599999999999997</v>
          </cell>
        </row>
        <row r="97">
          <cell r="BA97">
            <v>1.0049999999999999</v>
          </cell>
        </row>
        <row r="98">
          <cell r="BA98">
            <v>1.3089999999999999</v>
          </cell>
        </row>
        <row r="99">
          <cell r="BA99">
            <v>0.59599999999999997</v>
          </cell>
        </row>
      </sheetData>
      <sheetData sheetId="4">
        <row r="5">
          <cell r="V5">
            <v>2.1000000000000001E-2</v>
          </cell>
        </row>
        <row r="6">
          <cell r="V6">
            <v>1.2E-2</v>
          </cell>
        </row>
        <row r="7">
          <cell r="V7">
            <v>2.4E-2</v>
          </cell>
        </row>
        <row r="8">
          <cell r="V8">
            <v>2.3E-2</v>
          </cell>
        </row>
        <row r="9">
          <cell r="V9">
            <v>2.8000000000000001E-2</v>
          </cell>
        </row>
        <row r="10">
          <cell r="V10">
            <v>2.1999999999999999E-2</v>
          </cell>
        </row>
        <row r="11">
          <cell r="V11">
            <v>2.5000000000000001E-2</v>
          </cell>
        </row>
        <row r="13">
          <cell r="V13">
            <v>2.7E-2</v>
          </cell>
        </row>
        <row r="14">
          <cell r="V14">
            <v>2.7E-2</v>
          </cell>
        </row>
        <row r="15">
          <cell r="V15">
            <v>1.7000000000000001E-2</v>
          </cell>
        </row>
        <row r="16">
          <cell r="V16">
            <v>2.1999999999999999E-2</v>
          </cell>
        </row>
        <row r="17">
          <cell r="V17">
            <v>2.1000000000000001E-2</v>
          </cell>
        </row>
        <row r="18">
          <cell r="V18">
            <v>4.9000000000000002E-2</v>
          </cell>
        </row>
        <row r="19">
          <cell r="V19">
            <v>0.02</v>
          </cell>
        </row>
        <row r="20">
          <cell r="V20">
            <v>0.03</v>
          </cell>
        </row>
        <row r="21">
          <cell r="V21">
            <v>0.02</v>
          </cell>
        </row>
        <row r="22">
          <cell r="V22">
            <v>2.8000000000000001E-2</v>
          </cell>
        </row>
        <row r="30">
          <cell r="V30">
            <v>0.01</v>
          </cell>
        </row>
        <row r="31">
          <cell r="V31">
            <v>8.9999999999999993E-3</v>
          </cell>
        </row>
        <row r="32">
          <cell r="V32">
            <v>1.7000000000000001E-2</v>
          </cell>
        </row>
        <row r="33">
          <cell r="V33">
            <v>2.3E-2</v>
          </cell>
        </row>
        <row r="35">
          <cell r="V35">
            <v>7.0000000000000001E-3</v>
          </cell>
        </row>
        <row r="36">
          <cell r="V36">
            <v>6.0000000000000001E-3</v>
          </cell>
        </row>
        <row r="37">
          <cell r="V37">
            <v>5.0000000000000001E-3</v>
          </cell>
        </row>
        <row r="38">
          <cell r="V38">
            <v>1.2999999999999999E-2</v>
          </cell>
        </row>
        <row r="39">
          <cell r="V39">
            <v>1.9E-2</v>
          </cell>
        </row>
        <row r="41">
          <cell r="V41">
            <v>2.1999999999999999E-2</v>
          </cell>
        </row>
        <row r="43">
          <cell r="V43">
            <v>2.1999999999999999E-2</v>
          </cell>
        </row>
        <row r="44">
          <cell r="V44">
            <v>8.9999999999999993E-3</v>
          </cell>
        </row>
        <row r="45">
          <cell r="V45">
            <v>8.0000000000000002E-3</v>
          </cell>
        </row>
        <row r="47">
          <cell r="V47">
            <v>1.2999999999999999E-2</v>
          </cell>
        </row>
        <row r="49">
          <cell r="V49">
            <v>2.3E-2</v>
          </cell>
        </row>
        <row r="51">
          <cell r="V51">
            <v>3.7999999999999999E-2</v>
          </cell>
        </row>
        <row r="52">
          <cell r="V52">
            <v>2.1999999999999999E-2</v>
          </cell>
        </row>
        <row r="53">
          <cell r="V53">
            <v>2.3E-2</v>
          </cell>
        </row>
        <row r="54">
          <cell r="V54">
            <v>1.7999999999999999E-2</v>
          </cell>
        </row>
        <row r="55">
          <cell r="V55">
            <v>2.3E-2</v>
          </cell>
        </row>
        <row r="60">
          <cell r="V60">
            <v>1.7000000000000001E-2</v>
          </cell>
        </row>
        <row r="61">
          <cell r="V61">
            <v>2.1000000000000001E-2</v>
          </cell>
        </row>
        <row r="62">
          <cell r="V62">
            <v>2.3E-2</v>
          </cell>
        </row>
        <row r="63">
          <cell r="V63">
            <v>2.5999999999999999E-2</v>
          </cell>
        </row>
        <row r="65">
          <cell r="V65">
            <v>1.9E-2</v>
          </cell>
        </row>
        <row r="66">
          <cell r="V66">
            <v>1.9E-2</v>
          </cell>
        </row>
        <row r="68">
          <cell r="V68">
            <v>2.3E-2</v>
          </cell>
        </row>
        <row r="69">
          <cell r="V69">
            <v>1.4E-2</v>
          </cell>
        </row>
        <row r="70">
          <cell r="V70">
            <v>1.4E-2</v>
          </cell>
        </row>
        <row r="74">
          <cell r="V74">
            <v>4.9000000000000002E-2</v>
          </cell>
        </row>
        <row r="75">
          <cell r="V75">
            <v>2.7E-2</v>
          </cell>
        </row>
        <row r="84">
          <cell r="V84">
            <v>5.8999999999999997E-2</v>
          </cell>
        </row>
        <row r="85">
          <cell r="V85">
            <v>5.1999999999999998E-2</v>
          </cell>
        </row>
        <row r="86">
          <cell r="V86">
            <v>2.5000000000000001E-2</v>
          </cell>
        </row>
        <row r="87">
          <cell r="V87">
            <v>1.0999999999999999E-2</v>
          </cell>
        </row>
        <row r="88">
          <cell r="V88">
            <v>1.4E-2</v>
          </cell>
        </row>
        <row r="89">
          <cell r="V89">
            <v>1.6E-2</v>
          </cell>
        </row>
        <row r="90">
          <cell r="V90">
            <v>1.7000000000000001E-2</v>
          </cell>
        </row>
        <row r="91">
          <cell r="V91">
            <v>1.6E-2</v>
          </cell>
        </row>
        <row r="92">
          <cell r="V92">
            <v>1.4999999999999999E-2</v>
          </cell>
        </row>
        <row r="93">
          <cell r="V93">
            <v>1.2E-2</v>
          </cell>
        </row>
        <row r="94">
          <cell r="V94">
            <v>1.2E-2</v>
          </cell>
        </row>
        <row r="95">
          <cell r="V95">
            <v>1.0999999999999999E-2</v>
          </cell>
        </row>
        <row r="96">
          <cell r="V96">
            <v>1.2999999999999999E-2</v>
          </cell>
        </row>
        <row r="97">
          <cell r="V97">
            <v>1.4999999999999999E-2</v>
          </cell>
        </row>
        <row r="98">
          <cell r="V98">
            <v>1.4E-2</v>
          </cell>
        </row>
        <row r="99">
          <cell r="V99">
            <v>1.2E-2</v>
          </cell>
        </row>
      </sheetData>
      <sheetData sheetId="5">
        <row r="3">
          <cell r="L3">
            <v>0.25800000000000001</v>
          </cell>
        </row>
        <row r="4">
          <cell r="L4">
            <v>0.33500000000000002</v>
          </cell>
        </row>
        <row r="5">
          <cell r="L5">
            <v>0.26300000000000001</v>
          </cell>
        </row>
        <row r="6">
          <cell r="L6">
            <v>0.36099999999999999</v>
          </cell>
        </row>
        <row r="7">
          <cell r="L7">
            <v>0.38700000000000001</v>
          </cell>
        </row>
        <row r="8">
          <cell r="L8">
            <v>0.26500000000000001</v>
          </cell>
          <cell r="O8">
            <v>3.3000000000000002E-2</v>
          </cell>
        </row>
        <row r="9">
          <cell r="L9">
            <v>0.35799999999999998</v>
          </cell>
        </row>
        <row r="10">
          <cell r="L10">
            <v>0.33900000000000002</v>
          </cell>
        </row>
        <row r="11">
          <cell r="L11">
            <v>0.58799999999999997</v>
          </cell>
        </row>
        <row r="12">
          <cell r="L12">
            <v>0.186</v>
          </cell>
          <cell r="O12">
            <v>3.3000000000000002E-2</v>
          </cell>
        </row>
        <row r="13">
          <cell r="L13">
            <v>0.19600000000000001</v>
          </cell>
          <cell r="O13">
            <v>3.4000000000000002E-2</v>
          </cell>
        </row>
        <row r="14">
          <cell r="L14">
            <v>0.186</v>
          </cell>
          <cell r="O14">
            <v>3.3000000000000002E-2</v>
          </cell>
        </row>
        <row r="15">
          <cell r="L15">
            <v>0.436</v>
          </cell>
        </row>
        <row r="16">
          <cell r="L16">
            <v>0.19900000000000001</v>
          </cell>
        </row>
        <row r="17">
          <cell r="L17">
            <v>0.63300000000000001</v>
          </cell>
        </row>
        <row r="18">
          <cell r="L18">
            <v>0.44</v>
          </cell>
        </row>
        <row r="19">
          <cell r="L19">
            <v>0.27100000000000002</v>
          </cell>
          <cell r="O19">
            <v>3.3000000000000002E-2</v>
          </cell>
        </row>
        <row r="20">
          <cell r="L20">
            <v>0.56999999999999995</v>
          </cell>
        </row>
        <row r="21">
          <cell r="L21">
            <v>0.60199999999999998</v>
          </cell>
        </row>
        <row r="22">
          <cell r="L22">
            <v>0.34799999999999998</v>
          </cell>
        </row>
        <row r="23">
          <cell r="L23">
            <v>0.40600000000000003</v>
          </cell>
        </row>
        <row r="24">
          <cell r="L24">
            <v>0.32100000000000001</v>
          </cell>
        </row>
        <row r="25">
          <cell r="L25">
            <v>0.23899999999999999</v>
          </cell>
          <cell r="O25">
            <v>2.9000000000000001E-2</v>
          </cell>
        </row>
        <row r="26">
          <cell r="L26">
            <v>0.30499999999999999</v>
          </cell>
          <cell r="O26">
            <v>3.3000000000000002E-2</v>
          </cell>
        </row>
        <row r="27">
          <cell r="L27">
            <v>0.308</v>
          </cell>
          <cell r="O27">
            <v>3.7999999999999999E-2</v>
          </cell>
        </row>
        <row r="28">
          <cell r="L28">
            <v>0.38400000000000001</v>
          </cell>
          <cell r="O28">
            <v>3.5000000000000003E-2</v>
          </cell>
        </row>
        <row r="29">
          <cell r="L29">
            <v>0.38600000000000001</v>
          </cell>
          <cell r="O29">
            <v>3.5000000000000003E-2</v>
          </cell>
        </row>
        <row r="30">
          <cell r="L30">
            <v>0.38300000000000001</v>
          </cell>
        </row>
        <row r="31">
          <cell r="L31">
            <v>0.38300000000000001</v>
          </cell>
        </row>
      </sheetData>
      <sheetData sheetId="6">
        <row r="10">
          <cell r="I10">
            <v>0.69599999999999995</v>
          </cell>
        </row>
        <row r="11">
          <cell r="I11">
            <v>0.65400000000000003</v>
          </cell>
        </row>
        <row r="12">
          <cell r="I12">
            <v>0.65400000000000003</v>
          </cell>
        </row>
        <row r="13">
          <cell r="I13">
            <v>0.65400000000000003</v>
          </cell>
        </row>
        <row r="14">
          <cell r="I14">
            <v>0.65400000000000003</v>
          </cell>
        </row>
        <row r="15">
          <cell r="I15">
            <v>0.65400000000000003</v>
          </cell>
        </row>
        <row r="17">
          <cell r="I17">
            <v>0.40300000000000002</v>
          </cell>
        </row>
        <row r="18">
          <cell r="I18">
            <v>0.40100000000000002</v>
          </cell>
        </row>
        <row r="19">
          <cell r="I19">
            <v>0.41099999999999998</v>
          </cell>
        </row>
        <row r="20">
          <cell r="I20">
            <v>0.44600000000000001</v>
          </cell>
        </row>
        <row r="21">
          <cell r="I21">
            <v>0.41</v>
          </cell>
        </row>
        <row r="22">
          <cell r="I22">
            <v>0.27100000000000002</v>
          </cell>
        </row>
        <row r="23">
          <cell r="I23">
            <v>0.41099999999999998</v>
          </cell>
        </row>
        <row r="24">
          <cell r="I24">
            <v>0.41</v>
          </cell>
        </row>
        <row r="25">
          <cell r="I25">
            <v>0.76</v>
          </cell>
        </row>
        <row r="26">
          <cell r="I26">
            <v>0.39300000000000002</v>
          </cell>
        </row>
        <row r="27">
          <cell r="I27">
            <v>0.45200000000000001</v>
          </cell>
        </row>
        <row r="28">
          <cell r="I28">
            <v>0.39500000000000002</v>
          </cell>
        </row>
        <row r="29">
          <cell r="I29">
            <v>0.29199999999999998</v>
          </cell>
        </row>
        <row r="30">
          <cell r="I30">
            <v>0.38300000000000001</v>
          </cell>
        </row>
        <row r="31">
          <cell r="I31">
            <v>0.47099999999999997</v>
          </cell>
        </row>
        <row r="32">
          <cell r="I32">
            <v>0.442</v>
          </cell>
        </row>
        <row r="33">
          <cell r="I33">
            <v>0.71499999999999997</v>
          </cell>
        </row>
        <row r="34">
          <cell r="I34">
            <v>0.40600000000000003</v>
          </cell>
        </row>
        <row r="35">
          <cell r="I35">
            <v>0.39800000000000002</v>
          </cell>
        </row>
        <row r="36">
          <cell r="I36">
            <v>0.40200000000000002</v>
          </cell>
        </row>
        <row r="37">
          <cell r="I37">
            <v>0.432</v>
          </cell>
        </row>
        <row r="38">
          <cell r="I38">
            <v>0.39800000000000002</v>
          </cell>
        </row>
        <row r="39">
          <cell r="I39">
            <v>0.35899999999999999</v>
          </cell>
        </row>
        <row r="40">
          <cell r="I40">
            <v>0.41699999999999998</v>
          </cell>
        </row>
        <row r="41">
          <cell r="I41">
            <v>0.49299999999999999</v>
          </cell>
        </row>
        <row r="42">
          <cell r="I42">
            <v>0.33300000000000002</v>
          </cell>
        </row>
        <row r="43">
          <cell r="I43">
            <v>8.1000000000000003E-2</v>
          </cell>
        </row>
        <row r="44">
          <cell r="I44">
            <v>3.7999999999999999E-2</v>
          </cell>
        </row>
        <row r="45">
          <cell r="I45">
            <v>2.9000000000000001E-2</v>
          </cell>
        </row>
        <row r="46">
          <cell r="I46">
            <v>0.498</v>
          </cell>
        </row>
        <row r="47">
          <cell r="I47">
            <v>0.36799999999999999</v>
          </cell>
        </row>
        <row r="48">
          <cell r="I48">
            <v>0.378</v>
          </cell>
        </row>
        <row r="49">
          <cell r="I49">
            <v>0.19600000000000001</v>
          </cell>
        </row>
        <row r="50">
          <cell r="I50">
            <v>0.95599999999999996</v>
          </cell>
        </row>
        <row r="52">
          <cell r="I52">
            <v>2.1000000000000001E-2</v>
          </cell>
        </row>
        <row r="53">
          <cell r="I53">
            <v>0.32700000000000001</v>
          </cell>
        </row>
        <row r="54">
          <cell r="I54">
            <v>0.60799999999999998</v>
          </cell>
        </row>
        <row r="55">
          <cell r="I55">
            <v>0.28199999999999997</v>
          </cell>
        </row>
        <row r="56">
          <cell r="I56">
            <v>3.7999999999999999E-2</v>
          </cell>
        </row>
        <row r="57">
          <cell r="I57">
            <v>0.68700000000000006</v>
          </cell>
        </row>
        <row r="58">
          <cell r="I58">
            <v>0.57999999999999996</v>
          </cell>
        </row>
        <row r="59">
          <cell r="I59">
            <v>0.312</v>
          </cell>
        </row>
        <row r="60">
          <cell r="I60">
            <v>0.33500000000000002</v>
          </cell>
        </row>
        <row r="61">
          <cell r="I61">
            <v>0.28499999999999998</v>
          </cell>
        </row>
        <row r="62">
          <cell r="I62">
            <v>0.435</v>
          </cell>
        </row>
        <row r="63">
          <cell r="I63">
            <v>0.53500000000000003</v>
          </cell>
        </row>
        <row r="64">
          <cell r="I64">
            <v>0.57999999999999996</v>
          </cell>
        </row>
        <row r="65">
          <cell r="I65">
            <v>0.40799999999999997</v>
          </cell>
        </row>
        <row r="66">
          <cell r="I66">
            <v>0.33500000000000002</v>
          </cell>
        </row>
        <row r="67">
          <cell r="I67">
            <v>0.33</v>
          </cell>
        </row>
        <row r="68">
          <cell r="I68">
            <v>0.39</v>
          </cell>
        </row>
        <row r="69">
          <cell r="I69">
            <v>0.56100000000000005</v>
          </cell>
        </row>
        <row r="70">
          <cell r="I70">
            <v>1.1100000000000001</v>
          </cell>
        </row>
        <row r="71">
          <cell r="I71">
            <v>0.52100000000000002</v>
          </cell>
        </row>
        <row r="72">
          <cell r="I72">
            <v>0.35199999999999998</v>
          </cell>
        </row>
        <row r="73">
          <cell r="I73">
            <v>0.34799999999999998</v>
          </cell>
        </row>
        <row r="74">
          <cell r="I74">
            <v>0.43</v>
          </cell>
        </row>
        <row r="75">
          <cell r="I75">
            <v>0.79600000000000004</v>
          </cell>
        </row>
        <row r="76">
          <cell r="I76">
            <v>0.36099999999999999</v>
          </cell>
        </row>
        <row r="77">
          <cell r="I77">
            <v>0.70599999999999996</v>
          </cell>
        </row>
        <row r="78">
          <cell r="I78">
            <v>0.34699999999999998</v>
          </cell>
        </row>
        <row r="79">
          <cell r="I79">
            <v>0.46500000000000002</v>
          </cell>
        </row>
        <row r="80">
          <cell r="I80">
            <v>0.433</v>
          </cell>
        </row>
        <row r="81">
          <cell r="I81">
            <v>0.63300000000000001</v>
          </cell>
        </row>
        <row r="82">
          <cell r="I82">
            <v>0.72299999999999998</v>
          </cell>
        </row>
        <row r="83">
          <cell r="I83">
            <v>0.71</v>
          </cell>
        </row>
        <row r="84">
          <cell r="I84">
            <v>0.871</v>
          </cell>
        </row>
        <row r="85">
          <cell r="I85">
            <v>0.874</v>
          </cell>
        </row>
        <row r="86">
          <cell r="I86">
            <v>0.61599999999999999</v>
          </cell>
        </row>
        <row r="87">
          <cell r="I87">
            <v>0.94899999999999995</v>
          </cell>
        </row>
        <row r="88">
          <cell r="I88">
            <v>0.98</v>
          </cell>
        </row>
        <row r="89">
          <cell r="I89">
            <v>0.38500000000000001</v>
          </cell>
        </row>
        <row r="90">
          <cell r="I90">
            <v>0.374</v>
          </cell>
        </row>
        <row r="91">
          <cell r="I91">
            <v>0.40300000000000002</v>
          </cell>
        </row>
        <row r="92">
          <cell r="I92">
            <v>0.435</v>
          </cell>
        </row>
        <row r="93">
          <cell r="I93">
            <v>0.38200000000000001</v>
          </cell>
        </row>
        <row r="94">
          <cell r="I94">
            <v>0.442</v>
          </cell>
        </row>
        <row r="95">
          <cell r="I95">
            <v>0.439</v>
          </cell>
        </row>
        <row r="96">
          <cell r="I96">
            <v>0.69899999999999995</v>
          </cell>
        </row>
        <row r="97">
          <cell r="I97">
            <v>1.0009999999999999</v>
          </cell>
        </row>
        <row r="98">
          <cell r="I98">
            <v>0.308</v>
          </cell>
        </row>
        <row r="99">
          <cell r="I99">
            <v>0.30599999999999999</v>
          </cell>
        </row>
        <row r="100">
          <cell r="I100">
            <v>0.93400000000000005</v>
          </cell>
        </row>
        <row r="101">
          <cell r="I101">
            <v>0.68200000000000005</v>
          </cell>
        </row>
        <row r="102">
          <cell r="I102">
            <v>1.052</v>
          </cell>
        </row>
        <row r="103">
          <cell r="I103">
            <v>0.83899999999999997</v>
          </cell>
        </row>
        <row r="104">
          <cell r="I104">
            <v>0.57099999999999995</v>
          </cell>
        </row>
      </sheetData>
      <sheetData sheetId="7">
        <row r="3">
          <cell r="R3">
            <v>0.13300000000000001</v>
          </cell>
        </row>
        <row r="4">
          <cell r="R4">
            <v>0.13500000000000001</v>
          </cell>
        </row>
        <row r="5">
          <cell r="R5">
            <v>0.112</v>
          </cell>
        </row>
        <row r="6">
          <cell r="R6">
            <v>0.13400000000000001</v>
          </cell>
        </row>
        <row r="7">
          <cell r="R7">
            <v>0.13800000000000001</v>
          </cell>
        </row>
        <row r="8">
          <cell r="R8">
            <v>3.6999999999999998E-2</v>
          </cell>
        </row>
        <row r="9">
          <cell r="R9">
            <v>8.5999999999999993E-2</v>
          </cell>
        </row>
        <row r="10">
          <cell r="R10">
            <v>3.2000000000000001E-2</v>
          </cell>
        </row>
        <row r="11">
          <cell r="R11">
            <v>3.5999999999999997E-2</v>
          </cell>
        </row>
        <row r="12">
          <cell r="R12">
            <v>3.5999999999999997E-2</v>
          </cell>
        </row>
        <row r="13">
          <cell r="R13">
            <v>6.0999999999999999E-2</v>
          </cell>
        </row>
        <row r="14">
          <cell r="R14">
            <v>3.4000000000000002E-2</v>
          </cell>
        </row>
        <row r="15">
          <cell r="R15">
            <v>8.2000000000000003E-2</v>
          </cell>
        </row>
        <row r="16">
          <cell r="R16">
            <v>3.4000000000000002E-2</v>
          </cell>
        </row>
        <row r="17">
          <cell r="R17">
            <v>3.1E-2</v>
          </cell>
        </row>
        <row r="18">
          <cell r="R18">
            <v>3.1E-2</v>
          </cell>
        </row>
        <row r="19">
          <cell r="R19">
            <v>0.03</v>
          </cell>
        </row>
        <row r="20">
          <cell r="R20">
            <v>9.1999999999999998E-2</v>
          </cell>
        </row>
        <row r="21">
          <cell r="R21">
            <v>3.9E-2</v>
          </cell>
        </row>
        <row r="22">
          <cell r="R22">
            <v>9.1999999999999998E-2</v>
          </cell>
        </row>
        <row r="23">
          <cell r="R23">
            <v>2.8000000000000001E-2</v>
          </cell>
        </row>
        <row r="24">
          <cell r="R24">
            <v>3.7999999999999999E-2</v>
          </cell>
        </row>
        <row r="25">
          <cell r="R25">
            <v>4.2000000000000003E-2</v>
          </cell>
        </row>
        <row r="26">
          <cell r="R26">
            <v>0.06</v>
          </cell>
        </row>
        <row r="27">
          <cell r="R27">
            <v>2.7E-2</v>
          </cell>
        </row>
        <row r="28">
          <cell r="R28">
            <v>3.5000000000000003E-2</v>
          </cell>
        </row>
        <row r="29">
          <cell r="R29">
            <v>2.7E-2</v>
          </cell>
        </row>
        <row r="30">
          <cell r="R30">
            <v>2.8000000000000001E-2</v>
          </cell>
        </row>
        <row r="31">
          <cell r="R31">
            <v>2.8000000000000001E-2</v>
          </cell>
        </row>
        <row r="32">
          <cell r="R32">
            <v>2.5000000000000001E-2</v>
          </cell>
        </row>
        <row r="33">
          <cell r="R33">
            <v>0.03</v>
          </cell>
        </row>
        <row r="34">
          <cell r="R34">
            <v>2.8000000000000001E-2</v>
          </cell>
        </row>
        <row r="35">
          <cell r="R35">
            <v>6.3E-2</v>
          </cell>
        </row>
        <row r="36">
          <cell r="R36">
            <v>9.5000000000000001E-2</v>
          </cell>
        </row>
        <row r="37">
          <cell r="R37">
            <v>7.4999999999999997E-2</v>
          </cell>
        </row>
        <row r="38">
          <cell r="R38">
            <v>0.1</v>
          </cell>
        </row>
        <row r="39">
          <cell r="R39">
            <v>5.0000000000000001E-3</v>
          </cell>
        </row>
        <row r="40">
          <cell r="R40">
            <v>5.0000000000000001E-3</v>
          </cell>
        </row>
        <row r="41">
          <cell r="R41">
            <v>5.0000000000000001E-3</v>
          </cell>
        </row>
        <row r="42">
          <cell r="R42">
            <v>7.0000000000000001E-3</v>
          </cell>
        </row>
        <row r="43">
          <cell r="R43">
            <v>5.0000000000000001E-3</v>
          </cell>
        </row>
        <row r="44">
          <cell r="R44">
            <v>0.1</v>
          </cell>
        </row>
        <row r="45">
          <cell r="R45">
            <v>8.8999999999999996E-2</v>
          </cell>
        </row>
        <row r="46">
          <cell r="R46">
            <v>7.5999999999999998E-2</v>
          </cell>
        </row>
        <row r="47">
          <cell r="R47">
            <v>0.20100000000000001</v>
          </cell>
        </row>
        <row r="48">
          <cell r="R48">
            <v>0.128</v>
          </cell>
        </row>
        <row r="49">
          <cell r="R49">
            <v>0.108</v>
          </cell>
        </row>
        <row r="50">
          <cell r="R50">
            <v>0.11700000000000001</v>
          </cell>
        </row>
        <row r="51">
          <cell r="R51">
            <v>7.8E-2</v>
          </cell>
        </row>
        <row r="52">
          <cell r="R52">
            <v>3.3000000000000002E-2</v>
          </cell>
        </row>
        <row r="53">
          <cell r="R53">
            <v>3.5000000000000003E-2</v>
          </cell>
        </row>
        <row r="54">
          <cell r="R54">
            <v>3.1E-2</v>
          </cell>
        </row>
        <row r="55">
          <cell r="R55">
            <v>3.2000000000000001E-2</v>
          </cell>
        </row>
        <row r="56">
          <cell r="R56">
            <v>2.8000000000000001E-2</v>
          </cell>
        </row>
        <row r="57">
          <cell r="R57">
            <v>1.7000000000000001E-2</v>
          </cell>
        </row>
        <row r="58">
          <cell r="R58">
            <v>3.5999999999999997E-2</v>
          </cell>
        </row>
        <row r="59">
          <cell r="R59">
            <v>4.2000000000000003E-2</v>
          </cell>
        </row>
        <row r="60">
          <cell r="R60">
            <v>2.3E-2</v>
          </cell>
        </row>
        <row r="61">
          <cell r="R61">
            <v>0.03</v>
          </cell>
        </row>
        <row r="62">
          <cell r="R62">
            <v>0.121</v>
          </cell>
        </row>
        <row r="63">
          <cell r="R63">
            <v>5.0999999999999997E-2</v>
          </cell>
        </row>
        <row r="64">
          <cell r="R64">
            <v>2.3E-2</v>
          </cell>
        </row>
        <row r="65">
          <cell r="R65">
            <v>0.10199999999999999</v>
          </cell>
        </row>
        <row r="66">
          <cell r="R66">
            <v>4.5999999999999999E-2</v>
          </cell>
        </row>
        <row r="67">
          <cell r="R67">
            <v>0.10100000000000001</v>
          </cell>
        </row>
        <row r="68">
          <cell r="R68">
            <v>2.4E-2</v>
          </cell>
        </row>
        <row r="69">
          <cell r="R69">
            <v>8.0000000000000002E-3</v>
          </cell>
        </row>
        <row r="70">
          <cell r="R70">
            <v>3.9E-2</v>
          </cell>
        </row>
        <row r="71">
          <cell r="R71">
            <v>2.5999999999999999E-2</v>
          </cell>
        </row>
        <row r="72">
          <cell r="R72">
            <v>2.9000000000000001E-2</v>
          </cell>
        </row>
        <row r="73">
          <cell r="R73">
            <v>5.5E-2</v>
          </cell>
        </row>
        <row r="74">
          <cell r="R74">
            <v>0.10299999999999999</v>
          </cell>
        </row>
        <row r="75">
          <cell r="R75">
            <v>0.104</v>
          </cell>
        </row>
        <row r="76">
          <cell r="R76">
            <v>1.7000000000000001E-2</v>
          </cell>
        </row>
        <row r="77">
          <cell r="R77">
            <v>3.9E-2</v>
          </cell>
        </row>
        <row r="78">
          <cell r="R78">
            <v>0.11799999999999999</v>
          </cell>
        </row>
        <row r="79">
          <cell r="R79">
            <v>2.8000000000000001E-2</v>
          </cell>
        </row>
        <row r="80">
          <cell r="R80">
            <v>0.06</v>
          </cell>
        </row>
        <row r="81">
          <cell r="R81">
            <v>1.7000000000000001E-2</v>
          </cell>
        </row>
        <row r="82">
          <cell r="R82">
            <v>2.9000000000000001E-2</v>
          </cell>
        </row>
        <row r="83">
          <cell r="R83">
            <v>2.8000000000000001E-2</v>
          </cell>
        </row>
        <row r="84">
          <cell r="R84">
            <v>4.4999999999999998E-2</v>
          </cell>
        </row>
        <row r="85">
          <cell r="R85">
            <v>4.2999999999999997E-2</v>
          </cell>
        </row>
        <row r="86">
          <cell r="R86">
            <v>2.8000000000000001E-2</v>
          </cell>
        </row>
        <row r="87">
          <cell r="R87">
            <v>2.8000000000000001E-2</v>
          </cell>
        </row>
        <row r="88">
          <cell r="R88">
            <v>4.4999999999999998E-2</v>
          </cell>
        </row>
        <row r="89">
          <cell r="R89">
            <v>0.13400000000000001</v>
          </cell>
        </row>
        <row r="90">
          <cell r="R90">
            <v>3.4000000000000002E-2</v>
          </cell>
        </row>
        <row r="91">
          <cell r="R91">
            <v>4.3999999999999997E-2</v>
          </cell>
        </row>
        <row r="92">
          <cell r="R92">
            <v>4.4999999999999998E-2</v>
          </cell>
        </row>
        <row r="93">
          <cell r="R93">
            <v>5.3999999999999999E-2</v>
          </cell>
        </row>
        <row r="94">
          <cell r="R94">
            <v>4.9000000000000002E-2</v>
          </cell>
        </row>
        <row r="95">
          <cell r="R95">
            <v>3.4000000000000002E-2</v>
          </cell>
        </row>
        <row r="96">
          <cell r="R96">
            <v>0.04</v>
          </cell>
        </row>
        <row r="97">
          <cell r="R97">
            <v>3.2000000000000001E-2</v>
          </cell>
        </row>
      </sheetData>
      <sheetData sheetId="8">
        <row r="16">
          <cell r="H16">
            <v>1.4999999999999999E-2</v>
          </cell>
        </row>
        <row r="17">
          <cell r="H17">
            <v>3.9E-2</v>
          </cell>
        </row>
        <row r="18">
          <cell r="H18">
            <v>6.3E-2</v>
          </cell>
        </row>
        <row r="19">
          <cell r="H19">
            <v>6.8000000000000005E-2</v>
          </cell>
        </row>
        <row r="20">
          <cell r="H20">
            <v>8.3000000000000004E-2</v>
          </cell>
        </row>
        <row r="21">
          <cell r="H21">
            <v>9.8000000000000004E-2</v>
          </cell>
        </row>
        <row r="22">
          <cell r="H22">
            <v>4.2000000000000003E-2</v>
          </cell>
        </row>
        <row r="23">
          <cell r="H23">
            <v>2.9000000000000001E-2</v>
          </cell>
        </row>
        <row r="24">
          <cell r="H24">
            <v>9.8000000000000004E-2</v>
          </cell>
        </row>
        <row r="25">
          <cell r="H25">
            <v>7.4999999999999997E-2</v>
          </cell>
        </row>
        <row r="26">
          <cell r="H26">
            <v>7.4999999999999997E-2</v>
          </cell>
        </row>
        <row r="27">
          <cell r="H27">
            <v>0.02</v>
          </cell>
        </row>
        <row r="28">
          <cell r="H28">
            <v>0.06</v>
          </cell>
        </row>
        <row r="29">
          <cell r="H29">
            <v>2.9000000000000001E-2</v>
          </cell>
        </row>
        <row r="30">
          <cell r="H30">
            <v>1.7999999999999999E-2</v>
          </cell>
        </row>
        <row r="31">
          <cell r="H31">
            <v>7.4999999999999997E-2</v>
          </cell>
        </row>
        <row r="32">
          <cell r="H32">
            <v>4.5999999999999999E-2</v>
          </cell>
        </row>
        <row r="33">
          <cell r="H33">
            <v>8.7999999999999995E-2</v>
          </cell>
        </row>
        <row r="34">
          <cell r="H34">
            <v>0.114</v>
          </cell>
        </row>
        <row r="35">
          <cell r="H35">
            <v>5.3999999999999999E-2</v>
          </cell>
        </row>
        <row r="36">
          <cell r="H36">
            <v>0.06</v>
          </cell>
        </row>
        <row r="37">
          <cell r="H37">
            <v>0.06</v>
          </cell>
        </row>
        <row r="38">
          <cell r="H38">
            <v>6.2E-2</v>
          </cell>
        </row>
        <row r="39">
          <cell r="H39">
            <v>0.06</v>
          </cell>
        </row>
        <row r="40">
          <cell r="H40">
            <v>0.06</v>
          </cell>
        </row>
        <row r="41">
          <cell r="H41">
            <v>5.7000000000000002E-2</v>
          </cell>
        </row>
        <row r="42">
          <cell r="H42">
            <v>3.0000000000000001E-3</v>
          </cell>
        </row>
        <row r="46">
          <cell r="H46">
            <v>8.1000000000000003E-2</v>
          </cell>
        </row>
        <row r="47">
          <cell r="H47">
            <v>7.1999999999999995E-2</v>
          </cell>
        </row>
        <row r="48">
          <cell r="H48">
            <v>6.9000000000000006E-2</v>
          </cell>
        </row>
        <row r="49">
          <cell r="H49">
            <v>1.9E-2</v>
          </cell>
        </row>
        <row r="50">
          <cell r="H50">
            <v>2.3E-2</v>
          </cell>
        </row>
        <row r="53">
          <cell r="H53">
            <v>4.2000000000000003E-2</v>
          </cell>
        </row>
        <row r="54">
          <cell r="H54">
            <v>2.5999999999999999E-2</v>
          </cell>
        </row>
        <row r="57">
          <cell r="H57">
            <v>5.6000000000000001E-2</v>
          </cell>
        </row>
        <row r="58">
          <cell r="H58">
            <v>9.5000000000000001E-2</v>
          </cell>
        </row>
        <row r="59">
          <cell r="H59">
            <v>3.4000000000000002E-2</v>
          </cell>
        </row>
        <row r="60">
          <cell r="H60">
            <v>3.6999999999999998E-2</v>
          </cell>
        </row>
        <row r="61">
          <cell r="H61">
            <v>3.1E-2</v>
          </cell>
        </row>
        <row r="62">
          <cell r="H62">
            <v>1.4999999999999999E-2</v>
          </cell>
        </row>
        <row r="63">
          <cell r="H63">
            <v>1.7999999999999999E-2</v>
          </cell>
        </row>
        <row r="64">
          <cell r="H64">
            <v>4.2999999999999997E-2</v>
          </cell>
        </row>
        <row r="65">
          <cell r="H65">
            <v>0.08</v>
          </cell>
        </row>
        <row r="66">
          <cell r="H66">
            <v>4.1000000000000002E-2</v>
          </cell>
        </row>
        <row r="67">
          <cell r="H67">
            <v>5.8000000000000003E-2</v>
          </cell>
        </row>
        <row r="68">
          <cell r="H68">
            <v>2.5999999999999999E-2</v>
          </cell>
        </row>
        <row r="69">
          <cell r="H69">
            <v>7.0000000000000007E-2</v>
          </cell>
        </row>
        <row r="70">
          <cell r="H70">
            <v>6.7000000000000004E-2</v>
          </cell>
        </row>
        <row r="71">
          <cell r="H71">
            <v>8.3000000000000004E-2</v>
          </cell>
        </row>
        <row r="72">
          <cell r="H72">
            <v>4.2999999999999997E-2</v>
          </cell>
        </row>
        <row r="73">
          <cell r="H73">
            <v>1.7999999999999999E-2</v>
          </cell>
        </row>
        <row r="74">
          <cell r="H74">
            <v>4.2000000000000003E-2</v>
          </cell>
        </row>
        <row r="75">
          <cell r="H75">
            <v>7.5999999999999998E-2</v>
          </cell>
        </row>
        <row r="76">
          <cell r="H76">
            <v>2.9000000000000001E-2</v>
          </cell>
        </row>
        <row r="77">
          <cell r="H77">
            <v>6.6000000000000003E-2</v>
          </cell>
        </row>
        <row r="78">
          <cell r="H78">
            <v>1.4E-2</v>
          </cell>
        </row>
        <row r="79">
          <cell r="H79">
            <v>0.129</v>
          </cell>
        </row>
        <row r="80">
          <cell r="H80">
            <v>0.128</v>
          </cell>
        </row>
        <row r="81">
          <cell r="H81">
            <v>4.2000000000000003E-2</v>
          </cell>
        </row>
        <row r="82">
          <cell r="H82">
            <v>3.5000000000000003E-2</v>
          </cell>
        </row>
        <row r="83">
          <cell r="H83">
            <v>0.06</v>
          </cell>
        </row>
        <row r="84">
          <cell r="H84">
            <v>5.2999999999999999E-2</v>
          </cell>
        </row>
        <row r="85">
          <cell r="H85">
            <v>6.8000000000000005E-2</v>
          </cell>
        </row>
        <row r="86">
          <cell r="H86">
            <v>8.2000000000000003E-2</v>
          </cell>
        </row>
        <row r="87">
          <cell r="H87">
            <v>8.8999999999999996E-2</v>
          </cell>
        </row>
        <row r="88">
          <cell r="H88">
            <v>4.2999999999999997E-2</v>
          </cell>
        </row>
        <row r="89">
          <cell r="H89">
            <v>3.5000000000000003E-2</v>
          </cell>
        </row>
        <row r="90">
          <cell r="H90">
            <v>1.7999999999999999E-2</v>
          </cell>
        </row>
        <row r="91">
          <cell r="H91">
            <v>5.1999999999999998E-2</v>
          </cell>
        </row>
        <row r="92">
          <cell r="H92">
            <v>4.9000000000000002E-2</v>
          </cell>
        </row>
        <row r="93">
          <cell r="H93">
            <v>4.4999999999999998E-2</v>
          </cell>
        </row>
        <row r="94">
          <cell r="H94">
            <v>4.5999999999999999E-2</v>
          </cell>
        </row>
        <row r="95">
          <cell r="H95">
            <v>5.1999999999999998E-2</v>
          </cell>
        </row>
        <row r="97">
          <cell r="H97">
            <v>3.1E-2</v>
          </cell>
        </row>
        <row r="98">
          <cell r="H98">
            <v>2.5999999999999999E-2</v>
          </cell>
        </row>
        <row r="99">
          <cell r="H99">
            <v>2.5999999999999999E-2</v>
          </cell>
        </row>
        <row r="100">
          <cell r="H100">
            <v>7.6999999999999999E-2</v>
          </cell>
        </row>
        <row r="101">
          <cell r="H101">
            <v>5.8999999999999997E-2</v>
          </cell>
        </row>
        <row r="102">
          <cell r="H102">
            <v>4.2000000000000003E-2</v>
          </cell>
        </row>
        <row r="103">
          <cell r="H103">
            <v>3.4000000000000002E-2</v>
          </cell>
        </row>
        <row r="104">
          <cell r="H104">
            <v>4.2999999999999997E-2</v>
          </cell>
        </row>
        <row r="105">
          <cell r="H105">
            <v>6.0999999999999999E-2</v>
          </cell>
        </row>
      </sheetData>
      <sheetData sheetId="9">
        <row r="4">
          <cell r="AT4">
            <v>0.18</v>
          </cell>
        </row>
        <row r="5">
          <cell r="AT5">
            <v>0.11799999999999999</v>
          </cell>
        </row>
        <row r="6">
          <cell r="AT6">
            <v>9.0999999999999998E-2</v>
          </cell>
        </row>
        <row r="7">
          <cell r="AT7">
            <v>0.17699999999999999</v>
          </cell>
        </row>
        <row r="8">
          <cell r="AT8">
            <v>0.09</v>
          </cell>
        </row>
        <row r="9">
          <cell r="AT9">
            <v>0.11799999999999999</v>
          </cell>
        </row>
        <row r="10">
          <cell r="AT10">
            <v>7.9000000000000001E-2</v>
          </cell>
        </row>
        <row r="11">
          <cell r="AT11">
            <v>0.09</v>
          </cell>
        </row>
        <row r="12">
          <cell r="AT12">
            <v>6.5000000000000002E-2</v>
          </cell>
        </row>
        <row r="13">
          <cell r="AT13">
            <v>0.113</v>
          </cell>
        </row>
        <row r="14">
          <cell r="AT14">
            <v>9.2999999999999999E-2</v>
          </cell>
        </row>
        <row r="15">
          <cell r="AT15">
            <v>6.9000000000000006E-2</v>
          </cell>
        </row>
        <row r="16">
          <cell r="AT16">
            <v>8.3000000000000004E-2</v>
          </cell>
        </row>
        <row r="17">
          <cell r="AT17">
            <v>0.10299999999999999</v>
          </cell>
        </row>
        <row r="18">
          <cell r="AT18">
            <v>0.115</v>
          </cell>
        </row>
        <row r="19">
          <cell r="AT19">
            <v>0.12</v>
          </cell>
        </row>
        <row r="20">
          <cell r="AT20">
            <v>9.9000000000000005E-2</v>
          </cell>
        </row>
        <row r="21">
          <cell r="AT21">
            <v>0.14000000000000001</v>
          </cell>
        </row>
        <row r="22">
          <cell r="AT22">
            <v>3.4000000000000002E-2</v>
          </cell>
        </row>
        <row r="23">
          <cell r="AT23">
            <v>3.4000000000000002E-2</v>
          </cell>
        </row>
        <row r="24">
          <cell r="AT24">
            <v>2.8000000000000001E-2</v>
          </cell>
        </row>
        <row r="26">
          <cell r="AT26">
            <v>3.3000000000000002E-2</v>
          </cell>
        </row>
        <row r="27">
          <cell r="AT27">
            <v>3.6999999999999998E-2</v>
          </cell>
        </row>
        <row r="28">
          <cell r="AT28">
            <v>0.104</v>
          </cell>
        </row>
        <row r="29">
          <cell r="AT29">
            <v>9.0999999999999998E-2</v>
          </cell>
        </row>
        <row r="30">
          <cell r="AT30">
            <v>7.3999999999999996E-2</v>
          </cell>
        </row>
        <row r="31">
          <cell r="AT31">
            <v>8.6999999999999994E-2</v>
          </cell>
        </row>
        <row r="32">
          <cell r="AT32">
            <v>8.6999999999999994E-2</v>
          </cell>
        </row>
        <row r="33">
          <cell r="AT33">
            <v>4.1000000000000002E-2</v>
          </cell>
        </row>
        <row r="34">
          <cell r="AT34">
            <v>3.9E-2</v>
          </cell>
        </row>
        <row r="35">
          <cell r="AT35">
            <v>5.8999999999999997E-2</v>
          </cell>
        </row>
        <row r="40">
          <cell r="AT40">
            <v>2.9000000000000001E-2</v>
          </cell>
        </row>
        <row r="41">
          <cell r="AT41">
            <v>2.1000000000000001E-2</v>
          </cell>
        </row>
        <row r="42">
          <cell r="AT42">
            <v>1.9E-2</v>
          </cell>
        </row>
        <row r="43">
          <cell r="AT43">
            <v>0.14099999999999999</v>
          </cell>
        </row>
        <row r="44">
          <cell r="AT44">
            <v>0.08</v>
          </cell>
        </row>
        <row r="46">
          <cell r="AT46">
            <v>0.26500000000000001</v>
          </cell>
        </row>
        <row r="47">
          <cell r="AT47">
            <v>0.17899999999999999</v>
          </cell>
        </row>
        <row r="50">
          <cell r="AT50">
            <v>8.7999999999999995E-2</v>
          </cell>
        </row>
        <row r="51">
          <cell r="AT51">
            <v>0.107</v>
          </cell>
        </row>
        <row r="52">
          <cell r="AT52">
            <v>8.3000000000000004E-2</v>
          </cell>
        </row>
        <row r="53">
          <cell r="AT53">
            <v>8.2000000000000003E-2</v>
          </cell>
        </row>
        <row r="54">
          <cell r="AT54">
            <v>8.5000000000000006E-2</v>
          </cell>
        </row>
        <row r="56">
          <cell r="AT56">
            <v>4.9000000000000002E-2</v>
          </cell>
        </row>
        <row r="57">
          <cell r="AT57">
            <v>9.2999999999999999E-2</v>
          </cell>
        </row>
        <row r="58">
          <cell r="AT58">
            <v>7.9000000000000001E-2</v>
          </cell>
        </row>
        <row r="59">
          <cell r="AT59">
            <v>7.0999999999999994E-2</v>
          </cell>
        </row>
        <row r="60">
          <cell r="AT60">
            <v>7.8E-2</v>
          </cell>
        </row>
        <row r="61">
          <cell r="AT61">
            <v>0.122</v>
          </cell>
        </row>
        <row r="62">
          <cell r="AT62">
            <v>6.7000000000000004E-2</v>
          </cell>
        </row>
        <row r="63">
          <cell r="AT63">
            <v>8.4000000000000005E-2</v>
          </cell>
        </row>
        <row r="64">
          <cell r="AT64">
            <v>5.7000000000000002E-2</v>
          </cell>
        </row>
        <row r="65">
          <cell r="AT65">
            <v>9.0999999999999998E-2</v>
          </cell>
        </row>
        <row r="66">
          <cell r="AT66">
            <v>0.33</v>
          </cell>
        </row>
        <row r="67">
          <cell r="AT67">
            <v>0.11799999999999999</v>
          </cell>
        </row>
        <row r="68">
          <cell r="AT68">
            <v>5.3999999999999999E-2</v>
          </cell>
        </row>
        <row r="69">
          <cell r="AT69">
            <v>0.16200000000000001</v>
          </cell>
        </row>
        <row r="70">
          <cell r="AT70">
            <v>0.13900000000000001</v>
          </cell>
        </row>
        <row r="71">
          <cell r="AT71">
            <v>8.5999999999999993E-2</v>
          </cell>
        </row>
        <row r="72">
          <cell r="AT72">
            <v>0.13100000000000001</v>
          </cell>
        </row>
        <row r="73">
          <cell r="AT73">
            <v>0.26200000000000001</v>
          </cell>
        </row>
        <row r="74">
          <cell r="AT74">
            <v>7.5999999999999998E-2</v>
          </cell>
        </row>
        <row r="75">
          <cell r="AT75">
            <v>0.09</v>
          </cell>
        </row>
        <row r="76">
          <cell r="AT76">
            <v>0.17299999999999999</v>
          </cell>
        </row>
        <row r="77">
          <cell r="AT77">
            <v>0.14599999999999999</v>
          </cell>
        </row>
        <row r="78">
          <cell r="AT78">
            <v>0.11</v>
          </cell>
        </row>
        <row r="79">
          <cell r="AT79">
            <v>8.6999999999999994E-2</v>
          </cell>
        </row>
        <row r="80">
          <cell r="AT80">
            <v>0.11</v>
          </cell>
        </row>
        <row r="81">
          <cell r="AT81">
            <v>0.13400000000000001</v>
          </cell>
        </row>
        <row r="82">
          <cell r="AT82">
            <v>7.0999999999999994E-2</v>
          </cell>
        </row>
        <row r="83">
          <cell r="AT83">
            <v>9.4E-2</v>
          </cell>
        </row>
        <row r="84">
          <cell r="AT84">
            <v>0.13800000000000001</v>
          </cell>
        </row>
        <row r="85">
          <cell r="AT85">
            <v>7.6999999999999999E-2</v>
          </cell>
        </row>
        <row r="86">
          <cell r="AT86">
            <v>9.8000000000000004E-2</v>
          </cell>
        </row>
        <row r="87">
          <cell r="AT87">
            <v>9.7000000000000003E-2</v>
          </cell>
        </row>
        <row r="88">
          <cell r="AT88">
            <v>7.6999999999999999E-2</v>
          </cell>
        </row>
        <row r="89">
          <cell r="AT89">
            <v>0.11</v>
          </cell>
        </row>
        <row r="90">
          <cell r="AT90">
            <v>9.6000000000000002E-2</v>
          </cell>
        </row>
        <row r="91">
          <cell r="AT91">
            <v>5.7000000000000002E-2</v>
          </cell>
        </row>
        <row r="93">
          <cell r="AT93">
            <v>0.1</v>
          </cell>
        </row>
        <row r="94">
          <cell r="AT94">
            <v>0.30499999999999999</v>
          </cell>
        </row>
        <row r="95">
          <cell r="AT95">
            <v>0.59</v>
          </cell>
        </row>
        <row r="96">
          <cell r="AT96">
            <v>0.23100000000000001</v>
          </cell>
        </row>
        <row r="97">
          <cell r="AT97">
            <v>0.13600000000000001</v>
          </cell>
        </row>
        <row r="98">
          <cell r="AT98">
            <v>0.21099999999999999</v>
          </cell>
        </row>
        <row r="99">
          <cell r="AT99">
            <v>0.40899999999999997</v>
          </cell>
        </row>
      </sheetData>
      <sheetData sheetId="10">
        <row r="2">
          <cell r="F2">
            <v>0.496</v>
          </cell>
        </row>
        <row r="3">
          <cell r="F3">
            <v>0.92900000000000005</v>
          </cell>
        </row>
        <row r="4">
          <cell r="F4">
            <v>0.95299999999999996</v>
          </cell>
        </row>
        <row r="5">
          <cell r="F5">
            <v>0.98</v>
          </cell>
        </row>
        <row r="6">
          <cell r="F6">
            <v>0.70799999999999996</v>
          </cell>
        </row>
        <row r="7">
          <cell r="F7">
            <v>0.83299999999999996</v>
          </cell>
        </row>
        <row r="8">
          <cell r="F8">
            <v>1.052</v>
          </cell>
        </row>
        <row r="9">
          <cell r="F9">
            <v>0.92200000000000004</v>
          </cell>
        </row>
        <row r="10">
          <cell r="F10">
            <v>0.80600000000000005</v>
          </cell>
        </row>
        <row r="11">
          <cell r="F11">
            <v>1.056</v>
          </cell>
        </row>
        <row r="12">
          <cell r="F12">
            <v>0.81200000000000006</v>
          </cell>
        </row>
        <row r="13">
          <cell r="F13">
            <v>1.0669999999999999</v>
          </cell>
        </row>
        <row r="14">
          <cell r="F14">
            <v>0.92200000000000004</v>
          </cell>
        </row>
        <row r="15">
          <cell r="F15">
            <v>1.048</v>
          </cell>
        </row>
        <row r="16">
          <cell r="F16">
            <v>0.92200000000000004</v>
          </cell>
        </row>
        <row r="17">
          <cell r="F17">
            <v>0.47199999999999998</v>
          </cell>
        </row>
        <row r="18">
          <cell r="F18">
            <v>0.66</v>
          </cell>
        </row>
        <row r="19">
          <cell r="F19">
            <v>0.86</v>
          </cell>
        </row>
        <row r="20">
          <cell r="F20">
            <v>1.157</v>
          </cell>
        </row>
        <row r="21">
          <cell r="F21">
            <v>0.65</v>
          </cell>
        </row>
        <row r="22">
          <cell r="F22">
            <v>0.754</v>
          </cell>
        </row>
        <row r="23">
          <cell r="F23">
            <v>0.55600000000000005</v>
          </cell>
        </row>
        <row r="24">
          <cell r="F24">
            <v>1.429</v>
          </cell>
        </row>
        <row r="25">
          <cell r="F25">
            <v>0.78900000000000003</v>
          </cell>
        </row>
        <row r="26">
          <cell r="F26">
            <v>1.746</v>
          </cell>
        </row>
        <row r="27">
          <cell r="F27">
            <v>1.163</v>
          </cell>
        </row>
        <row r="28">
          <cell r="F28">
            <v>1.351</v>
          </cell>
        </row>
        <row r="29">
          <cell r="F29">
            <v>0.95199999999999996</v>
          </cell>
        </row>
        <row r="30">
          <cell r="F30">
            <v>1.1870000000000001</v>
          </cell>
        </row>
        <row r="31">
          <cell r="F31">
            <v>1.599</v>
          </cell>
        </row>
        <row r="32">
          <cell r="F32">
            <v>1.478</v>
          </cell>
        </row>
        <row r="33">
          <cell r="F33">
            <v>0.67800000000000005</v>
          </cell>
        </row>
        <row r="34">
          <cell r="F34">
            <v>0.85</v>
          </cell>
        </row>
        <row r="35">
          <cell r="F35">
            <v>0.749</v>
          </cell>
        </row>
        <row r="36">
          <cell r="F36">
            <v>0.70099999999999996</v>
          </cell>
        </row>
        <row r="37">
          <cell r="F37">
            <v>0.754</v>
          </cell>
        </row>
        <row r="38">
          <cell r="F38">
            <v>1.3129999999999999</v>
          </cell>
        </row>
        <row r="39">
          <cell r="F39">
            <v>1.8</v>
          </cell>
        </row>
        <row r="40">
          <cell r="F40">
            <v>1.679</v>
          </cell>
        </row>
        <row r="41">
          <cell r="F41">
            <v>0.58799999999999997</v>
          </cell>
        </row>
        <row r="42">
          <cell r="F42">
            <v>1.143</v>
          </cell>
        </row>
        <row r="43">
          <cell r="F43">
            <v>0.503</v>
          </cell>
        </row>
        <row r="44">
          <cell r="F44">
            <v>0.83599999999999997</v>
          </cell>
        </row>
        <row r="45">
          <cell r="F45">
            <v>0.40600000000000003</v>
          </cell>
        </row>
        <row r="46">
          <cell r="F46">
            <v>0.88300000000000001</v>
          </cell>
        </row>
        <row r="47">
          <cell r="F47">
            <v>0.318</v>
          </cell>
        </row>
        <row r="48">
          <cell r="F48">
            <v>0.78300000000000003</v>
          </cell>
        </row>
        <row r="49">
          <cell r="F49">
            <v>0.27100000000000002</v>
          </cell>
        </row>
        <row r="50">
          <cell r="F50">
            <v>0.70299999999999996</v>
          </cell>
        </row>
        <row r="51">
          <cell r="F51">
            <v>0.38600000000000001</v>
          </cell>
        </row>
        <row r="52">
          <cell r="F52">
            <v>0.55100000000000005</v>
          </cell>
        </row>
        <row r="53">
          <cell r="F53">
            <v>0.67300000000000004</v>
          </cell>
        </row>
        <row r="54">
          <cell r="F54">
            <v>1.4970000000000001</v>
          </cell>
        </row>
        <row r="55">
          <cell r="F55">
            <v>1.131</v>
          </cell>
        </row>
        <row r="56">
          <cell r="F56">
            <v>0.995</v>
          </cell>
        </row>
        <row r="57">
          <cell r="F57">
            <v>0.82</v>
          </cell>
        </row>
        <row r="58">
          <cell r="F58">
            <v>0.26500000000000001</v>
          </cell>
        </row>
        <row r="59">
          <cell r="F59">
            <v>0.77900000000000003</v>
          </cell>
        </row>
        <row r="60">
          <cell r="F60">
            <v>1.083</v>
          </cell>
        </row>
        <row r="61">
          <cell r="F61">
            <v>0.374</v>
          </cell>
        </row>
        <row r="62">
          <cell r="F62">
            <v>0.38200000000000001</v>
          </cell>
        </row>
        <row r="63">
          <cell r="F63">
            <v>0.41799999999999998</v>
          </cell>
        </row>
        <row r="64">
          <cell r="F64">
            <v>0.26300000000000001</v>
          </cell>
        </row>
        <row r="65">
          <cell r="F65">
            <v>0.13700000000000001</v>
          </cell>
        </row>
        <row r="66">
          <cell r="F66">
            <v>0.32700000000000001</v>
          </cell>
        </row>
        <row r="67">
          <cell r="F67">
            <v>0.34100000000000003</v>
          </cell>
        </row>
        <row r="68">
          <cell r="F68">
            <v>0.15</v>
          </cell>
        </row>
        <row r="69">
          <cell r="F69">
            <v>0.83</v>
          </cell>
        </row>
        <row r="70">
          <cell r="F70">
            <v>1.427</v>
          </cell>
        </row>
        <row r="71">
          <cell r="F71">
            <v>0.45600000000000002</v>
          </cell>
        </row>
        <row r="72">
          <cell r="F72">
            <v>0.64</v>
          </cell>
        </row>
        <row r="73">
          <cell r="F73">
            <v>0.25900000000000001</v>
          </cell>
        </row>
        <row r="74">
          <cell r="F74">
            <v>0.26100000000000001</v>
          </cell>
        </row>
        <row r="75">
          <cell r="F75">
            <v>0.85099999999999998</v>
          </cell>
        </row>
        <row r="76">
          <cell r="F76">
            <v>0.45600000000000002</v>
          </cell>
        </row>
        <row r="77">
          <cell r="F77">
            <v>1.0349999999999999</v>
          </cell>
        </row>
        <row r="78">
          <cell r="F78">
            <v>0.32500000000000001</v>
          </cell>
        </row>
        <row r="79">
          <cell r="F79">
            <v>0.66600000000000004</v>
          </cell>
        </row>
        <row r="80">
          <cell r="F80">
            <v>0.63300000000000001</v>
          </cell>
        </row>
        <row r="81">
          <cell r="F81">
            <v>0.81399999999999995</v>
          </cell>
        </row>
        <row r="82">
          <cell r="F82">
            <v>1.069</v>
          </cell>
        </row>
        <row r="83">
          <cell r="F83">
            <v>0.75900000000000001</v>
          </cell>
        </row>
        <row r="84">
          <cell r="F84">
            <v>0.84199999999999997</v>
          </cell>
        </row>
        <row r="85">
          <cell r="F85">
            <v>1.093</v>
          </cell>
        </row>
        <row r="86">
          <cell r="F86">
            <v>0.39900000000000002</v>
          </cell>
        </row>
        <row r="87">
          <cell r="F87">
            <v>0.186</v>
          </cell>
        </row>
        <row r="88">
          <cell r="F88">
            <v>0.56999999999999995</v>
          </cell>
        </row>
        <row r="89">
          <cell r="F89">
            <v>0.64600000000000002</v>
          </cell>
        </row>
        <row r="90">
          <cell r="F90">
            <v>0.92100000000000004</v>
          </cell>
        </row>
        <row r="91">
          <cell r="F91">
            <v>0.96799999999999997</v>
          </cell>
        </row>
        <row r="92">
          <cell r="F92">
            <v>0.38</v>
          </cell>
        </row>
        <row r="93">
          <cell r="F93">
            <v>0.40300000000000002</v>
          </cell>
        </row>
        <row r="94">
          <cell r="F94">
            <v>0.61</v>
          </cell>
        </row>
        <row r="95">
          <cell r="F95">
            <v>0.61199999999999999</v>
          </cell>
        </row>
        <row r="96">
          <cell r="F96">
            <v>0.52700000000000002</v>
          </cell>
        </row>
      </sheetData>
      <sheetData sheetId="11">
        <row r="4">
          <cell r="H4">
            <v>0.60499999999999998</v>
          </cell>
        </row>
        <row r="5">
          <cell r="H5">
            <v>0.60099999999999998</v>
          </cell>
        </row>
        <row r="6">
          <cell r="H6">
            <v>0.66500000000000004</v>
          </cell>
        </row>
        <row r="7">
          <cell r="H7">
            <v>0.60399999999999998</v>
          </cell>
        </row>
        <row r="8">
          <cell r="H8">
            <v>0.59499999999999997</v>
          </cell>
        </row>
        <row r="9">
          <cell r="H9">
            <v>0.46300000000000002</v>
          </cell>
        </row>
        <row r="10">
          <cell r="H10">
            <v>0.17100000000000001</v>
          </cell>
        </row>
        <row r="11">
          <cell r="H11">
            <v>0.34799999999999998</v>
          </cell>
          <cell r="I11">
            <v>0.28100000000000003</v>
          </cell>
        </row>
        <row r="12">
          <cell r="H12">
            <v>0.19800000000000001</v>
          </cell>
        </row>
        <row r="13">
          <cell r="H13">
            <v>0.26500000000000001</v>
          </cell>
        </row>
        <row r="14">
          <cell r="H14">
            <v>0.32400000000000001</v>
          </cell>
        </row>
        <row r="15">
          <cell r="H15">
            <v>0.443</v>
          </cell>
        </row>
        <row r="16">
          <cell r="H16">
            <v>0.315</v>
          </cell>
        </row>
        <row r="17">
          <cell r="H17">
            <v>0.42499999999999999</v>
          </cell>
        </row>
        <row r="18">
          <cell r="H18">
            <v>0.308</v>
          </cell>
        </row>
        <row r="19">
          <cell r="H19">
            <v>0.44500000000000001</v>
          </cell>
        </row>
        <row r="20">
          <cell r="H20">
            <v>0.47599999999999998</v>
          </cell>
        </row>
        <row r="21">
          <cell r="H21">
            <v>0.51600000000000001</v>
          </cell>
        </row>
        <row r="22">
          <cell r="H22">
            <v>0.30299999999999999</v>
          </cell>
        </row>
        <row r="23">
          <cell r="H23">
            <v>0.17699999999999999</v>
          </cell>
        </row>
        <row r="24">
          <cell r="H24">
            <v>0.27800000000000002</v>
          </cell>
          <cell r="I24">
            <v>0.75800000000000001</v>
          </cell>
        </row>
        <row r="25">
          <cell r="H25">
            <v>0.70699999999999996</v>
          </cell>
        </row>
        <row r="26">
          <cell r="H26">
            <v>0.32400000000000001</v>
          </cell>
          <cell r="I26">
            <v>0.248</v>
          </cell>
        </row>
        <row r="27">
          <cell r="H27">
            <v>0.33300000000000002</v>
          </cell>
        </row>
        <row r="28">
          <cell r="H28">
            <v>2.1999999999999999E-2</v>
          </cell>
          <cell r="I28">
            <v>0.44800000000000001</v>
          </cell>
        </row>
        <row r="29">
          <cell r="H29">
            <v>0.24399999999999999</v>
          </cell>
          <cell r="I29">
            <v>0.52400000000000002</v>
          </cell>
        </row>
        <row r="30">
          <cell r="H30">
            <v>0.29699999999999999</v>
          </cell>
          <cell r="I30">
            <v>0.28199999999999997</v>
          </cell>
        </row>
        <row r="31">
          <cell r="H31">
            <v>0.28299999999999997</v>
          </cell>
          <cell r="I31">
            <v>0.64400000000000002</v>
          </cell>
        </row>
        <row r="32">
          <cell r="H32">
            <v>0.19900000000000001</v>
          </cell>
          <cell r="I32">
            <v>0.48399999999999999</v>
          </cell>
        </row>
        <row r="33">
          <cell r="H33">
            <v>0.28499999999999998</v>
          </cell>
          <cell r="I33">
            <v>0.317</v>
          </cell>
        </row>
        <row r="34">
          <cell r="H34">
            <v>0.215</v>
          </cell>
          <cell r="I34">
            <v>0.33600000000000002</v>
          </cell>
        </row>
        <row r="35">
          <cell r="H35">
            <v>0.57399999999999995</v>
          </cell>
        </row>
        <row r="40">
          <cell r="H40">
            <v>0.11700000000000001</v>
          </cell>
        </row>
        <row r="43">
          <cell r="H43">
            <v>0.55500000000000005</v>
          </cell>
          <cell r="I43">
            <v>0.48299999999999998</v>
          </cell>
        </row>
        <row r="47">
          <cell r="H47">
            <v>0.28399999999999997</v>
          </cell>
        </row>
        <row r="48">
          <cell r="H48">
            <v>0.42099999999999999</v>
          </cell>
        </row>
        <row r="51">
          <cell r="H51">
            <v>0.755</v>
          </cell>
        </row>
        <row r="52">
          <cell r="H52">
            <v>0.185</v>
          </cell>
        </row>
        <row r="53">
          <cell r="H53">
            <v>0.378</v>
          </cell>
          <cell r="I53">
            <v>0.45400000000000001</v>
          </cell>
        </row>
        <row r="54">
          <cell r="H54">
            <v>0.13400000000000001</v>
          </cell>
          <cell r="I54">
            <v>0.45900000000000002</v>
          </cell>
        </row>
        <row r="55">
          <cell r="H55">
            <v>0.20100000000000001</v>
          </cell>
          <cell r="I55">
            <v>0.308</v>
          </cell>
        </row>
        <row r="56">
          <cell r="H56">
            <v>0.23799999999999999</v>
          </cell>
          <cell r="I56">
            <v>0.157</v>
          </cell>
        </row>
        <row r="57">
          <cell r="H57">
            <v>0.23</v>
          </cell>
          <cell r="I57">
            <v>0.47699999999999998</v>
          </cell>
        </row>
        <row r="58">
          <cell r="H58">
            <v>1.9E-2</v>
          </cell>
        </row>
        <row r="59">
          <cell r="H59">
            <v>0.312</v>
          </cell>
        </row>
        <row r="60">
          <cell r="H60">
            <v>0.23300000000000001</v>
          </cell>
        </row>
        <row r="61">
          <cell r="H61">
            <v>0.111</v>
          </cell>
          <cell r="I61">
            <v>0.49299999999999999</v>
          </cell>
        </row>
        <row r="62">
          <cell r="H62">
            <v>0.47399999999999998</v>
          </cell>
          <cell r="I62">
            <v>0.39100000000000001</v>
          </cell>
        </row>
        <row r="63">
          <cell r="H63">
            <v>0.30099999999999999</v>
          </cell>
        </row>
        <row r="64">
          <cell r="H64">
            <v>2.5999999999999999E-2</v>
          </cell>
        </row>
        <row r="65">
          <cell r="H65">
            <v>0.38300000000000001</v>
          </cell>
        </row>
        <row r="66">
          <cell r="H66">
            <v>0.16300000000000001</v>
          </cell>
        </row>
        <row r="67">
          <cell r="H67">
            <v>0.70299999999999996</v>
          </cell>
        </row>
        <row r="68">
          <cell r="H68">
            <v>0.19500000000000001</v>
          </cell>
        </row>
        <row r="69">
          <cell r="H69">
            <v>0.17299999999999999</v>
          </cell>
        </row>
        <row r="70">
          <cell r="H70">
            <v>0.56699999999999995</v>
          </cell>
        </row>
        <row r="71">
          <cell r="H71">
            <v>0.157</v>
          </cell>
        </row>
        <row r="72">
          <cell r="H72">
            <v>0.186</v>
          </cell>
          <cell r="I72">
            <v>0.23100000000000001</v>
          </cell>
        </row>
        <row r="73">
          <cell r="H73">
            <v>0.60899999999999999</v>
          </cell>
        </row>
        <row r="74">
          <cell r="H74">
            <v>0.79700000000000004</v>
          </cell>
        </row>
        <row r="75">
          <cell r="H75">
            <v>0.26500000000000001</v>
          </cell>
        </row>
        <row r="76">
          <cell r="H76">
            <v>0.26800000000000002</v>
          </cell>
        </row>
        <row r="77">
          <cell r="H77">
            <v>0.15</v>
          </cell>
        </row>
        <row r="78">
          <cell r="H78">
            <v>0.20399999999999999</v>
          </cell>
        </row>
        <row r="79">
          <cell r="H79">
            <v>0.223</v>
          </cell>
        </row>
        <row r="80">
          <cell r="H80">
            <v>0.438</v>
          </cell>
        </row>
        <row r="81">
          <cell r="H81">
            <v>0.128</v>
          </cell>
        </row>
        <row r="82">
          <cell r="H82">
            <v>4.8000000000000001E-2</v>
          </cell>
        </row>
        <row r="83">
          <cell r="H83">
            <v>0.59899999999999998</v>
          </cell>
          <cell r="I83">
            <v>0.29399999999999998</v>
          </cell>
        </row>
        <row r="84">
          <cell r="H84">
            <v>0.191</v>
          </cell>
        </row>
        <row r="85">
          <cell r="H85">
            <v>0.46</v>
          </cell>
        </row>
        <row r="86">
          <cell r="H86">
            <v>0.46200000000000002</v>
          </cell>
        </row>
        <row r="87">
          <cell r="I87">
            <v>0.40400000000000003</v>
          </cell>
        </row>
        <row r="88">
          <cell r="H88">
            <v>0.60299999999999998</v>
          </cell>
        </row>
        <row r="89">
          <cell r="H89">
            <v>0.68400000000000005</v>
          </cell>
        </row>
        <row r="91">
          <cell r="H91">
            <v>0.22900000000000001</v>
          </cell>
        </row>
        <row r="92">
          <cell r="H92">
            <v>0.34899999999999998</v>
          </cell>
          <cell r="I92">
            <v>0.35599999999999998</v>
          </cell>
        </row>
        <row r="93">
          <cell r="H93">
            <v>0.36599999999999999</v>
          </cell>
          <cell r="I93">
            <v>0.42399999999999999</v>
          </cell>
        </row>
        <row r="94">
          <cell r="H94">
            <v>0.372</v>
          </cell>
        </row>
        <row r="95">
          <cell r="H95">
            <v>0.33800000000000002</v>
          </cell>
        </row>
        <row r="96">
          <cell r="H96">
            <v>0.12</v>
          </cell>
        </row>
        <row r="97">
          <cell r="H97">
            <v>0.32900000000000001</v>
          </cell>
        </row>
        <row r="98">
          <cell r="H98">
            <v>0.20300000000000001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. Д. Самоквасова-6"/>
      <sheetName val="пров. Д. Самоквасова-5"/>
      <sheetName val="пров. Д. Самоквасова-4"/>
      <sheetName val="пров. Д. Самоквасова-3"/>
      <sheetName val="пров. Д. Самоквасова-2"/>
      <sheetName val="пров. Д. Самоквасова-1"/>
      <sheetName val="пр.Попова-12"/>
      <sheetName val="вул. Чудінова-5"/>
      <sheetName val="вул. Чудінова-4"/>
      <sheetName val="вул. Чудінова-3"/>
      <sheetName val="вул. Чудінова-2"/>
      <sheetName val="вул. Чудінова-1"/>
      <sheetName val="вул. Цiолковського-4"/>
      <sheetName val="вул. Цiолковського-2"/>
      <sheetName val="вул. Цiолковського-12"/>
      <sheetName val="вул. Цiолковського-11"/>
      <sheetName val="вул. Харківська-12"/>
      <sheetName val="вул. Харківська-10"/>
      <sheetName val="вул. Харківська-8"/>
      <sheetName val="вул. Харківська-6"/>
      <sheetName val="вул. Харківська-2"/>
      <sheetName val="вул. Текстильникiв-9а"/>
      <sheetName val="вул. Текстильникiв-9"/>
      <sheetName val="вул. Текстильникiв-8"/>
      <sheetName val="вул. Текстильникiв-6"/>
      <sheetName val="вул. Текстильникiв-41"/>
      <sheetName val="вул. Текстильникiв-4"/>
      <sheetName val="вул. Текстильникiв-39"/>
      <sheetName val="вул. Текстильникiв-34"/>
      <sheetName val="вул. Текстильникiв-33"/>
      <sheetName val="вул. Текстильникiв-31"/>
      <sheetName val="вул. Текстильникiв-3"/>
      <sheetName val="вул. Текстильникiв-25а"/>
      <sheetName val="вул. Текстильникiв-24а"/>
      <sheetName val="вул. Текстильникiв-24"/>
      <sheetName val="вул. Текстильникiв-23"/>
      <sheetName val="вул. Текстильникiв-22"/>
      <sheetName val="вул. Текстильникiв-21"/>
      <sheetName val="вул. Текстильникiв-20"/>
      <sheetName val="вул. Текстильникiв-19"/>
      <sheetName val="вул. Текстильникiв-18"/>
      <sheetName val="вул. Текстильникiв-17-43"/>
      <sheetName val="вул. Текстильникiв-16"/>
      <sheetName val="вул. Текстильникiв-15-A"/>
      <sheetName val="вул. Текстильникiв-15"/>
      <sheetName val="вул. Текстильникiв-14"/>
      <sheetName val="вул. Текстильникiв-13"/>
      <sheetName val="вул. Текстильникiв-12"/>
      <sheetName val="вул. Текстильникiв-11б"/>
      <sheetName val="вул. Текстильникiв-11а"/>
      <sheetName val="вул. Попова-31в"/>
      <sheetName val="вул. Попова-31б"/>
      <sheetName val="вул. Попова-31а"/>
      <sheetName val="вул. Попова-29а"/>
      <sheetName val="вул. Попова-19-2"/>
      <sheetName val="вул. Попова-16"/>
      <sheetName val="вул. Попова-29"/>
      <sheetName val="вул. Попова-13"/>
      <sheetName val="вул. Попова-11"/>
      <sheetName val="вул. Попова-10"/>
      <sheetName val="вул. Івана Мазепи-78а"/>
      <sheetName val="вул. Івана Мазепи-72а"/>
      <sheetName val="вул. Івана Мазепи-68б"/>
      <sheetName val="вул. Івана Мазепи-68а"/>
      <sheetName val="вул. Івана Мазепи-68"/>
      <sheetName val="вул. Заньковецької-64"/>
      <sheetName val="вул. Заньковецької-62"/>
      <sheetName val="вул. Заньковецької-60"/>
      <sheetName val="вул. Заньковецької-43"/>
      <sheetName val="вул. Заньковецької-30"/>
      <sheetName val="вул. Заньковецької-28"/>
      <sheetName val="вул. Дніпровська-35"/>
      <sheetName val="вул. Дніпровська-31"/>
      <sheetName val="вул. Дніпровська-4 "/>
      <sheetName val="вул. Дніпровська-10 "/>
      <sheetName val="вул. Дніпровська-6"/>
      <sheetName val="вул. Дніпровська-2"/>
      <sheetName val="вул.Д.Самоквасова-9"/>
      <sheetName val="вул.Д.Самоквасова-7а"/>
      <sheetName val="вул.Д.Самоквасова-7"/>
      <sheetName val="вул.Д.Самоквасова-6а"/>
      <sheetName val="вул.Д.Самоквасова-6"/>
      <sheetName val="вул.Д.Самоквасова-5"/>
      <sheetName val="вул.Д.Самоквасова-3"/>
      <sheetName val="вул.Д.Самоквасова-23"/>
      <sheetName val="вул.Д.Самоквасова-21"/>
      <sheetName val="вул.Д.Самоквасова-19"/>
      <sheetName val="вул.Д.Самоквасова-18"/>
      <sheetName val="вул.Д.Самоквасова-17"/>
      <sheetName val="вул.Д.Самоквасова-16"/>
      <sheetName val="вул.Д.Самоквасова-15"/>
      <sheetName val="вул. Д. Самоквасова-13"/>
      <sheetName val="вул. Д. Самоквасова-11"/>
      <sheetName val="вул.Д.Самоквасова-10"/>
      <sheetName val="вул.Д.Самоквасова-1"/>
      <sheetName val="17% Управителю (Форма)"/>
      <sheetName val="17% Управителю (З ПДВ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3">
          <cell r="D13">
            <v>0.60799999999999998</v>
          </cell>
          <cell r="AM13">
            <v>0</v>
          </cell>
          <cell r="AQ13">
            <v>0</v>
          </cell>
          <cell r="AR13">
            <v>0</v>
          </cell>
          <cell r="CE13">
            <v>0</v>
          </cell>
          <cell r="CN13">
            <v>0</v>
          </cell>
        </row>
        <row r="14">
          <cell r="AM14">
            <v>0</v>
          </cell>
          <cell r="AN14">
            <v>0</v>
          </cell>
          <cell r="AP14">
            <v>0</v>
          </cell>
          <cell r="AQ14">
            <v>0</v>
          </cell>
          <cell r="AR14">
            <v>0</v>
          </cell>
          <cell r="CE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</row>
        <row r="16">
          <cell r="AM16">
            <v>0</v>
          </cell>
          <cell r="AP16">
            <v>0</v>
          </cell>
          <cell r="AQ16">
            <v>0</v>
          </cell>
          <cell r="AR16">
            <v>0</v>
          </cell>
          <cell r="AY16">
            <v>0</v>
          </cell>
          <cell r="BA16">
            <v>0</v>
          </cell>
          <cell r="BG16">
            <v>0</v>
          </cell>
          <cell r="BP16">
            <v>0</v>
          </cell>
          <cell r="BQ16">
            <v>0</v>
          </cell>
          <cell r="BR16">
            <v>0</v>
          </cell>
          <cell r="BW16">
            <v>0</v>
          </cell>
          <cell r="CE16">
            <v>0</v>
          </cell>
          <cell r="CI16">
            <v>0</v>
          </cell>
          <cell r="CK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D17">
            <v>0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Y17">
            <v>0</v>
          </cell>
          <cell r="AZ17">
            <v>0</v>
          </cell>
          <cell r="BA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CE17">
            <v>0</v>
          </cell>
          <cell r="CF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CE18">
            <v>0</v>
          </cell>
          <cell r="CF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26"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V26">
            <v>5.0000000000000001E-3</v>
          </cell>
          <cell r="BA26">
            <v>0</v>
          </cell>
          <cell r="BG26">
            <v>0</v>
          </cell>
          <cell r="BI26">
            <v>0</v>
          </cell>
          <cell r="BO26">
            <v>0</v>
          </cell>
          <cell r="BP26">
            <v>0</v>
          </cell>
          <cell r="BQ26">
            <v>0</v>
          </cell>
          <cell r="CE26">
            <v>0</v>
          </cell>
          <cell r="CI26">
            <v>0</v>
          </cell>
          <cell r="CJ26">
            <v>0</v>
          </cell>
          <cell r="CK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T26">
            <v>0</v>
          </cell>
        </row>
        <row r="27">
          <cell r="BA27">
            <v>0</v>
          </cell>
          <cell r="BC27">
            <v>1E-3</v>
          </cell>
          <cell r="BF27">
            <v>1E-3</v>
          </cell>
          <cell r="BG27">
            <v>0</v>
          </cell>
          <cell r="BI27">
            <v>0</v>
          </cell>
          <cell r="BO27">
            <v>0</v>
          </cell>
          <cell r="BP27">
            <v>0</v>
          </cell>
          <cell r="BQ27">
            <v>0</v>
          </cell>
          <cell r="BS27">
            <v>1E-3</v>
          </cell>
          <cell r="BZ27">
            <v>1E-3</v>
          </cell>
          <cell r="CA27">
            <v>1E-3</v>
          </cell>
          <cell r="CC27">
            <v>1E-3</v>
          </cell>
          <cell r="CD27">
            <v>1E-3</v>
          </cell>
          <cell r="CE27">
            <v>0</v>
          </cell>
          <cell r="CI27">
            <v>0</v>
          </cell>
          <cell r="CJ27">
            <v>0</v>
          </cell>
          <cell r="CK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9"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M29">
            <v>0</v>
          </cell>
          <cell r="AQ29">
            <v>0</v>
          </cell>
          <cell r="AR29">
            <v>0</v>
          </cell>
          <cell r="CE29">
            <v>0</v>
          </cell>
          <cell r="CN29">
            <v>0</v>
          </cell>
        </row>
        <row r="31">
          <cell r="AQ31">
            <v>0</v>
          </cell>
          <cell r="AR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</row>
        <row r="43"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M43">
            <v>0</v>
          </cell>
          <cell r="AQ43">
            <v>0</v>
          </cell>
          <cell r="AR43">
            <v>0</v>
          </cell>
          <cell r="CE43">
            <v>0</v>
          </cell>
          <cell r="CN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Y44">
            <v>0</v>
          </cell>
          <cell r="AZ44">
            <v>0</v>
          </cell>
          <cell r="BA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CE44">
            <v>0</v>
          </cell>
          <cell r="CF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</row>
      </sheetData>
      <sheetData sheetId="9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DC156"/>
  <sheetViews>
    <sheetView showZeros="0" tabSelected="1" view="pageBreakPreview" topLeftCell="Q1" zoomScale="72" zoomScaleNormal="70" zoomScaleSheetLayoutView="72" zoomScalePageLayoutView="25" workbookViewId="0">
      <selection activeCell="AD5" sqref="AD5:AI6"/>
    </sheetView>
  </sheetViews>
  <sheetFormatPr defaultColWidth="9" defaultRowHeight="14.4" outlineLevelRow="1" outlineLevelCol="1" x14ac:dyDescent="0.3"/>
  <cols>
    <col min="1" max="1" width="4.77734375" style="1" customWidth="1"/>
    <col min="2" max="2" width="37.109375" style="2" customWidth="1"/>
    <col min="3" max="3" width="39.6640625" style="2" hidden="1" customWidth="1" outlineLevel="1"/>
    <col min="4" max="4" width="19.77734375" style="2" hidden="1" customWidth="1" outlineLevel="1"/>
    <col min="5" max="5" width="20.109375" style="2" hidden="1" customWidth="1" outlineLevel="1"/>
    <col min="6" max="6" width="27.88671875" style="2" hidden="1" customWidth="1" outlineLevel="1"/>
    <col min="7" max="7" width="15.77734375" style="2" hidden="1" customWidth="1" collapsed="1"/>
    <col min="8" max="8" width="16.21875" style="2" hidden="1" customWidth="1"/>
    <col min="9" max="11" width="11.33203125" style="3" customWidth="1" outlineLevel="1"/>
    <col min="12" max="102" width="11.33203125" style="2" customWidth="1" outlineLevel="1"/>
    <col min="103" max="103" width="11.33203125" style="2" customWidth="1" outlineLevel="1" collapsed="1"/>
    <col min="104" max="104" width="11.6640625" style="2" customWidth="1" outlineLevel="1"/>
    <col min="105" max="105" width="15.88671875" style="2" hidden="1" customWidth="1"/>
    <col min="106" max="106" width="15.88671875" style="4" hidden="1" customWidth="1" collapsed="1"/>
    <col min="107" max="107" width="8.88671875" style="2" hidden="1" customWidth="1" collapsed="1"/>
    <col min="108" max="16384" width="9" style="2"/>
  </cols>
  <sheetData>
    <row r="1" spans="1:107" x14ac:dyDescent="0.3">
      <c r="S1" s="159"/>
      <c r="T1" s="159"/>
      <c r="U1" s="159"/>
      <c r="V1" s="159"/>
      <c r="W1" s="159"/>
    </row>
    <row r="2" spans="1:107" ht="28.8" x14ac:dyDescent="0.55000000000000004">
      <c r="I2" s="162"/>
      <c r="J2" s="162"/>
      <c r="K2" s="162"/>
      <c r="S2" s="160"/>
      <c r="AD2" s="168" t="s">
        <v>289</v>
      </c>
      <c r="AE2" s="169"/>
      <c r="AF2" s="169"/>
      <c r="AG2" s="169"/>
      <c r="AH2" s="170"/>
    </row>
    <row r="3" spans="1:107" ht="28.8" x14ac:dyDescent="0.55000000000000004">
      <c r="I3" s="162"/>
      <c r="J3" s="162"/>
      <c r="K3" s="162"/>
      <c r="S3" s="161"/>
      <c r="AD3" s="168" t="s">
        <v>290</v>
      </c>
      <c r="AE3" s="169"/>
      <c r="AF3" s="169"/>
      <c r="AG3" s="169"/>
      <c r="AH3" s="170"/>
    </row>
    <row r="4" spans="1:107" ht="28.8" x14ac:dyDescent="0.55000000000000004">
      <c r="I4" s="162"/>
      <c r="J4" s="162"/>
      <c r="K4" s="162"/>
      <c r="L4" s="144"/>
      <c r="M4" s="144"/>
      <c r="N4" s="144"/>
      <c r="O4" s="144"/>
      <c r="P4" s="144"/>
      <c r="Q4" s="144"/>
      <c r="R4" s="144"/>
      <c r="S4" s="160"/>
      <c r="AD4" s="168" t="s">
        <v>291</v>
      </c>
      <c r="AE4" s="169"/>
      <c r="AF4" s="169"/>
      <c r="AG4" s="169"/>
      <c r="AH4" s="170"/>
      <c r="CE4" s="2" t="s">
        <v>0</v>
      </c>
    </row>
    <row r="5" spans="1:107" s="7" customFormat="1" ht="21" customHeight="1" x14ac:dyDescent="0.55000000000000004">
      <c r="A5" s="5"/>
      <c r="B5" s="6"/>
      <c r="C5" s="6"/>
      <c r="D5" s="6"/>
      <c r="E5" s="6"/>
      <c r="H5" s="146"/>
      <c r="I5" s="162"/>
      <c r="J5" s="162"/>
      <c r="K5" s="162"/>
      <c r="L5" s="146"/>
      <c r="M5" s="146"/>
      <c r="N5" s="146"/>
      <c r="O5" s="146"/>
      <c r="P5" s="146"/>
      <c r="Q5" s="146"/>
      <c r="R5" s="8"/>
      <c r="S5" s="160"/>
      <c r="AD5" s="168" t="s">
        <v>293</v>
      </c>
      <c r="AE5" s="169"/>
      <c r="AF5" s="169"/>
      <c r="AG5" s="169"/>
      <c r="DB5" s="9"/>
    </row>
    <row r="6" spans="1:107" ht="21" x14ac:dyDescent="0.4">
      <c r="B6" s="10"/>
      <c r="C6" s="10"/>
      <c r="D6" s="10"/>
      <c r="E6" s="10"/>
      <c r="H6" s="147"/>
      <c r="I6" s="162"/>
      <c r="J6" s="162"/>
      <c r="K6" s="162"/>
      <c r="L6" s="147"/>
      <c r="M6" s="147"/>
      <c r="N6" s="147"/>
      <c r="O6" s="147"/>
      <c r="P6" s="147"/>
      <c r="Q6" s="147"/>
      <c r="S6" s="160"/>
      <c r="T6" s="160"/>
      <c r="U6" s="160"/>
      <c r="V6" s="160"/>
      <c r="W6" s="160"/>
    </row>
    <row r="7" spans="1:107" ht="21" x14ac:dyDescent="0.4">
      <c r="B7" s="10"/>
      <c r="C7" s="10"/>
      <c r="D7" s="10"/>
      <c r="E7" s="10"/>
      <c r="H7" s="147"/>
      <c r="I7" s="162"/>
      <c r="J7" s="162"/>
      <c r="K7" s="162"/>
      <c r="L7" s="147"/>
      <c r="M7" s="147"/>
      <c r="N7" s="147"/>
      <c r="O7" s="147"/>
      <c r="P7" s="147"/>
      <c r="Q7" s="147"/>
      <c r="S7" s="160"/>
      <c r="T7" s="160"/>
      <c r="U7" s="160"/>
      <c r="V7" s="160"/>
      <c r="W7" s="160"/>
    </row>
    <row r="8" spans="1:107" ht="30.6" x14ac:dyDescent="0.55000000000000004">
      <c r="L8" s="167" t="s">
        <v>292</v>
      </c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spans="1:107" ht="21" x14ac:dyDescent="0.4">
      <c r="B9" s="10"/>
      <c r="C9" s="10"/>
      <c r="D9" s="10"/>
      <c r="E9" s="10"/>
      <c r="H9" s="147"/>
      <c r="I9" s="162"/>
      <c r="J9" s="162"/>
      <c r="K9" s="162"/>
      <c r="L9" s="147"/>
      <c r="M9" s="147"/>
      <c r="N9" s="147"/>
      <c r="O9" s="147"/>
      <c r="P9" s="147"/>
      <c r="Q9" s="147"/>
      <c r="S9" s="160"/>
      <c r="T9" s="160"/>
      <c r="U9" s="160"/>
      <c r="V9" s="160"/>
      <c r="W9" s="160"/>
    </row>
    <row r="10" spans="1:107" ht="21.6" thickBot="1" x14ac:dyDescent="0.45">
      <c r="G10" s="11"/>
      <c r="H10" s="145"/>
      <c r="I10" s="162"/>
      <c r="J10" s="162"/>
      <c r="K10" s="162"/>
      <c r="L10" s="147"/>
      <c r="M10" s="147"/>
      <c r="N10" s="147"/>
      <c r="O10" s="147"/>
      <c r="P10" s="147"/>
      <c r="Q10" s="147"/>
      <c r="DA10" s="11"/>
      <c r="DB10" s="11"/>
      <c r="DC10" s="11"/>
    </row>
    <row r="11" spans="1:107" ht="19.5" hidden="1" customHeight="1" thickBot="1" x14ac:dyDescent="0.35">
      <c r="A11" s="12"/>
      <c r="I11" s="13" t="s">
        <v>1</v>
      </c>
      <c r="J11" s="13" t="s">
        <v>2</v>
      </c>
      <c r="K11" s="13" t="s">
        <v>3</v>
      </c>
      <c r="L11" s="4" t="s">
        <v>4</v>
      </c>
      <c r="M11" s="4" t="s">
        <v>5</v>
      </c>
      <c r="N11" s="4" t="s">
        <v>6</v>
      </c>
      <c r="O11" s="4" t="s">
        <v>7</v>
      </c>
      <c r="P11" s="4" t="s">
        <v>8</v>
      </c>
      <c r="Q11" s="4" t="s">
        <v>9</v>
      </c>
      <c r="R11" s="4" t="s">
        <v>10</v>
      </c>
      <c r="S11" s="4" t="s">
        <v>11</v>
      </c>
      <c r="T11" s="4" t="s">
        <v>12</v>
      </c>
      <c r="U11" s="4" t="s">
        <v>13</v>
      </c>
      <c r="V11" s="4" t="s">
        <v>14</v>
      </c>
      <c r="W11" s="4" t="s">
        <v>15</v>
      </c>
      <c r="X11" s="4" t="s">
        <v>16</v>
      </c>
      <c r="Y11" s="4" t="s">
        <v>17</v>
      </c>
      <c r="Z11" s="4" t="s">
        <v>18</v>
      </c>
      <c r="AA11" s="4" t="s">
        <v>19</v>
      </c>
      <c r="AB11" s="4" t="s">
        <v>20</v>
      </c>
      <c r="AC11" s="4" t="s">
        <v>21</v>
      </c>
      <c r="AD11" s="4" t="s">
        <v>22</v>
      </c>
      <c r="AE11" s="4" t="s">
        <v>23</v>
      </c>
      <c r="AF11" s="4" t="s">
        <v>24</v>
      </c>
      <c r="AG11" s="4" t="s">
        <v>25</v>
      </c>
      <c r="AH11" s="4" t="s">
        <v>26</v>
      </c>
      <c r="AI11" s="4" t="s">
        <v>27</v>
      </c>
      <c r="AJ11" s="4" t="s">
        <v>28</v>
      </c>
      <c r="AK11" s="4" t="s">
        <v>29</v>
      </c>
      <c r="AL11" s="4" t="s">
        <v>30</v>
      </c>
      <c r="AM11" s="4" t="s">
        <v>31</v>
      </c>
      <c r="AN11" s="4" t="s">
        <v>32</v>
      </c>
      <c r="AO11" s="4" t="s">
        <v>33</v>
      </c>
      <c r="AP11" s="4" t="s">
        <v>34</v>
      </c>
      <c r="AQ11" s="4" t="s">
        <v>35</v>
      </c>
      <c r="AR11" s="4" t="s">
        <v>36</v>
      </c>
      <c r="AS11" s="4" t="s">
        <v>37</v>
      </c>
      <c r="AT11" s="4" t="s">
        <v>38</v>
      </c>
      <c r="AU11" s="4" t="s">
        <v>39</v>
      </c>
      <c r="AV11" s="4" t="s">
        <v>40</v>
      </c>
      <c r="AW11" s="4" t="s">
        <v>41</v>
      </c>
      <c r="AX11" s="4" t="s">
        <v>42</v>
      </c>
      <c r="AY11" s="4" t="s">
        <v>43</v>
      </c>
      <c r="AZ11" s="4" t="s">
        <v>44</v>
      </c>
      <c r="BA11" s="4" t="s">
        <v>45</v>
      </c>
      <c r="BB11" s="4" t="s">
        <v>46</v>
      </c>
      <c r="BC11" s="4" t="s">
        <v>47</v>
      </c>
      <c r="BD11" s="4" t="s">
        <v>48</v>
      </c>
      <c r="BE11" s="4" t="s">
        <v>49</v>
      </c>
      <c r="BF11" s="4" t="s">
        <v>50</v>
      </c>
      <c r="BG11" s="4" t="s">
        <v>51</v>
      </c>
      <c r="BH11" s="4" t="s">
        <v>52</v>
      </c>
      <c r="BI11" s="4" t="s">
        <v>53</v>
      </c>
      <c r="BJ11" s="4" t="s">
        <v>54</v>
      </c>
      <c r="BK11" s="4" t="s">
        <v>55</v>
      </c>
      <c r="BL11" s="4" t="s">
        <v>56</v>
      </c>
      <c r="BM11" s="4" t="s">
        <v>57</v>
      </c>
      <c r="BN11" s="4" t="s">
        <v>58</v>
      </c>
      <c r="BO11" s="4" t="s">
        <v>59</v>
      </c>
      <c r="BP11" s="4" t="s">
        <v>60</v>
      </c>
      <c r="BQ11" s="4" t="s">
        <v>61</v>
      </c>
      <c r="BR11" s="4" t="s">
        <v>62</v>
      </c>
      <c r="BS11" s="4" t="s">
        <v>63</v>
      </c>
      <c r="BT11" s="4" t="s">
        <v>64</v>
      </c>
      <c r="BU11" s="4" t="s">
        <v>65</v>
      </c>
      <c r="BV11" s="4" t="s">
        <v>66</v>
      </c>
      <c r="BW11" s="4" t="s">
        <v>67</v>
      </c>
      <c r="BX11" s="4" t="s">
        <v>68</v>
      </c>
      <c r="BY11" s="4" t="s">
        <v>69</v>
      </c>
      <c r="BZ11" s="4" t="s">
        <v>70</v>
      </c>
      <c r="CA11" s="4" t="s">
        <v>71</v>
      </c>
      <c r="CB11" s="4" t="s">
        <v>72</v>
      </c>
      <c r="CC11" s="4" t="s">
        <v>73</v>
      </c>
      <c r="CD11" s="4" t="s">
        <v>74</v>
      </c>
      <c r="CE11" s="4" t="s">
        <v>75</v>
      </c>
      <c r="CF11" s="4" t="s">
        <v>76</v>
      </c>
      <c r="CG11" s="4" t="s">
        <v>77</v>
      </c>
      <c r="CH11" s="4" t="s">
        <v>78</v>
      </c>
      <c r="CI11" s="4" t="s">
        <v>79</v>
      </c>
      <c r="CJ11" s="4" t="s">
        <v>80</v>
      </c>
      <c r="CK11" s="4" t="s">
        <v>81</v>
      </c>
      <c r="CL11" s="4" t="s">
        <v>82</v>
      </c>
      <c r="CM11" s="4" t="s">
        <v>83</v>
      </c>
      <c r="CN11" s="4" t="s">
        <v>84</v>
      </c>
      <c r="CO11" s="4" t="s">
        <v>85</v>
      </c>
      <c r="CP11" s="4" t="s">
        <v>86</v>
      </c>
      <c r="CQ11" s="4" t="s">
        <v>87</v>
      </c>
      <c r="CR11" s="4" t="s">
        <v>88</v>
      </c>
      <c r="CS11" s="4" t="s">
        <v>89</v>
      </c>
      <c r="CT11" s="4" t="s">
        <v>90</v>
      </c>
      <c r="CU11" s="4" t="s">
        <v>91</v>
      </c>
      <c r="CV11" s="4" t="s">
        <v>92</v>
      </c>
      <c r="CW11" s="4" t="s">
        <v>93</v>
      </c>
      <c r="CX11" s="4" t="s">
        <v>94</v>
      </c>
      <c r="CY11" s="4" t="s">
        <v>95</v>
      </c>
      <c r="CZ11" s="4"/>
    </row>
    <row r="12" spans="1:107" s="51" customFormat="1" ht="70.5" customHeight="1" thickBot="1" x14ac:dyDescent="0.35">
      <c r="A12" s="153" t="s">
        <v>96</v>
      </c>
      <c r="B12" s="154" t="s">
        <v>97</v>
      </c>
      <c r="C12" s="154" t="s">
        <v>98</v>
      </c>
      <c r="D12" s="154" t="s">
        <v>99</v>
      </c>
      <c r="E12" s="154" t="s">
        <v>100</v>
      </c>
      <c r="F12" s="154" t="s">
        <v>101</v>
      </c>
      <c r="G12" s="154" t="s">
        <v>102</v>
      </c>
      <c r="H12" s="155" t="s">
        <v>103</v>
      </c>
      <c r="I12" s="156" t="s">
        <v>104</v>
      </c>
      <c r="J12" s="156" t="s">
        <v>105</v>
      </c>
      <c r="K12" s="156" t="s">
        <v>105</v>
      </c>
      <c r="L12" s="156" t="s">
        <v>105</v>
      </c>
      <c r="M12" s="156" t="s">
        <v>105</v>
      </c>
      <c r="N12" s="156" t="s">
        <v>105</v>
      </c>
      <c r="O12" s="156" t="s">
        <v>105</v>
      </c>
      <c r="P12" s="157" t="s">
        <v>105</v>
      </c>
      <c r="Q12" s="157" t="s">
        <v>105</v>
      </c>
      <c r="R12" s="157" t="s">
        <v>105</v>
      </c>
      <c r="S12" s="157" t="s">
        <v>105</v>
      </c>
      <c r="T12" s="157" t="s">
        <v>105</v>
      </c>
      <c r="U12" s="157" t="s">
        <v>105</v>
      </c>
      <c r="V12" s="157" t="s">
        <v>105</v>
      </c>
      <c r="W12" s="157" t="s">
        <v>105</v>
      </c>
      <c r="X12" s="157" t="s">
        <v>105</v>
      </c>
      <c r="Y12" s="157" t="s">
        <v>104</v>
      </c>
      <c r="Z12" s="157" t="s">
        <v>104</v>
      </c>
      <c r="AA12" s="157" t="s">
        <v>106</v>
      </c>
      <c r="AB12" s="157" t="s">
        <v>106</v>
      </c>
      <c r="AC12" s="157" t="s">
        <v>106</v>
      </c>
      <c r="AD12" s="157" t="s">
        <v>106</v>
      </c>
      <c r="AE12" s="157" t="s">
        <v>106</v>
      </c>
      <c r="AF12" s="157" t="s">
        <v>106</v>
      </c>
      <c r="AG12" s="157" t="s">
        <v>107</v>
      </c>
      <c r="AH12" s="157" t="s">
        <v>107</v>
      </c>
      <c r="AI12" s="157" t="s">
        <v>107</v>
      </c>
      <c r="AJ12" s="157" t="s">
        <v>107</v>
      </c>
      <c r="AK12" s="157" t="s">
        <v>107</v>
      </c>
      <c r="AL12" s="157" t="s">
        <v>107</v>
      </c>
      <c r="AM12" s="157" t="s">
        <v>108</v>
      </c>
      <c r="AN12" s="157" t="s">
        <v>108</v>
      </c>
      <c r="AO12" s="157" t="s">
        <v>108</v>
      </c>
      <c r="AP12" s="157" t="s">
        <v>108</v>
      </c>
      <c r="AQ12" s="157" t="s">
        <v>108</v>
      </c>
      <c r="AR12" s="157" t="s">
        <v>109</v>
      </c>
      <c r="AS12" s="157" t="s">
        <v>109</v>
      </c>
      <c r="AT12" s="157" t="s">
        <v>109</v>
      </c>
      <c r="AU12" s="157" t="s">
        <v>109</v>
      </c>
      <c r="AV12" s="157" t="s">
        <v>109</v>
      </c>
      <c r="AW12" s="157" t="s">
        <v>109</v>
      </c>
      <c r="AX12" s="157" t="s">
        <v>109</v>
      </c>
      <c r="AY12" s="157" t="s">
        <v>109</v>
      </c>
      <c r="AZ12" s="157" t="s">
        <v>109</v>
      </c>
      <c r="BA12" s="157" t="s">
        <v>109</v>
      </c>
      <c r="BB12" s="157" t="s">
        <v>110</v>
      </c>
      <c r="BC12" s="157" t="s">
        <v>110</v>
      </c>
      <c r="BD12" s="157" t="s">
        <v>110</v>
      </c>
      <c r="BE12" s="157" t="s">
        <v>110</v>
      </c>
      <c r="BF12" s="157" t="s">
        <v>110</v>
      </c>
      <c r="BG12" s="157" t="s">
        <v>110</v>
      </c>
      <c r="BH12" s="157" t="s">
        <v>110</v>
      </c>
      <c r="BI12" s="157" t="s">
        <v>110</v>
      </c>
      <c r="BJ12" s="157" t="s">
        <v>110</v>
      </c>
      <c r="BK12" s="157" t="s">
        <v>110</v>
      </c>
      <c r="BL12" s="157" t="s">
        <v>110</v>
      </c>
      <c r="BM12" s="157" t="s">
        <v>110</v>
      </c>
      <c r="BN12" s="157" t="s">
        <v>110</v>
      </c>
      <c r="BO12" s="157" t="s">
        <v>110</v>
      </c>
      <c r="BP12" s="157" t="s">
        <v>110</v>
      </c>
      <c r="BQ12" s="157" t="s">
        <v>110</v>
      </c>
      <c r="BR12" s="157" t="s">
        <v>110</v>
      </c>
      <c r="BS12" s="157" t="s">
        <v>110</v>
      </c>
      <c r="BT12" s="157" t="s">
        <v>110</v>
      </c>
      <c r="BU12" s="157" t="s">
        <v>110</v>
      </c>
      <c r="BV12" s="157" t="s">
        <v>110</v>
      </c>
      <c r="BW12" s="157" t="s">
        <v>110</v>
      </c>
      <c r="BX12" s="157" t="s">
        <v>110</v>
      </c>
      <c r="BY12" s="157" t="s">
        <v>110</v>
      </c>
      <c r="BZ12" s="157" t="s">
        <v>110</v>
      </c>
      <c r="CA12" s="157" t="s">
        <v>110</v>
      </c>
      <c r="CB12" s="157" t="s">
        <v>110</v>
      </c>
      <c r="CC12" s="157" t="s">
        <v>110</v>
      </c>
      <c r="CD12" s="157" t="s">
        <v>110</v>
      </c>
      <c r="CE12" s="157" t="s">
        <v>111</v>
      </c>
      <c r="CF12" s="157" t="s">
        <v>111</v>
      </c>
      <c r="CG12" s="157" t="s">
        <v>111</v>
      </c>
      <c r="CH12" s="157" t="s">
        <v>111</v>
      </c>
      <c r="CI12" s="157" t="s">
        <v>111</v>
      </c>
      <c r="CJ12" s="157" t="s">
        <v>112</v>
      </c>
      <c r="CK12" s="157" t="s">
        <v>113</v>
      </c>
      <c r="CL12" s="157" t="s">
        <v>113</v>
      </c>
      <c r="CM12" s="157" t="s">
        <v>113</v>
      </c>
      <c r="CN12" s="157" t="s">
        <v>114</v>
      </c>
      <c r="CO12" s="157" t="s">
        <v>114</v>
      </c>
      <c r="CP12" s="157" t="s">
        <v>114</v>
      </c>
      <c r="CQ12" s="157" t="s">
        <v>114</v>
      </c>
      <c r="CR12" s="157" t="s">
        <v>114</v>
      </c>
      <c r="CS12" s="157" t="s">
        <v>115</v>
      </c>
      <c r="CT12" s="157" t="s">
        <v>116</v>
      </c>
      <c r="CU12" s="157" t="s">
        <v>117</v>
      </c>
      <c r="CV12" s="157" t="s">
        <v>117</v>
      </c>
      <c r="CW12" s="157" t="s">
        <v>117</v>
      </c>
      <c r="CX12" s="157" t="s">
        <v>117</v>
      </c>
      <c r="CY12" s="157" t="s">
        <v>117</v>
      </c>
      <c r="CZ12" s="157" t="s">
        <v>110</v>
      </c>
      <c r="DA12" s="154" t="s">
        <v>118</v>
      </c>
      <c r="DB12" s="158"/>
      <c r="DC12" s="154"/>
    </row>
    <row r="13" spans="1:107" s="20" customFormat="1" ht="18" x14ac:dyDescent="0.3">
      <c r="A13" s="14"/>
      <c r="B13" s="15" t="s">
        <v>119</v>
      </c>
      <c r="C13" s="15"/>
      <c r="D13" s="15"/>
      <c r="E13" s="15"/>
      <c r="F13" s="15"/>
      <c r="G13" s="15"/>
      <c r="H13" s="15"/>
      <c r="I13" s="16" t="s">
        <v>120</v>
      </c>
      <c r="J13" s="16" t="s">
        <v>121</v>
      </c>
      <c r="K13" s="16" t="s">
        <v>122</v>
      </c>
      <c r="L13" s="17" t="s">
        <v>123</v>
      </c>
      <c r="M13" s="17" t="s">
        <v>124</v>
      </c>
      <c r="N13" s="17" t="s">
        <v>125</v>
      </c>
      <c r="O13" s="17" t="s">
        <v>126</v>
      </c>
      <c r="P13" s="18" t="s">
        <v>127</v>
      </c>
      <c r="Q13" s="18" t="s">
        <v>128</v>
      </c>
      <c r="R13" s="18" t="s">
        <v>129</v>
      </c>
      <c r="S13" s="18" t="s">
        <v>130</v>
      </c>
      <c r="T13" s="18" t="s">
        <v>131</v>
      </c>
      <c r="U13" s="18" t="s">
        <v>132</v>
      </c>
      <c r="V13" s="18" t="s">
        <v>133</v>
      </c>
      <c r="W13" s="18" t="s">
        <v>134</v>
      </c>
      <c r="X13" s="18" t="s">
        <v>135</v>
      </c>
      <c r="Y13" s="18" t="s">
        <v>136</v>
      </c>
      <c r="Z13" s="18" t="s">
        <v>137</v>
      </c>
      <c r="AA13" s="18">
        <v>2</v>
      </c>
      <c r="AB13" s="18">
        <v>6</v>
      </c>
      <c r="AC13" s="18">
        <v>10</v>
      </c>
      <c r="AD13" s="18">
        <v>4</v>
      </c>
      <c r="AE13" s="18">
        <v>31</v>
      </c>
      <c r="AF13" s="18">
        <v>35</v>
      </c>
      <c r="AG13" s="18">
        <v>28</v>
      </c>
      <c r="AH13" s="18">
        <v>30</v>
      </c>
      <c r="AI13" s="18">
        <v>43</v>
      </c>
      <c r="AJ13" s="18">
        <v>60</v>
      </c>
      <c r="AK13" s="18">
        <v>62</v>
      </c>
      <c r="AL13" s="18">
        <v>64</v>
      </c>
      <c r="AM13" s="18" t="s">
        <v>138</v>
      </c>
      <c r="AN13" s="18" t="s">
        <v>139</v>
      </c>
      <c r="AO13" s="18" t="s">
        <v>140</v>
      </c>
      <c r="AP13" s="18" t="s">
        <v>141</v>
      </c>
      <c r="AQ13" s="18" t="s">
        <v>142</v>
      </c>
      <c r="AR13" s="18">
        <v>10</v>
      </c>
      <c r="AS13" s="18">
        <v>11</v>
      </c>
      <c r="AT13" s="18">
        <v>13</v>
      </c>
      <c r="AU13" s="18">
        <v>29</v>
      </c>
      <c r="AV13" s="18">
        <v>16</v>
      </c>
      <c r="AW13" s="18" t="s">
        <v>143</v>
      </c>
      <c r="AX13" s="18" t="s">
        <v>144</v>
      </c>
      <c r="AY13" s="18" t="s">
        <v>145</v>
      </c>
      <c r="AZ13" s="18" t="s">
        <v>146</v>
      </c>
      <c r="BA13" s="18" t="s">
        <v>147</v>
      </c>
      <c r="BB13" s="18" t="s">
        <v>148</v>
      </c>
      <c r="BC13" s="18" t="s">
        <v>149</v>
      </c>
      <c r="BD13" s="18" t="s">
        <v>150</v>
      </c>
      <c r="BE13" s="18" t="s">
        <v>123</v>
      </c>
      <c r="BF13" s="18" t="s">
        <v>151</v>
      </c>
      <c r="BG13" s="18" t="s">
        <v>124</v>
      </c>
      <c r="BH13" s="18" t="s">
        <v>152</v>
      </c>
      <c r="BI13" s="18" t="s">
        <v>125</v>
      </c>
      <c r="BJ13" s="18" t="s">
        <v>153</v>
      </c>
      <c r="BK13" s="18" t="s">
        <v>127</v>
      </c>
      <c r="BL13" s="18" t="s">
        <v>128</v>
      </c>
      <c r="BM13" s="18" t="s">
        <v>154</v>
      </c>
      <c r="BN13" s="18" t="s">
        <v>129</v>
      </c>
      <c r="BO13" s="18" t="s">
        <v>155</v>
      </c>
      <c r="BP13" s="18" t="s">
        <v>130</v>
      </c>
      <c r="BQ13" s="18" t="s">
        <v>156</v>
      </c>
      <c r="BR13" s="18" t="s">
        <v>157</v>
      </c>
      <c r="BS13" s="18" t="s">
        <v>158</v>
      </c>
      <c r="BT13" s="18" t="s">
        <v>131</v>
      </c>
      <c r="BU13" s="18" t="s">
        <v>159</v>
      </c>
      <c r="BV13" s="18" t="s">
        <v>160</v>
      </c>
      <c r="BW13" s="18" t="s">
        <v>161</v>
      </c>
      <c r="BX13" s="18" t="s">
        <v>162</v>
      </c>
      <c r="BY13" s="18" t="s">
        <v>163</v>
      </c>
      <c r="BZ13" s="18" t="s">
        <v>164</v>
      </c>
      <c r="CA13" s="18" t="s">
        <v>133</v>
      </c>
      <c r="CB13" s="18" t="s">
        <v>165</v>
      </c>
      <c r="CC13" s="18" t="s">
        <v>137</v>
      </c>
      <c r="CD13" s="18" t="s">
        <v>166</v>
      </c>
      <c r="CE13" s="18">
        <v>2</v>
      </c>
      <c r="CF13" s="18">
        <v>6</v>
      </c>
      <c r="CG13" s="18">
        <v>8</v>
      </c>
      <c r="CH13" s="18">
        <v>10</v>
      </c>
      <c r="CI13" s="18">
        <v>12</v>
      </c>
      <c r="CJ13" s="18" t="s">
        <v>122</v>
      </c>
      <c r="CK13" s="18" t="s">
        <v>150</v>
      </c>
      <c r="CL13" s="18" t="s">
        <v>167</v>
      </c>
      <c r="CM13" s="18" t="s">
        <v>163</v>
      </c>
      <c r="CN13" s="18" t="s">
        <v>120</v>
      </c>
      <c r="CO13" s="18" t="s">
        <v>167</v>
      </c>
      <c r="CP13" s="18" t="s">
        <v>131</v>
      </c>
      <c r="CQ13" s="18" t="s">
        <v>163</v>
      </c>
      <c r="CR13" s="18" t="s">
        <v>132</v>
      </c>
      <c r="CS13" s="18">
        <v>12</v>
      </c>
      <c r="CT13" s="18" t="s">
        <v>120</v>
      </c>
      <c r="CU13" s="18" t="s">
        <v>167</v>
      </c>
      <c r="CV13" s="18" t="s">
        <v>131</v>
      </c>
      <c r="CW13" s="18" t="s">
        <v>163</v>
      </c>
      <c r="CX13" s="18" t="s">
        <v>132</v>
      </c>
      <c r="CY13" s="18" t="s">
        <v>133</v>
      </c>
      <c r="CZ13" s="18">
        <v>35</v>
      </c>
      <c r="DA13" s="15"/>
      <c r="DB13" s="19"/>
      <c r="DC13" s="15"/>
    </row>
    <row r="14" spans="1:107" ht="56.25" customHeight="1" outlineLevel="1" x14ac:dyDescent="0.35">
      <c r="A14" s="21">
        <v>1</v>
      </c>
      <c r="B14" s="188" t="s">
        <v>168</v>
      </c>
      <c r="C14" s="188"/>
      <c r="D14" s="188"/>
      <c r="E14" s="188"/>
      <c r="F14" s="188"/>
      <c r="G14" s="22"/>
      <c r="H14" s="22"/>
      <c r="I14" s="23"/>
      <c r="J14" s="24"/>
      <c r="K14" s="24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2"/>
      <c r="DB14" s="26"/>
      <c r="DC14" s="22"/>
    </row>
    <row r="15" spans="1:107" s="3" customFormat="1" ht="18.75" customHeight="1" outlineLevel="1" x14ac:dyDescent="0.3">
      <c r="A15" s="27" t="s">
        <v>169</v>
      </c>
      <c r="B15" s="28" t="s">
        <v>170</v>
      </c>
      <c r="C15" s="28"/>
      <c r="D15" s="28"/>
      <c r="E15" s="28"/>
      <c r="F15" s="29"/>
      <c r="G15" s="30">
        <f t="shared" ref="G15:G21" si="0">SUM(I15:CY15)</f>
        <v>59.638000000000019</v>
      </c>
      <c r="H15" s="31"/>
      <c r="I15" s="165">
        <f>[1]прибудинкова!BA4</f>
        <v>0.747</v>
      </c>
      <c r="J15" s="165">
        <f>[1]прибудинкова!BA12</f>
        <v>0.53300000000000003</v>
      </c>
      <c r="K15" s="165">
        <f>[1]прибудинкова!BA13</f>
        <v>0.87</v>
      </c>
      <c r="L15" s="165">
        <f>[1]прибудинкова!BA14</f>
        <v>0.88200000000000001</v>
      </c>
      <c r="M15" s="165">
        <f>[1]прибудинкова!BA15</f>
        <v>0.86199999999999999</v>
      </c>
      <c r="N15" s="165">
        <f>[1]прибудинкова!BA16</f>
        <v>0.63</v>
      </c>
      <c r="O15" s="165">
        <f>[1]прибудинкова!BA17</f>
        <v>0.85199999999999998</v>
      </c>
      <c r="P15" s="165">
        <f>[1]прибудинкова!BA18</f>
        <v>0.70799999999999996</v>
      </c>
      <c r="Q15" s="165">
        <f>[1]прибудинкова!BA19</f>
        <v>0.77</v>
      </c>
      <c r="R15" s="165">
        <f>[1]прибудинкова!BA20</f>
        <v>0.65300000000000002</v>
      </c>
      <c r="S15" s="165">
        <f>[1]прибудинкова!BA21</f>
        <v>0.85299999999999998</v>
      </c>
      <c r="T15" s="165">
        <f>[1]прибудинкова!BA5</f>
        <v>0.79600000000000004</v>
      </c>
      <c r="U15" s="165">
        <f>[1]прибудинкова!BA6</f>
        <v>0.78100000000000003</v>
      </c>
      <c r="V15" s="165">
        <f>[1]прибудинкова!BA7</f>
        <v>1.349</v>
      </c>
      <c r="W15" s="165">
        <f>[1]прибудинкова!BA8</f>
        <v>0.56899999999999995</v>
      </c>
      <c r="X15" s="165">
        <f>[1]!__xlnm._FilterDatabase34[[#This Row],[42]]</f>
        <v>0.86199999999999999</v>
      </c>
      <c r="Y15" s="165">
        <f>[1]прибудинкова!BA10</f>
        <v>0.52700000000000002</v>
      </c>
      <c r="Z15" s="165">
        <f>[1]прибудинкова!BA11</f>
        <v>0.83</v>
      </c>
      <c r="AA15" s="165">
        <f>[1]прибудинкова!BA28</f>
        <v>0.36899999999999999</v>
      </c>
      <c r="AB15" s="165">
        <f>[1]прибудинкова!BA30</f>
        <v>0.33600000000000002</v>
      </c>
      <c r="AC15" s="165">
        <f>[1]прибудинкова!BA31</f>
        <v>0.35799999999999998</v>
      </c>
      <c r="AD15" s="165">
        <f>[1]прибудинкова!BA29</f>
        <v>0.33900000000000002</v>
      </c>
      <c r="AE15" s="165">
        <f>[1]прибудинкова!BA32</f>
        <v>0.33600000000000002</v>
      </c>
      <c r="AF15" s="165">
        <f>[1]прибудинкова!BA33</f>
        <v>0.24099999999999999</v>
      </c>
      <c r="AG15" s="165">
        <f>[1]прибудинкова!BA34</f>
        <v>0.151</v>
      </c>
      <c r="AH15" s="165">
        <f>[1]прибудинкова!BA35</f>
        <v>0.26700000000000002</v>
      </c>
      <c r="AI15" s="165"/>
      <c r="AJ15" s="165"/>
      <c r="AK15" s="165"/>
      <c r="AL15" s="165"/>
      <c r="AM15" s="165">
        <f>[1]прибудинкова!BA40</f>
        <v>0.36699999999999999</v>
      </c>
      <c r="AN15" s="165">
        <f>[1]прибудинкова!BA41</f>
        <v>0.26900000000000002</v>
      </c>
      <c r="AO15" s="165">
        <f>[1]прибудинкова!BA42</f>
        <v>0.26700000000000002</v>
      </c>
      <c r="AP15" s="165">
        <f>[1]прибудинкова!BA43</f>
        <v>0.91100000000000003</v>
      </c>
      <c r="AQ15" s="165">
        <f>[1]прибудинкова!BA44</f>
        <v>0.57399999999999995</v>
      </c>
      <c r="AR15" s="165">
        <f>'[2]17% Управителю (З ПДВ)'!AM13/1.2/1.17</f>
        <v>0</v>
      </c>
      <c r="AS15" s="165">
        <f>[1]прибудинкова!BA46</f>
        <v>1.57</v>
      </c>
      <c r="AT15" s="165">
        <f>[1]прибудинкова!BA47</f>
        <v>0.70899999999999996</v>
      </c>
      <c r="AU15" s="165">
        <f>[1]прибудинкова!BA50</f>
        <v>0.67400000000000004</v>
      </c>
      <c r="AV15" s="165">
        <f>'[2]17% Управителю (З ПДВ)'!AQ13/1.2/1.17</f>
        <v>0</v>
      </c>
      <c r="AW15" s="165">
        <f>'[2]17% Управителю (З ПДВ)'!AR13/1.2/1.17</f>
        <v>0</v>
      </c>
      <c r="AX15" s="165">
        <f>[1]прибудинкова!BA51</f>
        <v>0.81799999999999995</v>
      </c>
      <c r="AY15" s="165">
        <f>[1]прибудинкова!BA52</f>
        <v>0.41499999999999998</v>
      </c>
      <c r="AZ15" s="165">
        <f>[1]прибудинкова!BA53</f>
        <v>0.434</v>
      </c>
      <c r="BA15" s="165">
        <f>[1]прибудинкова!BA54</f>
        <v>0.48199999999999998</v>
      </c>
      <c r="BB15" s="165">
        <f>[1]прибудинкова!BA62</f>
        <v>0.47299999999999998</v>
      </c>
      <c r="BC15" s="165">
        <f>[1]прибудинкова!BA63</f>
        <v>0.46600000000000003</v>
      </c>
      <c r="BD15" s="165">
        <f>[1]прибудинкова!BA64</f>
        <v>0.71299999999999997</v>
      </c>
      <c r="BE15" s="165">
        <f>[1]прибудинкова!BA65</f>
        <v>0.89400000000000002</v>
      </c>
      <c r="BF15" s="165">
        <f>[1]прибудинкова!BA66</f>
        <v>1.7350000000000001</v>
      </c>
      <c r="BG15" s="165">
        <f>[1]прибудинкова!BA67</f>
        <v>0.69399999999999995</v>
      </c>
      <c r="BH15" s="165">
        <f>[1]прибудинкова!BA68</f>
        <v>0.41699999999999998</v>
      </c>
      <c r="BI15" s="165">
        <f>[1]прибудинкова!BA69</f>
        <v>0.872</v>
      </c>
      <c r="BJ15" s="165">
        <f>[1]прибудинкова!BA70</f>
        <v>0.88900000000000001</v>
      </c>
      <c r="BK15" s="165">
        <f>[1]прибудинкова!BA71</f>
        <v>0.74399999999999999</v>
      </c>
      <c r="BL15" s="165">
        <f>[1]прибудинкова!BA72</f>
        <v>1.79</v>
      </c>
      <c r="BM15" s="165">
        <f>[1]прибудинкова!BA73</f>
        <v>1.4119999999999999</v>
      </c>
      <c r="BN15" s="165">
        <f>[1]прибудинкова!BA74</f>
        <v>1.681</v>
      </c>
      <c r="BO15" s="165">
        <f>[1]прибудинкова!BA75</f>
        <v>0.93</v>
      </c>
      <c r="BP15" s="165">
        <f>[1]прибудинкова!BA76</f>
        <v>1.5289999999999999</v>
      </c>
      <c r="BQ15" s="165">
        <f>[1]прибудинкова!BA77</f>
        <v>0.874</v>
      </c>
      <c r="BR15" s="165">
        <f>[1]прибудинкова!BA78</f>
        <v>0.67600000000000005</v>
      </c>
      <c r="BS15" s="165">
        <f>[1]прибудинкова!BA79</f>
        <v>0.997</v>
      </c>
      <c r="BT15" s="165">
        <f>[1]прибудинкова!BA56</f>
        <v>0.16700000000000001</v>
      </c>
      <c r="BU15" s="165">
        <f>[1]прибудинкова!BA80</f>
        <v>1.603</v>
      </c>
      <c r="BV15" s="165">
        <f>[1]прибудинкова!BA81</f>
        <v>1.56</v>
      </c>
      <c r="BW15" s="165">
        <f>[1]прибудинкова!BA82</f>
        <v>0.96399999999999997</v>
      </c>
      <c r="BX15" s="165">
        <f>[1]прибудинкова!BA83</f>
        <v>0.68100000000000005</v>
      </c>
      <c r="BY15" s="165">
        <f>[1]прибудинкова!BA57</f>
        <v>0.379</v>
      </c>
      <c r="BZ15" s="165">
        <f>[1]прибудинкова!BA84</f>
        <v>0.61899999999999999</v>
      </c>
      <c r="CA15" s="165">
        <f>[1]прибудинкова!BA58</f>
        <v>0.55400000000000005</v>
      </c>
      <c r="CB15" s="165">
        <f>[1]прибудинкова!BA59</f>
        <v>0.79800000000000004</v>
      </c>
      <c r="CC15" s="165">
        <f>[1]прибудинкова!BA60</f>
        <v>0.58199999999999996</v>
      </c>
      <c r="CD15" s="165">
        <f>[1]прибудинкова!BA61</f>
        <v>0.65600000000000003</v>
      </c>
      <c r="CE15" s="165">
        <f>[1]прибудинкова!BA85</f>
        <v>0.32700000000000001</v>
      </c>
      <c r="CF15" s="165">
        <f>[1]прибудинкова!BA86</f>
        <v>0.39300000000000002</v>
      </c>
      <c r="CG15" s="165">
        <f>[1]прибудинкова!BA87</f>
        <v>0.40400000000000003</v>
      </c>
      <c r="CH15" s="165">
        <f>[1]прибудинкова!BA88</f>
        <v>0.52300000000000002</v>
      </c>
      <c r="CI15" s="165">
        <f>[1]прибудинкова!BA89</f>
        <v>0.39800000000000002</v>
      </c>
      <c r="CJ15" s="165">
        <f>'[2]17% Управителю (З ПДВ)'!CE13/1.2/1.17</f>
        <v>0</v>
      </c>
      <c r="CK15" s="165">
        <f>[1]прибудинкова!BA93</f>
        <v>0.79100000000000004</v>
      </c>
      <c r="CL15" s="165">
        <f>[1]прибудинкова!BA90</f>
        <v>0.499</v>
      </c>
      <c r="CM15" s="165">
        <f>[1]прибудинкова!BA91</f>
        <v>0.36</v>
      </c>
      <c r="CN15" s="165">
        <f>[1]прибудинкова!BA94</f>
        <v>0.94</v>
      </c>
      <c r="CO15" s="165">
        <f>[1]прибудинкова!BA95</f>
        <v>0.999</v>
      </c>
      <c r="CP15" s="165">
        <f>[1]прибудинкова!BA96</f>
        <v>0.83599999999999997</v>
      </c>
      <c r="CQ15" s="165">
        <f>[1]прибудинкова!BA97</f>
        <v>1.0049999999999999</v>
      </c>
      <c r="CR15" s="165">
        <f>[1]прибудинкова!BA98</f>
        <v>1.3089999999999999</v>
      </c>
      <c r="CS15" s="165">
        <f>'[2]17% Управителю (З ПДВ)'!CN13/1.2/1.17</f>
        <v>0</v>
      </c>
      <c r="CT15" s="165">
        <f>[1]прибудинкова!BA22</f>
        <v>8.3000000000000004E-2</v>
      </c>
      <c r="CU15" s="165">
        <f>[1]прибудинкова!BA23</f>
        <v>9.1999999999999998E-2</v>
      </c>
      <c r="CV15" s="165">
        <f>[1]прибудинкова!BA24</f>
        <v>7.4999999999999997E-2</v>
      </c>
      <c r="CW15" s="165">
        <f>[1]прибудинкова!BA25</f>
        <v>0.109</v>
      </c>
      <c r="CX15" s="165">
        <f>[1]прибудинкова!BA26</f>
        <v>8.2000000000000003E-2</v>
      </c>
      <c r="CY15" s="165">
        <f>[1]прибудинкова!BA27</f>
        <v>0.10299999999999999</v>
      </c>
      <c r="CZ15" s="165">
        <f>[1]прибудинкова!BA99</f>
        <v>0.59599999999999997</v>
      </c>
      <c r="DA15" s="30">
        <v>1.0840000000000001</v>
      </c>
      <c r="DB15" s="33">
        <v>1.2</v>
      </c>
      <c r="DC15" s="30"/>
    </row>
    <row r="16" spans="1:107" s="3" customFormat="1" ht="18.75" customHeight="1" outlineLevel="1" x14ac:dyDescent="0.3">
      <c r="A16" s="27" t="s">
        <v>171</v>
      </c>
      <c r="B16" s="34" t="s">
        <v>172</v>
      </c>
      <c r="C16" s="34"/>
      <c r="D16" s="34"/>
      <c r="E16" s="34"/>
      <c r="F16" s="29"/>
      <c r="G16" s="30">
        <f t="shared" si="0"/>
        <v>19.873000000000008</v>
      </c>
      <c r="H16" s="31"/>
      <c r="I16" s="165">
        <f>[1]сходові!AJ5</f>
        <v>0.13700000000000001</v>
      </c>
      <c r="J16" s="165">
        <f>[1]сходові!AJ6</f>
        <v>0.38300000000000001</v>
      </c>
      <c r="K16" s="165">
        <f>[1]сходові!AJ7</f>
        <v>0.20599999999999999</v>
      </c>
      <c r="L16" s="165">
        <f>[1]сходові!AJ8</f>
        <v>0.22700000000000001</v>
      </c>
      <c r="M16" s="165">
        <f>[1]сходові!AJ9</f>
        <v>0.115</v>
      </c>
      <c r="N16" s="165">
        <f>[1]!__xlnm._FilterDatabase[[#This Row],[37]]</f>
        <v>0.14199999999999999</v>
      </c>
      <c r="O16" s="165">
        <f>[1]сходові!AJ11</f>
        <v>0.152</v>
      </c>
      <c r="P16" s="165">
        <f>[1]сходові!AJ12</f>
        <v>0.22</v>
      </c>
      <c r="Q16" s="165">
        <f>[1]сходові!AJ13</f>
        <v>0.27400000000000002</v>
      </c>
      <c r="R16" s="165">
        <f>[1]сходові!AJ14</f>
        <v>0.248</v>
      </c>
      <c r="S16" s="165">
        <f>[1]сходові!AJ15</f>
        <v>0.254</v>
      </c>
      <c r="T16" s="165">
        <f>[1]сходові!AJ16</f>
        <v>0.14199999999999999</v>
      </c>
      <c r="U16" s="165">
        <f>[1]сходові!AJ17</f>
        <v>0.2</v>
      </c>
      <c r="V16" s="165">
        <f>[1]сходові!AJ18</f>
        <v>0.184</v>
      </c>
      <c r="W16" s="165">
        <f>[1]сходові!AJ19</f>
        <v>0.40600000000000003</v>
      </c>
      <c r="X16" s="165">
        <f>[1]сходові!AJ20</f>
        <v>0.159</v>
      </c>
      <c r="Y16" s="165">
        <f>[1]сходові!AJ21</f>
        <v>0.23599999999999999</v>
      </c>
      <c r="Z16" s="165">
        <f>[1]сходові!AJ22</f>
        <v>0.17899999999999999</v>
      </c>
      <c r="AA16" s="165">
        <f>[1]сходові!AJ88</f>
        <v>0.32100000000000001</v>
      </c>
      <c r="AB16" s="165">
        <f>[1]сходові!AJ92</f>
        <v>0.36</v>
      </c>
      <c r="AC16" s="165">
        <f>[1]сходові!AJ87</f>
        <v>0.33</v>
      </c>
      <c r="AD16" s="165">
        <f>[1]сходові!AJ91</f>
        <v>0.38100000000000001</v>
      </c>
      <c r="AE16" s="165">
        <f>[1]сходові!AJ89</f>
        <v>0.36799999999999999</v>
      </c>
      <c r="AF16" s="165">
        <f>[1]сходові!AJ90</f>
        <v>0.33600000000000002</v>
      </c>
      <c r="AG16" s="165">
        <f>[1]сходові!AJ97</f>
        <v>0.37</v>
      </c>
      <c r="AH16" s="165">
        <f>[1]сходові!AJ98</f>
        <v>0.39</v>
      </c>
      <c r="AI16" s="165"/>
      <c r="AJ16" s="165"/>
      <c r="AK16" s="165"/>
      <c r="AL16" s="165"/>
      <c r="AM16" s="165">
        <f>[1]сходові!AJ29</f>
        <v>0.20799999999999999</v>
      </c>
      <c r="AN16" s="165">
        <f>[1]сходові!AJ30</f>
        <v>0.14199999999999999</v>
      </c>
      <c r="AO16" s="165">
        <f>[1]сходові!AJ31</f>
        <v>0.126</v>
      </c>
      <c r="AP16" s="165">
        <f>[1]сходові!AJ32</f>
        <v>0.22600000000000001</v>
      </c>
      <c r="AQ16" s="165">
        <f>[1]сходові!AJ33</f>
        <v>0.20300000000000001</v>
      </c>
      <c r="AR16" s="165">
        <f>'[2]17% Управителю (З ПДВ)'!AM14/1.2/1.17</f>
        <v>0</v>
      </c>
      <c r="AS16" s="165">
        <f>'[2]17% Управителю (З ПДВ)'!AN14/1.2/1.17</f>
        <v>0</v>
      </c>
      <c r="AT16" s="165">
        <f>[1]сходові!AJ86</f>
        <v>0.105</v>
      </c>
      <c r="AU16" s="165">
        <f>'[2]17% Управителю (З ПДВ)'!AP14/1.2/1.17</f>
        <v>0</v>
      </c>
      <c r="AV16" s="165">
        <f>'[2]17% Управителю (З ПДВ)'!AQ14/1.2/1.17</f>
        <v>0</v>
      </c>
      <c r="AW16" s="165">
        <f>'[2]17% Управителю (З ПДВ)'!AR14/1.2/1.17</f>
        <v>0</v>
      </c>
      <c r="AX16" s="165">
        <f>[1]сходові!AJ85</f>
        <v>5.1999999999999998E-2</v>
      </c>
      <c r="AY16" s="165">
        <f>[1]сходові!AJ35</f>
        <v>0.36</v>
      </c>
      <c r="AZ16" s="165">
        <f>[1]сходові!AJ36</f>
        <v>0.39500000000000002</v>
      </c>
      <c r="BA16" s="165">
        <f>[1]сходові!AJ37</f>
        <v>0.36099999999999999</v>
      </c>
      <c r="BB16" s="165">
        <f>[1]сходові!AJ38</f>
        <v>0.36799999999999999</v>
      </c>
      <c r="BC16" s="165">
        <f>[1]сходові!AJ39</f>
        <v>0.40400000000000003</v>
      </c>
      <c r="BD16" s="165">
        <f>[1]сходові!AJ40</f>
        <v>0.16500000000000001</v>
      </c>
      <c r="BE16" s="165">
        <f>[1]сходові!AJ41</f>
        <v>0.20899999999999999</v>
      </c>
      <c r="BF16" s="165">
        <f>[1]сходові!AJ42</f>
        <v>0.20100000000000001</v>
      </c>
      <c r="BG16" s="165">
        <f>[1]сходові!AJ43</f>
        <v>0.54800000000000004</v>
      </c>
      <c r="BH16" s="165">
        <f>[1]сходові!AJ44</f>
        <v>0.54200000000000004</v>
      </c>
      <c r="BI16" s="165">
        <f>[1]сходові!AJ45</f>
        <v>0.249</v>
      </c>
      <c r="BJ16" s="165">
        <f>[1]сходові!AJ46</f>
        <v>0.218</v>
      </c>
      <c r="BK16" s="165">
        <f>[1]сходові!AJ47</f>
        <v>0.26400000000000001</v>
      </c>
      <c r="BL16" s="165">
        <f>[1]сходові!AJ48</f>
        <v>0.20100000000000001</v>
      </c>
      <c r="BM16" s="165">
        <f>[1]сходові!AJ49</f>
        <v>0.188</v>
      </c>
      <c r="BN16" s="165">
        <f>[1]сходові!AJ50</f>
        <v>0.2</v>
      </c>
      <c r="BO16" s="165">
        <f>[1]сходові!AJ51</f>
        <v>0.23</v>
      </c>
      <c r="BP16" s="165">
        <f>[1]сходові!AJ52</f>
        <v>0.23699999999999999</v>
      </c>
      <c r="BQ16" s="165">
        <f>[1]сходові!AJ53</f>
        <v>0.159</v>
      </c>
      <c r="BR16" s="165">
        <f>[1]сходові!AJ54</f>
        <v>0.379</v>
      </c>
      <c r="BS16" s="165">
        <f>[1]сходові!AJ55</f>
        <v>0.13900000000000001</v>
      </c>
      <c r="BT16" s="165">
        <f>[1]сходові!AJ56</f>
        <v>0.122</v>
      </c>
      <c r="BU16" s="165">
        <f>[1]сходові!AJ57</f>
        <v>0.17799999999999999</v>
      </c>
      <c r="BV16" s="165">
        <f>[1]сходові!AJ58</f>
        <v>0.18</v>
      </c>
      <c r="BW16" s="165">
        <f>[1]сходові!AJ59</f>
        <v>0.16300000000000001</v>
      </c>
      <c r="BX16" s="165">
        <f>[1]сходові!AJ60</f>
        <v>0.21</v>
      </c>
      <c r="BY16" s="165">
        <f>[1]сходові!AJ61</f>
        <v>0.23599999999999999</v>
      </c>
      <c r="BZ16" s="165">
        <f>[1]сходові!AJ62</f>
        <v>0.16</v>
      </c>
      <c r="CA16" s="165">
        <f>[1]сходові!AJ63</f>
        <v>0.184</v>
      </c>
      <c r="CB16" s="165">
        <f>[1]сходові!AJ64</f>
        <v>0.16400000000000001</v>
      </c>
      <c r="CC16" s="165">
        <f>[1]сходові!AJ65</f>
        <v>0.38</v>
      </c>
      <c r="CD16" s="165">
        <f>[1]сходові!AJ66</f>
        <v>0.37</v>
      </c>
      <c r="CE16" s="165">
        <f>[1]сходові!AJ99</f>
        <v>0.36899999999999999</v>
      </c>
      <c r="CF16" s="165">
        <f>[1]сходові!AJ95</f>
        <v>0.318</v>
      </c>
      <c r="CG16" s="165">
        <f>[1]сходові!AJ96</f>
        <v>0.314</v>
      </c>
      <c r="CH16" s="165">
        <f>[1]сходові!AJ93</f>
        <v>0.33500000000000002</v>
      </c>
      <c r="CI16" s="165">
        <f>[1]сходові!AJ94</f>
        <v>0.30199999999999999</v>
      </c>
      <c r="CJ16" s="165">
        <f>'[2]17% Управителю (З ПДВ)'!CE14/1.2/1.17</f>
        <v>0</v>
      </c>
      <c r="CK16" s="165">
        <f>[1]сходові!AJ68</f>
        <v>0.224</v>
      </c>
      <c r="CL16" s="165">
        <f>[1]сходові!AJ69</f>
        <v>0.44</v>
      </c>
      <c r="CM16" s="165">
        <f>[1]сходові!AJ70</f>
        <v>0.44</v>
      </c>
      <c r="CN16" s="165">
        <f>[1]сходові!AJ71</f>
        <v>0.19800000000000001</v>
      </c>
      <c r="CO16" s="165">
        <f>[1]сходові!AJ72</f>
        <v>0.2</v>
      </c>
      <c r="CP16" s="165">
        <f>[1]сходові!AJ73</f>
        <v>0.2</v>
      </c>
      <c r="CQ16" s="165">
        <f>[1]сходові!AJ74</f>
        <v>0.17399999999999999</v>
      </c>
      <c r="CR16" s="165">
        <f>[1]сходові!AJ75</f>
        <v>0.21299999999999999</v>
      </c>
      <c r="CS16" s="165">
        <f>'[2]17% Управителю (З ПДВ)'!CN14/1.2/1.17</f>
        <v>0</v>
      </c>
      <c r="CT16" s="165">
        <f>'[2]17% Управителю (З ПДВ)'!CO14/1.2/1.17</f>
        <v>0</v>
      </c>
      <c r="CU16" s="165">
        <f>'[2]17% Управителю (З ПДВ)'!CP14/1.2/1.17</f>
        <v>0</v>
      </c>
      <c r="CV16" s="165">
        <f>'[2]17% Управителю (З ПДВ)'!CQ14/1.2/1.17</f>
        <v>0</v>
      </c>
      <c r="CW16" s="165">
        <f>'[2]17% Управителю (З ПДВ)'!CR14/1.2/1.17</f>
        <v>0</v>
      </c>
      <c r="CX16" s="165">
        <f>'[2]17% Управителю (З ПДВ)'!CS14/1.2/1.17</f>
        <v>0</v>
      </c>
      <c r="CY16" s="165">
        <f>'[2]17% Управителю (З ПДВ)'!CT14/1.2/1.17</f>
        <v>0</v>
      </c>
      <c r="CZ16" s="165"/>
      <c r="DA16" s="30">
        <v>1.0840000000000001</v>
      </c>
      <c r="DB16" s="33">
        <v>1.2</v>
      </c>
      <c r="DC16" s="31"/>
    </row>
    <row r="17" spans="1:107" ht="37.5" hidden="1" customHeight="1" outlineLevel="1" x14ac:dyDescent="0.3">
      <c r="A17" s="14" t="s">
        <v>173</v>
      </c>
      <c r="B17" s="35"/>
      <c r="C17" s="35"/>
      <c r="D17" s="35"/>
      <c r="E17" s="35"/>
      <c r="F17" s="36"/>
      <c r="G17" s="37">
        <f t="shared" si="0"/>
        <v>0</v>
      </c>
      <c r="H17" s="15"/>
      <c r="I17" s="165"/>
      <c r="J17" s="165"/>
      <c r="K17" s="165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37">
        <v>1.0840000000000001</v>
      </c>
      <c r="DB17" s="39">
        <v>1.2</v>
      </c>
      <c r="DC17" s="15"/>
    </row>
    <row r="18" spans="1:107" s="3" customFormat="1" ht="37.5" customHeight="1" outlineLevel="1" x14ac:dyDescent="0.3">
      <c r="A18" s="27" t="s">
        <v>174</v>
      </c>
      <c r="B18" s="28" t="s">
        <v>175</v>
      </c>
      <c r="C18" s="28"/>
      <c r="D18" s="28"/>
      <c r="E18" s="28"/>
      <c r="F18" s="29"/>
      <c r="G18" s="30">
        <f t="shared" si="0"/>
        <v>1.3609999999999995</v>
      </c>
      <c r="H18" s="31"/>
      <c r="I18" s="165">
        <f>[1]підвали!V5</f>
        <v>2.1000000000000001E-2</v>
      </c>
      <c r="J18" s="165">
        <f>[1]підвали!V6</f>
        <v>1.2E-2</v>
      </c>
      <c r="K18" s="165">
        <f>[1]підвали!V7</f>
        <v>2.4E-2</v>
      </c>
      <c r="L18" s="165">
        <f>[1]підвали!V8</f>
        <v>2.3E-2</v>
      </c>
      <c r="M18" s="165">
        <f>[1]підвали!V9</f>
        <v>2.8000000000000001E-2</v>
      </c>
      <c r="N18" s="165">
        <f>[1]підвали!V10</f>
        <v>2.1999999999999999E-2</v>
      </c>
      <c r="O18" s="165">
        <f>[1]підвали!V11</f>
        <v>2.5000000000000001E-2</v>
      </c>
      <c r="P18" s="165">
        <f>[1]!__xlnm._FilterDatabase3[[#This Row],[19]]</f>
        <v>4.9000000000000002E-2</v>
      </c>
      <c r="Q18" s="165">
        <f>[1]підвали!V13</f>
        <v>2.7E-2</v>
      </c>
      <c r="R18" s="165">
        <f>[1]підвали!V14</f>
        <v>2.7E-2</v>
      </c>
      <c r="S18" s="165">
        <f>[1]підвали!V15</f>
        <v>1.7000000000000001E-2</v>
      </c>
      <c r="T18" s="165">
        <f>[1]підвали!V16</f>
        <v>2.1999999999999999E-2</v>
      </c>
      <c r="U18" s="165">
        <f>[1]підвали!V17</f>
        <v>2.1000000000000001E-2</v>
      </c>
      <c r="V18" s="165">
        <f>[1]підвали!V18</f>
        <v>4.9000000000000002E-2</v>
      </c>
      <c r="W18" s="165">
        <f>[1]підвали!V19</f>
        <v>0.02</v>
      </c>
      <c r="X18" s="165">
        <f>[1]підвали!V20</f>
        <v>0.03</v>
      </c>
      <c r="Y18" s="165">
        <f>[1]підвали!V21</f>
        <v>0.02</v>
      </c>
      <c r="Z18" s="165">
        <f>[1]підвали!V22</f>
        <v>2.8000000000000001E-2</v>
      </c>
      <c r="AA18" s="165">
        <f>[1]підвали!V88</f>
        <v>1.4E-2</v>
      </c>
      <c r="AB18" s="165">
        <f>[1]підвали!V92</f>
        <v>1.4999999999999999E-2</v>
      </c>
      <c r="AC18" s="165">
        <f>[1]підвали!V87</f>
        <v>1.0999999999999999E-2</v>
      </c>
      <c r="AD18" s="165">
        <f>[1]підвали!V91</f>
        <v>1.6E-2</v>
      </c>
      <c r="AE18" s="165">
        <f>[1]підвали!V89</f>
        <v>1.6E-2</v>
      </c>
      <c r="AF18" s="165">
        <f>[1]підвали!V90</f>
        <v>1.7000000000000001E-2</v>
      </c>
      <c r="AG18" s="165">
        <f>[1]підвали!V97</f>
        <v>1.4999999999999999E-2</v>
      </c>
      <c r="AH18" s="165">
        <f>[1]підвали!V98</f>
        <v>1.4E-2</v>
      </c>
      <c r="AI18" s="165"/>
      <c r="AJ18" s="165"/>
      <c r="AK18" s="165"/>
      <c r="AL18" s="165"/>
      <c r="AM18" s="165">
        <v>0</v>
      </c>
      <c r="AN18" s="165">
        <f>[1]підвали!V30</f>
        <v>0.01</v>
      </c>
      <c r="AO18" s="165">
        <f>[1]підвали!V31</f>
        <v>8.9999999999999993E-3</v>
      </c>
      <c r="AP18" s="165">
        <f>[1]підвали!V32</f>
        <v>1.7000000000000001E-2</v>
      </c>
      <c r="AQ18" s="165">
        <f>[1]підвали!V33</f>
        <v>2.3E-2</v>
      </c>
      <c r="AR18" s="165">
        <f>'[2]17% Управителю (З ПДВ)'!AM16/1.2/1.17</f>
        <v>0</v>
      </c>
      <c r="AS18" s="165">
        <f>[1]підвали!V84</f>
        <v>5.8999999999999997E-2</v>
      </c>
      <c r="AT18" s="165">
        <f>[1]підвали!V86</f>
        <v>2.5000000000000001E-2</v>
      </c>
      <c r="AU18" s="165">
        <f>'[2]17% Управителю (З ПДВ)'!AP16/1.2/1.17</f>
        <v>0</v>
      </c>
      <c r="AV18" s="165">
        <f>'[2]17% Управителю (З ПДВ)'!AQ16/1.2/1.17</f>
        <v>0</v>
      </c>
      <c r="AW18" s="165">
        <f>'[2]17% Управителю (З ПДВ)'!AR16/1.2/1.17</f>
        <v>0</v>
      </c>
      <c r="AX18" s="165">
        <f>[1]підвали!V85</f>
        <v>5.1999999999999998E-2</v>
      </c>
      <c r="AY18" s="165">
        <f>[1]підвали!V35</f>
        <v>7.0000000000000001E-3</v>
      </c>
      <c r="AZ18" s="165">
        <f>[1]підвали!V36</f>
        <v>6.0000000000000001E-3</v>
      </c>
      <c r="BA18" s="165">
        <f>[1]підвали!V37</f>
        <v>5.0000000000000001E-3</v>
      </c>
      <c r="BB18" s="165">
        <f>[1]підвали!V38</f>
        <v>1.2999999999999999E-2</v>
      </c>
      <c r="BC18" s="165">
        <f>[1]підвали!V39</f>
        <v>1.9E-2</v>
      </c>
      <c r="BD18" s="165">
        <f>'[2]17% Управителю (З ПДВ)'!AY16/1.2/1.17</f>
        <v>0</v>
      </c>
      <c r="BE18" s="165">
        <f>[1]підвали!V41</f>
        <v>2.1999999999999999E-2</v>
      </c>
      <c r="BF18" s="165">
        <f>'[2]17% Управителю (З ПДВ)'!BA16/1.2/1.17</f>
        <v>0</v>
      </c>
      <c r="BG18" s="165">
        <f>[1]підвали!V43</f>
        <v>2.1999999999999999E-2</v>
      </c>
      <c r="BH18" s="165">
        <f>[1]підвали!V44</f>
        <v>8.9999999999999993E-3</v>
      </c>
      <c r="BI18" s="165">
        <f>[1]підвали!V45</f>
        <v>8.0000000000000002E-3</v>
      </c>
      <c r="BJ18" s="165">
        <v>0</v>
      </c>
      <c r="BK18" s="165">
        <f>[1]підвали!V47</f>
        <v>1.2999999999999999E-2</v>
      </c>
      <c r="BL18" s="165">
        <f>'[2]17% Управителю (З ПДВ)'!BG16/1.2/1.17</f>
        <v>0</v>
      </c>
      <c r="BM18" s="165">
        <f>[1]підвали!V49</f>
        <v>2.3E-2</v>
      </c>
      <c r="BN18" s="165"/>
      <c r="BO18" s="165">
        <f>[1]підвали!V51</f>
        <v>3.7999999999999999E-2</v>
      </c>
      <c r="BP18" s="165">
        <f>[1]підвали!V52</f>
        <v>2.1999999999999999E-2</v>
      </c>
      <c r="BQ18" s="165">
        <f>[1]підвали!V53</f>
        <v>2.3E-2</v>
      </c>
      <c r="BR18" s="165">
        <f>[1]підвали!V54</f>
        <v>1.7999999999999999E-2</v>
      </c>
      <c r="BS18" s="165">
        <f>[1]підвали!V55</f>
        <v>2.3E-2</v>
      </c>
      <c r="BT18" s="165"/>
      <c r="BU18" s="165">
        <f>'[2]17% Управителю (З ПДВ)'!BP16/1.2/1.17</f>
        <v>0</v>
      </c>
      <c r="BV18" s="165">
        <f>'[2]17% Управителю (З ПДВ)'!BQ16/1.2/1.17</f>
        <v>0</v>
      </c>
      <c r="BW18" s="165">
        <f>'[2]17% Управителю (З ПДВ)'!BR16/1.2/1.17</f>
        <v>0</v>
      </c>
      <c r="BX18" s="165">
        <f>[1]підвали!V60</f>
        <v>1.7000000000000001E-2</v>
      </c>
      <c r="BY18" s="165">
        <f>[1]підвали!V61</f>
        <v>2.1000000000000001E-2</v>
      </c>
      <c r="BZ18" s="165">
        <f>[1]підвали!V62</f>
        <v>2.3E-2</v>
      </c>
      <c r="CA18" s="165">
        <f>[1]підвали!V63</f>
        <v>2.5999999999999999E-2</v>
      </c>
      <c r="CB18" s="165">
        <f>'[2]17% Управителю (З ПДВ)'!BW16/1.2/1.17</f>
        <v>0</v>
      </c>
      <c r="CC18" s="165">
        <f>[1]підвали!V65</f>
        <v>1.9E-2</v>
      </c>
      <c r="CD18" s="165">
        <f>[1]підвали!V66</f>
        <v>1.9E-2</v>
      </c>
      <c r="CE18" s="165">
        <f>[1]підвали!V99</f>
        <v>1.2E-2</v>
      </c>
      <c r="CF18" s="165">
        <f>[1]підвали!V95</f>
        <v>1.0999999999999999E-2</v>
      </c>
      <c r="CG18" s="165">
        <f>[1]підвали!V96</f>
        <v>1.2999999999999999E-2</v>
      </c>
      <c r="CH18" s="165">
        <f>[1]підвали!V93</f>
        <v>1.2E-2</v>
      </c>
      <c r="CI18" s="165">
        <f>[1]підвали!V94</f>
        <v>1.2E-2</v>
      </c>
      <c r="CJ18" s="165">
        <f>'[2]17% Управителю (З ПДВ)'!CE16/1.2/1.17</f>
        <v>0</v>
      </c>
      <c r="CK18" s="165">
        <f>[1]підвали!V68</f>
        <v>2.3E-2</v>
      </c>
      <c r="CL18" s="165">
        <f>[1]підвали!V69</f>
        <v>1.4E-2</v>
      </c>
      <c r="CM18" s="165">
        <f>[1]підвали!V70</f>
        <v>1.4E-2</v>
      </c>
      <c r="CN18" s="165">
        <f>'[2]17% Управителю (З ПДВ)'!CI16/1.2/1.17</f>
        <v>0</v>
      </c>
      <c r="CO18" s="165"/>
      <c r="CP18" s="165">
        <f>'[2]17% Управителю (З ПДВ)'!CK16/1.2/1.17</f>
        <v>0</v>
      </c>
      <c r="CQ18" s="165">
        <f>[1]підвали!V74</f>
        <v>4.9000000000000002E-2</v>
      </c>
      <c r="CR18" s="165">
        <f>[1]підвали!V75</f>
        <v>2.7E-2</v>
      </c>
      <c r="CS18" s="165">
        <f>'[2]17% Управителю (З ПДВ)'!CN16/1.2/1.17</f>
        <v>0</v>
      </c>
      <c r="CT18" s="165">
        <f>'[2]17% Управителю (З ПДВ)'!CO16/1.2/1.17</f>
        <v>0</v>
      </c>
      <c r="CU18" s="165">
        <f>'[2]17% Управителю (З ПДВ)'!CP16/1.2/1.17</f>
        <v>0</v>
      </c>
      <c r="CV18" s="165">
        <f>'[2]17% Управителю (З ПДВ)'!CQ16/1.2/1.17</f>
        <v>0</v>
      </c>
      <c r="CW18" s="165">
        <f>'[2]17% Управителю (З ПДВ)'!CR16/1.2/1.17</f>
        <v>0</v>
      </c>
      <c r="CX18" s="165">
        <f>'[2]17% Управителю (З ПДВ)'!CS16/1.2/1.17</f>
        <v>0</v>
      </c>
      <c r="CY18" s="165">
        <f>'[2]17% Управителю (З ПДВ)'!CT16/1.2/1.17</f>
        <v>0</v>
      </c>
      <c r="CZ18" s="165"/>
      <c r="DA18" s="30">
        <v>1.0840000000000001</v>
      </c>
      <c r="DB18" s="33">
        <v>1.2</v>
      </c>
      <c r="DC18" s="31"/>
    </row>
    <row r="19" spans="1:107" s="3" customFormat="1" ht="18.75" customHeight="1" outlineLevel="1" x14ac:dyDescent="0.3">
      <c r="A19" s="27" t="s">
        <v>176</v>
      </c>
      <c r="B19" s="34" t="s">
        <v>177</v>
      </c>
      <c r="C19" s="34"/>
      <c r="D19" s="34"/>
      <c r="E19" s="34"/>
      <c r="F19" s="29"/>
      <c r="G19" s="30">
        <f t="shared" si="0"/>
        <v>10.335999999999999</v>
      </c>
      <c r="H19" s="31"/>
      <c r="I19" s="165">
        <f>'[2]17% Управителю (З ПДВ)'!D17/1.2/1.17</f>
        <v>0</v>
      </c>
      <c r="J19" s="165">
        <f>[1]ліфти!L17</f>
        <v>0.63300000000000001</v>
      </c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>
        <f>[1]ліфти!L15</f>
        <v>0.436</v>
      </c>
      <c r="X19" s="165"/>
      <c r="Y19" s="165">
        <f>[1]ліфти!L16</f>
        <v>0.19900000000000001</v>
      </c>
      <c r="Z19" s="165"/>
      <c r="AA19" s="165">
        <f>[1]ліфти!L3</f>
        <v>0.25800000000000001</v>
      </c>
      <c r="AB19" s="165">
        <f>[1]ліфти!L5</f>
        <v>0.26300000000000001</v>
      </c>
      <c r="AC19" s="165">
        <f>[1]ліфти!L6</f>
        <v>0.36099999999999999</v>
      </c>
      <c r="AD19" s="165">
        <f>[1]ліфти!L4</f>
        <v>0.33500000000000002</v>
      </c>
      <c r="AE19" s="165">
        <f>[1]ліфти!L7</f>
        <v>0.38700000000000001</v>
      </c>
      <c r="AF19" s="165">
        <f>[1]ліфти!L8</f>
        <v>0.26500000000000001</v>
      </c>
      <c r="AG19" s="165">
        <f>[1]ліфти!L9</f>
        <v>0.35799999999999998</v>
      </c>
      <c r="AH19" s="165">
        <f>[1]ліфти!L10</f>
        <v>0.33900000000000002</v>
      </c>
      <c r="AI19" s="165"/>
      <c r="AJ19" s="165"/>
      <c r="AK19" s="165"/>
      <c r="AL19" s="165"/>
      <c r="AM19" s="165"/>
      <c r="AN19" s="165"/>
      <c r="AO19" s="165">
        <f>'[2]17% Управителю (З ПДВ)'!AJ17/1.2/1.17</f>
        <v>0</v>
      </c>
      <c r="AP19" s="165">
        <f>[1]ліфти!L11</f>
        <v>0.58799999999999997</v>
      </c>
      <c r="AQ19" s="165">
        <f>'[2]17% Управителю (З ПДВ)'!AL17/1.2/1.17</f>
        <v>0</v>
      </c>
      <c r="AR19" s="165">
        <f>'[2]17% Управителю (З ПДВ)'!AM17/1.2/1.17</f>
        <v>0</v>
      </c>
      <c r="AS19" s="165">
        <f>'[2]17% Управителю (З ПДВ)'!AN17/1.2/1.17</f>
        <v>0</v>
      </c>
      <c r="AT19" s="165">
        <f>'[2]17% Управителю (З ПДВ)'!AO17/1.2/1.17</f>
        <v>0</v>
      </c>
      <c r="AU19" s="165">
        <f>'[2]17% Управителю (З ПДВ)'!AP17/1.2/1.17</f>
        <v>0</v>
      </c>
      <c r="AV19" s="165">
        <f>'[2]17% Управителю (З ПДВ)'!AQ17/1.2/1.17</f>
        <v>0</v>
      </c>
      <c r="AW19" s="165">
        <f>'[2]17% Управителю (З ПДВ)'!AR17/1.2/1.17</f>
        <v>0</v>
      </c>
      <c r="AX19" s="165">
        <f>'[2]17% Управителю (З ПДВ)'!AS17/1.2/1.17</f>
        <v>0</v>
      </c>
      <c r="AY19" s="165">
        <f>[1]ліфти!L12</f>
        <v>0.186</v>
      </c>
      <c r="AZ19" s="165">
        <f>[1]ліфти!L13</f>
        <v>0.19600000000000001</v>
      </c>
      <c r="BA19" s="165">
        <f>[1]ліфти!L14</f>
        <v>0.186</v>
      </c>
      <c r="BB19" s="165">
        <f>[1]ліфти!L20</f>
        <v>0.56999999999999995</v>
      </c>
      <c r="BC19" s="165">
        <f>[1]ліфти!L21</f>
        <v>0.60199999999999998</v>
      </c>
      <c r="BD19" s="165">
        <f>'[2]17% Управителю (З ПДВ)'!AY17/1.2/1.17</f>
        <v>0</v>
      </c>
      <c r="BE19" s="165">
        <f>'[2]17% Управителю (З ПДВ)'!AZ17/1.2/1.17</f>
        <v>0</v>
      </c>
      <c r="BF19" s="165">
        <f>'[2]17% Управителю (З ПДВ)'!BA17/1.2/1.17</f>
        <v>0</v>
      </c>
      <c r="BG19" s="165">
        <f>[1]ліфти!L22</f>
        <v>0.34799999999999998</v>
      </c>
      <c r="BH19" s="165">
        <f>[1]ліфти!L23</f>
        <v>0.40600000000000003</v>
      </c>
      <c r="BI19" s="165">
        <f>'[2]17% Управителю (З ПДВ)'!BD17/1.2/1.17</f>
        <v>0</v>
      </c>
      <c r="BJ19" s="165">
        <f>'[2]17% Управителю (З ПДВ)'!BE17/1.2/1.17</f>
        <v>0</v>
      </c>
      <c r="BK19" s="165">
        <f>'[2]17% Управителю (З ПДВ)'!BF17/1.2/1.17</f>
        <v>0</v>
      </c>
      <c r="BL19" s="165">
        <f>'[2]17% Управителю (З ПДВ)'!BG17/1.2/1.17</f>
        <v>0</v>
      </c>
      <c r="BM19" s="165">
        <f>'[2]17% Управителю (З ПДВ)'!BH17/1.2/1.17</f>
        <v>0</v>
      </c>
      <c r="BN19" s="165">
        <f>'[2]17% Управителю (З ПДВ)'!BI17/1.2/1.17</f>
        <v>0</v>
      </c>
      <c r="BO19" s="165">
        <f>'[2]17% Управителю (З ПДВ)'!BJ17/1.2/1.17</f>
        <v>0</v>
      </c>
      <c r="BP19" s="165">
        <f>'[2]17% Управителю (З ПДВ)'!BK17/1.2/1.17</f>
        <v>0</v>
      </c>
      <c r="BQ19" s="165">
        <f>'[2]17% Управителю (З ПДВ)'!BL17/1.2/1.17</f>
        <v>0</v>
      </c>
      <c r="BR19" s="165">
        <f>[1]ліфти!L24</f>
        <v>0.32100000000000001</v>
      </c>
      <c r="BS19" s="165">
        <f>'[2]17% Управителю (З ПДВ)'!BN17/1.2/1.17</f>
        <v>0</v>
      </c>
      <c r="BT19" s="165">
        <f>'[2]17% Управителю (З ПДВ)'!BO17/1.2/1.17</f>
        <v>0</v>
      </c>
      <c r="BU19" s="165">
        <f>'[2]17% Управителю (З ПДВ)'!BP17/1.2/1.17</f>
        <v>0</v>
      </c>
      <c r="BV19" s="165">
        <f>'[2]17% Управителю (З ПДВ)'!BQ17/1.2/1.17</f>
        <v>0</v>
      </c>
      <c r="BW19" s="165">
        <f>'[2]17% Управителю (З ПДВ)'!BR17/1.2/1.17</f>
        <v>0</v>
      </c>
      <c r="BX19" s="165">
        <f>'[2]17% Управителю (З ПДВ)'!BS17/1.2/1.17</f>
        <v>0</v>
      </c>
      <c r="BY19" s="165">
        <f>'[2]17% Управителю (З ПДВ)'!BT17/1.2/1.17</f>
        <v>0</v>
      </c>
      <c r="BZ19" s="165">
        <f>'[2]17% Управителю (З ПДВ)'!BU17/1.2/1.17</f>
        <v>0</v>
      </c>
      <c r="CA19" s="165">
        <f>'[2]17% Управителю (З ПДВ)'!BV17/1.2/1.17</f>
        <v>0</v>
      </c>
      <c r="CB19" s="165">
        <f>'[2]17% Управителю (З ПДВ)'!BW17/1.2/1.17</f>
        <v>0</v>
      </c>
      <c r="CC19" s="165">
        <f>[1]ліфти!L18</f>
        <v>0.44</v>
      </c>
      <c r="CD19" s="165">
        <f>[1]ліфти!L19</f>
        <v>0.27100000000000002</v>
      </c>
      <c r="CE19" s="165">
        <f>[1]ліфти!L25</f>
        <v>0.23899999999999999</v>
      </c>
      <c r="CF19" s="165">
        <f>[1]ліфти!L26</f>
        <v>0.30499999999999999</v>
      </c>
      <c r="CG19" s="165">
        <f>[1]ліфти!L27</f>
        <v>0.308</v>
      </c>
      <c r="CH19" s="165">
        <f>[1]ліфти!L28</f>
        <v>0.38400000000000001</v>
      </c>
      <c r="CI19" s="165">
        <f>[1]ліфти!L29</f>
        <v>0.38600000000000001</v>
      </c>
      <c r="CJ19" s="165">
        <f>'[2]17% Управителю (З ПДВ)'!CE17/1.2/1.17</f>
        <v>0</v>
      </c>
      <c r="CK19" s="165">
        <f>'[2]17% Управителю (З ПДВ)'!CF17/1.2/1.17</f>
        <v>0</v>
      </c>
      <c r="CL19" s="165">
        <f>[1]ліфти!L30</f>
        <v>0.38300000000000001</v>
      </c>
      <c r="CM19" s="165">
        <f>[1]ліфти!L31</f>
        <v>0.38300000000000001</v>
      </c>
      <c r="CN19" s="165">
        <f>'[2]17% Управителю (З ПДВ)'!CI17/1.2/1.17</f>
        <v>0</v>
      </c>
      <c r="CO19" s="165">
        <f>'[2]17% Управителю (З ПДВ)'!CJ17/1.2/1.17</f>
        <v>0</v>
      </c>
      <c r="CP19" s="165">
        <f>'[2]17% Управителю (З ПДВ)'!CK17/1.2/1.17</f>
        <v>0</v>
      </c>
      <c r="CQ19" s="165">
        <f>'[2]17% Управителю (З ПДВ)'!CL17/1.2/1.17</f>
        <v>0</v>
      </c>
      <c r="CR19" s="165">
        <f>'[2]17% Управителю (З ПДВ)'!CM17/1.2/1.17</f>
        <v>0</v>
      </c>
      <c r="CS19" s="165">
        <f>'[2]17% Управителю (З ПДВ)'!CN17/1.2/1.17</f>
        <v>0</v>
      </c>
      <c r="CT19" s="165">
        <f>'[2]17% Управителю (З ПДВ)'!CO17/1.2/1.17</f>
        <v>0</v>
      </c>
      <c r="CU19" s="165">
        <f>'[2]17% Управителю (З ПДВ)'!CP17/1.2/1.17</f>
        <v>0</v>
      </c>
      <c r="CV19" s="165">
        <f>'[2]17% Управителю (З ПДВ)'!CQ17/1.2/1.17</f>
        <v>0</v>
      </c>
      <c r="CW19" s="165">
        <f>'[2]17% Управителю (З ПДВ)'!CR17/1.2/1.17</f>
        <v>0</v>
      </c>
      <c r="CX19" s="165">
        <f>'[2]17% Управителю (З ПДВ)'!CS17/1.2/1.17</f>
        <v>0</v>
      </c>
      <c r="CY19" s="165">
        <f>'[2]17% Управителю (З ПДВ)'!CT17/1.2/1.17</f>
        <v>0</v>
      </c>
      <c r="CZ19" s="165"/>
      <c r="DA19" s="30">
        <v>1.0840000000000001</v>
      </c>
      <c r="DB19" s="33">
        <v>1.2</v>
      </c>
      <c r="DC19" s="31"/>
    </row>
    <row r="20" spans="1:107" s="3" customFormat="1" ht="24.75" customHeight="1" outlineLevel="1" x14ac:dyDescent="0.3">
      <c r="A20" s="27" t="s">
        <v>178</v>
      </c>
      <c r="B20" s="34" t="s">
        <v>179</v>
      </c>
      <c r="C20" s="34"/>
      <c r="D20" s="34"/>
      <c r="E20" s="34"/>
      <c r="F20" s="29"/>
      <c r="G20" s="30">
        <f t="shared" si="0"/>
        <v>0.35100000000000009</v>
      </c>
      <c r="H20" s="31"/>
      <c r="I20" s="165">
        <f>'[2]17% Управителю (З ПДВ)'!D18/1.2/1.17</f>
        <v>0</v>
      </c>
      <c r="J20" s="165">
        <f>'[2]17% Управителю (З ПДВ)'!E18/1.2/1.17</f>
        <v>0</v>
      </c>
      <c r="K20" s="165">
        <f>'[2]17% Управителю (З ПДВ)'!F18/1.2/1.17</f>
        <v>0</v>
      </c>
      <c r="L20" s="165">
        <f>'[2]17% Управителю (З ПДВ)'!G18/1.2/1.17</f>
        <v>0</v>
      </c>
      <c r="M20" s="165">
        <f>'[2]17% Управителю (З ПДВ)'!H18/1.2/1.17</f>
        <v>0</v>
      </c>
      <c r="N20" s="165">
        <f>'[2]17% Управителю (З ПДВ)'!I18/1.2/1.17</f>
        <v>0</v>
      </c>
      <c r="O20" s="165">
        <f>'[2]17% Управителю (З ПДВ)'!J18/1.2/1.17</f>
        <v>0</v>
      </c>
      <c r="P20" s="165">
        <f>'[2]17% Управителю (З ПДВ)'!K18/1.2/1.17</f>
        <v>0</v>
      </c>
      <c r="Q20" s="165">
        <f>'[2]17% Управителю (З ПДВ)'!L18/1.2/1.17</f>
        <v>0</v>
      </c>
      <c r="R20" s="165">
        <f>'[2]17% Управителю (З ПДВ)'!M18/1.2/1.17</f>
        <v>0</v>
      </c>
      <c r="S20" s="165">
        <f>'[2]17% Управителю (З ПДВ)'!N18/1.2/1.17</f>
        <v>0</v>
      </c>
      <c r="T20" s="165">
        <f>'[2]17% Управителю (З ПДВ)'!O18/1.2/1.17</f>
        <v>0</v>
      </c>
      <c r="U20" s="165">
        <f>'[2]17% Управителю (З ПДВ)'!P18/1.2/1.17</f>
        <v>0</v>
      </c>
      <c r="V20" s="165">
        <f>'[2]17% Управителю (З ПДВ)'!Q18/1.2/1.17</f>
        <v>0</v>
      </c>
      <c r="W20" s="165">
        <f>'[2]17% Управителю (З ПДВ)'!R18/1.2/1.17</f>
        <v>0</v>
      </c>
      <c r="X20" s="165">
        <f>'[2]17% Управителю (З ПДВ)'!S18/1.2/1.17</f>
        <v>0</v>
      </c>
      <c r="Y20" s="165">
        <v>0</v>
      </c>
      <c r="Z20" s="165">
        <f>'[2]17% Управителю (З ПДВ)'!U18/1.2/1.17</f>
        <v>0</v>
      </c>
      <c r="AA20" s="165">
        <f>'[2]17% Управителю (З ПДВ)'!V18/1.2/1.17</f>
        <v>0</v>
      </c>
      <c r="AB20" s="165">
        <f>0.018/1.2</f>
        <v>1.4999999999999999E-2</v>
      </c>
      <c r="AC20" s="165">
        <f>'[2]17% Управителю (З ПДВ)'!X18/1.2/1.17</f>
        <v>0</v>
      </c>
      <c r="AD20" s="165">
        <f>'[2]17% Управителю (З ПДВ)'!Y18/1.2/1.17</f>
        <v>0</v>
      </c>
      <c r="AE20" s="165">
        <f>'[2]17% Управителю (З ПДВ)'!Z18/1.2/1.17</f>
        <v>0</v>
      </c>
      <c r="AF20" s="165">
        <f>[1]ліфти!O8</f>
        <v>3.3000000000000002E-2</v>
      </c>
      <c r="AG20" s="165">
        <f>'[2]17% Управителю (З ПДВ)'!AB18/1.2/1.17</f>
        <v>0</v>
      </c>
      <c r="AH20" s="165">
        <f>'[2]17% Управителю (З ПДВ)'!AC18/1.2/1.17</f>
        <v>0</v>
      </c>
      <c r="AI20" s="165"/>
      <c r="AJ20" s="165"/>
      <c r="AK20" s="165"/>
      <c r="AL20" s="165"/>
      <c r="AM20" s="165">
        <f>'[2]17% Управителю (З ПДВ)'!AH18/1.2/1.17</f>
        <v>0</v>
      </c>
      <c r="AN20" s="165">
        <f>'[2]17% Управителю (З ПДВ)'!AI18/1.2/1.17</f>
        <v>0</v>
      </c>
      <c r="AO20" s="165">
        <f>'[2]17% Управителю (З ПДВ)'!AJ18/1.2/1.17</f>
        <v>0</v>
      </c>
      <c r="AP20" s="165">
        <f>'[2]17% Управителю (З ПДВ)'!AK18/1.2/1.17</f>
        <v>0</v>
      </c>
      <c r="AQ20" s="165">
        <f>'[2]17% Управителю (З ПДВ)'!AL18/1.2/1.17</f>
        <v>0</v>
      </c>
      <c r="AR20" s="165">
        <f>'[2]17% Управителю (З ПДВ)'!AM18/1.2/1.17</f>
        <v>0</v>
      </c>
      <c r="AS20" s="165"/>
      <c r="AT20" s="165">
        <f>'[2]17% Управителю (З ПДВ)'!AO18/1.2/1.17</f>
        <v>0</v>
      </c>
      <c r="AU20" s="165">
        <f>'[2]17% Управителю (З ПДВ)'!AP18/1.2/1.17</f>
        <v>0</v>
      </c>
      <c r="AV20" s="165">
        <f>'[2]17% Управителю (З ПДВ)'!AQ18/1.2/1.17</f>
        <v>0</v>
      </c>
      <c r="AW20" s="165">
        <f>'[2]17% Управителю (З ПДВ)'!AR18/1.2/1.17</f>
        <v>0</v>
      </c>
      <c r="AX20" s="165">
        <f>'[2]17% Управителю (З ПДВ)'!AS18/1.2/1.17</f>
        <v>0</v>
      </c>
      <c r="AY20" s="165">
        <f>[1]ліфти!O12</f>
        <v>3.3000000000000002E-2</v>
      </c>
      <c r="AZ20" s="165">
        <f>[1]ліфти!O13</f>
        <v>3.4000000000000002E-2</v>
      </c>
      <c r="BA20" s="165">
        <f>[1]ліфти!O14</f>
        <v>3.3000000000000002E-2</v>
      </c>
      <c r="BB20" s="165">
        <f>'[2]17% Управителю (З ПДВ)'!AW18/1.2/1.17</f>
        <v>0</v>
      </c>
      <c r="BC20" s="165">
        <f>'[2]17% Управителю (З ПДВ)'!AX18/1.2/1.17</f>
        <v>0</v>
      </c>
      <c r="BD20" s="165">
        <f>'[2]17% Управителю (З ПДВ)'!AY18/1.2/1.17</f>
        <v>0</v>
      </c>
      <c r="BE20" s="165">
        <f>'[2]17% Управителю (З ПДВ)'!AZ18/1.2/1.17</f>
        <v>0</v>
      </c>
      <c r="BF20" s="165">
        <f>'[2]17% Управителю (З ПДВ)'!BA18/1.2/1.17</f>
        <v>0</v>
      </c>
      <c r="BG20" s="165">
        <f>'[2]17% Управителю (З ПДВ)'!BB18/1.2/1.17</f>
        <v>0</v>
      </c>
      <c r="BH20" s="165">
        <f>'[2]17% Управителю (З ПДВ)'!BC18/1.2/1.17</f>
        <v>0</v>
      </c>
      <c r="BI20" s="165">
        <f>'[2]17% Управителю (З ПДВ)'!BD18/1.2/1.17</f>
        <v>0</v>
      </c>
      <c r="BJ20" s="165">
        <f>'[2]17% Управителю (З ПДВ)'!BE18/1.2/1.17</f>
        <v>0</v>
      </c>
      <c r="BK20" s="165">
        <f>'[2]17% Управителю (З ПДВ)'!BF18/1.2/1.17</f>
        <v>0</v>
      </c>
      <c r="BL20" s="165">
        <f>'[2]17% Управителю (З ПДВ)'!BG18/1.2/1.17</f>
        <v>0</v>
      </c>
      <c r="BM20" s="165">
        <f>'[2]17% Управителю (З ПДВ)'!BH18/1.2/1.17</f>
        <v>0</v>
      </c>
      <c r="BN20" s="165">
        <f>'[2]17% Управителю (З ПДВ)'!BI18/1.2/1.17</f>
        <v>0</v>
      </c>
      <c r="BO20" s="165">
        <f>'[2]17% Управителю (З ПДВ)'!BJ18/1.2/1.17</f>
        <v>0</v>
      </c>
      <c r="BP20" s="165">
        <f>'[2]17% Управителю (З ПДВ)'!BK18/1.2/1.17</f>
        <v>0</v>
      </c>
      <c r="BQ20" s="165">
        <f>'[2]17% Управителю (З ПДВ)'!BL18/1.2/1.17</f>
        <v>0</v>
      </c>
      <c r="BR20" s="165">
        <f>'[2]17% Управителю (З ПДВ)'!BM18/1.2/1.17</f>
        <v>0</v>
      </c>
      <c r="BS20" s="165">
        <f>'[2]17% Управителю (З ПДВ)'!BN18/1.2/1.17</f>
        <v>0</v>
      </c>
      <c r="BT20" s="165">
        <f>'[2]17% Управителю (З ПДВ)'!BO18/1.2/1.17</f>
        <v>0</v>
      </c>
      <c r="BU20" s="165">
        <f>'[2]17% Управителю (З ПДВ)'!BP18/1.2/1.17</f>
        <v>0</v>
      </c>
      <c r="BV20" s="165">
        <f>'[2]17% Управителю (З ПДВ)'!BQ18/1.2/1.17</f>
        <v>0</v>
      </c>
      <c r="BW20" s="165">
        <f>'[2]17% Управителю (З ПДВ)'!BR18/1.2/1.17</f>
        <v>0</v>
      </c>
      <c r="BX20" s="165">
        <f>'[2]17% Управителю (З ПДВ)'!BS18/1.2/1.17</f>
        <v>0</v>
      </c>
      <c r="BY20" s="165">
        <f>'[2]17% Управителю (З ПДВ)'!BT18/1.2/1.17</f>
        <v>0</v>
      </c>
      <c r="BZ20" s="165">
        <f>'[2]17% Управителю (З ПДВ)'!BU18/1.2/1.17</f>
        <v>0</v>
      </c>
      <c r="CA20" s="165">
        <f>'[2]17% Управителю (З ПДВ)'!BV18/1.2/1.17</f>
        <v>0</v>
      </c>
      <c r="CB20" s="165">
        <f>'[2]17% Управителю (З ПДВ)'!BW18/1.2/1.17</f>
        <v>0</v>
      </c>
      <c r="CC20" s="165">
        <f>'[2]17% Управителю (З ПДВ)'!BX18/1.2/1.17</f>
        <v>0</v>
      </c>
      <c r="CD20" s="165">
        <f>[1]ліфти!O19</f>
        <v>3.3000000000000002E-2</v>
      </c>
      <c r="CE20" s="165">
        <f>[1]ліфти!O25</f>
        <v>2.9000000000000001E-2</v>
      </c>
      <c r="CF20" s="165">
        <f>[1]ліфти!O26</f>
        <v>3.3000000000000002E-2</v>
      </c>
      <c r="CG20" s="165">
        <f>[1]ліфти!O27</f>
        <v>3.7999999999999999E-2</v>
      </c>
      <c r="CH20" s="165">
        <f>[1]ліфти!O28</f>
        <v>3.5000000000000003E-2</v>
      </c>
      <c r="CI20" s="165">
        <f>[1]ліфти!O29</f>
        <v>3.5000000000000003E-2</v>
      </c>
      <c r="CJ20" s="165">
        <f>'[2]17% Управителю (З ПДВ)'!CE18/1.2/1.17</f>
        <v>0</v>
      </c>
      <c r="CK20" s="165">
        <f>'[2]17% Управителю (З ПДВ)'!CF18/1.2/1.17</f>
        <v>0</v>
      </c>
      <c r="CL20" s="165"/>
      <c r="CM20" s="165"/>
      <c r="CN20" s="165">
        <f>'[2]17% Управителю (З ПДВ)'!CI18/1.2/1.17</f>
        <v>0</v>
      </c>
      <c r="CO20" s="165">
        <f>'[2]17% Управителю (З ПДВ)'!CJ18/1.2/1.17</f>
        <v>0</v>
      </c>
      <c r="CP20" s="165">
        <f>'[2]17% Управителю (З ПДВ)'!CK18/1.2/1.17</f>
        <v>0</v>
      </c>
      <c r="CQ20" s="165">
        <f>'[2]17% Управителю (З ПДВ)'!CL18/1.2/1.17</f>
        <v>0</v>
      </c>
      <c r="CR20" s="165">
        <f>'[2]17% Управителю (З ПДВ)'!CM18/1.2/1.17</f>
        <v>0</v>
      </c>
      <c r="CS20" s="165">
        <f>'[2]17% Управителю (З ПДВ)'!CN18/1.2/1.17</f>
        <v>0</v>
      </c>
      <c r="CT20" s="165">
        <f>'[2]17% Управителю (З ПДВ)'!CO18/1.2/1.17</f>
        <v>0</v>
      </c>
      <c r="CU20" s="165">
        <f>'[2]17% Управителю (З ПДВ)'!CP18/1.2/1.17</f>
        <v>0</v>
      </c>
      <c r="CV20" s="165">
        <f>'[2]17% Управителю (З ПДВ)'!CQ18/1.2/1.17</f>
        <v>0</v>
      </c>
      <c r="CW20" s="165">
        <f>'[2]17% Управителю (З ПДВ)'!CR18/1.2/1.17</f>
        <v>0</v>
      </c>
      <c r="CX20" s="165">
        <f>'[2]17% Управителю (З ПДВ)'!CS18/1.2/1.17</f>
        <v>0</v>
      </c>
      <c r="CY20" s="165">
        <f>'[2]17% Управителю (З ПДВ)'!CT18/1.2/1.17</f>
        <v>0</v>
      </c>
      <c r="CZ20" s="165"/>
      <c r="DA20" s="30">
        <v>1.0840000000000001</v>
      </c>
      <c r="DB20" s="33">
        <v>1.2</v>
      </c>
      <c r="DC20" s="31"/>
    </row>
    <row r="21" spans="1:107" s="3" customFormat="1" ht="37.5" customHeight="1" outlineLevel="1" x14ac:dyDescent="0.3">
      <c r="A21" s="189" t="s">
        <v>180</v>
      </c>
      <c r="B21" s="34" t="s">
        <v>181</v>
      </c>
      <c r="C21" s="34"/>
      <c r="D21" s="34"/>
      <c r="E21" s="34"/>
      <c r="F21" s="190"/>
      <c r="G21" s="30">
        <f t="shared" si="0"/>
        <v>46.812999999999995</v>
      </c>
      <c r="H21" s="31"/>
      <c r="I21" s="191">
        <v>0.67300000000000004</v>
      </c>
      <c r="J21" s="191">
        <f>'[1]ТО внутрішньобудинкові'!I17</f>
        <v>0.40300000000000002</v>
      </c>
      <c r="K21" s="191">
        <f>'[1]ТО внутрішньобудинкові'!I18</f>
        <v>0.40100000000000002</v>
      </c>
      <c r="L21" s="187">
        <f>'[1]ТО внутрішньобудинкові'!I19</f>
        <v>0.41099999999999998</v>
      </c>
      <c r="M21" s="187">
        <f>'[1]ТО внутрішньобудинкові'!I20</f>
        <v>0.44600000000000001</v>
      </c>
      <c r="N21" s="187">
        <f>'[1]ТО внутрішньобудинкові'!I21</f>
        <v>0.41</v>
      </c>
      <c r="O21" s="187">
        <f>'[1]ТО внутрішньобудинкові'!I22</f>
        <v>0.27100000000000002</v>
      </c>
      <c r="P21" s="187">
        <f>'[1]ТО внутрішньобудинкові'!I23</f>
        <v>0.41099999999999998</v>
      </c>
      <c r="Q21" s="187">
        <f>'[1]ТО внутрішньобудинкові'!I24</f>
        <v>0.41</v>
      </c>
      <c r="R21" s="187">
        <f>'[1]ТО внутрішньобудинкові'!I25</f>
        <v>0.76</v>
      </c>
      <c r="S21" s="187">
        <f>'[1]ТО внутрішньобудинкові'!I26</f>
        <v>0.39300000000000002</v>
      </c>
      <c r="T21" s="187">
        <f>'[1]ТО внутрішньобудинкові'!I27</f>
        <v>0.45200000000000001</v>
      </c>
      <c r="U21" s="187">
        <f>'[1]ТО внутрішньобудинкові'!I28</f>
        <v>0.39500000000000002</v>
      </c>
      <c r="V21" s="187">
        <f>'[1]ТО внутрішньобудинкові'!I29</f>
        <v>0.29199999999999998</v>
      </c>
      <c r="W21" s="187">
        <f>'[1]ТО внутрішньобудинкові'!I30</f>
        <v>0.38300000000000001</v>
      </c>
      <c r="X21" s="187">
        <f>'[1]ТО внутрішньобудинкові'!I31</f>
        <v>0.47099999999999997</v>
      </c>
      <c r="Y21" s="187">
        <f>'[1]ТО внутрішньобудинкові'!I32</f>
        <v>0.442</v>
      </c>
      <c r="Z21" s="187">
        <f>'[1]ТО внутрішньобудинкові'!I33</f>
        <v>0.71499999999999997</v>
      </c>
      <c r="AA21" s="187">
        <f>'[1]ТО внутрішньобудинкові'!I35</f>
        <v>0.39800000000000002</v>
      </c>
      <c r="AB21" s="187">
        <f>'[1]ТО внутрішньобудинкові'!I39</f>
        <v>0.35899999999999999</v>
      </c>
      <c r="AC21" s="187">
        <f>'[1]ТО внутрішньобудинкові'!I34</f>
        <v>0.40600000000000003</v>
      </c>
      <c r="AD21" s="187">
        <f>'[1]ТО внутрішньобудинкові'!I38</f>
        <v>0.39800000000000002</v>
      </c>
      <c r="AE21" s="187">
        <f>'[1]ТО внутрішньобудинкові'!I36</f>
        <v>0.40200000000000002</v>
      </c>
      <c r="AF21" s="187">
        <f>'[1]ТО внутрішньобудинкові'!I37</f>
        <v>0.432</v>
      </c>
      <c r="AG21" s="187">
        <f>'[1]ТО внутрішньобудинкові'!I40</f>
        <v>0.41699999999999998</v>
      </c>
      <c r="AH21" s="187">
        <f>'[1]ТО внутрішньобудинкові'!I41</f>
        <v>0.49299999999999999</v>
      </c>
      <c r="AI21" s="187">
        <f>'[1]ТО внутрішньобудинкові'!I42</f>
        <v>0.33300000000000002</v>
      </c>
      <c r="AJ21" s="187">
        <f>'[1]ТО внутрішньобудинкові'!I43</f>
        <v>8.1000000000000003E-2</v>
      </c>
      <c r="AK21" s="187">
        <f>'[1]ТО внутрішньобудинкові'!I44</f>
        <v>3.7999999999999999E-2</v>
      </c>
      <c r="AL21" s="187">
        <f>'[1]ТО внутрішньобудинкові'!I45</f>
        <v>2.9000000000000001E-2</v>
      </c>
      <c r="AM21" s="187">
        <f>'[1]ТО внутрішньобудинкові'!I46</f>
        <v>0.498</v>
      </c>
      <c r="AN21" s="187">
        <f>'[1]ТО внутрішньобудинкові'!I47</f>
        <v>0.36799999999999999</v>
      </c>
      <c r="AO21" s="187">
        <f>'[1]ТО внутрішньобудинкові'!I48</f>
        <v>0.378</v>
      </c>
      <c r="AP21" s="187">
        <f>'[1]ТО внутрішньобудинкові'!I49</f>
        <v>0.19600000000000001</v>
      </c>
      <c r="AQ21" s="187">
        <f>'[1]ТО внутрішньобудинкові'!I50</f>
        <v>0.95599999999999996</v>
      </c>
      <c r="AR21" s="187">
        <f>'[1]ТО внутрішньобудинкові'!I52</f>
        <v>2.1000000000000001E-2</v>
      </c>
      <c r="AS21" s="187">
        <f>'[1]ТО внутрішньобудинкові'!I53</f>
        <v>0.32700000000000001</v>
      </c>
      <c r="AT21" s="187">
        <f>'[1]ТО внутрішньобудинкові'!I54</f>
        <v>0.60799999999999998</v>
      </c>
      <c r="AU21" s="187">
        <f>'[1]ТО внутрішньобудинкові'!I57</f>
        <v>0.68700000000000006</v>
      </c>
      <c r="AV21" s="187">
        <f>'[1]ТО внутрішньобудинкові'!I55</f>
        <v>0.28199999999999997</v>
      </c>
      <c r="AW21" s="187">
        <f>'[1]ТО внутрішньобудинкові'!I56</f>
        <v>3.7999999999999999E-2</v>
      </c>
      <c r="AX21" s="187">
        <f>'[1]ТО внутрішньобудинкові'!I58</f>
        <v>0.57999999999999996</v>
      </c>
      <c r="AY21" s="187">
        <f>'[1]ТО внутрішньобудинкові'!I59</f>
        <v>0.312</v>
      </c>
      <c r="AZ21" s="187">
        <f>'[1]ТО внутрішньобудинкові'!I60</f>
        <v>0.33500000000000002</v>
      </c>
      <c r="BA21" s="187">
        <f>'[1]ТО внутрішньобудинкові'!I61</f>
        <v>0.28499999999999998</v>
      </c>
      <c r="BB21" s="187">
        <f>'[1]ТО внутрішньобудинкові'!I62</f>
        <v>0.435</v>
      </c>
      <c r="BC21" s="187">
        <f>'[1]ТО внутрішньобудинкові'!I63</f>
        <v>0.53500000000000003</v>
      </c>
      <c r="BD21" s="187">
        <f>'[1]ТО внутрішньобудинкові'!I64</f>
        <v>0.57999999999999996</v>
      </c>
      <c r="BE21" s="187">
        <f>'[1]ТО внутрішньобудинкові'!I65</f>
        <v>0.40799999999999997</v>
      </c>
      <c r="BF21" s="187">
        <f>'[1]ТО внутрішньобудинкові'!I66</f>
        <v>0.33500000000000002</v>
      </c>
      <c r="BG21" s="187">
        <f>'[1]ТО внутрішньобудинкові'!I67</f>
        <v>0.33</v>
      </c>
      <c r="BH21" s="187">
        <f>'[1]ТО внутрішньобудинкові'!I68</f>
        <v>0.39</v>
      </c>
      <c r="BI21" s="187">
        <f>'[1]ТО внутрішньобудинкові'!I69</f>
        <v>0.56100000000000005</v>
      </c>
      <c r="BJ21" s="187">
        <f>'[1]ТО внутрішньобудинкові'!I70</f>
        <v>1.1100000000000001</v>
      </c>
      <c r="BK21" s="187">
        <f>'[1]ТО внутрішньобудинкові'!I71</f>
        <v>0.52100000000000002</v>
      </c>
      <c r="BL21" s="187">
        <f>'[1]ТО внутрішньобудинкові'!I72</f>
        <v>0.35199999999999998</v>
      </c>
      <c r="BM21" s="187">
        <f>'[1]ТО внутрішньобудинкові'!I73</f>
        <v>0.34799999999999998</v>
      </c>
      <c r="BN21" s="187">
        <f>'[1]ТО внутрішньобудинкові'!I74</f>
        <v>0.43</v>
      </c>
      <c r="BO21" s="187">
        <f>'[1]ТО внутрішньобудинкові'!I75</f>
        <v>0.79600000000000004</v>
      </c>
      <c r="BP21" s="187">
        <f>'[1]ТО внутрішньобудинкові'!I76</f>
        <v>0.36099999999999999</v>
      </c>
      <c r="BQ21" s="187">
        <f>'[1]ТО внутрішньобудинкові'!I77</f>
        <v>0.70599999999999996</v>
      </c>
      <c r="BR21" s="187">
        <f>'[1]ТО внутрішньобудинкові'!I78</f>
        <v>0.34699999999999998</v>
      </c>
      <c r="BS21" s="187">
        <f>'[1]ТО внутрішньобудинкові'!I79</f>
        <v>0.46500000000000002</v>
      </c>
      <c r="BT21" s="187">
        <f>'[1]ТО внутрішньобудинкові'!I80</f>
        <v>0.433</v>
      </c>
      <c r="BU21" s="187">
        <f>'[1]ТО внутрішньобудинкові'!I81</f>
        <v>0.63300000000000001</v>
      </c>
      <c r="BV21" s="187">
        <f>'[1]ТО внутрішньобудинкові'!I82</f>
        <v>0.72299999999999998</v>
      </c>
      <c r="BW21" s="187">
        <f>'[1]ТО внутрішньобудинкові'!I83</f>
        <v>0.71</v>
      </c>
      <c r="BX21" s="187">
        <f>'[1]ТО внутрішньобудинкові'!I84</f>
        <v>0.871</v>
      </c>
      <c r="BY21" s="187">
        <f>'[1]ТО внутрішньобудинкові'!I85</f>
        <v>0.874</v>
      </c>
      <c r="BZ21" s="187">
        <f>'[1]ТО внутрішньобудинкові'!I86</f>
        <v>0.61599999999999999</v>
      </c>
      <c r="CA21" s="187">
        <f>'[1]ТО внутрішньобудинкові'!I87</f>
        <v>0.94899999999999995</v>
      </c>
      <c r="CB21" s="187">
        <f>'[1]ТО внутрішньобудинкові'!I88</f>
        <v>0.98</v>
      </c>
      <c r="CC21" s="192">
        <f>'[1]ТО внутрішньобудинкові'!I89</f>
        <v>0.38500000000000001</v>
      </c>
      <c r="CD21" s="187">
        <f>'[1]ТО внутрішньобудинкові'!I90</f>
        <v>0.374</v>
      </c>
      <c r="CE21" s="192">
        <f>'[1]ТО внутрішньобудинкові'!I93</f>
        <v>0.38200000000000001</v>
      </c>
      <c r="CF21" s="187">
        <f>'[1]ТО внутрішньобудинкові'!I94</f>
        <v>0.442</v>
      </c>
      <c r="CG21" s="187">
        <f>'[1]ТО внутрішньобудинкові'!I95</f>
        <v>0.439</v>
      </c>
      <c r="CH21" s="187">
        <f>'[1]ТО внутрішньобудинкові'!I91</f>
        <v>0.40300000000000002</v>
      </c>
      <c r="CI21" s="187">
        <f>'[1]ТО внутрішньобудинкові'!I92</f>
        <v>0.435</v>
      </c>
      <c r="CJ21" s="187">
        <f>'[1]ТО внутрішньобудинкові'!I96</f>
        <v>0.69899999999999995</v>
      </c>
      <c r="CK21" s="187">
        <f>'[1]ТО внутрішньобудинкові'!I97</f>
        <v>1.0009999999999999</v>
      </c>
      <c r="CL21" s="187">
        <f>'[1]ТО внутрішньобудинкові'!I98</f>
        <v>0.308</v>
      </c>
      <c r="CM21" s="187">
        <f>'[1]ТО внутрішньобудинкові'!I99</f>
        <v>0.30599999999999999</v>
      </c>
      <c r="CN21" s="187">
        <f>'[1]ТО внутрішньобудинкові'!I100</f>
        <v>0.93400000000000005</v>
      </c>
      <c r="CO21" s="187">
        <f>'[1]ТО внутрішньобудинкові'!I101</f>
        <v>0.68200000000000005</v>
      </c>
      <c r="CP21" s="187">
        <f>'[1]ТО внутрішньобудинкові'!I102</f>
        <v>1.052</v>
      </c>
      <c r="CQ21" s="187">
        <f>'[1]ТО внутрішньобудинкові'!I103</f>
        <v>0.83899999999999997</v>
      </c>
      <c r="CR21" s="187">
        <f>'[1]ТО внутрішньобудинкові'!I104</f>
        <v>0.57099999999999995</v>
      </c>
      <c r="CS21" s="187">
        <v>0</v>
      </c>
      <c r="CT21" s="187">
        <f>'[1]ТО внутрішньобудинкові'!I10</f>
        <v>0.69599999999999995</v>
      </c>
      <c r="CU21" s="187">
        <f>'[1]ТО внутрішньобудинкові'!I11</f>
        <v>0.65400000000000003</v>
      </c>
      <c r="CV21" s="187">
        <f>'[1]ТО внутрішньобудинкові'!I12</f>
        <v>0.65400000000000003</v>
      </c>
      <c r="CW21" s="187">
        <f>'[1]ТО внутрішньобудинкові'!I13</f>
        <v>0.65400000000000003</v>
      </c>
      <c r="CX21" s="187">
        <f>'[1]ТО внутрішньобудинкові'!I14</f>
        <v>0.65400000000000003</v>
      </c>
      <c r="CY21" s="187">
        <f>'[1]ТО внутрішньобудинкові'!I15</f>
        <v>0.65400000000000003</v>
      </c>
      <c r="CZ21" s="192"/>
      <c r="DA21" s="195">
        <v>1.0840000000000001</v>
      </c>
      <c r="DB21" s="33">
        <v>1.2</v>
      </c>
      <c r="DC21" s="31"/>
    </row>
    <row r="22" spans="1:107" s="43" customFormat="1" ht="18.75" hidden="1" customHeight="1" outlineLevel="1" x14ac:dyDescent="0.3">
      <c r="A22" s="189"/>
      <c r="B22" s="40" t="s">
        <v>182</v>
      </c>
      <c r="C22" s="40"/>
      <c r="D22" s="40"/>
      <c r="E22" s="40"/>
      <c r="F22" s="190"/>
      <c r="G22" s="37">
        <f t="shared" ref="G22:G28" si="1">SUM(I22:CY22)</f>
        <v>0</v>
      </c>
      <c r="H22" s="41"/>
      <c r="I22" s="191"/>
      <c r="J22" s="191"/>
      <c r="K22" s="191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93"/>
      <c r="CD22" s="187"/>
      <c r="CE22" s="193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93"/>
      <c r="DA22" s="196"/>
      <c r="DB22" s="42">
        <v>1.2</v>
      </c>
      <c r="DC22" s="41"/>
    </row>
    <row r="23" spans="1:107" s="43" customFormat="1" ht="18.75" hidden="1" customHeight="1" outlineLevel="1" x14ac:dyDescent="0.3">
      <c r="A23" s="189"/>
      <c r="B23" s="40" t="s">
        <v>183</v>
      </c>
      <c r="C23" s="40"/>
      <c r="D23" s="40"/>
      <c r="E23" s="40"/>
      <c r="F23" s="190"/>
      <c r="G23" s="37">
        <f t="shared" si="1"/>
        <v>0</v>
      </c>
      <c r="H23" s="41"/>
      <c r="I23" s="191"/>
      <c r="J23" s="191"/>
      <c r="K23" s="191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93"/>
      <c r="CD23" s="187"/>
      <c r="CE23" s="193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93"/>
      <c r="DA23" s="196"/>
      <c r="DB23" s="42">
        <v>1.2</v>
      </c>
      <c r="DC23" s="41"/>
    </row>
    <row r="24" spans="1:107" s="43" customFormat="1" ht="18.75" hidden="1" customHeight="1" outlineLevel="1" x14ac:dyDescent="0.3">
      <c r="A24" s="189"/>
      <c r="B24" s="40" t="s">
        <v>184</v>
      </c>
      <c r="C24" s="40"/>
      <c r="D24" s="40"/>
      <c r="E24" s="40"/>
      <c r="F24" s="190"/>
      <c r="G24" s="37">
        <f t="shared" si="1"/>
        <v>0</v>
      </c>
      <c r="H24" s="41"/>
      <c r="I24" s="191"/>
      <c r="J24" s="191"/>
      <c r="K24" s="191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93"/>
      <c r="CD24" s="187"/>
      <c r="CE24" s="193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93"/>
      <c r="DA24" s="196"/>
      <c r="DB24" s="42">
        <v>1.2</v>
      </c>
      <c r="DC24" s="41"/>
    </row>
    <row r="25" spans="1:107" s="43" customFormat="1" ht="18.75" hidden="1" customHeight="1" outlineLevel="1" x14ac:dyDescent="0.3">
      <c r="A25" s="189"/>
      <c r="B25" s="40" t="s">
        <v>185</v>
      </c>
      <c r="C25" s="40"/>
      <c r="D25" s="40"/>
      <c r="E25" s="40"/>
      <c r="F25" s="190"/>
      <c r="G25" s="37">
        <f t="shared" si="1"/>
        <v>0</v>
      </c>
      <c r="H25" s="41"/>
      <c r="I25" s="191"/>
      <c r="J25" s="191"/>
      <c r="K25" s="191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7"/>
      <c r="BJ25" s="187"/>
      <c r="BK25" s="187"/>
      <c r="BL25" s="187"/>
      <c r="BM25" s="187"/>
      <c r="BN25" s="187"/>
      <c r="BO25" s="187"/>
      <c r="BP25" s="187"/>
      <c r="BQ25" s="187"/>
      <c r="BR25" s="187"/>
      <c r="BS25" s="187"/>
      <c r="BT25" s="187"/>
      <c r="BU25" s="187"/>
      <c r="BV25" s="187"/>
      <c r="BW25" s="187"/>
      <c r="BX25" s="187"/>
      <c r="BY25" s="187"/>
      <c r="BZ25" s="187"/>
      <c r="CA25" s="187"/>
      <c r="CB25" s="187"/>
      <c r="CC25" s="193"/>
      <c r="CD25" s="187"/>
      <c r="CE25" s="193"/>
      <c r="CF25" s="187"/>
      <c r="CG25" s="187"/>
      <c r="CH25" s="187"/>
      <c r="CI25" s="187"/>
      <c r="CJ25" s="187"/>
      <c r="CK25" s="187"/>
      <c r="CL25" s="187"/>
      <c r="CM25" s="187"/>
      <c r="CN25" s="187"/>
      <c r="CO25" s="187"/>
      <c r="CP25" s="187"/>
      <c r="CQ25" s="187"/>
      <c r="CR25" s="187"/>
      <c r="CS25" s="187"/>
      <c r="CT25" s="187"/>
      <c r="CU25" s="187"/>
      <c r="CV25" s="187"/>
      <c r="CW25" s="187"/>
      <c r="CX25" s="187"/>
      <c r="CY25" s="187"/>
      <c r="CZ25" s="193"/>
      <c r="DA25" s="196"/>
      <c r="DB25" s="42">
        <v>1.2</v>
      </c>
      <c r="DC25" s="41"/>
    </row>
    <row r="26" spans="1:107" s="43" customFormat="1" ht="18.75" hidden="1" customHeight="1" outlineLevel="1" x14ac:dyDescent="0.3">
      <c r="A26" s="189"/>
      <c r="B26" s="40" t="s">
        <v>186</v>
      </c>
      <c r="C26" s="40"/>
      <c r="D26" s="40"/>
      <c r="E26" s="40"/>
      <c r="F26" s="190"/>
      <c r="G26" s="37">
        <f t="shared" si="1"/>
        <v>0</v>
      </c>
      <c r="H26" s="41"/>
      <c r="I26" s="191"/>
      <c r="J26" s="191"/>
      <c r="K26" s="191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7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93"/>
      <c r="CD26" s="187"/>
      <c r="CE26" s="193"/>
      <c r="CF26" s="187"/>
      <c r="CG26" s="187"/>
      <c r="CH26" s="187"/>
      <c r="CI26" s="187"/>
      <c r="CJ26" s="187"/>
      <c r="CK26" s="187"/>
      <c r="CL26" s="187"/>
      <c r="CM26" s="187"/>
      <c r="CN26" s="187"/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93"/>
      <c r="DA26" s="196"/>
      <c r="DB26" s="42">
        <v>1.2</v>
      </c>
      <c r="DC26" s="41"/>
    </row>
    <row r="27" spans="1:107" s="43" customFormat="1" ht="37.5" hidden="1" customHeight="1" outlineLevel="1" x14ac:dyDescent="0.3">
      <c r="A27" s="189"/>
      <c r="B27" s="44" t="s">
        <v>187</v>
      </c>
      <c r="C27" s="44"/>
      <c r="D27" s="44"/>
      <c r="E27" s="44"/>
      <c r="F27" s="190"/>
      <c r="G27" s="37">
        <f t="shared" si="1"/>
        <v>0</v>
      </c>
      <c r="H27" s="41"/>
      <c r="I27" s="191"/>
      <c r="J27" s="191"/>
      <c r="K27" s="191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7"/>
      <c r="BW27" s="187"/>
      <c r="BX27" s="187"/>
      <c r="BY27" s="187"/>
      <c r="BZ27" s="187"/>
      <c r="CA27" s="187"/>
      <c r="CB27" s="187"/>
      <c r="CC27" s="194"/>
      <c r="CD27" s="187"/>
      <c r="CE27" s="194"/>
      <c r="CF27" s="187"/>
      <c r="CG27" s="187"/>
      <c r="CH27" s="187"/>
      <c r="CI27" s="187"/>
      <c r="CJ27" s="187"/>
      <c r="CK27" s="187"/>
      <c r="CL27" s="187"/>
      <c r="CM27" s="187"/>
      <c r="CN27" s="187"/>
      <c r="CO27" s="187"/>
      <c r="CP27" s="187"/>
      <c r="CQ27" s="187"/>
      <c r="CR27" s="187"/>
      <c r="CS27" s="187"/>
      <c r="CT27" s="187"/>
      <c r="CU27" s="187"/>
      <c r="CV27" s="187"/>
      <c r="CW27" s="187"/>
      <c r="CX27" s="187"/>
      <c r="CY27" s="187"/>
      <c r="CZ27" s="194"/>
      <c r="DA27" s="197"/>
      <c r="DB27" s="42">
        <v>1.2</v>
      </c>
      <c r="DC27" s="41"/>
    </row>
    <row r="28" spans="1:107" s="51" customFormat="1" ht="18.75" customHeight="1" outlineLevel="1" x14ac:dyDescent="0.3">
      <c r="A28" s="45" t="s">
        <v>188</v>
      </c>
      <c r="B28" s="46" t="s">
        <v>189</v>
      </c>
      <c r="C28" s="46"/>
      <c r="D28" s="46"/>
      <c r="E28" s="46"/>
      <c r="F28" s="47"/>
      <c r="G28" s="37">
        <f t="shared" si="1"/>
        <v>1.3615612535612533</v>
      </c>
      <c r="H28" s="48"/>
      <c r="I28" s="165">
        <v>3.3000000000000002E-2</v>
      </c>
      <c r="J28" s="165">
        <v>1.4999999999999999E-2</v>
      </c>
      <c r="K28" s="165">
        <v>2.5000000000000001E-2</v>
      </c>
      <c r="L28" s="166">
        <v>2.8000000000000001E-2</v>
      </c>
      <c r="M28" s="166">
        <v>3.4000000000000002E-2</v>
      </c>
      <c r="N28" s="166">
        <v>2.7E-2</v>
      </c>
      <c r="O28" s="166">
        <v>3.1E-2</v>
      </c>
      <c r="P28" s="166">
        <v>2.5000000000000001E-2</v>
      </c>
      <c r="Q28" s="166">
        <v>3.4000000000000002E-2</v>
      </c>
      <c r="R28" s="166">
        <v>3.1E-2</v>
      </c>
      <c r="S28" s="166">
        <v>1.6E-2</v>
      </c>
      <c r="T28" s="166">
        <v>3.5999999999999997E-2</v>
      </c>
      <c r="U28" s="166">
        <v>2.4E-2</v>
      </c>
      <c r="V28" s="166">
        <v>0.06</v>
      </c>
      <c r="W28" s="166">
        <v>1.9E-2</v>
      </c>
      <c r="X28" s="166">
        <v>3.1E-2</v>
      </c>
      <c r="Y28" s="166">
        <v>0.02</v>
      </c>
      <c r="Z28" s="166">
        <v>3.2000000000000001E-2</v>
      </c>
      <c r="AA28" s="166">
        <v>1.2E-2</v>
      </c>
      <c r="AB28" s="166">
        <v>1.4E-2</v>
      </c>
      <c r="AC28" s="166">
        <v>1.4999999999999999E-2</v>
      </c>
      <c r="AD28" s="166">
        <v>1.4E-2</v>
      </c>
      <c r="AE28" s="166">
        <v>1.4E-2</v>
      </c>
      <c r="AF28" s="166">
        <v>1.4E-2</v>
      </c>
      <c r="AG28" s="166">
        <v>1.0999999999999999E-2</v>
      </c>
      <c r="AH28" s="166">
        <v>1.2999999999999999E-2</v>
      </c>
      <c r="AI28" s="166">
        <f>'[2]17% Управителю (З ПДВ)'!AD26/1.2/1.17</f>
        <v>0</v>
      </c>
      <c r="AJ28" s="166">
        <f>'[2]17% Управителю (З ПДВ)'!AE26/1.2/1.17</f>
        <v>0</v>
      </c>
      <c r="AK28" s="166">
        <f>'[2]17% Управителю (З ПДВ)'!AF26/1.2/1.17</f>
        <v>0</v>
      </c>
      <c r="AL28" s="166">
        <f>'[2]17% Управителю (З ПДВ)'!AG26/1.2/1.17</f>
        <v>0</v>
      </c>
      <c r="AM28" s="166">
        <f>'[2]17% Управителю (З ПДВ)'!AH26/1.2/1.17</f>
        <v>0</v>
      </c>
      <c r="AN28" s="166">
        <v>5.0000000000000001E-3</v>
      </c>
      <c r="AO28" s="166">
        <v>3.0000000000000001E-3</v>
      </c>
      <c r="AP28" s="166">
        <v>2.1000000000000001E-2</v>
      </c>
      <c r="AQ28" s="166">
        <v>2.4E-2</v>
      </c>
      <c r="AR28" s="166">
        <f>'[2]17% Управителю (З ПДВ)'!AM26/1.2/1.17</f>
        <v>0</v>
      </c>
      <c r="AS28" s="166">
        <f>'[2]17% Управителю (З ПДВ)'!AN26/1.2/1.17</f>
        <v>0</v>
      </c>
      <c r="AT28" s="166">
        <v>2.1000000000000001E-2</v>
      </c>
      <c r="AU28" s="166">
        <f>'[2]17% Управителю (З ПДВ)'!AP26/1.2/1.17</f>
        <v>0</v>
      </c>
      <c r="AV28" s="166">
        <f>'[2]17% Управителю (З ПДВ)'!AQ26/1.2/1.17</f>
        <v>0</v>
      </c>
      <c r="AW28" s="166">
        <f>'[2]17% Управителю (З ПДВ)'!AR26/1.2/1.17</f>
        <v>0</v>
      </c>
      <c r="AX28" s="166">
        <v>0</v>
      </c>
      <c r="AY28" s="166">
        <v>5.0000000000000001E-3</v>
      </c>
      <c r="AZ28" s="166">
        <v>5.0000000000000001E-3</v>
      </c>
      <c r="BA28" s="166">
        <f>'[2]17% Управителю (З ПДВ)'!AV26/1.2/1.17</f>
        <v>3.5612535612535613E-3</v>
      </c>
      <c r="BB28" s="166">
        <v>1.6E-2</v>
      </c>
      <c r="BC28" s="166">
        <v>1.7999999999999999E-2</v>
      </c>
      <c r="BD28" s="166">
        <v>1E-3</v>
      </c>
      <c r="BE28" s="166">
        <v>2.5000000000000001E-2</v>
      </c>
      <c r="BF28" s="166">
        <f>'[2]17% Управителю (З ПДВ)'!BA26/1.2/1.17</f>
        <v>0</v>
      </c>
      <c r="BG28" s="166">
        <v>2.5999999999999999E-2</v>
      </c>
      <c r="BH28" s="166">
        <v>0.01</v>
      </c>
      <c r="BI28" s="166">
        <v>1E-3</v>
      </c>
      <c r="BJ28" s="166"/>
      <c r="BK28" s="166">
        <v>8.9999999999999993E-3</v>
      </c>
      <c r="BL28" s="166">
        <f>'[2]17% Управителю (З ПДВ)'!BG26/1.2/1.17</f>
        <v>0</v>
      </c>
      <c r="BM28" s="166">
        <v>3.5999999999999997E-2</v>
      </c>
      <c r="BN28" s="166">
        <f>'[2]17% Управителю (З ПДВ)'!BI26/1.2/1.17</f>
        <v>0</v>
      </c>
      <c r="BO28" s="166">
        <v>4.2999999999999997E-2</v>
      </c>
      <c r="BP28" s="166">
        <v>3.1E-2</v>
      </c>
      <c r="BQ28" s="166">
        <v>2.5999999999999999E-2</v>
      </c>
      <c r="BR28" s="166">
        <v>1.7000000000000001E-2</v>
      </c>
      <c r="BS28" s="166">
        <v>2.5999999999999999E-2</v>
      </c>
      <c r="BT28" s="166">
        <f>'[2]17% Управителю (З ПДВ)'!BO26/1.2/1.17</f>
        <v>0</v>
      </c>
      <c r="BU28" s="166">
        <f>'[2]17% Управителю (З ПДВ)'!BP26/1.2/1.17</f>
        <v>0</v>
      </c>
      <c r="BV28" s="166">
        <f>'[2]17% Управителю (З ПДВ)'!BQ26/1.2/1.17</f>
        <v>0</v>
      </c>
      <c r="BW28" s="166">
        <v>1E-3</v>
      </c>
      <c r="BX28" s="166">
        <v>1.2999999999999999E-2</v>
      </c>
      <c r="BY28" s="166">
        <v>2.5000000000000001E-2</v>
      </c>
      <c r="BZ28" s="166">
        <v>0.02</v>
      </c>
      <c r="CA28" s="166">
        <v>0.03</v>
      </c>
      <c r="CB28" s="166">
        <v>1E-3</v>
      </c>
      <c r="CC28" s="166">
        <v>1.7000000000000001E-2</v>
      </c>
      <c r="CD28" s="166">
        <v>1.7999999999999999E-2</v>
      </c>
      <c r="CE28" s="166">
        <v>0.01</v>
      </c>
      <c r="CF28" s="166">
        <v>1.0999999999999999E-2</v>
      </c>
      <c r="CG28" s="166">
        <v>1.2E-2</v>
      </c>
      <c r="CH28" s="166">
        <v>1.0999999999999999E-2</v>
      </c>
      <c r="CI28" s="166">
        <v>1.0999999999999999E-2</v>
      </c>
      <c r="CJ28" s="166">
        <f>'[2]17% Управителю (З ПДВ)'!CE26/1.2/1.17</f>
        <v>0</v>
      </c>
      <c r="CK28" s="166">
        <v>2.8000000000000001E-2</v>
      </c>
      <c r="CL28" s="166">
        <v>1.6E-2</v>
      </c>
      <c r="CM28" s="166">
        <v>1.6E-2</v>
      </c>
      <c r="CN28" s="166">
        <f>'[2]17% Управителю (З ПДВ)'!CI26/1.2/1.17</f>
        <v>0</v>
      </c>
      <c r="CO28" s="166">
        <f>'[2]17% Управителю (З ПДВ)'!CJ26/1.2/1.17</f>
        <v>0</v>
      </c>
      <c r="CP28" s="166">
        <f>'[2]17% Управителю (З ПДВ)'!CK26/1.2/1.17</f>
        <v>0</v>
      </c>
      <c r="CQ28" s="166">
        <v>7.8E-2</v>
      </c>
      <c r="CR28" s="166">
        <v>4.2999999999999997E-2</v>
      </c>
      <c r="CS28" s="166">
        <f>'[2]17% Управителю (З ПДВ)'!CN26/1.2/1.17</f>
        <v>0</v>
      </c>
      <c r="CT28" s="166">
        <f>'[2]17% Управителю (З ПДВ)'!CO26/1.2/1.17</f>
        <v>0</v>
      </c>
      <c r="CU28" s="166">
        <f>'[2]17% Управителю (З ПДВ)'!CP26/1.2/1.17</f>
        <v>0</v>
      </c>
      <c r="CV28" s="166">
        <f>'[2]17% Управителю (З ПДВ)'!CQ26/1.2/1.17</f>
        <v>0</v>
      </c>
      <c r="CW28" s="166">
        <f>'[2]17% Управителю (З ПДВ)'!CR26/1.2/1.17</f>
        <v>0</v>
      </c>
      <c r="CX28" s="166"/>
      <c r="CY28" s="166">
        <f>'[2]17% Управителю (З ПДВ)'!CT26/1.2/1.17</f>
        <v>0</v>
      </c>
      <c r="CZ28" s="166"/>
      <c r="DA28" s="49">
        <v>1.0840000000000001</v>
      </c>
      <c r="DB28" s="50">
        <v>1.2</v>
      </c>
      <c r="DC28" s="48"/>
    </row>
    <row r="29" spans="1:107" s="3" customFormat="1" ht="18.75" customHeight="1" outlineLevel="1" x14ac:dyDescent="0.3">
      <c r="A29" s="27" t="s">
        <v>190</v>
      </c>
      <c r="B29" s="34" t="s">
        <v>191</v>
      </c>
      <c r="C29" s="34"/>
      <c r="D29" s="34"/>
      <c r="E29" s="34"/>
      <c r="F29" s="29"/>
      <c r="G29" s="37">
        <f>SUM(I29:CY29)</f>
        <v>0.11398575498575508</v>
      </c>
      <c r="H29" s="31"/>
      <c r="I29" s="165">
        <v>1E-3</v>
      </c>
      <c r="J29" s="165">
        <v>1E-3</v>
      </c>
      <c r="K29" s="165">
        <v>1E-3</v>
      </c>
      <c r="L29" s="165">
        <v>1E-3</v>
      </c>
      <c r="M29" s="165">
        <v>1E-3</v>
      </c>
      <c r="N29" s="165">
        <v>1E-3</v>
      </c>
      <c r="O29" s="165">
        <v>1E-3</v>
      </c>
      <c r="P29" s="165">
        <v>1E-3</v>
      </c>
      <c r="Q29" s="165">
        <v>1E-3</v>
      </c>
      <c r="R29" s="165">
        <v>1E-3</v>
      </c>
      <c r="S29" s="165">
        <v>1E-3</v>
      </c>
      <c r="T29" s="165">
        <v>1E-3</v>
      </c>
      <c r="U29" s="165">
        <v>1E-3</v>
      </c>
      <c r="V29" s="165">
        <v>1E-3</v>
      </c>
      <c r="W29" s="165">
        <v>1E-3</v>
      </c>
      <c r="X29" s="165">
        <v>1E-3</v>
      </c>
      <c r="Y29" s="165">
        <v>1E-3</v>
      </c>
      <c r="Z29" s="165">
        <v>1E-3</v>
      </c>
      <c r="AA29" s="165">
        <v>1E-3</v>
      </c>
      <c r="AB29" s="165">
        <v>1E-3</v>
      </c>
      <c r="AC29" s="165">
        <v>1E-3</v>
      </c>
      <c r="AD29" s="165">
        <v>1E-3</v>
      </c>
      <c r="AE29" s="165">
        <v>1E-3</v>
      </c>
      <c r="AF29" s="165">
        <v>1E-3</v>
      </c>
      <c r="AG29" s="165">
        <v>1E-3</v>
      </c>
      <c r="AH29" s="165">
        <v>1E-3</v>
      </c>
      <c r="AI29" s="165">
        <v>1E-3</v>
      </c>
      <c r="AJ29" s="165">
        <v>1E-3</v>
      </c>
      <c r="AK29" s="165">
        <v>1E-3</v>
      </c>
      <c r="AL29" s="165">
        <v>1E-3</v>
      </c>
      <c r="AM29" s="165">
        <v>1E-3</v>
      </c>
      <c r="AN29" s="165">
        <v>1E-3</v>
      </c>
      <c r="AO29" s="165">
        <v>1E-3</v>
      </c>
      <c r="AP29" s="165">
        <v>1E-3</v>
      </c>
      <c r="AQ29" s="165">
        <v>1E-3</v>
      </c>
      <c r="AR29" s="165">
        <v>1E-3</v>
      </c>
      <c r="AS29" s="165">
        <v>1E-3</v>
      </c>
      <c r="AT29" s="165">
        <v>1E-3</v>
      </c>
      <c r="AU29" s="165">
        <v>1E-3</v>
      </c>
      <c r="AV29" s="165">
        <v>1E-3</v>
      </c>
      <c r="AW29" s="165">
        <v>1E-3</v>
      </c>
      <c r="AX29" s="165">
        <v>1E-3</v>
      </c>
      <c r="AY29" s="165">
        <v>1E-3</v>
      </c>
      <c r="AZ29" s="165">
        <v>1E-3</v>
      </c>
      <c r="BA29" s="165">
        <v>1E-3</v>
      </c>
      <c r="BB29" s="165">
        <v>2E-3</v>
      </c>
      <c r="BC29" s="165">
        <v>2E-3</v>
      </c>
      <c r="BD29" s="165">
        <v>1E-3</v>
      </c>
      <c r="BE29" s="165">
        <v>3.0000000000000001E-3</v>
      </c>
      <c r="BF29" s="165">
        <f>'[2]17% Управителю (З ПДВ)'!BA27/1.2/1.17</f>
        <v>0</v>
      </c>
      <c r="BG29" s="165">
        <v>3.0000000000000001E-3</v>
      </c>
      <c r="BH29" s="165">
        <f>'[2]17% Управителю (З ПДВ)'!BC27/1.2/1.17</f>
        <v>7.1225071225071229E-4</v>
      </c>
      <c r="BI29" s="165">
        <v>1E-3</v>
      </c>
      <c r="BJ29" s="165"/>
      <c r="BK29" s="165">
        <f>'[2]17% Управителю (З ПДВ)'!BF27/1.2/1.17</f>
        <v>7.1225071225071229E-4</v>
      </c>
      <c r="BL29" s="165">
        <f>'[2]17% Управителю (З ПДВ)'!BG27/1.2/1.17</f>
        <v>0</v>
      </c>
      <c r="BM29" s="165">
        <v>4.0000000000000001E-3</v>
      </c>
      <c r="BN29" s="165">
        <f>'[2]17% Управителю (З ПДВ)'!BI27/1.2/1.17</f>
        <v>0</v>
      </c>
      <c r="BO29" s="165">
        <v>4.0000000000000001E-3</v>
      </c>
      <c r="BP29" s="165">
        <v>3.0000000000000001E-3</v>
      </c>
      <c r="BQ29" s="165">
        <v>3.0000000000000001E-3</v>
      </c>
      <c r="BR29" s="165">
        <v>2E-3</v>
      </c>
      <c r="BS29" s="165">
        <v>3.0000000000000001E-3</v>
      </c>
      <c r="BT29" s="165">
        <f>'[2]17% Управителю (З ПДВ)'!BO27/1.2/1.17</f>
        <v>0</v>
      </c>
      <c r="BU29" s="165">
        <f>'[2]17% Управителю (З ПДВ)'!BP27/1.2/1.17</f>
        <v>0</v>
      </c>
      <c r="BV29" s="165">
        <f>'[2]17% Управителю (З ПДВ)'!BQ27/1.2/1.17</f>
        <v>0</v>
      </c>
      <c r="BW29" s="165">
        <v>1E-3</v>
      </c>
      <c r="BX29" s="165">
        <f>'[2]17% Управителю (З ПДВ)'!BS27/1.2/1.17</f>
        <v>7.1225071225071229E-4</v>
      </c>
      <c r="BY29" s="165">
        <v>2E-3</v>
      </c>
      <c r="BZ29" s="165">
        <v>2E-3</v>
      </c>
      <c r="CA29" s="165">
        <v>3.0000000000000001E-3</v>
      </c>
      <c r="CB29" s="165">
        <v>1E-3</v>
      </c>
      <c r="CC29" s="165">
        <v>2E-3</v>
      </c>
      <c r="CD29" s="165">
        <v>2E-3</v>
      </c>
      <c r="CE29" s="165">
        <f>'[2]17% Управителю (З ПДВ)'!BZ27/1.2/1.17</f>
        <v>7.1225071225071229E-4</v>
      </c>
      <c r="CF29" s="165">
        <f>'[2]17% Управителю (З ПДВ)'!CA27/1.2/1.17</f>
        <v>7.1225071225071229E-4</v>
      </c>
      <c r="CG29" s="165">
        <v>1E-3</v>
      </c>
      <c r="CH29" s="165">
        <f>'[2]17% Управителю (З ПДВ)'!CC27/1.2/1.17</f>
        <v>7.1225071225071229E-4</v>
      </c>
      <c r="CI29" s="165">
        <f>'[2]17% Управителю (З ПДВ)'!CD27/1.2/1.17</f>
        <v>7.1225071225071229E-4</v>
      </c>
      <c r="CJ29" s="165">
        <f>'[2]17% Управителю (З ПДВ)'!CE27/1.2/1.17</f>
        <v>0</v>
      </c>
      <c r="CK29" s="165">
        <v>3.0000000000000001E-3</v>
      </c>
      <c r="CL29" s="165">
        <v>2E-3</v>
      </c>
      <c r="CM29" s="165">
        <v>2E-3</v>
      </c>
      <c r="CN29" s="165">
        <f>'[2]17% Управителю (З ПДВ)'!CI27/1.2/1.17</f>
        <v>0</v>
      </c>
      <c r="CO29" s="165">
        <f>'[2]17% Управителю (З ПДВ)'!CJ27/1.2/1.17</f>
        <v>0</v>
      </c>
      <c r="CP29" s="165">
        <f>'[2]17% Управителю (З ПДВ)'!CK27/1.2/1.17</f>
        <v>0</v>
      </c>
      <c r="CQ29" s="165">
        <v>8.0000000000000002E-3</v>
      </c>
      <c r="CR29" s="165">
        <v>4.0000000000000001E-3</v>
      </c>
      <c r="CS29" s="165">
        <f>'[2]17% Управителю (З ПДВ)'!CN27/1.2/1.17</f>
        <v>0</v>
      </c>
      <c r="CT29" s="165">
        <f>'[2]17% Управителю (З ПДВ)'!CO27/1.2/1.17</f>
        <v>0</v>
      </c>
      <c r="CU29" s="165">
        <f>'[2]17% Управителю (З ПДВ)'!CP27/1.2/1.17</f>
        <v>0</v>
      </c>
      <c r="CV29" s="165">
        <f>'[2]17% Управителю (З ПДВ)'!CQ27/1.2/1.17</f>
        <v>0</v>
      </c>
      <c r="CW29" s="165">
        <f>'[2]17% Управителю (З ПДВ)'!CR27/1.2/1.17</f>
        <v>0</v>
      </c>
      <c r="CX29" s="165">
        <f>'[2]17% Управителю (З ПДВ)'!CS27/1.2/1.17</f>
        <v>0</v>
      </c>
      <c r="CY29" s="165">
        <f>'[2]17% Управителю (З ПДВ)'!CT27/1.2/1.17</f>
        <v>0</v>
      </c>
      <c r="CZ29" s="165"/>
      <c r="DA29" s="30">
        <v>1.0840000000000001</v>
      </c>
      <c r="DB29" s="33">
        <v>1.2</v>
      </c>
      <c r="DC29" s="31"/>
    </row>
    <row r="30" spans="1:107" s="3" customFormat="1" ht="37.5" customHeight="1" outlineLevel="1" x14ac:dyDescent="0.3">
      <c r="A30" s="27" t="s">
        <v>192</v>
      </c>
      <c r="B30" s="34" t="s">
        <v>193</v>
      </c>
      <c r="C30" s="34"/>
      <c r="D30" s="34"/>
      <c r="E30" s="34"/>
      <c r="F30" s="29"/>
      <c r="G30" s="30">
        <f>SUM(I30:CY30)</f>
        <v>5.1879999999999997</v>
      </c>
      <c r="H30" s="31"/>
      <c r="I30" s="165">
        <f>[1]вентканали!R9</f>
        <v>8.5999999999999993E-2</v>
      </c>
      <c r="J30" s="165">
        <f>[1]вентканали!R10</f>
        <v>3.2000000000000001E-2</v>
      </c>
      <c r="K30" s="165">
        <f>[1]вентканали!R11</f>
        <v>3.5999999999999997E-2</v>
      </c>
      <c r="L30" s="165">
        <f>[1]вентканали!R12</f>
        <v>3.5999999999999997E-2</v>
      </c>
      <c r="M30" s="165">
        <f>[1]вентканали!R13</f>
        <v>6.0999999999999999E-2</v>
      </c>
      <c r="N30" s="165">
        <f>[1]вентканали!R14</f>
        <v>3.4000000000000002E-2</v>
      </c>
      <c r="O30" s="165">
        <f>[1]вентканали!R15</f>
        <v>8.2000000000000003E-2</v>
      </c>
      <c r="P30" s="165">
        <f>[1]вентканали!R16</f>
        <v>3.4000000000000002E-2</v>
      </c>
      <c r="Q30" s="165">
        <f>[1]вентканали!R17</f>
        <v>3.1E-2</v>
      </c>
      <c r="R30" s="165">
        <f>[1]вентканали!R18</f>
        <v>3.1E-2</v>
      </c>
      <c r="S30" s="165">
        <f>[1]вентканали!R19</f>
        <v>0.03</v>
      </c>
      <c r="T30" s="165">
        <f>[1]вентканали!R20</f>
        <v>9.1999999999999998E-2</v>
      </c>
      <c r="U30" s="165">
        <f>[1]вентканали!R21</f>
        <v>3.9E-2</v>
      </c>
      <c r="V30" s="165">
        <f>[1]вентканали!R22</f>
        <v>9.1999999999999998E-2</v>
      </c>
      <c r="W30" s="165">
        <f>[1]вентканали!R23</f>
        <v>2.8000000000000001E-2</v>
      </c>
      <c r="X30" s="165">
        <f>[1]вентканали!R24</f>
        <v>3.7999999999999999E-2</v>
      </c>
      <c r="Y30" s="165">
        <f>[1]вентканали!R25</f>
        <v>4.2000000000000003E-2</v>
      </c>
      <c r="Z30" s="165">
        <f>[1]вентканали!R26</f>
        <v>0.06</v>
      </c>
      <c r="AA30" s="165">
        <f>[1]вентканали!R28</f>
        <v>3.5000000000000003E-2</v>
      </c>
      <c r="AB30" s="165">
        <f>[1]вентканали!R32</f>
        <v>2.5000000000000001E-2</v>
      </c>
      <c r="AC30" s="165">
        <f>[1]вентканали!R27</f>
        <v>2.7E-2</v>
      </c>
      <c r="AD30" s="165">
        <f>[1]вентканали!R31</f>
        <v>2.8000000000000001E-2</v>
      </c>
      <c r="AE30" s="165">
        <f>[1]вентканали!R29</f>
        <v>2.7E-2</v>
      </c>
      <c r="AF30" s="165">
        <f>[1]вентканали!R30</f>
        <v>2.8000000000000001E-2</v>
      </c>
      <c r="AG30" s="165">
        <f>[1]вентканали!R33</f>
        <v>0.03</v>
      </c>
      <c r="AH30" s="165">
        <f>[1]вентканали!R34</f>
        <v>2.8000000000000001E-2</v>
      </c>
      <c r="AI30" s="165">
        <f>[1]вентканали!R35</f>
        <v>6.3E-2</v>
      </c>
      <c r="AJ30" s="165">
        <f>[1]вентканали!R36</f>
        <v>9.5000000000000001E-2</v>
      </c>
      <c r="AK30" s="165">
        <f>[1]вентканали!R37</f>
        <v>7.4999999999999997E-2</v>
      </c>
      <c r="AL30" s="165">
        <f>[1]вентканали!R38</f>
        <v>0.1</v>
      </c>
      <c r="AM30" s="165">
        <f>[1]вентканали!R39</f>
        <v>5.0000000000000001E-3</v>
      </c>
      <c r="AN30" s="165">
        <f>[1]вентканали!R40</f>
        <v>5.0000000000000001E-3</v>
      </c>
      <c r="AO30" s="165">
        <f>[1]вентканали!R41</f>
        <v>5.0000000000000001E-3</v>
      </c>
      <c r="AP30" s="165">
        <f>[1]вентканали!R42</f>
        <v>7.0000000000000001E-3</v>
      </c>
      <c r="AQ30" s="165">
        <f>[1]вентканали!R43</f>
        <v>5.0000000000000001E-3</v>
      </c>
      <c r="AR30" s="165">
        <f>[1]вентканали!R45</f>
        <v>8.8999999999999996E-2</v>
      </c>
      <c r="AS30" s="165">
        <f>[1]вентканали!R46</f>
        <v>7.5999999999999998E-2</v>
      </c>
      <c r="AT30" s="165">
        <f>[1]вентканали!R47</f>
        <v>0.20100000000000001</v>
      </c>
      <c r="AU30" s="165">
        <f>[1]вентканали!R50</f>
        <v>0.11700000000000001</v>
      </c>
      <c r="AV30" s="165">
        <f>[1]вентканали!R48</f>
        <v>0.128</v>
      </c>
      <c r="AW30" s="165">
        <f>[1]вентканали!R49</f>
        <v>0.108</v>
      </c>
      <c r="AX30" s="165">
        <f>[1]вентканали!R51</f>
        <v>7.8E-2</v>
      </c>
      <c r="AY30" s="165">
        <f>[1]вентканали!R52</f>
        <v>3.3000000000000002E-2</v>
      </c>
      <c r="AZ30" s="165">
        <f>[1]вентканали!R53</f>
        <v>3.5000000000000003E-2</v>
      </c>
      <c r="BA30" s="165">
        <f>[1]вентканали!R54</f>
        <v>3.1E-2</v>
      </c>
      <c r="BB30" s="165">
        <f>[1]вентканали!R55</f>
        <v>3.2000000000000001E-2</v>
      </c>
      <c r="BC30" s="165">
        <f>[1]вентканали!R56</f>
        <v>2.8000000000000001E-2</v>
      </c>
      <c r="BD30" s="165">
        <f>[1]вентканали!R57</f>
        <v>1.7000000000000001E-2</v>
      </c>
      <c r="BE30" s="165">
        <f>[1]вентканали!R58</f>
        <v>3.5999999999999997E-2</v>
      </c>
      <c r="BF30" s="165">
        <f>[1]вентканали!R59</f>
        <v>4.2000000000000003E-2</v>
      </c>
      <c r="BG30" s="165">
        <f>[1]вентканали!R60</f>
        <v>2.3E-2</v>
      </c>
      <c r="BH30" s="165">
        <f>[1]вентканали!R61</f>
        <v>0.03</v>
      </c>
      <c r="BI30" s="165">
        <f>[1]вентканали!R62</f>
        <v>0.121</v>
      </c>
      <c r="BJ30" s="165">
        <f>[1]вентканали!R63</f>
        <v>5.0999999999999997E-2</v>
      </c>
      <c r="BK30" s="165">
        <f>[1]вентканали!R64</f>
        <v>2.3E-2</v>
      </c>
      <c r="BL30" s="165">
        <f>[1]вентканали!R65</f>
        <v>0.10199999999999999</v>
      </c>
      <c r="BM30" s="165">
        <f>[1]вентканали!R66</f>
        <v>4.5999999999999999E-2</v>
      </c>
      <c r="BN30" s="165">
        <f>[1]вентканали!R67</f>
        <v>0.10100000000000001</v>
      </c>
      <c r="BO30" s="165">
        <f>[1]вентканали!R68</f>
        <v>2.4E-2</v>
      </c>
      <c r="BP30" s="165">
        <f>[1]вентканали!R69</f>
        <v>8.0000000000000002E-3</v>
      </c>
      <c r="BQ30" s="165">
        <f>[1]вентканали!R70</f>
        <v>3.9E-2</v>
      </c>
      <c r="BR30" s="165">
        <f>[1]вентканали!R71</f>
        <v>2.5999999999999999E-2</v>
      </c>
      <c r="BS30" s="165">
        <f>[1]вентканали!R72</f>
        <v>2.9000000000000001E-2</v>
      </c>
      <c r="BT30" s="165">
        <f>[1]вентканали!R73</f>
        <v>5.5E-2</v>
      </c>
      <c r="BU30" s="165">
        <f>[1]вентканали!R74</f>
        <v>0.10299999999999999</v>
      </c>
      <c r="BV30" s="165">
        <f>[1]вентканали!R75</f>
        <v>0.104</v>
      </c>
      <c r="BW30" s="165">
        <f>[1]вентканали!R76</f>
        <v>1.7000000000000001E-2</v>
      </c>
      <c r="BX30" s="165">
        <f>[1]вентканали!R77</f>
        <v>3.9E-2</v>
      </c>
      <c r="BY30" s="165">
        <f>[1]вентканали!R78</f>
        <v>0.11799999999999999</v>
      </c>
      <c r="BZ30" s="165">
        <f>[1]вентканали!R79</f>
        <v>2.8000000000000001E-2</v>
      </c>
      <c r="CA30" s="165">
        <f>[1]вентканали!R80</f>
        <v>0.06</v>
      </c>
      <c r="CB30" s="165">
        <f>[1]вентканали!R81</f>
        <v>1.7000000000000001E-2</v>
      </c>
      <c r="CC30" s="165">
        <f>[1]вентканали!R82</f>
        <v>2.9000000000000001E-2</v>
      </c>
      <c r="CD30" s="165">
        <f>[1]вентканали!R83</f>
        <v>2.8000000000000001E-2</v>
      </c>
      <c r="CE30" s="165">
        <f>[1]вентканали!R86</f>
        <v>2.8000000000000001E-2</v>
      </c>
      <c r="CF30" s="165">
        <f>[1]вентканали!R87</f>
        <v>2.8000000000000001E-2</v>
      </c>
      <c r="CG30" s="165">
        <f>[1]вентканали!R88</f>
        <v>4.4999999999999998E-2</v>
      </c>
      <c r="CH30" s="165">
        <f>[1]вентканали!R84</f>
        <v>4.4999999999999998E-2</v>
      </c>
      <c r="CI30" s="165">
        <f>[1]вентканали!R85</f>
        <v>4.2999999999999997E-2</v>
      </c>
      <c r="CJ30" s="165">
        <f>[1]вентканали!R89</f>
        <v>0.13400000000000001</v>
      </c>
      <c r="CK30" s="165">
        <f>[1]вентканали!R90</f>
        <v>3.4000000000000002E-2</v>
      </c>
      <c r="CL30" s="165">
        <f>[1]вентканали!R91</f>
        <v>4.3999999999999997E-2</v>
      </c>
      <c r="CM30" s="165">
        <f>[1]вентканали!R92</f>
        <v>4.4999999999999998E-2</v>
      </c>
      <c r="CN30" s="165">
        <f>[1]вентканали!R93</f>
        <v>5.3999999999999999E-2</v>
      </c>
      <c r="CO30" s="165">
        <f>[1]вентканали!R94</f>
        <v>4.9000000000000002E-2</v>
      </c>
      <c r="CP30" s="165">
        <f>[1]вентканали!R95</f>
        <v>3.4000000000000002E-2</v>
      </c>
      <c r="CQ30" s="165">
        <f>[1]вентканали!R96</f>
        <v>0.04</v>
      </c>
      <c r="CR30" s="165">
        <f>[1]вентканали!R97</f>
        <v>3.2000000000000001E-2</v>
      </c>
      <c r="CS30" s="165">
        <f>[1]вентканали!R44</f>
        <v>0.1</v>
      </c>
      <c r="CT30" s="165">
        <f>[1]вентканали!R3</f>
        <v>0.13300000000000001</v>
      </c>
      <c r="CU30" s="165">
        <f>[1]вентканали!R4</f>
        <v>0.13500000000000001</v>
      </c>
      <c r="CV30" s="165">
        <f>[1]вентканали!R5</f>
        <v>0.112</v>
      </c>
      <c r="CW30" s="165">
        <f>[1]вентканали!R6</f>
        <v>0.13400000000000001</v>
      </c>
      <c r="CX30" s="165">
        <f>[1]вентканали!R7</f>
        <v>0.13800000000000001</v>
      </c>
      <c r="CY30" s="165">
        <f>[1]вентканали!R8</f>
        <v>3.6999999999999998E-2</v>
      </c>
      <c r="CZ30" s="165">
        <f>[1]вентканали!BX47</f>
        <v>0</v>
      </c>
      <c r="DA30" s="30">
        <v>1.0840000000000001</v>
      </c>
      <c r="DB30" s="33">
        <v>1.2</v>
      </c>
      <c r="DC30" s="31"/>
    </row>
    <row r="31" spans="1:107" s="3" customFormat="1" ht="61.5" customHeight="1" outlineLevel="1" x14ac:dyDescent="0.3">
      <c r="A31" s="27" t="s">
        <v>194</v>
      </c>
      <c r="B31" s="34" t="s">
        <v>195</v>
      </c>
      <c r="C31" s="34"/>
      <c r="D31" s="34"/>
      <c r="E31" s="34"/>
      <c r="F31" s="29"/>
      <c r="G31" s="30">
        <f>SUM(I31:CZ31)</f>
        <v>9.8530000000000051</v>
      </c>
      <c r="H31" s="31"/>
      <c r="I31" s="165">
        <f>[1]сніг!AT4</f>
        <v>0.18</v>
      </c>
      <c r="J31" s="165">
        <f>[1]сніг!AT12</f>
        <v>6.5000000000000002E-2</v>
      </c>
      <c r="K31" s="165">
        <f>[1]сніг!AT13</f>
        <v>0.113</v>
      </c>
      <c r="L31" s="165">
        <f>[1]сніг!AT14</f>
        <v>9.2999999999999999E-2</v>
      </c>
      <c r="M31" s="165">
        <f>[1]сніг!AT15</f>
        <v>6.9000000000000006E-2</v>
      </c>
      <c r="N31" s="165">
        <f>[1]сніг!AT16</f>
        <v>8.3000000000000004E-2</v>
      </c>
      <c r="O31" s="165">
        <f>[1]сніг!AT17</f>
        <v>0.10299999999999999</v>
      </c>
      <c r="P31" s="165">
        <f>[1]сніг!AT18</f>
        <v>0.115</v>
      </c>
      <c r="Q31" s="165">
        <f>[1]сніг!AT19</f>
        <v>0.12</v>
      </c>
      <c r="R31" s="165">
        <f>[1]сніг!AT20</f>
        <v>9.9000000000000005E-2</v>
      </c>
      <c r="S31" s="165">
        <f>[1]сніг!AT21</f>
        <v>0.14000000000000001</v>
      </c>
      <c r="T31" s="165">
        <f>[1]сніг!AT5</f>
        <v>0.11799999999999999</v>
      </c>
      <c r="U31" s="165">
        <f>[1]сніг!AT6</f>
        <v>9.0999999999999998E-2</v>
      </c>
      <c r="V31" s="165">
        <f>[1]сніг!AT7</f>
        <v>0.17699999999999999</v>
      </c>
      <c r="W31" s="165">
        <f>[1]сніг!AT8</f>
        <v>0.09</v>
      </c>
      <c r="X31" s="165">
        <f>[1]сніг!AT9</f>
        <v>0.11799999999999999</v>
      </c>
      <c r="Y31" s="165">
        <f>[1]сніг!AT10</f>
        <v>7.9000000000000001E-2</v>
      </c>
      <c r="Z31" s="165">
        <f>[1]сніг!AT11</f>
        <v>0.09</v>
      </c>
      <c r="AA31" s="165">
        <f>[1]сніг!AT28</f>
        <v>0.104</v>
      </c>
      <c r="AB31" s="165">
        <f>[1]сніг!AT30</f>
        <v>7.3999999999999996E-2</v>
      </c>
      <c r="AC31" s="165">
        <f>[1]сніг!AT31</f>
        <v>8.6999999999999994E-2</v>
      </c>
      <c r="AD31" s="165">
        <f>[1]сніг!AT29</f>
        <v>9.0999999999999998E-2</v>
      </c>
      <c r="AE31" s="165">
        <f>[1]сніг!AT32</f>
        <v>8.6999999999999994E-2</v>
      </c>
      <c r="AF31" s="165">
        <f>[1]сніг!AT33</f>
        <v>4.1000000000000002E-2</v>
      </c>
      <c r="AG31" s="165">
        <f>[1]сніг!AT34</f>
        <v>3.9E-2</v>
      </c>
      <c r="AH31" s="165">
        <f>[1]сніг!AT35</f>
        <v>5.8999999999999997E-2</v>
      </c>
      <c r="AI31" s="165">
        <f>'[2]17% Управителю (З ПДВ)'!AD29/1.2/1.17</f>
        <v>0</v>
      </c>
      <c r="AJ31" s="165">
        <f>'[2]17% Управителю (З ПДВ)'!AE29/1.2/1.17</f>
        <v>0</v>
      </c>
      <c r="AK31" s="165">
        <f>'[2]17% Управителю (З ПДВ)'!AF29/1.2/1.17</f>
        <v>0</v>
      </c>
      <c r="AL31" s="165">
        <f>'[2]17% Управителю (З ПДВ)'!AG29/1.2/1.17</f>
        <v>0</v>
      </c>
      <c r="AM31" s="165">
        <f>[1]сніг!AT40</f>
        <v>2.9000000000000001E-2</v>
      </c>
      <c r="AN31" s="165">
        <f>[1]сніг!AT41</f>
        <v>2.1000000000000001E-2</v>
      </c>
      <c r="AO31" s="165">
        <f>[1]сніг!AT42</f>
        <v>1.9E-2</v>
      </c>
      <c r="AP31" s="165">
        <f>[1]сніг!AT43</f>
        <v>0.14099999999999999</v>
      </c>
      <c r="AQ31" s="165">
        <f>[1]сніг!AT44</f>
        <v>0.08</v>
      </c>
      <c r="AR31" s="165">
        <f>'[2]17% Управителю (З ПДВ)'!AM29/1.2/1.17</f>
        <v>0</v>
      </c>
      <c r="AS31" s="165">
        <f>[1]сніг!AT46</f>
        <v>0.26500000000000001</v>
      </c>
      <c r="AT31" s="165">
        <f>[1]сніг!AT47</f>
        <v>0.17899999999999999</v>
      </c>
      <c r="AU31" s="165">
        <f>[1]сніг!AT50</f>
        <v>8.7999999999999995E-2</v>
      </c>
      <c r="AV31" s="165">
        <f>'[2]17% Управителю (З ПДВ)'!AQ29/1.2/1.17</f>
        <v>0</v>
      </c>
      <c r="AW31" s="165">
        <f>'[2]17% Управителю (З ПДВ)'!AR29/1.2/1.17</f>
        <v>0</v>
      </c>
      <c r="AX31" s="165">
        <f>[1]сніг!AT51</f>
        <v>0.107</v>
      </c>
      <c r="AY31" s="165">
        <f>[1]сніг!AT52</f>
        <v>8.3000000000000004E-2</v>
      </c>
      <c r="AZ31" s="165">
        <f>[1]сніг!AT53</f>
        <v>8.2000000000000003E-2</v>
      </c>
      <c r="BA31" s="165">
        <f>[1]сніг!AT54</f>
        <v>8.5000000000000006E-2</v>
      </c>
      <c r="BB31" s="165">
        <f>[1]сніг!AT62</f>
        <v>6.7000000000000004E-2</v>
      </c>
      <c r="BC31" s="165">
        <f>[1]сніг!AT63</f>
        <v>8.4000000000000005E-2</v>
      </c>
      <c r="BD31" s="165">
        <f>[1]сніг!AT64</f>
        <v>5.7000000000000002E-2</v>
      </c>
      <c r="BE31" s="165">
        <f>[1]сніг!AT65</f>
        <v>9.0999999999999998E-2</v>
      </c>
      <c r="BF31" s="165">
        <f>[1]сніг!AT66</f>
        <v>0.33</v>
      </c>
      <c r="BG31" s="165">
        <f>[1]сніг!AT67</f>
        <v>0.11799999999999999</v>
      </c>
      <c r="BH31" s="165">
        <f>[1]сніг!AT68</f>
        <v>5.3999999999999999E-2</v>
      </c>
      <c r="BI31" s="165">
        <f>[1]сніг!AT69</f>
        <v>0.16200000000000001</v>
      </c>
      <c r="BJ31" s="165">
        <f>[1]сніг!AT70</f>
        <v>0.13900000000000001</v>
      </c>
      <c r="BK31" s="165">
        <f>[1]сніг!AT71</f>
        <v>8.5999999999999993E-2</v>
      </c>
      <c r="BL31" s="165">
        <f>[1]сніг!AT72</f>
        <v>0.13100000000000001</v>
      </c>
      <c r="BM31" s="165">
        <f>[1]сніг!AT73</f>
        <v>0.26200000000000001</v>
      </c>
      <c r="BN31" s="165">
        <f>[1]сніг!AT74</f>
        <v>7.5999999999999998E-2</v>
      </c>
      <c r="BO31" s="165">
        <f>[1]сніг!AT75</f>
        <v>0.09</v>
      </c>
      <c r="BP31" s="165">
        <f>[1]сніг!AT76</f>
        <v>0.17299999999999999</v>
      </c>
      <c r="BQ31" s="165">
        <f>[1]сніг!AT77</f>
        <v>0.14599999999999999</v>
      </c>
      <c r="BR31" s="165">
        <f>[1]сніг!AT78</f>
        <v>0.11</v>
      </c>
      <c r="BS31" s="165">
        <f>[1]сніг!AT79</f>
        <v>8.6999999999999994E-2</v>
      </c>
      <c r="BT31" s="165">
        <f>[1]сніг!AT56</f>
        <v>4.9000000000000002E-2</v>
      </c>
      <c r="BU31" s="165">
        <f>[1]сніг!AT80</f>
        <v>0.11</v>
      </c>
      <c r="BV31" s="165">
        <f>[1]сніг!AT81</f>
        <v>0.13400000000000001</v>
      </c>
      <c r="BW31" s="165">
        <f>[1]сніг!AT82</f>
        <v>7.0999999999999994E-2</v>
      </c>
      <c r="BX31" s="165">
        <f>[1]сніг!AT83</f>
        <v>9.4E-2</v>
      </c>
      <c r="BY31" s="165">
        <f>[1]сніг!AT57</f>
        <v>9.2999999999999999E-2</v>
      </c>
      <c r="BZ31" s="165">
        <f>[1]сніг!AT84</f>
        <v>0.13800000000000001</v>
      </c>
      <c r="CA31" s="165">
        <f>[1]сніг!AT58</f>
        <v>7.9000000000000001E-2</v>
      </c>
      <c r="CB31" s="165">
        <f>[1]сніг!AT59</f>
        <v>7.0999999999999994E-2</v>
      </c>
      <c r="CC31" s="165">
        <f>[1]сніг!AT60</f>
        <v>7.8E-2</v>
      </c>
      <c r="CD31" s="165">
        <f>[1]сніг!AT61</f>
        <v>0.122</v>
      </c>
      <c r="CE31" s="165">
        <f>[1]сніг!AT85</f>
        <v>7.6999999999999999E-2</v>
      </c>
      <c r="CF31" s="165">
        <f>[1]сніг!AT86</f>
        <v>9.8000000000000004E-2</v>
      </c>
      <c r="CG31" s="165">
        <f>[1]сніг!AT87</f>
        <v>9.7000000000000003E-2</v>
      </c>
      <c r="CH31" s="165">
        <f>[1]сніг!AT88</f>
        <v>7.6999999999999999E-2</v>
      </c>
      <c r="CI31" s="165">
        <f>[1]сніг!AT89</f>
        <v>0.11</v>
      </c>
      <c r="CJ31" s="165">
        <f>'[2]17% Управителю (З ПДВ)'!CE29/1.2/1.17</f>
        <v>0</v>
      </c>
      <c r="CK31" s="165">
        <f>[1]сніг!AT93</f>
        <v>0.1</v>
      </c>
      <c r="CL31" s="165">
        <f>[1]сніг!AT90</f>
        <v>9.6000000000000002E-2</v>
      </c>
      <c r="CM31" s="165">
        <f>[1]сніг!AT91</f>
        <v>5.7000000000000002E-2</v>
      </c>
      <c r="CN31" s="165">
        <f>[1]сніг!AT94</f>
        <v>0.30499999999999999</v>
      </c>
      <c r="CO31" s="165">
        <f>[1]сніг!AT95</f>
        <v>0.59</v>
      </c>
      <c r="CP31" s="165">
        <f>[1]сніг!AT96</f>
        <v>0.23100000000000001</v>
      </c>
      <c r="CQ31" s="165">
        <f>[1]сніг!AT97</f>
        <v>0.13600000000000001</v>
      </c>
      <c r="CR31" s="165">
        <f>[1]сніг!AT98</f>
        <v>0.21099999999999999</v>
      </c>
      <c r="CS31" s="165">
        <f>'[2]17% Управителю (З ПДВ)'!CN29/1.2/1.17</f>
        <v>0</v>
      </c>
      <c r="CT31" s="165">
        <f>[1]сніг!AT22</f>
        <v>3.4000000000000002E-2</v>
      </c>
      <c r="CU31" s="165">
        <f>[1]сніг!AT23</f>
        <v>3.4000000000000002E-2</v>
      </c>
      <c r="CV31" s="165">
        <f>[1]сніг!AT24</f>
        <v>2.8000000000000001E-2</v>
      </c>
      <c r="CW31" s="165">
        <f>[1]!__xlnm._FilterDatabase5[[#This Row],[42]]</f>
        <v>8.6999999999999994E-2</v>
      </c>
      <c r="CX31" s="165">
        <f>[1]сніг!AT26</f>
        <v>3.3000000000000002E-2</v>
      </c>
      <c r="CY31" s="165">
        <f>[1]сніг!AT27</f>
        <v>3.6999999999999998E-2</v>
      </c>
      <c r="CZ31" s="165">
        <f>[1]сніг!AT99</f>
        <v>0.40899999999999997</v>
      </c>
      <c r="DA31" s="30">
        <v>1.0840000000000001</v>
      </c>
      <c r="DB31" s="33">
        <v>1.2</v>
      </c>
      <c r="DC31" s="31"/>
    </row>
    <row r="32" spans="1:107" ht="53.25" customHeight="1" outlineLevel="1" x14ac:dyDescent="0.3">
      <c r="A32" s="21" t="s">
        <v>196</v>
      </c>
      <c r="B32" s="198" t="s">
        <v>197</v>
      </c>
      <c r="C32" s="198"/>
      <c r="D32" s="198"/>
      <c r="E32" s="198"/>
      <c r="F32" s="198"/>
      <c r="G32" s="52"/>
      <c r="H32" s="52"/>
      <c r="I32" s="171"/>
      <c r="J32" s="171"/>
      <c r="K32" s="171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72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52"/>
      <c r="DB32" s="39">
        <v>1.2</v>
      </c>
      <c r="DC32" s="52"/>
    </row>
    <row r="33" spans="1:107" s="186" customFormat="1" ht="86.25" customHeight="1" outlineLevel="1" x14ac:dyDescent="0.35">
      <c r="A33" s="183" t="s">
        <v>198</v>
      </c>
      <c r="B33" s="184" t="s">
        <v>199</v>
      </c>
      <c r="C33" s="184"/>
      <c r="D33" s="184"/>
      <c r="E33" s="184"/>
      <c r="F33" s="48"/>
      <c r="G33" s="48">
        <f>SUM(DF13)</f>
        <v>0</v>
      </c>
      <c r="H33" s="48"/>
      <c r="I33" s="181">
        <f>'[1]ТО електрика'!H16</f>
        <v>1.4999999999999999E-2</v>
      </c>
      <c r="J33" s="181">
        <f>'[1]ТО електрика'!H17</f>
        <v>3.9E-2</v>
      </c>
      <c r="K33" s="181">
        <f>'[1]ТО електрика'!H18</f>
        <v>6.3E-2</v>
      </c>
      <c r="L33" s="182">
        <f>'[1]ТО електрика'!H19</f>
        <v>6.8000000000000005E-2</v>
      </c>
      <c r="M33" s="182">
        <f>'[1]ТО електрика'!H20</f>
        <v>8.3000000000000004E-2</v>
      </c>
      <c r="N33" s="182">
        <f>'[1]ТО електрика'!H21</f>
        <v>9.8000000000000004E-2</v>
      </c>
      <c r="O33" s="182">
        <f>'[1]ТО електрика'!H22</f>
        <v>4.2000000000000003E-2</v>
      </c>
      <c r="P33" s="182">
        <f>'[1]ТО електрика'!H23</f>
        <v>2.9000000000000001E-2</v>
      </c>
      <c r="Q33" s="182">
        <f>'[1]ТО електрика'!H24</f>
        <v>9.8000000000000004E-2</v>
      </c>
      <c r="R33" s="182">
        <f>'[1]ТО електрика'!H25</f>
        <v>7.4999999999999997E-2</v>
      </c>
      <c r="S33" s="182">
        <f>'[1]ТО електрика'!H26</f>
        <v>7.4999999999999997E-2</v>
      </c>
      <c r="T33" s="182">
        <f>'[1]ТО електрика'!H27</f>
        <v>0.02</v>
      </c>
      <c r="U33" s="182">
        <f>'[1]ТО електрика'!H28</f>
        <v>0.06</v>
      </c>
      <c r="V33" s="182">
        <f>'[1]ТО електрика'!H29</f>
        <v>2.9000000000000001E-2</v>
      </c>
      <c r="W33" s="182">
        <f>'[1]ТО електрика'!H30</f>
        <v>1.7999999999999999E-2</v>
      </c>
      <c r="X33" s="182">
        <f>'[1]ТО електрика'!H31</f>
        <v>7.4999999999999997E-2</v>
      </c>
      <c r="Y33" s="182">
        <f>'[1]ТО електрика'!H32</f>
        <v>4.5999999999999999E-2</v>
      </c>
      <c r="Z33" s="182">
        <f>'[1]ТО електрика'!H33</f>
        <v>8.7999999999999995E-2</v>
      </c>
      <c r="AA33" s="182">
        <f>'[1]ТО електрика'!H35</f>
        <v>5.3999999999999999E-2</v>
      </c>
      <c r="AB33" s="182">
        <f>'[1]ТО електрика'!H39</f>
        <v>0.06</v>
      </c>
      <c r="AC33" s="182">
        <f>'[1]ТО електрика'!H34</f>
        <v>0.114</v>
      </c>
      <c r="AD33" s="182">
        <f>'[1]ТО електрика'!H38</f>
        <v>6.2E-2</v>
      </c>
      <c r="AE33" s="182">
        <f>'[1]ТО електрика'!H36</f>
        <v>0.06</v>
      </c>
      <c r="AF33" s="182">
        <f>'[1]ТО електрика'!H37</f>
        <v>0.06</v>
      </c>
      <c r="AG33" s="182">
        <f>'[1]ТО електрика'!H40</f>
        <v>0.06</v>
      </c>
      <c r="AH33" s="182">
        <f>'[1]ТО електрика'!H41</f>
        <v>5.7000000000000002E-2</v>
      </c>
      <c r="AI33" s="182">
        <f>'[1]ТО електрика'!H42</f>
        <v>3.0000000000000001E-3</v>
      </c>
      <c r="AJ33" s="182">
        <v>0</v>
      </c>
      <c r="AK33" s="182">
        <v>0</v>
      </c>
      <c r="AL33" s="182">
        <v>0</v>
      </c>
      <c r="AM33" s="182">
        <f>'[1]ТО електрика'!H46</f>
        <v>8.1000000000000003E-2</v>
      </c>
      <c r="AN33" s="182">
        <f>'[1]ТО електрика'!H47</f>
        <v>7.1999999999999995E-2</v>
      </c>
      <c r="AO33" s="185">
        <f>'[1]ТО електрика'!H48</f>
        <v>6.9000000000000006E-2</v>
      </c>
      <c r="AP33" s="182">
        <f>'[1]ТО електрика'!H49</f>
        <v>1.9E-2</v>
      </c>
      <c r="AQ33" s="182">
        <f>'[1]ТО електрика'!H50</f>
        <v>2.3E-2</v>
      </c>
      <c r="AR33" s="182">
        <v>0</v>
      </c>
      <c r="AS33" s="182">
        <f>'[1]ТО електрика'!H53</f>
        <v>4.2000000000000003E-2</v>
      </c>
      <c r="AT33" s="182">
        <f>'[1]ТО електрика'!H54</f>
        <v>2.5999999999999999E-2</v>
      </c>
      <c r="AU33" s="182">
        <f>'[1]ТО електрика'!H57</f>
        <v>5.6000000000000001E-2</v>
      </c>
      <c r="AV33" s="182">
        <f>'[2]17% Управителю (З ПДВ)'!AQ31/1.2/1.17</f>
        <v>0</v>
      </c>
      <c r="AW33" s="182">
        <f>'[2]17% Управителю (З ПДВ)'!AR31/1.2/1.17</f>
        <v>0</v>
      </c>
      <c r="AX33" s="182">
        <f>'[1]ТО електрика'!H58</f>
        <v>9.5000000000000001E-2</v>
      </c>
      <c r="AY33" s="182">
        <f>'[1]ТО електрика'!H59</f>
        <v>3.4000000000000002E-2</v>
      </c>
      <c r="AZ33" s="182">
        <f>'[1]ТО електрика'!H60</f>
        <v>3.6999999999999998E-2</v>
      </c>
      <c r="BA33" s="182">
        <f>'[1]ТО електрика'!H61</f>
        <v>3.1E-2</v>
      </c>
      <c r="BB33" s="182">
        <f>'[1]ТО електрика'!H62</f>
        <v>1.4999999999999999E-2</v>
      </c>
      <c r="BC33" s="182">
        <f>'[1]ТО електрика'!H63</f>
        <v>1.7999999999999999E-2</v>
      </c>
      <c r="BD33" s="182">
        <f>'[1]ТО електрика'!H64</f>
        <v>4.2999999999999997E-2</v>
      </c>
      <c r="BE33" s="182">
        <f>'[1]ТО електрика'!H65</f>
        <v>0.08</v>
      </c>
      <c r="BF33" s="182">
        <f>'[1]ТО електрика'!H66</f>
        <v>4.1000000000000002E-2</v>
      </c>
      <c r="BG33" s="182">
        <f>'[1]ТО електрика'!H67</f>
        <v>5.8000000000000003E-2</v>
      </c>
      <c r="BH33" s="182">
        <f>'[1]ТО електрика'!H68</f>
        <v>2.5999999999999999E-2</v>
      </c>
      <c r="BI33" s="182">
        <f>'[1]ТО електрика'!H69</f>
        <v>7.0000000000000007E-2</v>
      </c>
      <c r="BJ33" s="182">
        <f>'[1]ТО електрика'!H70</f>
        <v>6.7000000000000004E-2</v>
      </c>
      <c r="BK33" s="182">
        <f>'[1]ТО електрика'!H71</f>
        <v>8.3000000000000004E-2</v>
      </c>
      <c r="BL33" s="182">
        <f>'[1]ТО електрика'!H72</f>
        <v>4.2999999999999997E-2</v>
      </c>
      <c r="BM33" s="182">
        <f>'[1]ТО електрика'!H73</f>
        <v>1.7999999999999999E-2</v>
      </c>
      <c r="BN33" s="182">
        <f>'[1]ТО електрика'!H74</f>
        <v>4.2000000000000003E-2</v>
      </c>
      <c r="BO33" s="182">
        <f>'[1]ТО електрика'!H75</f>
        <v>7.5999999999999998E-2</v>
      </c>
      <c r="BP33" s="182">
        <f>'[1]ТО електрика'!H76</f>
        <v>2.9000000000000001E-2</v>
      </c>
      <c r="BQ33" s="182">
        <f>'[1]ТО електрика'!H77</f>
        <v>6.6000000000000003E-2</v>
      </c>
      <c r="BR33" s="182">
        <f>'[1]ТО електрика'!H78</f>
        <v>1.4E-2</v>
      </c>
      <c r="BS33" s="182">
        <f>'[1]ТО електрика'!H79</f>
        <v>0.129</v>
      </c>
      <c r="BT33" s="182">
        <f>'[1]ТО електрика'!H80</f>
        <v>0.128</v>
      </c>
      <c r="BU33" s="182">
        <f>'[1]ТО електрика'!H81</f>
        <v>4.2000000000000003E-2</v>
      </c>
      <c r="BV33" s="182">
        <f>'[1]ТО електрика'!H82</f>
        <v>3.5000000000000003E-2</v>
      </c>
      <c r="BW33" s="182">
        <f>'[1]ТО електрика'!H83</f>
        <v>0.06</v>
      </c>
      <c r="BX33" s="182">
        <f>'[1]ТО електрика'!H84</f>
        <v>5.2999999999999999E-2</v>
      </c>
      <c r="BY33" s="182">
        <f>'[1]ТО електрика'!H85</f>
        <v>6.8000000000000005E-2</v>
      </c>
      <c r="BZ33" s="182">
        <f>'[1]ТО електрика'!H86</f>
        <v>8.2000000000000003E-2</v>
      </c>
      <c r="CA33" s="182">
        <f>'[1]ТО електрика'!H87</f>
        <v>8.8999999999999996E-2</v>
      </c>
      <c r="CB33" s="182">
        <f>'[1]ТО електрика'!H88</f>
        <v>4.2999999999999997E-2</v>
      </c>
      <c r="CC33" s="182">
        <f>'[1]ТО електрика'!H89</f>
        <v>3.5000000000000003E-2</v>
      </c>
      <c r="CD33" s="182">
        <f>'[1]ТО електрика'!H90</f>
        <v>1.7999999999999999E-2</v>
      </c>
      <c r="CE33" s="182">
        <f>'[1]ТО електрика'!H93</f>
        <v>4.4999999999999998E-2</v>
      </c>
      <c r="CF33" s="182">
        <f>'[1]ТО електрика'!H94</f>
        <v>4.5999999999999999E-2</v>
      </c>
      <c r="CG33" s="182">
        <f>'[1]ТО електрика'!H95</f>
        <v>5.1999999999999998E-2</v>
      </c>
      <c r="CH33" s="182">
        <f>'[1]ТО електрика'!H91</f>
        <v>5.1999999999999998E-2</v>
      </c>
      <c r="CI33" s="182">
        <f>'[1]ТО електрика'!H92</f>
        <v>4.9000000000000002E-2</v>
      </c>
      <c r="CJ33" s="182"/>
      <c r="CK33" s="182">
        <f>'[1]ТО електрика'!H97</f>
        <v>3.1E-2</v>
      </c>
      <c r="CL33" s="182">
        <f>'[1]ТО електрика'!H98</f>
        <v>2.5999999999999999E-2</v>
      </c>
      <c r="CM33" s="182">
        <f>'[1]ТО електрика'!H99</f>
        <v>2.5999999999999999E-2</v>
      </c>
      <c r="CN33" s="182">
        <f>'[1]ТО електрика'!H100</f>
        <v>7.6999999999999999E-2</v>
      </c>
      <c r="CO33" s="182">
        <f>'[1]ТО електрика'!H101</f>
        <v>5.8999999999999997E-2</v>
      </c>
      <c r="CP33" s="182">
        <f>'[1]ТО електрика'!H102</f>
        <v>4.2000000000000003E-2</v>
      </c>
      <c r="CQ33" s="182">
        <f>'[1]ТО електрика'!H103</f>
        <v>3.4000000000000002E-2</v>
      </c>
      <c r="CR33" s="182">
        <f>'[1]ТО електрика'!H104</f>
        <v>4.2999999999999997E-2</v>
      </c>
      <c r="CS33" s="182">
        <f>'[2]17% Управителю (З ПДВ)'!CN31/1.2/1.17</f>
        <v>0</v>
      </c>
      <c r="CT33" s="182">
        <f>'[2]17% Управителю (З ПДВ)'!CO31/1.2/1.17</f>
        <v>0</v>
      </c>
      <c r="CU33" s="182">
        <f>'[2]17% Управителю (З ПДВ)'!CP31/1.2/1.17</f>
        <v>0</v>
      </c>
      <c r="CV33" s="182">
        <f>'[2]17% Управителю (З ПДВ)'!CQ31/1.2/1.17</f>
        <v>0</v>
      </c>
      <c r="CW33" s="182">
        <f>'[2]17% Управителю (З ПДВ)'!CR31/1.2/1.17</f>
        <v>0</v>
      </c>
      <c r="CX33" s="182">
        <f>'[2]17% Управителю (З ПДВ)'!CS31/1.2/1.17</f>
        <v>0</v>
      </c>
      <c r="CY33" s="182">
        <f>'[2]17% Управителю (З ПДВ)'!CT31/1.2/1.17</f>
        <v>0</v>
      </c>
      <c r="CZ33" s="182">
        <f>'[1]ТО електрика'!H105</f>
        <v>6.0999999999999999E-2</v>
      </c>
      <c r="DA33" s="48">
        <v>1.0840000000000001</v>
      </c>
      <c r="DB33" s="50">
        <v>1.2</v>
      </c>
      <c r="DC33" s="48"/>
    </row>
    <row r="34" spans="1:107" s="3" customFormat="1" ht="18.75" customHeight="1" outlineLevel="1" x14ac:dyDescent="0.3">
      <c r="A34" s="199" t="s">
        <v>200</v>
      </c>
      <c r="B34" s="28" t="s">
        <v>201</v>
      </c>
      <c r="C34" s="28"/>
      <c r="D34" s="28"/>
      <c r="E34" s="28"/>
      <c r="F34" s="200"/>
      <c r="G34" s="201"/>
      <c r="H34" s="201"/>
      <c r="I34" s="191">
        <f>'[1]поточний ремонт'!F8</f>
        <v>1.052</v>
      </c>
      <c r="J34" s="191">
        <f>'[1]поточний ремонт'!F9</f>
        <v>0.92200000000000004</v>
      </c>
      <c r="K34" s="191">
        <f>'[1]поточний ремонт'!F10</f>
        <v>0.80600000000000005</v>
      </c>
      <c r="L34" s="191">
        <f>'[1]поточний ремонт'!F11</f>
        <v>1.056</v>
      </c>
      <c r="M34" s="191">
        <f>'[1]поточний ремонт'!F12</f>
        <v>0.81200000000000006</v>
      </c>
      <c r="N34" s="191">
        <f>'[1]поточний ремонт'!F13</f>
        <v>1.0669999999999999</v>
      </c>
      <c r="O34" s="191">
        <f>'[1]поточний ремонт'!F14</f>
        <v>0.92200000000000004</v>
      </c>
      <c r="P34" s="191">
        <f>'[1]поточний ремонт'!F15</f>
        <v>1.048</v>
      </c>
      <c r="Q34" s="191">
        <f>'[1]поточний ремонт'!F16</f>
        <v>0.92200000000000004</v>
      </c>
      <c r="R34" s="191">
        <f>'[1]поточний ремонт'!F17</f>
        <v>0.47199999999999998</v>
      </c>
      <c r="S34" s="191">
        <f>'[1]поточний ремонт'!F18</f>
        <v>0.66</v>
      </c>
      <c r="T34" s="191">
        <f>'[1]поточний ремонт'!F19</f>
        <v>0.86</v>
      </c>
      <c r="U34" s="191">
        <f>'[1]поточний ремонт'!F20</f>
        <v>1.157</v>
      </c>
      <c r="V34" s="191">
        <f>'[1]поточний ремонт'!F21</f>
        <v>0.65</v>
      </c>
      <c r="W34" s="191">
        <f>'[1]поточний ремонт'!F22</f>
        <v>0.754</v>
      </c>
      <c r="X34" s="191">
        <f>'[1]поточний ремонт'!F23</f>
        <v>0.55600000000000005</v>
      </c>
      <c r="Y34" s="191">
        <f>'[1]поточний ремонт'!F24</f>
        <v>1.429</v>
      </c>
      <c r="Z34" s="191">
        <f>'[1]поточний ремонт'!F25</f>
        <v>0.78900000000000003</v>
      </c>
      <c r="AA34" s="191">
        <f>'[1]поточний ремонт'!F27</f>
        <v>1.163</v>
      </c>
      <c r="AB34" s="191">
        <f>'[1]поточний ремонт'!F31</f>
        <v>1.599</v>
      </c>
      <c r="AC34" s="191">
        <f>'[1]поточний ремонт'!F26</f>
        <v>1.746</v>
      </c>
      <c r="AD34" s="191">
        <f>'[1]поточний ремонт'!F30</f>
        <v>1.1870000000000001</v>
      </c>
      <c r="AE34" s="191">
        <f>'[1]поточний ремонт'!F28</f>
        <v>1.351</v>
      </c>
      <c r="AF34" s="191">
        <f>'[1]поточний ремонт'!F29</f>
        <v>0.95199999999999996</v>
      </c>
      <c r="AG34" s="191">
        <f>'[1]поточний ремонт'!F32</f>
        <v>1.478</v>
      </c>
      <c r="AH34" s="191">
        <f>'[1]поточний ремонт'!F33</f>
        <v>0.67800000000000005</v>
      </c>
      <c r="AI34" s="191">
        <f>'[1]поточний ремонт'!F34</f>
        <v>0.85</v>
      </c>
      <c r="AJ34" s="191">
        <f>'[1]поточний ремонт'!F35</f>
        <v>0.749</v>
      </c>
      <c r="AK34" s="191">
        <f>'[1]поточний ремонт'!F36</f>
        <v>0.70099999999999996</v>
      </c>
      <c r="AL34" s="191">
        <f>'[1]поточний ремонт'!F37</f>
        <v>0.754</v>
      </c>
      <c r="AM34" s="191">
        <f>'[1]поточний ремонт'!F38</f>
        <v>1.3129999999999999</v>
      </c>
      <c r="AN34" s="191">
        <f>'[1]поточний ремонт'!F39</f>
        <v>1.8</v>
      </c>
      <c r="AO34" s="191">
        <f>'[1]поточний ремонт'!F40</f>
        <v>1.679</v>
      </c>
      <c r="AP34" s="191">
        <f>'[1]поточний ремонт'!F41</f>
        <v>0.58799999999999997</v>
      </c>
      <c r="AQ34" s="191">
        <f>'[1]поточний ремонт'!F42</f>
        <v>1.143</v>
      </c>
      <c r="AR34" s="191">
        <f>'[1]поточний ремонт'!F44</f>
        <v>0.83599999999999997</v>
      </c>
      <c r="AS34" s="191">
        <f>'[1]поточний ремонт'!F45</f>
        <v>0.40600000000000003</v>
      </c>
      <c r="AT34" s="191">
        <f>'[1]поточний ремонт'!F46</f>
        <v>0.88300000000000001</v>
      </c>
      <c r="AU34" s="191">
        <f>'[1]поточний ремонт'!F49</f>
        <v>0.27100000000000002</v>
      </c>
      <c r="AV34" s="191">
        <f>'[1]поточний ремонт'!F47</f>
        <v>0.318</v>
      </c>
      <c r="AW34" s="191">
        <f>'[1]поточний ремонт'!F48</f>
        <v>0.78300000000000003</v>
      </c>
      <c r="AX34" s="191">
        <f>'[1]поточний ремонт'!F50</f>
        <v>0.70299999999999996</v>
      </c>
      <c r="AY34" s="191">
        <f>'[1]поточний ремонт'!F51</f>
        <v>0.38600000000000001</v>
      </c>
      <c r="AZ34" s="191">
        <f>'[1]поточний ремонт'!F52</f>
        <v>0.55100000000000005</v>
      </c>
      <c r="BA34" s="191">
        <f>'[1]поточний ремонт'!F53</f>
        <v>0.67300000000000004</v>
      </c>
      <c r="BB34" s="191">
        <f>'[1]поточний ремонт'!F54</f>
        <v>1.4970000000000001</v>
      </c>
      <c r="BC34" s="191">
        <f>'[1]поточний ремонт'!F55</f>
        <v>1.131</v>
      </c>
      <c r="BD34" s="191">
        <f>'[1]поточний ремонт'!F56</f>
        <v>0.995</v>
      </c>
      <c r="BE34" s="191">
        <f>'[1]поточний ремонт'!F57</f>
        <v>0.82</v>
      </c>
      <c r="BF34" s="191">
        <f>'[1]поточний ремонт'!F58</f>
        <v>0.26500000000000001</v>
      </c>
      <c r="BG34" s="191">
        <f>'[1]поточний ремонт'!F59</f>
        <v>0.77900000000000003</v>
      </c>
      <c r="BH34" s="191">
        <f>'[1]поточний ремонт'!F60</f>
        <v>1.083</v>
      </c>
      <c r="BI34" s="191">
        <f>'[1]поточний ремонт'!F61</f>
        <v>0.374</v>
      </c>
      <c r="BJ34" s="191">
        <f>'[1]поточний ремонт'!F62</f>
        <v>0.38200000000000001</v>
      </c>
      <c r="BK34" s="191">
        <f>'[1]поточний ремонт'!F63</f>
        <v>0.41799999999999998</v>
      </c>
      <c r="BL34" s="191">
        <f>'[1]поточний ремонт'!F64</f>
        <v>0.26300000000000001</v>
      </c>
      <c r="BM34" s="191">
        <f>'[1]поточний ремонт'!F65</f>
        <v>0.13700000000000001</v>
      </c>
      <c r="BN34" s="191">
        <f>'[1]поточний ремонт'!F66</f>
        <v>0.32700000000000001</v>
      </c>
      <c r="BO34" s="191">
        <f>'[1]поточний ремонт'!F67</f>
        <v>0.34100000000000003</v>
      </c>
      <c r="BP34" s="191">
        <f>'[1]поточний ремонт'!F68</f>
        <v>0.15</v>
      </c>
      <c r="BQ34" s="191">
        <f>'[1]поточний ремонт'!F69</f>
        <v>0.83</v>
      </c>
      <c r="BR34" s="191">
        <f>'[1]поточний ремонт'!F70</f>
        <v>1.427</v>
      </c>
      <c r="BS34" s="191">
        <f>'[1]поточний ремонт'!F71</f>
        <v>0.45600000000000002</v>
      </c>
      <c r="BT34" s="191">
        <f>'[1]поточний ремонт'!F72</f>
        <v>0.64</v>
      </c>
      <c r="BU34" s="191">
        <f>'[1]поточний ремонт'!F73</f>
        <v>0.25900000000000001</v>
      </c>
      <c r="BV34" s="191">
        <f>'[1]поточний ремонт'!F74</f>
        <v>0.26100000000000001</v>
      </c>
      <c r="BW34" s="191">
        <f>'[1]поточний ремонт'!F75</f>
        <v>0.85099999999999998</v>
      </c>
      <c r="BX34" s="191">
        <f>'[1]поточний ремонт'!F76</f>
        <v>0.45600000000000002</v>
      </c>
      <c r="BY34" s="191">
        <f>'[1]поточний ремонт'!F77</f>
        <v>1.0349999999999999</v>
      </c>
      <c r="BZ34" s="191">
        <f>'[1]поточний ремонт'!F78</f>
        <v>0.32500000000000001</v>
      </c>
      <c r="CA34" s="191">
        <f>'[1]поточний ремонт'!F79</f>
        <v>0.66600000000000004</v>
      </c>
      <c r="CB34" s="191">
        <f>'[1]поточний ремонт'!F80</f>
        <v>0.63300000000000001</v>
      </c>
      <c r="CC34" s="204">
        <f>'[1]поточний ремонт'!F81</f>
        <v>0.81399999999999995</v>
      </c>
      <c r="CD34" s="191">
        <f>'[1]поточний ремонт'!F82</f>
        <v>1.069</v>
      </c>
      <c r="CE34" s="204">
        <f>'[1]поточний ремонт'!F85</f>
        <v>1.093</v>
      </c>
      <c r="CF34" s="191">
        <f>'[1]поточний ремонт'!F86</f>
        <v>0.39900000000000002</v>
      </c>
      <c r="CG34" s="191">
        <f>'[1]поточний ремонт'!F87</f>
        <v>0.186</v>
      </c>
      <c r="CH34" s="191">
        <f>'[1]поточний ремонт'!F83</f>
        <v>0.75900000000000001</v>
      </c>
      <c r="CI34" s="191">
        <f>'[1]поточний ремонт'!F84</f>
        <v>0.84199999999999997</v>
      </c>
      <c r="CJ34" s="191">
        <f>'[1]поточний ремонт'!F88</f>
        <v>0.56999999999999995</v>
      </c>
      <c r="CK34" s="191">
        <f>'[1]поточний ремонт'!F89</f>
        <v>0.64600000000000002</v>
      </c>
      <c r="CL34" s="191">
        <f>'[1]поточний ремонт'!F90</f>
        <v>0.92100000000000004</v>
      </c>
      <c r="CM34" s="191">
        <f>'[1]поточний ремонт'!F91</f>
        <v>0.96799999999999997</v>
      </c>
      <c r="CN34" s="191">
        <f>'[1]поточний ремонт'!F92</f>
        <v>0.38</v>
      </c>
      <c r="CO34" s="191">
        <f>'[1]поточний ремонт'!F93</f>
        <v>0.40300000000000002</v>
      </c>
      <c r="CP34" s="191">
        <f>'[1]поточний ремонт'!F94</f>
        <v>0.61</v>
      </c>
      <c r="CQ34" s="191">
        <f>'[1]поточний ремонт'!F95</f>
        <v>0.61199999999999999</v>
      </c>
      <c r="CR34" s="191">
        <f>'[1]поточний ремонт'!F96</f>
        <v>0.52700000000000002</v>
      </c>
      <c r="CS34" s="191">
        <f>'[1]поточний ремонт'!F43</f>
        <v>0.503</v>
      </c>
      <c r="CT34" s="191">
        <f>'[1]поточний ремонт'!F2</f>
        <v>0.496</v>
      </c>
      <c r="CU34" s="191">
        <f>'[1]поточний ремонт'!F3</f>
        <v>0.92900000000000005</v>
      </c>
      <c r="CV34" s="191">
        <f>'[1]поточний ремонт'!F4</f>
        <v>0.95299999999999996</v>
      </c>
      <c r="CW34" s="191">
        <f>'[1]поточний ремонт'!F5</f>
        <v>0.98</v>
      </c>
      <c r="CX34" s="191">
        <f>'[1]поточний ремонт'!F6</f>
        <v>0.70799999999999996</v>
      </c>
      <c r="CY34" s="191">
        <f>'[1]поточний ремонт'!F7</f>
        <v>0.83299999999999996</v>
      </c>
      <c r="CZ34" s="204"/>
      <c r="DA34" s="207">
        <v>1.0840000000000001</v>
      </c>
      <c r="DB34" s="33">
        <v>1.2</v>
      </c>
      <c r="DC34" s="31"/>
    </row>
    <row r="35" spans="1:107" s="3" customFormat="1" ht="18.75" customHeight="1" outlineLevel="1" x14ac:dyDescent="0.3">
      <c r="A35" s="199"/>
      <c r="B35" s="28" t="s">
        <v>202</v>
      </c>
      <c r="C35" s="28"/>
      <c r="D35" s="28"/>
      <c r="E35" s="28"/>
      <c r="F35" s="200"/>
      <c r="G35" s="202"/>
      <c r="H35" s="202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205"/>
      <c r="CD35" s="191"/>
      <c r="CE35" s="205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205"/>
      <c r="DA35" s="208"/>
      <c r="DB35" s="33">
        <v>1.2</v>
      </c>
      <c r="DC35" s="31"/>
    </row>
    <row r="36" spans="1:107" s="58" customFormat="1" ht="18.75" hidden="1" customHeight="1" outlineLevel="1" x14ac:dyDescent="0.3">
      <c r="A36" s="199"/>
      <c r="B36" s="28" t="s">
        <v>203</v>
      </c>
      <c r="C36" s="55"/>
      <c r="D36" s="55"/>
      <c r="E36" s="55"/>
      <c r="F36" s="200"/>
      <c r="G36" s="202"/>
      <c r="H36" s="202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205"/>
      <c r="CD36" s="191"/>
      <c r="CE36" s="205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205"/>
      <c r="DA36" s="208"/>
      <c r="DB36" s="56">
        <v>1.2</v>
      </c>
      <c r="DC36" s="57"/>
    </row>
    <row r="37" spans="1:107" ht="18.75" hidden="1" customHeight="1" outlineLevel="1" x14ac:dyDescent="0.3">
      <c r="A37" s="199"/>
      <c r="B37" s="59" t="s">
        <v>204</v>
      </c>
      <c r="C37" s="59"/>
      <c r="D37" s="59"/>
      <c r="E37" s="59"/>
      <c r="F37" s="200"/>
      <c r="G37" s="202"/>
      <c r="H37" s="202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205"/>
      <c r="CD37" s="191"/>
      <c r="CE37" s="205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205"/>
      <c r="DA37" s="208"/>
      <c r="DB37" s="39">
        <v>1.2</v>
      </c>
      <c r="DC37" s="15"/>
    </row>
    <row r="38" spans="1:107" ht="18.75" hidden="1" customHeight="1" outlineLevel="1" x14ac:dyDescent="0.3">
      <c r="A38" s="199"/>
      <c r="B38" s="59" t="s">
        <v>183</v>
      </c>
      <c r="C38" s="59"/>
      <c r="D38" s="59"/>
      <c r="E38" s="59"/>
      <c r="F38" s="200"/>
      <c r="G38" s="202"/>
      <c r="H38" s="202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205"/>
      <c r="CD38" s="191"/>
      <c r="CE38" s="205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205"/>
      <c r="DA38" s="208"/>
      <c r="DB38" s="39">
        <v>1.2</v>
      </c>
      <c r="DC38" s="15"/>
    </row>
    <row r="39" spans="1:107" ht="18.75" hidden="1" customHeight="1" outlineLevel="1" x14ac:dyDescent="0.3">
      <c r="A39" s="199"/>
      <c r="B39" s="59" t="s">
        <v>184</v>
      </c>
      <c r="C39" s="59"/>
      <c r="D39" s="59"/>
      <c r="E39" s="59"/>
      <c r="F39" s="200"/>
      <c r="G39" s="202"/>
      <c r="H39" s="202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205"/>
      <c r="CD39" s="191"/>
      <c r="CE39" s="205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205"/>
      <c r="DA39" s="208"/>
      <c r="DB39" s="39">
        <v>1.2</v>
      </c>
      <c r="DC39" s="15"/>
    </row>
    <row r="40" spans="1:107" ht="18.75" hidden="1" customHeight="1" outlineLevel="1" x14ac:dyDescent="0.3">
      <c r="A40" s="199"/>
      <c r="B40" s="59" t="s">
        <v>185</v>
      </c>
      <c r="C40" s="59"/>
      <c r="D40" s="59"/>
      <c r="E40" s="59"/>
      <c r="F40" s="200"/>
      <c r="G40" s="202"/>
      <c r="H40" s="202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205"/>
      <c r="CD40" s="191"/>
      <c r="CE40" s="205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205"/>
      <c r="DA40" s="208"/>
      <c r="DB40" s="39">
        <v>1.2</v>
      </c>
      <c r="DC40" s="15"/>
    </row>
    <row r="41" spans="1:107" ht="18.75" hidden="1" customHeight="1" outlineLevel="1" x14ac:dyDescent="0.3">
      <c r="A41" s="199"/>
      <c r="B41" s="59" t="s">
        <v>186</v>
      </c>
      <c r="C41" s="59"/>
      <c r="D41" s="59"/>
      <c r="E41" s="59"/>
      <c r="F41" s="200"/>
      <c r="G41" s="202"/>
      <c r="H41" s="202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205"/>
      <c r="CD41" s="191"/>
      <c r="CE41" s="205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205"/>
      <c r="DA41" s="208"/>
      <c r="DB41" s="39">
        <v>1.2</v>
      </c>
      <c r="DC41" s="15"/>
    </row>
    <row r="42" spans="1:107" ht="93.75" hidden="1" customHeight="1" outlineLevel="1" x14ac:dyDescent="0.3">
      <c r="A42" s="199"/>
      <c r="B42" s="59" t="s">
        <v>205</v>
      </c>
      <c r="C42" s="59"/>
      <c r="D42" s="59"/>
      <c r="E42" s="59"/>
      <c r="F42" s="200"/>
      <c r="G42" s="203"/>
      <c r="H42" s="203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206"/>
      <c r="CD42" s="191"/>
      <c r="CE42" s="206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206"/>
      <c r="DA42" s="209"/>
      <c r="DB42" s="39">
        <v>1.2</v>
      </c>
      <c r="DC42" s="15"/>
    </row>
    <row r="43" spans="1:107" ht="50.25" customHeight="1" outlineLevel="1" x14ac:dyDescent="0.3">
      <c r="A43" s="21" t="s">
        <v>206</v>
      </c>
      <c r="B43" s="188" t="s">
        <v>207</v>
      </c>
      <c r="C43" s="188"/>
      <c r="D43" s="188"/>
      <c r="E43" s="188"/>
      <c r="F43" s="188"/>
      <c r="G43" s="22"/>
      <c r="H43" s="22"/>
      <c r="I43" s="171"/>
      <c r="J43" s="171"/>
      <c r="K43" s="171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22"/>
      <c r="DB43" s="39">
        <v>1.2</v>
      </c>
      <c r="DC43" s="22"/>
    </row>
    <row r="44" spans="1:107" ht="18.75" customHeight="1" outlineLevel="1" x14ac:dyDescent="0.3">
      <c r="A44" s="14" t="s">
        <v>208</v>
      </c>
      <c r="B44" s="59" t="s">
        <v>209</v>
      </c>
      <c r="C44" s="59"/>
      <c r="D44" s="59"/>
      <c r="E44" s="59"/>
      <c r="F44" s="36"/>
      <c r="G44" s="15"/>
      <c r="H44" s="15"/>
      <c r="I44" s="165">
        <v>0</v>
      </c>
      <c r="J44" s="165">
        <v>1E-3</v>
      </c>
      <c r="K44" s="165">
        <v>1E-3</v>
      </c>
      <c r="L44" s="165">
        <v>1E-3</v>
      </c>
      <c r="M44" s="165">
        <v>1E-3</v>
      </c>
      <c r="N44" s="165">
        <v>1E-3</v>
      </c>
      <c r="O44" s="165">
        <v>1E-3</v>
      </c>
      <c r="P44" s="165">
        <v>1E-3</v>
      </c>
      <c r="Q44" s="165">
        <v>1E-3</v>
      </c>
      <c r="R44" s="165">
        <v>1E-3</v>
      </c>
      <c r="S44" s="165">
        <v>1E-3</v>
      </c>
      <c r="T44" s="165">
        <v>1E-3</v>
      </c>
      <c r="U44" s="165">
        <v>1E-3</v>
      </c>
      <c r="V44" s="165">
        <v>1E-3</v>
      </c>
      <c r="W44" s="165">
        <v>1E-3</v>
      </c>
      <c r="X44" s="165">
        <v>1E-3</v>
      </c>
      <c r="Y44" s="165">
        <v>1E-3</v>
      </c>
      <c r="Z44" s="165">
        <v>1E-3</v>
      </c>
      <c r="AA44" s="165">
        <v>1E-3</v>
      </c>
      <c r="AB44" s="165">
        <v>1E-3</v>
      </c>
      <c r="AC44" s="165">
        <v>1E-3</v>
      </c>
      <c r="AD44" s="165">
        <v>1E-3</v>
      </c>
      <c r="AE44" s="165">
        <v>1E-3</v>
      </c>
      <c r="AF44" s="165">
        <v>1E-3</v>
      </c>
      <c r="AG44" s="165">
        <v>1E-3</v>
      </c>
      <c r="AH44" s="165">
        <v>1E-3</v>
      </c>
      <c r="AI44" s="165">
        <v>1E-3</v>
      </c>
      <c r="AJ44" s="165">
        <v>1E-3</v>
      </c>
      <c r="AK44" s="165">
        <v>1E-3</v>
      </c>
      <c r="AL44" s="165">
        <v>1E-3</v>
      </c>
      <c r="AM44" s="165">
        <v>1E-3</v>
      </c>
      <c r="AN44" s="165">
        <v>1E-3</v>
      </c>
      <c r="AO44" s="165">
        <v>1E-3</v>
      </c>
      <c r="AP44" s="165">
        <v>1E-3</v>
      </c>
      <c r="AQ44" s="165">
        <v>1E-3</v>
      </c>
      <c r="AR44" s="165">
        <v>1E-3</v>
      </c>
      <c r="AS44" s="165">
        <v>1E-3</v>
      </c>
      <c r="AT44" s="165">
        <v>1E-3</v>
      </c>
      <c r="AU44" s="165">
        <v>1E-3</v>
      </c>
      <c r="AV44" s="165">
        <v>1E-3</v>
      </c>
      <c r="AW44" s="165">
        <v>1E-3</v>
      </c>
      <c r="AX44" s="165">
        <v>1E-3</v>
      </c>
      <c r="AY44" s="165">
        <v>1E-3</v>
      </c>
      <c r="AZ44" s="165">
        <v>1E-3</v>
      </c>
      <c r="BA44" s="165">
        <v>1E-3</v>
      </c>
      <c r="BB44" s="165">
        <v>1E-3</v>
      </c>
      <c r="BC44" s="165">
        <v>1E-3</v>
      </c>
      <c r="BD44" s="165">
        <v>1E-3</v>
      </c>
      <c r="BE44" s="165">
        <v>1E-3</v>
      </c>
      <c r="BF44" s="165">
        <v>1E-3</v>
      </c>
      <c r="BG44" s="165">
        <v>1E-3</v>
      </c>
      <c r="BH44" s="165">
        <v>1E-3</v>
      </c>
      <c r="BI44" s="165">
        <v>1E-3</v>
      </c>
      <c r="BJ44" s="165">
        <v>1E-3</v>
      </c>
      <c r="BK44" s="165">
        <v>1E-3</v>
      </c>
      <c r="BL44" s="165">
        <v>1E-3</v>
      </c>
      <c r="BM44" s="165">
        <v>1E-3</v>
      </c>
      <c r="BN44" s="165">
        <v>1E-3</v>
      </c>
      <c r="BO44" s="165">
        <v>1E-3</v>
      </c>
      <c r="BP44" s="165">
        <v>1E-3</v>
      </c>
      <c r="BQ44" s="165">
        <v>1E-3</v>
      </c>
      <c r="BR44" s="165">
        <v>1E-3</v>
      </c>
      <c r="BS44" s="165">
        <v>1E-3</v>
      </c>
      <c r="BT44" s="165">
        <v>1E-3</v>
      </c>
      <c r="BU44" s="165">
        <v>1E-3</v>
      </c>
      <c r="BV44" s="165">
        <v>1E-3</v>
      </c>
      <c r="BW44" s="165">
        <v>1E-3</v>
      </c>
      <c r="BX44" s="165">
        <v>1E-3</v>
      </c>
      <c r="BY44" s="165">
        <v>1E-3</v>
      </c>
      <c r="BZ44" s="165">
        <v>1E-3</v>
      </c>
      <c r="CA44" s="165">
        <v>1E-3</v>
      </c>
      <c r="CB44" s="165">
        <v>1E-3</v>
      </c>
      <c r="CC44" s="165">
        <v>1E-3</v>
      </c>
      <c r="CD44" s="165">
        <v>1E-3</v>
      </c>
      <c r="CE44" s="165">
        <v>1E-3</v>
      </c>
      <c r="CF44" s="165">
        <v>1E-3</v>
      </c>
      <c r="CG44" s="165">
        <v>1E-3</v>
      </c>
      <c r="CH44" s="165">
        <v>1E-3</v>
      </c>
      <c r="CI44" s="165">
        <v>1E-3</v>
      </c>
      <c r="CJ44" s="165">
        <v>1E-3</v>
      </c>
      <c r="CK44" s="165">
        <v>1E-3</v>
      </c>
      <c r="CL44" s="165">
        <v>1E-3</v>
      </c>
      <c r="CM44" s="165">
        <v>1E-3</v>
      </c>
      <c r="CN44" s="165">
        <v>1E-3</v>
      </c>
      <c r="CO44" s="165">
        <v>1E-3</v>
      </c>
      <c r="CP44" s="165">
        <v>1E-3</v>
      </c>
      <c r="CQ44" s="165">
        <v>1E-3</v>
      </c>
      <c r="CR44" s="165">
        <v>1E-3</v>
      </c>
      <c r="CS44" s="165">
        <v>1E-3</v>
      </c>
      <c r="CT44" s="165">
        <v>1E-3</v>
      </c>
      <c r="CU44" s="165">
        <v>1E-3</v>
      </c>
      <c r="CV44" s="165">
        <v>1E-3</v>
      </c>
      <c r="CW44" s="165">
        <v>1E-3</v>
      </c>
      <c r="CX44" s="165">
        <v>1E-3</v>
      </c>
      <c r="CY44" s="165">
        <v>1E-3</v>
      </c>
      <c r="CZ44" s="165">
        <v>0</v>
      </c>
      <c r="DA44" s="15">
        <v>1.0840000000000001</v>
      </c>
      <c r="DB44" s="39">
        <v>1.2</v>
      </c>
      <c r="DC44" s="15"/>
    </row>
    <row r="45" spans="1:107" s="3" customFormat="1" ht="53.25" customHeight="1" outlineLevel="1" x14ac:dyDescent="0.3">
      <c r="A45" s="27" t="s">
        <v>210</v>
      </c>
      <c r="B45" s="28" t="s">
        <v>211</v>
      </c>
      <c r="C45" s="28"/>
      <c r="D45" s="28"/>
      <c r="E45" s="28"/>
      <c r="F45" s="29"/>
      <c r="G45" s="31"/>
      <c r="H45" s="31"/>
      <c r="I45" s="165">
        <f>[1]електроенергія!H10</f>
        <v>0.17100000000000001</v>
      </c>
      <c r="J45" s="165">
        <f>[1]електроенергія!H11</f>
        <v>0.34799999999999998</v>
      </c>
      <c r="K45" s="165">
        <f>[1]електроенергія!H12</f>
        <v>0.19800000000000001</v>
      </c>
      <c r="L45" s="165">
        <f>[1]електроенергія!H13</f>
        <v>0.26500000000000001</v>
      </c>
      <c r="M45" s="165">
        <f>[1]електроенергія!H14</f>
        <v>0.32400000000000001</v>
      </c>
      <c r="N45" s="165">
        <f>[1]електроенергія!H15</f>
        <v>0.443</v>
      </c>
      <c r="O45" s="165">
        <f>[1]електроенергія!H16</f>
        <v>0.315</v>
      </c>
      <c r="P45" s="165">
        <f>[1]електроенергія!H17</f>
        <v>0.42499999999999999</v>
      </c>
      <c r="Q45" s="165">
        <f>[1]електроенергія!H18</f>
        <v>0.308</v>
      </c>
      <c r="R45" s="165">
        <f>[1]електроенергія!H19</f>
        <v>0.44500000000000001</v>
      </c>
      <c r="S45" s="165">
        <f>[1]електроенергія!H20</f>
        <v>0.47599999999999998</v>
      </c>
      <c r="T45" s="165">
        <f>[1]електроенергія!H21</f>
        <v>0.51600000000000001</v>
      </c>
      <c r="U45" s="165">
        <f>[1]електроенергія!H22</f>
        <v>0.30299999999999999</v>
      </c>
      <c r="V45" s="165">
        <f>[1]електроенергія!H23</f>
        <v>0.17699999999999999</v>
      </c>
      <c r="W45" s="165">
        <f>[1]електроенергія!H24</f>
        <v>0.27800000000000002</v>
      </c>
      <c r="X45" s="165">
        <f>[1]електроенергія!H25</f>
        <v>0.70699999999999996</v>
      </c>
      <c r="Y45" s="165">
        <f>[1]електроенергія!H26</f>
        <v>0.32400000000000001</v>
      </c>
      <c r="Z45" s="165">
        <f>[1]електроенергія!H27</f>
        <v>0.33300000000000002</v>
      </c>
      <c r="AA45" s="165">
        <f>[1]електроенергія!H29</f>
        <v>0.24399999999999999</v>
      </c>
      <c r="AB45" s="165">
        <f>[1]електроенергія!H33</f>
        <v>0.28499999999999998</v>
      </c>
      <c r="AC45" s="165">
        <f>[1]електроенергія!H28</f>
        <v>2.1999999999999999E-2</v>
      </c>
      <c r="AD45" s="165">
        <f>[1]електроенергія!H32</f>
        <v>0.19900000000000001</v>
      </c>
      <c r="AE45" s="165">
        <f>[1]електроенергія!H30</f>
        <v>0.29699999999999999</v>
      </c>
      <c r="AF45" s="165">
        <f>[1]електроенергія!H31</f>
        <v>0.28299999999999997</v>
      </c>
      <c r="AG45" s="165">
        <f>[1]електроенергія!H34</f>
        <v>0.215</v>
      </c>
      <c r="AH45" s="165">
        <f>[1]електроенергія!H35</f>
        <v>0.57399999999999995</v>
      </c>
      <c r="AI45" s="165">
        <f>'[2]17% Управителю (З ПДВ)'!AD43/1.2/1.17</f>
        <v>0</v>
      </c>
      <c r="AJ45" s="165">
        <f>'[2]17% Управителю (З ПДВ)'!AE43/1.2/1.17</f>
        <v>0</v>
      </c>
      <c r="AK45" s="165">
        <f>'[2]17% Управителю (З ПДВ)'!AF43/1.2/1.17</f>
        <v>0</v>
      </c>
      <c r="AL45" s="165">
        <f>'[2]17% Управителю (З ПДВ)'!AG43/1.2/1.17</f>
        <v>0</v>
      </c>
      <c r="AM45" s="165">
        <f>[1]електроенергія!H40</f>
        <v>0.11700000000000001</v>
      </c>
      <c r="AN45" s="165">
        <v>0</v>
      </c>
      <c r="AO45" s="165">
        <v>0</v>
      </c>
      <c r="AP45" s="165">
        <f>[1]електроенергія!H43</f>
        <v>0.55500000000000005</v>
      </c>
      <c r="AQ45" s="165">
        <v>0</v>
      </c>
      <c r="AR45" s="165">
        <f>'[2]17% Управителю (З ПДВ)'!AM43/1.2/1.17</f>
        <v>0</v>
      </c>
      <c r="AS45" s="165">
        <f>[1]електроенергія!H47</f>
        <v>0.28399999999999997</v>
      </c>
      <c r="AT45" s="165">
        <f>[1]електроенергія!H48</f>
        <v>0.42099999999999999</v>
      </c>
      <c r="AU45" s="165">
        <f>[1]електроенергія!H51</f>
        <v>0.755</v>
      </c>
      <c r="AV45" s="165">
        <f>'[2]17% Управителю (З ПДВ)'!AQ43/1.2/1.17</f>
        <v>0</v>
      </c>
      <c r="AW45" s="165">
        <f>'[2]17% Управителю (З ПДВ)'!AR43/1.2/1.17</f>
        <v>0</v>
      </c>
      <c r="AX45" s="165">
        <f>[1]електроенергія!H52</f>
        <v>0.185</v>
      </c>
      <c r="AY45" s="165">
        <f>[1]електроенергія!H53</f>
        <v>0.378</v>
      </c>
      <c r="AZ45" s="165">
        <f>[1]електроенергія!H54</f>
        <v>0.13400000000000001</v>
      </c>
      <c r="BA45" s="165">
        <f>[1]електроенергія!H55</f>
        <v>0.20100000000000001</v>
      </c>
      <c r="BB45" s="165">
        <f>[1]електроенергія!H56</f>
        <v>0.23799999999999999</v>
      </c>
      <c r="BC45" s="165">
        <f>[1]електроенергія!H57</f>
        <v>0.23</v>
      </c>
      <c r="BD45" s="165">
        <f>[1]електроенергія!H58</f>
        <v>1.9E-2</v>
      </c>
      <c r="BE45" s="165">
        <f>[1]електроенергія!H59</f>
        <v>0.312</v>
      </c>
      <c r="BF45" s="165">
        <f>[1]електроенергія!H60</f>
        <v>0.23300000000000001</v>
      </c>
      <c r="BG45" s="165">
        <f>[1]електроенергія!H61</f>
        <v>0.111</v>
      </c>
      <c r="BH45" s="165">
        <f>[1]електроенергія!H62</f>
        <v>0.47399999999999998</v>
      </c>
      <c r="BI45" s="165">
        <f>[1]електроенергія!H63</f>
        <v>0.30099999999999999</v>
      </c>
      <c r="BJ45" s="165">
        <f>[1]електроенергія!H64</f>
        <v>2.5999999999999999E-2</v>
      </c>
      <c r="BK45" s="165">
        <f>[1]електроенергія!H65</f>
        <v>0.38300000000000001</v>
      </c>
      <c r="BL45" s="165">
        <f>[1]електроенергія!H66</f>
        <v>0.16300000000000001</v>
      </c>
      <c r="BM45" s="165">
        <f>[1]електроенергія!H67</f>
        <v>0.70299999999999996</v>
      </c>
      <c r="BN45" s="165">
        <f>[1]електроенергія!H68</f>
        <v>0.19500000000000001</v>
      </c>
      <c r="BO45" s="165">
        <f>[1]електроенергія!H69</f>
        <v>0.17299999999999999</v>
      </c>
      <c r="BP45" s="165">
        <f>[1]електроенергія!H70</f>
        <v>0.56699999999999995</v>
      </c>
      <c r="BQ45" s="165">
        <f>[1]електроенергія!H71</f>
        <v>0.157</v>
      </c>
      <c r="BR45" s="165">
        <f>[1]електроенергія!H72</f>
        <v>0.186</v>
      </c>
      <c r="BS45" s="165">
        <f>[1]електроенергія!H73</f>
        <v>0.60899999999999999</v>
      </c>
      <c r="BT45" s="165">
        <f>[1]електроенергія!H74</f>
        <v>0.79700000000000004</v>
      </c>
      <c r="BU45" s="165">
        <f>[1]електроенергія!H75</f>
        <v>0.26500000000000001</v>
      </c>
      <c r="BV45" s="165">
        <f>[1]електроенергія!H76</f>
        <v>0.26800000000000002</v>
      </c>
      <c r="BW45" s="165">
        <f>[1]електроенергія!H77</f>
        <v>0.15</v>
      </c>
      <c r="BX45" s="165">
        <f>[1]електроенергія!H78</f>
        <v>0.20399999999999999</v>
      </c>
      <c r="BY45" s="165">
        <f>[1]електроенергія!H79</f>
        <v>0.223</v>
      </c>
      <c r="BZ45" s="165">
        <f>[1]електроенергія!H80</f>
        <v>0.438</v>
      </c>
      <c r="CA45" s="165">
        <f>[1]електроенергія!H81</f>
        <v>0.128</v>
      </c>
      <c r="CB45" s="165">
        <f>[1]електроенергія!H82</f>
        <v>4.8000000000000001E-2</v>
      </c>
      <c r="CC45" s="165">
        <f>[1]електроенергія!H83</f>
        <v>0.59899999999999998</v>
      </c>
      <c r="CD45" s="165">
        <f>[1]електроенергія!H84</f>
        <v>0.191</v>
      </c>
      <c r="CE45" s="165">
        <v>0.42699999999999999</v>
      </c>
      <c r="CF45" s="165">
        <f>[1]електроенергія!H88</f>
        <v>0.60299999999999998</v>
      </c>
      <c r="CG45" s="165">
        <f>[1]електроенергія!H89</f>
        <v>0.68400000000000005</v>
      </c>
      <c r="CH45" s="165">
        <f>[1]електроенергія!H85</f>
        <v>0.46</v>
      </c>
      <c r="CI45" s="165">
        <f>[1]електроенергія!H86</f>
        <v>0.46200000000000002</v>
      </c>
      <c r="CJ45" s="165">
        <f>'[2]17% Управителю (З ПДВ)'!CE43/1.2/1.17</f>
        <v>0</v>
      </c>
      <c r="CK45" s="165">
        <f>[1]електроенергія!H91</f>
        <v>0.22900000000000001</v>
      </c>
      <c r="CL45" s="165">
        <f>[1]електроенергія!H92</f>
        <v>0.34899999999999998</v>
      </c>
      <c r="CM45" s="165">
        <f>[1]електроенергія!H93</f>
        <v>0.36599999999999999</v>
      </c>
      <c r="CN45" s="165">
        <f>[1]електроенергія!H94</f>
        <v>0.372</v>
      </c>
      <c r="CO45" s="165">
        <f>[1]електроенергія!H95</f>
        <v>0.33800000000000002</v>
      </c>
      <c r="CP45" s="165">
        <f>[1]електроенергія!H96</f>
        <v>0.12</v>
      </c>
      <c r="CQ45" s="165">
        <f>[1]електроенергія!H97</f>
        <v>0.32900000000000001</v>
      </c>
      <c r="CR45" s="165">
        <f>[1]електроенергія!H98</f>
        <v>0.20300000000000001</v>
      </c>
      <c r="CS45" s="165">
        <f>'[2]17% Управителю (З ПДВ)'!CN43/1.2/1.17</f>
        <v>0</v>
      </c>
      <c r="CT45" s="165">
        <f>[1]електроенергія!H4</f>
        <v>0.60499999999999998</v>
      </c>
      <c r="CU45" s="165">
        <f>[1]електроенергія!H5</f>
        <v>0.60099999999999998</v>
      </c>
      <c r="CV45" s="165">
        <f>[1]електроенергія!H6</f>
        <v>0.66500000000000004</v>
      </c>
      <c r="CW45" s="165">
        <f>[1]електроенергія!H7</f>
        <v>0.60399999999999998</v>
      </c>
      <c r="CX45" s="165">
        <f>[1]електроенергія!H8</f>
        <v>0.59499999999999997</v>
      </c>
      <c r="CY45" s="165">
        <f>[1]електроенергія!H9</f>
        <v>0.46300000000000002</v>
      </c>
      <c r="CZ45" s="165"/>
      <c r="DA45" s="31">
        <v>1.0840000000000001</v>
      </c>
      <c r="DB45" s="33">
        <v>1.2</v>
      </c>
      <c r="DC45" s="31"/>
    </row>
    <row r="46" spans="1:107" s="3" customFormat="1" ht="18.75" customHeight="1" outlineLevel="1" x14ac:dyDescent="0.3">
      <c r="A46" s="27" t="s">
        <v>212</v>
      </c>
      <c r="B46" s="28" t="s">
        <v>213</v>
      </c>
      <c r="C46" s="28"/>
      <c r="D46" s="28"/>
      <c r="E46" s="28"/>
      <c r="F46" s="29"/>
      <c r="G46" s="31"/>
      <c r="H46" s="30"/>
      <c r="I46" s="165">
        <v>0</v>
      </c>
      <c r="J46" s="165">
        <f>[1]електроенергія!I11</f>
        <v>0.28100000000000003</v>
      </c>
      <c r="K46" s="165">
        <f>'[2]17% Управителю (З ПДВ)'!F44/1.2/1.17</f>
        <v>0</v>
      </c>
      <c r="L46" s="165">
        <f>'[2]17% Управителю (З ПДВ)'!G44/1.2/1.17</f>
        <v>0</v>
      </c>
      <c r="M46" s="165">
        <f>'[2]17% Управителю (З ПДВ)'!H44/1.2/1.17</f>
        <v>0</v>
      </c>
      <c r="N46" s="165">
        <f>'[2]17% Управителю (З ПДВ)'!I44/1.2/1.17</f>
        <v>0</v>
      </c>
      <c r="O46" s="165">
        <f>'[2]17% Управителю (З ПДВ)'!J44/1.2/1.17</f>
        <v>0</v>
      </c>
      <c r="P46" s="165">
        <f>'[2]17% Управителю (З ПДВ)'!K44/1.2/1.17</f>
        <v>0</v>
      </c>
      <c r="Q46" s="165">
        <f>'[2]17% Управителю (З ПДВ)'!L44/1.2/1.17</f>
        <v>0</v>
      </c>
      <c r="R46" s="165">
        <f>'[2]17% Управителю (З ПДВ)'!M44/1.2/1.17</f>
        <v>0</v>
      </c>
      <c r="S46" s="165">
        <f>'[2]17% Управителю (З ПДВ)'!N44/1.2/1.17</f>
        <v>0</v>
      </c>
      <c r="T46" s="165">
        <f>'[2]17% Управителю (З ПДВ)'!O44/1.2/1.17</f>
        <v>0</v>
      </c>
      <c r="U46" s="165">
        <f>'[2]17% Управителю (З ПДВ)'!P44/1.2/1.17</f>
        <v>0</v>
      </c>
      <c r="V46" s="165">
        <f>'[2]17% Управителю (З ПДВ)'!Q44/1.2/1.17</f>
        <v>0</v>
      </c>
      <c r="W46" s="165">
        <f>[1]електроенергія!I24</f>
        <v>0.75800000000000001</v>
      </c>
      <c r="X46" s="165">
        <f>'[2]17% Управителю (З ПДВ)'!S44/1.2/1.17</f>
        <v>0</v>
      </c>
      <c r="Y46" s="165">
        <f>[1]електроенергія!I26</f>
        <v>0.248</v>
      </c>
      <c r="Z46" s="165">
        <f>'[2]17% Управителю (З ПДВ)'!U44/1.2/1.17</f>
        <v>0</v>
      </c>
      <c r="AA46" s="165">
        <f>[1]електроенергія!I29</f>
        <v>0.52400000000000002</v>
      </c>
      <c r="AB46" s="165">
        <f>[1]електроенергія!I33</f>
        <v>0.317</v>
      </c>
      <c r="AC46" s="165">
        <f>[1]електроенергія!I28</f>
        <v>0.44800000000000001</v>
      </c>
      <c r="AD46" s="165">
        <f>[1]електроенергія!I32</f>
        <v>0.48399999999999999</v>
      </c>
      <c r="AE46" s="165">
        <f>[1]електроенергія!I30</f>
        <v>0.28199999999999997</v>
      </c>
      <c r="AF46" s="165">
        <f>[1]електроенергія!I31</f>
        <v>0.64400000000000002</v>
      </c>
      <c r="AG46" s="165">
        <f>[1]електроенергія!I34</f>
        <v>0.33600000000000002</v>
      </c>
      <c r="AH46" s="165">
        <v>0.69799999999999995</v>
      </c>
      <c r="AI46" s="165">
        <f>'[2]17% Управителю (З ПДВ)'!AD44/1.2/1.17</f>
        <v>0</v>
      </c>
      <c r="AJ46" s="165">
        <f>'[2]17% Управителю (З ПДВ)'!AE44/1.2/1.17</f>
        <v>0</v>
      </c>
      <c r="AK46" s="165">
        <f>'[2]17% Управителю (З ПДВ)'!AF44/1.2/1.17</f>
        <v>0</v>
      </c>
      <c r="AL46" s="165">
        <f>'[2]17% Управителю (З ПДВ)'!AG44/1.2/1.17</f>
        <v>0</v>
      </c>
      <c r="AM46" s="165">
        <f>'[2]17% Управителю (З ПДВ)'!AH44/1.2/1.17</f>
        <v>0</v>
      </c>
      <c r="AN46" s="165">
        <f>'[2]17% Управителю (З ПДВ)'!AI44/1.2/1.17</f>
        <v>0</v>
      </c>
      <c r="AO46" s="165">
        <f>'[2]17% Управителю (З ПДВ)'!AJ44/1.2/1.17</f>
        <v>0</v>
      </c>
      <c r="AP46" s="165">
        <f>[1]електроенергія!I43</f>
        <v>0.48299999999999998</v>
      </c>
      <c r="AQ46" s="165">
        <f>'[2]17% Управителю (З ПДВ)'!AL44/1.2/1.17</f>
        <v>0</v>
      </c>
      <c r="AR46" s="165">
        <f>'[2]17% Управителю (З ПДВ)'!AM44/1.2/1.17</f>
        <v>0</v>
      </c>
      <c r="AS46" s="165">
        <f>'[2]17% Управителю (З ПДВ)'!AN44/1.2/1.17</f>
        <v>0</v>
      </c>
      <c r="AT46" s="165">
        <f>'[2]17% Управителю (З ПДВ)'!AO44/1.2/1.17</f>
        <v>0</v>
      </c>
      <c r="AU46" s="165">
        <f>'[2]17% Управителю (З ПДВ)'!AP44/1.2/1.17</f>
        <v>0</v>
      </c>
      <c r="AV46" s="165">
        <f>'[2]17% Управителю (З ПДВ)'!AQ44/1.2/1.17</f>
        <v>0</v>
      </c>
      <c r="AW46" s="165">
        <f>'[2]17% Управителю (З ПДВ)'!AR44/1.2/1.17</f>
        <v>0</v>
      </c>
      <c r="AX46" s="165">
        <f>'[2]17% Управителю (З ПДВ)'!AS44/1.2/1.17</f>
        <v>0</v>
      </c>
      <c r="AY46" s="165">
        <f>[1]електроенергія!I53</f>
        <v>0.45400000000000001</v>
      </c>
      <c r="AZ46" s="165">
        <f>[1]електроенергія!I54</f>
        <v>0.45900000000000002</v>
      </c>
      <c r="BA46" s="165">
        <f>[1]електроенергія!I55</f>
        <v>0.308</v>
      </c>
      <c r="BB46" s="165">
        <f>[1]електроенергія!I56</f>
        <v>0.157</v>
      </c>
      <c r="BC46" s="165">
        <f>[1]електроенергія!I57</f>
        <v>0.47699999999999998</v>
      </c>
      <c r="BD46" s="165">
        <f>'[2]17% Управителю (З ПДВ)'!AY44/1.2/1.17</f>
        <v>0</v>
      </c>
      <c r="BE46" s="165">
        <f>'[2]17% Управителю (З ПДВ)'!AZ44/1.2/1.17</f>
        <v>0</v>
      </c>
      <c r="BF46" s="165">
        <f>'[2]17% Управителю (З ПДВ)'!BA44/1.2/1.17</f>
        <v>0</v>
      </c>
      <c r="BG46" s="165">
        <f>[1]електроенергія!I61</f>
        <v>0.49299999999999999</v>
      </c>
      <c r="BH46" s="165">
        <f>[1]електроенергія!I62</f>
        <v>0.39100000000000001</v>
      </c>
      <c r="BI46" s="165">
        <v>0</v>
      </c>
      <c r="BJ46" s="165">
        <f>'[2]17% Управителю (З ПДВ)'!BE44/1.2/1.17</f>
        <v>0</v>
      </c>
      <c r="BK46" s="165">
        <f>'[2]17% Управителю (З ПДВ)'!BF44/1.2/1.17</f>
        <v>0</v>
      </c>
      <c r="BL46" s="165">
        <f>'[2]17% Управителю (З ПДВ)'!BG44/1.2/1.17</f>
        <v>0</v>
      </c>
      <c r="BM46" s="165">
        <f>'[2]17% Управителю (З ПДВ)'!BH44/1.2/1.17</f>
        <v>0</v>
      </c>
      <c r="BN46" s="165">
        <f>'[2]17% Управителю (З ПДВ)'!BI44/1.2/1.17</f>
        <v>0</v>
      </c>
      <c r="BO46" s="165">
        <f>'[2]17% Управителю (З ПДВ)'!BJ44/1.2/1.17</f>
        <v>0</v>
      </c>
      <c r="BP46" s="165">
        <f>'[2]17% Управителю (З ПДВ)'!BK44/1.2/1.17</f>
        <v>0</v>
      </c>
      <c r="BQ46" s="165">
        <f>'[2]17% Управителю (З ПДВ)'!BL44/1.2/1.17</f>
        <v>0</v>
      </c>
      <c r="BR46" s="165">
        <f>[1]електроенергія!I72</f>
        <v>0.23100000000000001</v>
      </c>
      <c r="BS46" s="165">
        <f>'[2]17% Управителю (З ПДВ)'!BN44/1.2/1.17</f>
        <v>0</v>
      </c>
      <c r="BT46" s="165">
        <f>'[2]17% Управителю (З ПДВ)'!BO44/1.2/1.17</f>
        <v>0</v>
      </c>
      <c r="BU46" s="165">
        <f>'[2]17% Управителю (З ПДВ)'!BP44/1.2/1.17</f>
        <v>0</v>
      </c>
      <c r="BV46" s="165">
        <f>'[2]17% Управителю (З ПДВ)'!BQ44/1.2/1.17</f>
        <v>0</v>
      </c>
      <c r="BW46" s="165">
        <f>'[2]17% Управителю (З ПДВ)'!BR44/1.2/1.17</f>
        <v>0</v>
      </c>
      <c r="BX46" s="165">
        <f>'[2]17% Управителю (З ПДВ)'!BS44/1.2/1.17</f>
        <v>0</v>
      </c>
      <c r="BY46" s="165">
        <f>'[2]17% Управителю (З ПДВ)'!BT44/1.2/1.17</f>
        <v>0</v>
      </c>
      <c r="BZ46" s="165">
        <f>'[2]17% Управителю (З ПДВ)'!BU44/1.2/1.17</f>
        <v>0</v>
      </c>
      <c r="CA46" s="165">
        <f>'[2]17% Управителю (З ПДВ)'!BV44/1.2/1.17</f>
        <v>0</v>
      </c>
      <c r="CB46" s="165">
        <f>'[2]17% Управителю (З ПДВ)'!BW44/1.2/1.17</f>
        <v>0</v>
      </c>
      <c r="CC46" s="165">
        <f>[1]електроенергія!I83</f>
        <v>0.29399999999999998</v>
      </c>
      <c r="CD46" s="165">
        <v>0.26300000000000001</v>
      </c>
      <c r="CE46" s="165">
        <f>[1]електроенергія!I87</f>
        <v>0.40400000000000003</v>
      </c>
      <c r="CF46" s="165">
        <v>0.72199999999999998</v>
      </c>
      <c r="CG46" s="165">
        <v>0.81799999999999995</v>
      </c>
      <c r="CH46" s="165">
        <v>0.63100000000000001</v>
      </c>
      <c r="CI46" s="165">
        <v>0.63700000000000001</v>
      </c>
      <c r="CJ46" s="165">
        <f>'[2]17% Управителю (З ПДВ)'!CE44/1.2/1.17</f>
        <v>0</v>
      </c>
      <c r="CK46" s="165">
        <f>'[2]17% Управителю (З ПДВ)'!CF44/1.2/1.17</f>
        <v>0</v>
      </c>
      <c r="CL46" s="165">
        <f>[1]електроенергія!I92</f>
        <v>0.35599999999999998</v>
      </c>
      <c r="CM46" s="165">
        <f>[1]електроенергія!I93</f>
        <v>0.42399999999999999</v>
      </c>
      <c r="CN46" s="165">
        <f>'[2]17% Управителю (З ПДВ)'!CI44/1.2/1.17</f>
        <v>0</v>
      </c>
      <c r="CO46" s="165">
        <f>'[2]17% Управителю (З ПДВ)'!CJ44/1.2/1.17</f>
        <v>0</v>
      </c>
      <c r="CP46" s="165">
        <f>'[2]17% Управителю (З ПДВ)'!CK44/1.2/1.17</f>
        <v>0</v>
      </c>
      <c r="CQ46" s="165">
        <f>'[2]17% Управителю (З ПДВ)'!CL44/1.2/1.17</f>
        <v>0</v>
      </c>
      <c r="CR46" s="165">
        <f>'[2]17% Управителю (З ПДВ)'!CM44/1.2/1.17</f>
        <v>0</v>
      </c>
      <c r="CS46" s="165">
        <f>'[2]17% Управителю (З ПДВ)'!CN44/1.2/1.17</f>
        <v>0</v>
      </c>
      <c r="CT46" s="165">
        <f>'[2]17% Управителю (З ПДВ)'!CO44/1.2/1.17</f>
        <v>0</v>
      </c>
      <c r="CU46" s="165">
        <f>'[2]17% Управителю (З ПДВ)'!CP44/1.2/1.17</f>
        <v>0</v>
      </c>
      <c r="CV46" s="165">
        <f>'[2]17% Управителю (З ПДВ)'!CQ44/1.2/1.17</f>
        <v>0</v>
      </c>
      <c r="CW46" s="165">
        <f>'[2]17% Управителю (З ПДВ)'!CR44/1.2/1.17</f>
        <v>0</v>
      </c>
      <c r="CX46" s="165">
        <f>'[2]17% Управителю (З ПДВ)'!CS44/1.2/1.17</f>
        <v>0</v>
      </c>
      <c r="CY46" s="165">
        <f>'[2]17% Управителю (З ПДВ)'!CT44/1.2/1.17</f>
        <v>0</v>
      </c>
      <c r="CZ46" s="165"/>
      <c r="DA46" s="31">
        <v>1.0840000000000001</v>
      </c>
      <c r="DB46" s="33">
        <v>1.2</v>
      </c>
      <c r="DC46" s="31"/>
    </row>
    <row r="47" spans="1:107" ht="18.75" customHeight="1" outlineLevel="1" x14ac:dyDescent="0.3">
      <c r="A47" s="21" t="s">
        <v>214</v>
      </c>
      <c r="B47" s="22" t="s">
        <v>215</v>
      </c>
      <c r="C47" s="22"/>
      <c r="D47" s="22"/>
      <c r="E47" s="22"/>
      <c r="F47" s="60"/>
      <c r="G47" s="60"/>
      <c r="H47" s="60"/>
      <c r="I47" s="171">
        <v>0.505</v>
      </c>
      <c r="J47" s="171">
        <v>0.59</v>
      </c>
      <c r="K47" s="171">
        <v>0.495</v>
      </c>
      <c r="L47" s="127">
        <v>0.55300000000000005</v>
      </c>
      <c r="M47" s="127">
        <v>0.51</v>
      </c>
      <c r="N47" s="127">
        <v>0.57299999999999995</v>
      </c>
      <c r="O47" s="127">
        <v>0.54500000000000004</v>
      </c>
      <c r="P47" s="127">
        <v>0.59</v>
      </c>
      <c r="Q47" s="127">
        <v>0.55300000000000005</v>
      </c>
      <c r="R47" s="127">
        <v>0.49399999999999999</v>
      </c>
      <c r="S47" s="127">
        <v>0.57699999999999996</v>
      </c>
      <c r="T47" s="127">
        <v>0.57799999999999996</v>
      </c>
      <c r="U47" s="127">
        <v>0.56699999999999995</v>
      </c>
      <c r="V47" s="127">
        <v>0.55000000000000004</v>
      </c>
      <c r="W47" s="127">
        <v>0.58499999999999996</v>
      </c>
      <c r="X47" s="127">
        <v>0.58899999999999997</v>
      </c>
      <c r="Y47" s="127">
        <v>0.54600000000000004</v>
      </c>
      <c r="Z47" s="127">
        <v>0.50600000000000001</v>
      </c>
      <c r="AA47" s="127">
        <v>0.57999999999999996</v>
      </c>
      <c r="AB47" s="127">
        <v>0.47099999999999997</v>
      </c>
      <c r="AC47" s="127">
        <v>0.46</v>
      </c>
      <c r="AD47" s="127">
        <v>0.59299999999999997</v>
      </c>
      <c r="AE47" s="127">
        <v>0.47299999999999998</v>
      </c>
      <c r="AF47" s="127">
        <v>0.58799999999999997</v>
      </c>
      <c r="AG47" s="127">
        <v>0.59899999999999998</v>
      </c>
      <c r="AH47" s="127">
        <v>0.61499999999999999</v>
      </c>
      <c r="AI47" s="127">
        <v>0.222</v>
      </c>
      <c r="AJ47" s="127">
        <v>0.19</v>
      </c>
      <c r="AK47" s="127">
        <v>0.157</v>
      </c>
      <c r="AL47" s="127">
        <v>0.17</v>
      </c>
      <c r="AM47" s="127">
        <v>0.54500000000000004</v>
      </c>
      <c r="AN47" s="127">
        <v>0.53</v>
      </c>
      <c r="AO47" s="127">
        <v>0.50700000000000001</v>
      </c>
      <c r="AP47" s="127">
        <v>0.45</v>
      </c>
      <c r="AQ47" s="127">
        <v>0.58199999999999996</v>
      </c>
      <c r="AR47" s="127">
        <v>0.17699999999999999</v>
      </c>
      <c r="AS47" s="127">
        <v>0.51200000000000001</v>
      </c>
      <c r="AT47" s="127">
        <v>0.56299999999999994</v>
      </c>
      <c r="AU47" s="127">
        <v>0.34</v>
      </c>
      <c r="AV47" s="127">
        <v>0.20499999999999999</v>
      </c>
      <c r="AW47" s="127">
        <v>0.18099999999999999</v>
      </c>
      <c r="AX47" s="127">
        <v>0.55900000000000005</v>
      </c>
      <c r="AY47" s="127">
        <v>0.48299999999999998</v>
      </c>
      <c r="AZ47" s="127">
        <v>0.45200000000000001</v>
      </c>
      <c r="BA47" s="127">
        <v>0.54</v>
      </c>
      <c r="BB47" s="127">
        <v>0.433</v>
      </c>
      <c r="BC47" s="127">
        <v>0.40600000000000003</v>
      </c>
      <c r="BD47" s="127">
        <v>0.58099999999999996</v>
      </c>
      <c r="BE47" s="127">
        <v>0.46700000000000003</v>
      </c>
      <c r="BF47" s="127">
        <v>0.371</v>
      </c>
      <c r="BG47" s="127">
        <v>0.51500000000000001</v>
      </c>
      <c r="BH47" s="127">
        <v>0.51500000000000001</v>
      </c>
      <c r="BI47" s="127">
        <v>0.58599999999999997</v>
      </c>
      <c r="BJ47" s="127">
        <v>0.56599999999999995</v>
      </c>
      <c r="BK47" s="127">
        <v>0.58499999999999996</v>
      </c>
      <c r="BL47" s="127">
        <v>0.45900000000000002</v>
      </c>
      <c r="BM47" s="127">
        <v>0.41499999999999998</v>
      </c>
      <c r="BN47" s="127">
        <v>0.499</v>
      </c>
      <c r="BO47" s="127">
        <v>0.504</v>
      </c>
      <c r="BP47" s="127">
        <v>0.46100000000000002</v>
      </c>
      <c r="BQ47" s="127">
        <v>0.51500000000000001</v>
      </c>
      <c r="BR47" s="127">
        <v>0.56000000000000005</v>
      </c>
      <c r="BS47" s="127">
        <v>0.57299999999999995</v>
      </c>
      <c r="BT47" s="127">
        <v>0.45300000000000001</v>
      </c>
      <c r="BU47" s="127">
        <v>0.31900000000000001</v>
      </c>
      <c r="BV47" s="127">
        <v>0.26</v>
      </c>
      <c r="BW47" s="127">
        <v>0.46300000000000002</v>
      </c>
      <c r="BX47" s="127">
        <v>0.43099999999999999</v>
      </c>
      <c r="BY47" s="127">
        <v>0.50800000000000001</v>
      </c>
      <c r="BZ47" s="127">
        <v>0.42199999999999999</v>
      </c>
      <c r="CA47" s="127">
        <v>0.46600000000000003</v>
      </c>
      <c r="CB47" s="127">
        <v>0.46600000000000003</v>
      </c>
      <c r="CC47" s="127">
        <v>0.505</v>
      </c>
      <c r="CD47" s="127">
        <v>0.68400000000000005</v>
      </c>
      <c r="CE47" s="127">
        <v>0.69699999999999995</v>
      </c>
      <c r="CF47" s="127">
        <v>0.68500000000000005</v>
      </c>
      <c r="CG47" s="127">
        <v>0.64100000000000001</v>
      </c>
      <c r="CH47" s="127">
        <v>0.67700000000000005</v>
      </c>
      <c r="CI47" s="127">
        <v>0.65700000000000003</v>
      </c>
      <c r="CJ47" s="127">
        <v>0.17899999999999999</v>
      </c>
      <c r="CK47" s="127">
        <v>0.51500000000000001</v>
      </c>
      <c r="CL47" s="127">
        <v>0.58899999999999997</v>
      </c>
      <c r="CM47" s="127">
        <v>0.57899999999999996</v>
      </c>
      <c r="CN47" s="127">
        <v>0.35799999999999998</v>
      </c>
      <c r="CO47" s="127">
        <v>0.3</v>
      </c>
      <c r="CP47" s="127">
        <v>0.39400000000000002</v>
      </c>
      <c r="CQ47" s="127">
        <v>0.33900000000000002</v>
      </c>
      <c r="CR47" s="127">
        <v>0.36299999999999999</v>
      </c>
      <c r="CS47" s="127">
        <v>0.51500000000000001</v>
      </c>
      <c r="CT47" s="127">
        <v>0.52</v>
      </c>
      <c r="CU47" s="127">
        <v>0.45200000000000001</v>
      </c>
      <c r="CV47" s="127">
        <v>0.42799999999999999</v>
      </c>
      <c r="CW47" s="127">
        <v>0.504</v>
      </c>
      <c r="CX47" s="127">
        <v>0.498</v>
      </c>
      <c r="CY47" s="127">
        <v>0.64600000000000002</v>
      </c>
      <c r="CZ47" s="127">
        <v>0.28000000000000003</v>
      </c>
      <c r="DA47" s="15"/>
      <c r="DB47" s="39">
        <v>1.2</v>
      </c>
      <c r="DC47" s="60"/>
    </row>
    <row r="48" spans="1:107" s="65" customFormat="1" ht="18.75" customHeight="1" outlineLevel="1" x14ac:dyDescent="0.3">
      <c r="A48" s="61" t="s">
        <v>216</v>
      </c>
      <c r="B48" s="62" t="s">
        <v>217</v>
      </c>
      <c r="C48" s="62"/>
      <c r="D48" s="62"/>
      <c r="E48" s="62"/>
      <c r="F48" s="63"/>
      <c r="G48" s="63"/>
      <c r="H48" s="63"/>
      <c r="I48" s="173">
        <f>SUM(I15:I47)</f>
        <v>3.6209999999999996</v>
      </c>
      <c r="J48" s="173">
        <f t="shared" ref="J48:L48" si="2">SUM(J15:J47)</f>
        <v>4.258</v>
      </c>
      <c r="K48" s="173">
        <f t="shared" si="2"/>
        <v>3.2389999999999999</v>
      </c>
      <c r="L48" s="174">
        <f t="shared" si="2"/>
        <v>3.6440000000000001</v>
      </c>
      <c r="M48" s="174">
        <f>SUM(M15:M47)</f>
        <v>3.3459999999999992</v>
      </c>
      <c r="N48" s="174">
        <f t="shared" ref="N48:AA48" si="3">SUM(N15:N47)</f>
        <v>3.5309999999999997</v>
      </c>
      <c r="O48" s="174">
        <f t="shared" si="3"/>
        <v>3.3419999999999996</v>
      </c>
      <c r="P48" s="174">
        <f t="shared" si="3"/>
        <v>3.6559999999999993</v>
      </c>
      <c r="Q48" s="174">
        <f t="shared" si="3"/>
        <v>3.5489999999999995</v>
      </c>
      <c r="R48" s="174">
        <f t="shared" si="3"/>
        <v>3.3369999999999997</v>
      </c>
      <c r="S48" s="174">
        <f t="shared" si="3"/>
        <v>3.4929999999999994</v>
      </c>
      <c r="T48" s="174">
        <f t="shared" si="3"/>
        <v>3.6339999999999999</v>
      </c>
      <c r="U48" s="174">
        <f t="shared" si="3"/>
        <v>3.6399999999999997</v>
      </c>
      <c r="V48" s="174">
        <f t="shared" si="3"/>
        <v>3.6109999999999998</v>
      </c>
      <c r="W48" s="174">
        <f t="shared" si="3"/>
        <v>4.3460000000000001</v>
      </c>
      <c r="X48" s="174">
        <f t="shared" si="3"/>
        <v>3.637999999999999</v>
      </c>
      <c r="Y48" s="174">
        <f t="shared" si="3"/>
        <v>4.16</v>
      </c>
      <c r="Z48" s="174">
        <f t="shared" si="3"/>
        <v>3.6520000000000001</v>
      </c>
      <c r="AA48" s="174">
        <f t="shared" si="3"/>
        <v>4.0780000000000003</v>
      </c>
      <c r="AB48" s="174">
        <f>SUM(AB15:AB47)</f>
        <v>4.1949999999999994</v>
      </c>
      <c r="AC48" s="174">
        <f t="shared" ref="AC48:AX48" si="4">SUM(AC15:AC47)</f>
        <v>4.3869999999999996</v>
      </c>
      <c r="AD48" s="174">
        <f t="shared" si="4"/>
        <v>4.1289999999999996</v>
      </c>
      <c r="AE48" s="174">
        <f t="shared" si="4"/>
        <v>4.1019999999999994</v>
      </c>
      <c r="AF48" s="174">
        <f t="shared" si="4"/>
        <v>3.9359999999999999</v>
      </c>
      <c r="AG48" s="174">
        <f t="shared" si="4"/>
        <v>4.0809999999999995</v>
      </c>
      <c r="AH48" s="174">
        <f t="shared" si="4"/>
        <v>4.2269999999999994</v>
      </c>
      <c r="AI48" s="174">
        <f t="shared" si="4"/>
        <v>1.4729999999999999</v>
      </c>
      <c r="AJ48" s="174">
        <f t="shared" si="4"/>
        <v>1.117</v>
      </c>
      <c r="AK48" s="174">
        <f t="shared" si="4"/>
        <v>0.97299999999999998</v>
      </c>
      <c r="AL48" s="174">
        <f t="shared" si="4"/>
        <v>1.0549999999999999</v>
      </c>
      <c r="AM48" s="174">
        <f t="shared" si="4"/>
        <v>3.1649999999999996</v>
      </c>
      <c r="AN48" s="174">
        <f t="shared" si="4"/>
        <v>3.2240000000000002</v>
      </c>
      <c r="AO48" s="174">
        <f t="shared" si="4"/>
        <v>3.0640000000000001</v>
      </c>
      <c r="AP48" s="174">
        <f t="shared" si="4"/>
        <v>4.2039999999999997</v>
      </c>
      <c r="AQ48" s="174">
        <f t="shared" si="4"/>
        <v>3.6149999999999993</v>
      </c>
      <c r="AR48" s="174">
        <f t="shared" si="4"/>
        <v>1.125</v>
      </c>
      <c r="AS48" s="174">
        <f t="shared" si="4"/>
        <v>3.5429999999999997</v>
      </c>
      <c r="AT48" s="174">
        <f t="shared" si="4"/>
        <v>3.7429999999999994</v>
      </c>
      <c r="AU48" s="174">
        <f t="shared" si="4"/>
        <v>2.9899999999999998</v>
      </c>
      <c r="AV48" s="174">
        <f t="shared" si="4"/>
        <v>0.93499999999999994</v>
      </c>
      <c r="AW48" s="174">
        <f t="shared" si="4"/>
        <v>1.1120000000000001</v>
      </c>
      <c r="AX48" s="174">
        <f t="shared" si="4"/>
        <v>3.2309999999999999</v>
      </c>
      <c r="AY48" s="174">
        <f>SUM(AY15:AY47)</f>
        <v>3.1709999999999998</v>
      </c>
      <c r="AZ48" s="174">
        <f t="shared" ref="AZ48:CY48" si="5">SUM(AZ15:AZ47)</f>
        <v>3.1569999999999996</v>
      </c>
      <c r="BA48" s="174">
        <f t="shared" si="5"/>
        <v>3.2265612535612531</v>
      </c>
      <c r="BB48" s="174">
        <f t="shared" si="5"/>
        <v>4.3170000000000002</v>
      </c>
      <c r="BC48" s="174">
        <f t="shared" si="5"/>
        <v>4.4209999999999994</v>
      </c>
      <c r="BD48" s="174">
        <f t="shared" si="5"/>
        <v>3.1729999999999996</v>
      </c>
      <c r="BE48" s="174">
        <f t="shared" si="5"/>
        <v>3.3679999999999994</v>
      </c>
      <c r="BF48" s="174">
        <f t="shared" si="5"/>
        <v>3.5540000000000003</v>
      </c>
      <c r="BG48" s="174">
        <f t="shared" si="5"/>
        <v>4.069</v>
      </c>
      <c r="BH48" s="174">
        <f t="shared" si="5"/>
        <v>4.3487122507122509</v>
      </c>
      <c r="BI48" s="174">
        <f t="shared" si="5"/>
        <v>3.3069999999999995</v>
      </c>
      <c r="BJ48" s="174">
        <f t="shared" si="5"/>
        <v>3.4489999999999998</v>
      </c>
      <c r="BK48" s="174">
        <f t="shared" si="5"/>
        <v>3.1307122507122505</v>
      </c>
      <c r="BL48" s="174">
        <f t="shared" si="5"/>
        <v>3.5049999999999994</v>
      </c>
      <c r="BM48" s="174">
        <f t="shared" si="5"/>
        <v>3.5929999999999991</v>
      </c>
      <c r="BN48" s="174">
        <f t="shared" si="5"/>
        <v>3.5519999999999996</v>
      </c>
      <c r="BO48" s="174">
        <f t="shared" si="5"/>
        <v>3.2500000000000004</v>
      </c>
      <c r="BP48" s="174">
        <f t="shared" si="5"/>
        <v>3.5719999999999996</v>
      </c>
      <c r="BQ48" s="174">
        <f t="shared" si="5"/>
        <v>3.5449999999999995</v>
      </c>
      <c r="BR48" s="174">
        <f t="shared" si="5"/>
        <v>4.3149999999999995</v>
      </c>
      <c r="BS48" s="174">
        <f t="shared" si="5"/>
        <v>3.5369999999999999</v>
      </c>
      <c r="BT48" s="174">
        <f t="shared" si="5"/>
        <v>2.8449999999999998</v>
      </c>
      <c r="BU48" s="174">
        <f t="shared" si="5"/>
        <v>3.5129999999999995</v>
      </c>
      <c r="BV48" s="174">
        <f t="shared" si="5"/>
        <v>3.5259999999999998</v>
      </c>
      <c r="BW48" s="174">
        <f t="shared" si="5"/>
        <v>3.4519999999999995</v>
      </c>
      <c r="BX48" s="174">
        <f t="shared" si="5"/>
        <v>3.0707122507122508</v>
      </c>
      <c r="BY48" s="174">
        <f t="shared" si="5"/>
        <v>3.5829999999999997</v>
      </c>
      <c r="BZ48" s="174">
        <f t="shared" si="5"/>
        <v>2.8740000000000006</v>
      </c>
      <c r="CA48" s="174">
        <f t="shared" si="5"/>
        <v>3.2350000000000003</v>
      </c>
      <c r="CB48" s="174">
        <f t="shared" si="5"/>
        <v>3.2230000000000003</v>
      </c>
      <c r="CC48" s="174">
        <f t="shared" si="5"/>
        <v>4.18</v>
      </c>
      <c r="CD48" s="174">
        <f t="shared" si="5"/>
        <v>4.1189999999999989</v>
      </c>
      <c r="CE48" s="174">
        <f t="shared" si="5"/>
        <v>4.1407122507122507</v>
      </c>
      <c r="CF48" s="174">
        <f t="shared" si="5"/>
        <v>4.0957122507122508</v>
      </c>
      <c r="CG48" s="174">
        <f t="shared" si="5"/>
        <v>4.0529999999999999</v>
      </c>
      <c r="CH48" s="174">
        <f t="shared" si="5"/>
        <v>4.4057122507122504</v>
      </c>
      <c r="CI48" s="174">
        <f t="shared" si="5"/>
        <v>4.38071225071225</v>
      </c>
      <c r="CJ48" s="174">
        <f t="shared" si="5"/>
        <v>1.583</v>
      </c>
      <c r="CK48" s="174">
        <f t="shared" si="5"/>
        <v>3.6259999999999999</v>
      </c>
      <c r="CL48" s="174">
        <f t="shared" si="5"/>
        <v>4.0440000000000005</v>
      </c>
      <c r="CM48" s="174">
        <f t="shared" si="5"/>
        <v>3.9870000000000001</v>
      </c>
      <c r="CN48" s="174">
        <f t="shared" si="5"/>
        <v>3.6189999999999998</v>
      </c>
      <c r="CO48" s="175">
        <f t="shared" si="5"/>
        <v>3.621</v>
      </c>
      <c r="CP48" s="174">
        <f t="shared" si="5"/>
        <v>3.5199999999999996</v>
      </c>
      <c r="CQ48" s="174">
        <f t="shared" si="5"/>
        <v>3.6439999999999997</v>
      </c>
      <c r="CR48" s="174">
        <f t="shared" si="5"/>
        <v>3.5470000000000002</v>
      </c>
      <c r="CS48" s="174">
        <f t="shared" si="5"/>
        <v>1.119</v>
      </c>
      <c r="CT48" s="174">
        <f t="shared" si="5"/>
        <v>2.5680000000000001</v>
      </c>
      <c r="CU48" s="174">
        <f t="shared" si="5"/>
        <v>2.8979999999999997</v>
      </c>
      <c r="CV48" s="174">
        <f t="shared" si="5"/>
        <v>2.9159999999999999</v>
      </c>
      <c r="CW48" s="174">
        <f t="shared" si="5"/>
        <v>3.073</v>
      </c>
      <c r="CX48" s="174">
        <f t="shared" si="5"/>
        <v>2.7089999999999996</v>
      </c>
      <c r="CY48" s="174">
        <f t="shared" si="5"/>
        <v>2.774</v>
      </c>
      <c r="CZ48" s="174">
        <f>SUM(CZ15:CZ47)</f>
        <v>1.3459999999999999</v>
      </c>
      <c r="DA48" s="64">
        <f t="shared" ref="DA48:DB48" si="6">SUM(DA15:DA47)</f>
        <v>17.343999999999998</v>
      </c>
      <c r="DB48" s="64">
        <f t="shared" si="6"/>
        <v>39.600000000000009</v>
      </c>
      <c r="DC48" s="64"/>
    </row>
    <row r="49" spans="1:107" ht="18.75" customHeight="1" outlineLevel="1" x14ac:dyDescent="0.35">
      <c r="A49" s="148"/>
      <c r="B49" s="149" t="s">
        <v>218</v>
      </c>
      <c r="C49" s="150"/>
      <c r="D49" s="150"/>
      <c r="E49" s="150"/>
      <c r="F49" s="150"/>
      <c r="G49" s="150"/>
      <c r="H49" s="150"/>
      <c r="I49" s="176">
        <f>I48*1.2</f>
        <v>4.3451999999999993</v>
      </c>
      <c r="J49" s="177">
        <f t="shared" ref="J49:BU49" si="7">J48*1.2</f>
        <v>5.1095999999999995</v>
      </c>
      <c r="K49" s="177">
        <f t="shared" si="7"/>
        <v>3.8867999999999996</v>
      </c>
      <c r="L49" s="177">
        <f t="shared" si="7"/>
        <v>4.3727999999999998</v>
      </c>
      <c r="M49" s="176">
        <f>M48*1.2</f>
        <v>4.0151999999999992</v>
      </c>
      <c r="N49" s="177">
        <f t="shared" si="7"/>
        <v>4.2371999999999996</v>
      </c>
      <c r="O49" s="177">
        <f t="shared" si="7"/>
        <v>4.0103999999999997</v>
      </c>
      <c r="P49" s="177">
        <f t="shared" si="7"/>
        <v>4.3871999999999991</v>
      </c>
      <c r="Q49" s="177">
        <f t="shared" si="7"/>
        <v>4.258799999999999</v>
      </c>
      <c r="R49" s="177">
        <f t="shared" si="7"/>
        <v>4.0043999999999995</v>
      </c>
      <c r="S49" s="177">
        <f t="shared" si="7"/>
        <v>4.1915999999999993</v>
      </c>
      <c r="T49" s="177">
        <f t="shared" si="7"/>
        <v>4.3607999999999993</v>
      </c>
      <c r="U49" s="177">
        <f t="shared" si="7"/>
        <v>4.3679999999999994</v>
      </c>
      <c r="V49" s="177">
        <f t="shared" si="7"/>
        <v>4.3331999999999997</v>
      </c>
      <c r="W49" s="177">
        <f t="shared" si="7"/>
        <v>5.2152000000000003</v>
      </c>
      <c r="X49" s="177">
        <f t="shared" si="7"/>
        <v>4.3655999999999988</v>
      </c>
      <c r="Y49" s="177">
        <f t="shared" si="7"/>
        <v>4.992</v>
      </c>
      <c r="Z49" s="176">
        <f t="shared" si="7"/>
        <v>4.3823999999999996</v>
      </c>
      <c r="AA49" s="177">
        <f t="shared" si="7"/>
        <v>4.8936000000000002</v>
      </c>
      <c r="AB49" s="176">
        <f>AB48*1.2</f>
        <v>5.0339999999999989</v>
      </c>
      <c r="AC49" s="176">
        <f t="shared" si="7"/>
        <v>5.2643999999999993</v>
      </c>
      <c r="AD49" s="177">
        <f t="shared" si="7"/>
        <v>4.9547999999999996</v>
      </c>
      <c r="AE49" s="176">
        <f t="shared" si="7"/>
        <v>4.9223999999999988</v>
      </c>
      <c r="AF49" s="177">
        <f t="shared" si="7"/>
        <v>4.7231999999999994</v>
      </c>
      <c r="AG49" s="177">
        <f t="shared" si="7"/>
        <v>4.8971999999999989</v>
      </c>
      <c r="AH49" s="177">
        <f t="shared" si="7"/>
        <v>5.0723999999999991</v>
      </c>
      <c r="AI49" s="177">
        <f t="shared" si="7"/>
        <v>1.7675999999999998</v>
      </c>
      <c r="AJ49" s="177">
        <f t="shared" si="7"/>
        <v>1.3404</v>
      </c>
      <c r="AK49" s="177">
        <f t="shared" si="7"/>
        <v>1.1676</v>
      </c>
      <c r="AL49" s="177">
        <f t="shared" si="7"/>
        <v>1.2659999999999998</v>
      </c>
      <c r="AM49" s="177">
        <f t="shared" si="7"/>
        <v>3.7979999999999992</v>
      </c>
      <c r="AN49" s="177">
        <f t="shared" si="7"/>
        <v>3.8688000000000002</v>
      </c>
      <c r="AO49" s="177">
        <f t="shared" si="7"/>
        <v>3.6768000000000001</v>
      </c>
      <c r="AP49" s="176">
        <f t="shared" si="7"/>
        <v>5.0447999999999995</v>
      </c>
      <c r="AQ49" s="177">
        <f t="shared" si="7"/>
        <v>4.3379999999999992</v>
      </c>
      <c r="AR49" s="177">
        <f t="shared" si="7"/>
        <v>1.3499999999999999</v>
      </c>
      <c r="AS49" s="177">
        <f t="shared" si="7"/>
        <v>4.2515999999999998</v>
      </c>
      <c r="AT49" s="177">
        <f t="shared" si="7"/>
        <v>4.4915999999999991</v>
      </c>
      <c r="AU49" s="177">
        <f t="shared" si="7"/>
        <v>3.5879999999999996</v>
      </c>
      <c r="AV49" s="177">
        <f t="shared" si="7"/>
        <v>1.1219999999999999</v>
      </c>
      <c r="AW49" s="177">
        <f t="shared" si="7"/>
        <v>1.3344</v>
      </c>
      <c r="AX49" s="177">
        <f t="shared" si="7"/>
        <v>3.8771999999999998</v>
      </c>
      <c r="AY49" s="176">
        <f t="shared" si="7"/>
        <v>3.8051999999999997</v>
      </c>
      <c r="AZ49" s="176">
        <f t="shared" si="7"/>
        <v>3.7883999999999993</v>
      </c>
      <c r="BA49" s="176">
        <f t="shared" si="7"/>
        <v>3.8718735042735037</v>
      </c>
      <c r="BB49" s="176">
        <f t="shared" si="7"/>
        <v>5.1803999999999997</v>
      </c>
      <c r="BC49" s="176">
        <f t="shared" si="7"/>
        <v>5.3051999999999992</v>
      </c>
      <c r="BD49" s="177">
        <f t="shared" si="7"/>
        <v>3.8075999999999994</v>
      </c>
      <c r="BE49" s="177">
        <f t="shared" si="7"/>
        <v>4.041599999999999</v>
      </c>
      <c r="BF49" s="177">
        <f t="shared" si="7"/>
        <v>4.2648000000000001</v>
      </c>
      <c r="BG49" s="176">
        <f t="shared" si="7"/>
        <v>4.8827999999999996</v>
      </c>
      <c r="BH49" s="176">
        <f t="shared" si="7"/>
        <v>5.2184547008547009</v>
      </c>
      <c r="BI49" s="177">
        <f t="shared" si="7"/>
        <v>3.968399999999999</v>
      </c>
      <c r="BJ49" s="177">
        <f t="shared" si="7"/>
        <v>4.1387999999999998</v>
      </c>
      <c r="BK49" s="177">
        <f t="shared" si="7"/>
        <v>3.7568547008547002</v>
      </c>
      <c r="BL49" s="177">
        <f t="shared" si="7"/>
        <v>4.2059999999999995</v>
      </c>
      <c r="BM49" s="177">
        <f t="shared" si="7"/>
        <v>4.3115999999999985</v>
      </c>
      <c r="BN49" s="177">
        <f t="shared" si="7"/>
        <v>4.2623999999999995</v>
      </c>
      <c r="BO49" s="177">
        <f t="shared" si="7"/>
        <v>3.9000000000000004</v>
      </c>
      <c r="BP49" s="177">
        <f t="shared" si="7"/>
        <v>4.2863999999999995</v>
      </c>
      <c r="BQ49" s="177">
        <f t="shared" si="7"/>
        <v>4.2539999999999996</v>
      </c>
      <c r="BR49" s="176">
        <f t="shared" si="7"/>
        <v>5.177999999999999</v>
      </c>
      <c r="BS49" s="177">
        <f t="shared" si="7"/>
        <v>4.2443999999999997</v>
      </c>
      <c r="BT49" s="177">
        <f t="shared" si="7"/>
        <v>3.4139999999999997</v>
      </c>
      <c r="BU49" s="177">
        <f t="shared" si="7"/>
        <v>4.2155999999999993</v>
      </c>
      <c r="BV49" s="177">
        <f t="shared" ref="BV49:DB49" si="8">BV48*1.2</f>
        <v>4.2311999999999994</v>
      </c>
      <c r="BW49" s="177">
        <f t="shared" si="8"/>
        <v>4.1423999999999994</v>
      </c>
      <c r="BX49" s="177">
        <f t="shared" si="8"/>
        <v>3.684854700854701</v>
      </c>
      <c r="BY49" s="177">
        <f t="shared" si="8"/>
        <v>4.2995999999999999</v>
      </c>
      <c r="BZ49" s="177">
        <f t="shared" si="8"/>
        <v>3.4488000000000008</v>
      </c>
      <c r="CA49" s="177">
        <f t="shared" si="8"/>
        <v>3.8820000000000001</v>
      </c>
      <c r="CB49" s="177">
        <f t="shared" si="8"/>
        <v>3.8676000000000004</v>
      </c>
      <c r="CC49" s="176">
        <f t="shared" si="8"/>
        <v>5.0159999999999991</v>
      </c>
      <c r="CD49" s="176">
        <f t="shared" si="8"/>
        <v>4.9427999999999983</v>
      </c>
      <c r="CE49" s="176">
        <f t="shared" si="8"/>
        <v>4.9688547008547008</v>
      </c>
      <c r="CF49" s="176">
        <f t="shared" si="8"/>
        <v>4.9148547008547006</v>
      </c>
      <c r="CG49" s="176">
        <f t="shared" si="8"/>
        <v>4.8635999999999999</v>
      </c>
      <c r="CH49" s="176">
        <f t="shared" si="8"/>
        <v>5.2868547008547004</v>
      </c>
      <c r="CI49" s="176">
        <f t="shared" si="8"/>
        <v>5.2568547008547002</v>
      </c>
      <c r="CJ49" s="177">
        <f t="shared" si="8"/>
        <v>1.8996</v>
      </c>
      <c r="CK49" s="177">
        <f t="shared" si="8"/>
        <v>4.3511999999999995</v>
      </c>
      <c r="CL49" s="176">
        <f t="shared" si="8"/>
        <v>4.8528000000000002</v>
      </c>
      <c r="CM49" s="176">
        <f t="shared" si="8"/>
        <v>4.7843999999999998</v>
      </c>
      <c r="CN49" s="177">
        <f t="shared" si="8"/>
        <v>4.3427999999999995</v>
      </c>
      <c r="CO49" s="177">
        <f t="shared" si="8"/>
        <v>4.3452000000000002</v>
      </c>
      <c r="CP49" s="177">
        <f t="shared" si="8"/>
        <v>4.2239999999999993</v>
      </c>
      <c r="CQ49" s="177">
        <f t="shared" si="8"/>
        <v>4.3727999999999998</v>
      </c>
      <c r="CR49" s="177">
        <f t="shared" si="8"/>
        <v>4.2564000000000002</v>
      </c>
      <c r="CS49" s="177">
        <f t="shared" si="8"/>
        <v>1.3428</v>
      </c>
      <c r="CT49" s="177">
        <f t="shared" si="8"/>
        <v>3.0815999999999999</v>
      </c>
      <c r="CU49" s="177">
        <f t="shared" si="8"/>
        <v>3.4775999999999994</v>
      </c>
      <c r="CV49" s="177">
        <f t="shared" si="8"/>
        <v>3.4991999999999996</v>
      </c>
      <c r="CW49" s="177">
        <f t="shared" si="8"/>
        <v>3.6875999999999998</v>
      </c>
      <c r="CX49" s="177">
        <f t="shared" si="8"/>
        <v>3.2507999999999995</v>
      </c>
      <c r="CY49" s="177">
        <f t="shared" si="8"/>
        <v>3.3287999999999998</v>
      </c>
      <c r="CZ49" s="177">
        <f t="shared" si="8"/>
        <v>1.6151999999999997</v>
      </c>
      <c r="DA49" s="151">
        <f t="shared" si="8"/>
        <v>20.812799999999996</v>
      </c>
      <c r="DB49" s="151">
        <f t="shared" si="8"/>
        <v>47.52000000000001</v>
      </c>
      <c r="DC49" s="152"/>
    </row>
    <row r="50" spans="1:107" s="71" customFormat="1" ht="38.25" customHeight="1" outlineLevel="1" x14ac:dyDescent="0.3">
      <c r="A50" s="66"/>
      <c r="B50" s="212" t="s">
        <v>219</v>
      </c>
      <c r="C50" s="212"/>
      <c r="D50" s="212"/>
      <c r="E50" s="212"/>
      <c r="F50" s="212"/>
      <c r="G50" s="67"/>
      <c r="H50" s="67"/>
      <c r="I50" s="179">
        <f>I51+I52+I53</f>
        <v>4.3000799999999995</v>
      </c>
      <c r="J50" s="179">
        <f>J51+J52+J53</f>
        <v>3.8005199999999997</v>
      </c>
      <c r="K50" s="179">
        <f>K51+K52+K53</f>
        <v>3.7867199999999999</v>
      </c>
      <c r="L50" s="179">
        <f t="shared" ref="L50:O50" si="9">L51+L52+L53</f>
        <v>4.2655799999999999</v>
      </c>
      <c r="M50" s="179">
        <f t="shared" si="9"/>
        <v>3.9136799999999994</v>
      </c>
      <c r="N50" s="179">
        <f>N51+N52+N53</f>
        <v>4.0820399999999992</v>
      </c>
      <c r="O50" s="179">
        <f t="shared" si="9"/>
        <v>3.8598599999999998</v>
      </c>
      <c r="P50" s="180">
        <f t="shared" ref="P50:BV50" si="10">P51+P52+P53</f>
        <v>4.2310799999999986</v>
      </c>
      <c r="Q50" s="180">
        <f t="shared" si="10"/>
        <v>4.134479999999999</v>
      </c>
      <c r="R50" s="180">
        <f t="shared" si="10"/>
        <v>3.9233399999999996</v>
      </c>
      <c r="S50" s="180">
        <f>S51+S52+S53</f>
        <v>4.0240799999999997</v>
      </c>
      <c r="T50" s="180">
        <f t="shared" si="10"/>
        <v>4.2172800000000006</v>
      </c>
      <c r="U50" s="180">
        <f t="shared" si="10"/>
        <v>4.2407399999999997</v>
      </c>
      <c r="V50" s="180">
        <f t="shared" si="10"/>
        <v>4.2241799999999987</v>
      </c>
      <c r="W50" s="180">
        <f t="shared" si="10"/>
        <v>3.5424600000000002</v>
      </c>
      <c r="X50" s="180">
        <f t="shared" si="10"/>
        <v>4.2076199999999986</v>
      </c>
      <c r="Y50" s="180">
        <f t="shared" si="10"/>
        <v>4.3704599999999996</v>
      </c>
      <c r="Z50" s="180">
        <f t="shared" si="10"/>
        <v>4.3414799999999998</v>
      </c>
      <c r="AA50" s="180">
        <f t="shared" si="10"/>
        <v>3.7480800000000003</v>
      </c>
      <c r="AB50" s="180">
        <f>AB51+AB52+AB53</f>
        <v>4.3180199999999997</v>
      </c>
      <c r="AC50" s="180">
        <f t="shared" si="10"/>
        <v>4.3028399999999989</v>
      </c>
      <c r="AD50" s="180">
        <f t="shared" si="10"/>
        <v>3.7494599999999996</v>
      </c>
      <c r="AE50" s="180">
        <f t="shared" si="10"/>
        <v>4.0847999999999995</v>
      </c>
      <c r="AF50" s="180">
        <f t="shared" si="10"/>
        <v>3.3202799999999995</v>
      </c>
      <c r="AG50" s="180">
        <f t="shared" si="10"/>
        <v>3.8474399999999997</v>
      </c>
      <c r="AH50" s="180">
        <f t="shared" si="10"/>
        <v>3.5534999999999997</v>
      </c>
      <c r="AI50" s="180">
        <f t="shared" si="10"/>
        <v>1.72638</v>
      </c>
      <c r="AJ50" s="180">
        <f t="shared" si="10"/>
        <v>1.2792599999999998</v>
      </c>
      <c r="AK50" s="180">
        <f t="shared" si="10"/>
        <v>1.12608</v>
      </c>
      <c r="AL50" s="180">
        <f t="shared" si="10"/>
        <v>1.2212999999999998</v>
      </c>
      <c r="AM50" s="180">
        <f t="shared" si="10"/>
        <v>3.6155999999999993</v>
      </c>
      <c r="AN50" s="180">
        <f t="shared" si="10"/>
        <v>3.7177199999999999</v>
      </c>
      <c r="AO50" s="180">
        <f t="shared" si="10"/>
        <v>3.5286599999999999</v>
      </c>
      <c r="AP50" s="180">
        <f t="shared" si="10"/>
        <v>3.7025399999999991</v>
      </c>
      <c r="AQ50" s="180">
        <f t="shared" si="10"/>
        <v>4.1855399999999996</v>
      </c>
      <c r="AR50" s="180">
        <f t="shared" si="10"/>
        <v>1.3082399999999998</v>
      </c>
      <c r="AS50" s="180">
        <f t="shared" si="10"/>
        <v>4.1827799999999993</v>
      </c>
      <c r="AT50" s="180">
        <f t="shared" si="10"/>
        <v>4.3883999999999999</v>
      </c>
      <c r="AU50" s="180">
        <f t="shared" si="10"/>
        <v>3.657</v>
      </c>
      <c r="AV50" s="180">
        <f t="shared" si="10"/>
        <v>1.0074000000000001</v>
      </c>
      <c r="AW50" s="180">
        <f t="shared" si="10"/>
        <v>1.28478</v>
      </c>
      <c r="AX50" s="180">
        <f t="shared" si="10"/>
        <v>3.6873599999999995</v>
      </c>
      <c r="AY50" s="180">
        <f t="shared" si="10"/>
        <v>2.7806999999999995</v>
      </c>
      <c r="AZ50" s="180">
        <f t="shared" si="10"/>
        <v>2.7820799999999997</v>
      </c>
      <c r="BA50" s="180">
        <f t="shared" si="10"/>
        <v>2.9801945299145287</v>
      </c>
      <c r="BB50" s="180">
        <f t="shared" si="10"/>
        <v>4.3566599999999998</v>
      </c>
      <c r="BC50" s="180">
        <f t="shared" si="10"/>
        <v>4.0516800000000002</v>
      </c>
      <c r="BD50" s="180">
        <f t="shared" si="10"/>
        <v>3.5769599999999997</v>
      </c>
      <c r="BE50" s="180">
        <f t="shared" si="10"/>
        <v>4.0033799999999991</v>
      </c>
      <c r="BF50" s="180">
        <f t="shared" si="10"/>
        <v>4.3925400000000003</v>
      </c>
      <c r="BG50" s="180">
        <f t="shared" si="10"/>
        <v>3.7439400000000003</v>
      </c>
      <c r="BH50" s="180">
        <f t="shared" si="10"/>
        <v>4.1906629059829061</v>
      </c>
      <c r="BI50" s="180">
        <f t="shared" si="10"/>
        <v>3.7549799999999998</v>
      </c>
      <c r="BJ50" s="180">
        <f t="shared" si="10"/>
        <v>3.9785400000000002</v>
      </c>
      <c r="BK50" s="180">
        <f t="shared" si="10"/>
        <v>3.5130829059829058</v>
      </c>
      <c r="BL50" s="180">
        <f t="shared" si="10"/>
        <v>4.203479999999999</v>
      </c>
      <c r="BM50" s="180">
        <f t="shared" si="10"/>
        <v>4.3856399999999987</v>
      </c>
      <c r="BN50" s="180">
        <f t="shared" si="10"/>
        <v>4.2131399999999992</v>
      </c>
      <c r="BO50" s="180">
        <f t="shared" si="10"/>
        <v>3.7894800000000006</v>
      </c>
      <c r="BP50" s="180">
        <f t="shared" si="10"/>
        <v>4.2931799999999996</v>
      </c>
      <c r="BQ50" s="180">
        <f t="shared" si="10"/>
        <v>4.1813999999999991</v>
      </c>
      <c r="BR50" s="180">
        <f t="shared" si="10"/>
        <v>4.42014</v>
      </c>
      <c r="BS50" s="180">
        <f t="shared" si="10"/>
        <v>4.0903200000000002</v>
      </c>
      <c r="BT50" s="180">
        <f t="shared" si="10"/>
        <v>3.3009599999999999</v>
      </c>
      <c r="BU50" s="180">
        <f t="shared" si="10"/>
        <v>4.4077199999999994</v>
      </c>
      <c r="BV50" s="180">
        <f t="shared" si="10"/>
        <v>4.5070800000000002</v>
      </c>
      <c r="BW50" s="180">
        <f t="shared" ref="BW50:CZ50" si="11">BW51+BW52+BW53</f>
        <v>4.1248199999999997</v>
      </c>
      <c r="BX50" s="180">
        <f t="shared" si="11"/>
        <v>3.6428029059829061</v>
      </c>
      <c r="BY50" s="180">
        <f t="shared" si="11"/>
        <v>4.2435</v>
      </c>
      <c r="BZ50" s="180">
        <f t="shared" si="11"/>
        <v>3.3837600000000005</v>
      </c>
      <c r="CA50" s="180">
        <f t="shared" si="11"/>
        <v>3.8212200000000003</v>
      </c>
      <c r="CB50" s="180">
        <f t="shared" si="11"/>
        <v>3.8046600000000002</v>
      </c>
      <c r="CC50" s="180">
        <f t="shared" si="11"/>
        <v>4.0585800000000001</v>
      </c>
      <c r="CD50" s="180">
        <f t="shared" si="11"/>
        <v>3.95784</v>
      </c>
      <c r="CE50" s="180">
        <f t="shared" si="11"/>
        <v>3.8249629059829058</v>
      </c>
      <c r="CF50" s="180">
        <f t="shared" si="11"/>
        <v>3.2439829059829055</v>
      </c>
      <c r="CG50" s="180">
        <f t="shared" si="11"/>
        <v>3.1022399999999992</v>
      </c>
      <c r="CH50" s="180">
        <f t="shared" si="11"/>
        <v>3.6966229059829052</v>
      </c>
      <c r="CI50" s="180">
        <f t="shared" si="11"/>
        <v>3.6786829059829058</v>
      </c>
      <c r="CJ50" s="180">
        <f t="shared" si="11"/>
        <v>1.9375199999999997</v>
      </c>
      <c r="CK50" s="180">
        <f t="shared" si="11"/>
        <v>4.2931799999999996</v>
      </c>
      <c r="CL50" s="180">
        <f t="shared" si="11"/>
        <v>3.7480800000000003</v>
      </c>
      <c r="CM50" s="180">
        <f>CM51+CM52+CM53</f>
        <v>3.5893800000000002</v>
      </c>
      <c r="CN50" s="180">
        <f>CN51+CN52+CN53</f>
        <v>4.5001799999999994</v>
      </c>
      <c r="CO50" s="180">
        <f t="shared" si="11"/>
        <v>4.5829800000000001</v>
      </c>
      <c r="CP50" s="180">
        <f t="shared" si="11"/>
        <v>4.3138799999999993</v>
      </c>
      <c r="CQ50" s="180">
        <f>CQ51+CQ52+CQ53</f>
        <v>4.5609000000000002</v>
      </c>
      <c r="CR50" s="180">
        <f t="shared" si="11"/>
        <v>4.3939199999999996</v>
      </c>
      <c r="CS50" s="180">
        <f t="shared" si="11"/>
        <v>0.83352000000000004</v>
      </c>
      <c r="CT50" s="180">
        <f t="shared" si="11"/>
        <v>2.8262399999999999</v>
      </c>
      <c r="CU50" s="180">
        <f t="shared" si="11"/>
        <v>3.3754799999999996</v>
      </c>
      <c r="CV50" s="180">
        <f t="shared" si="11"/>
        <v>3.43344</v>
      </c>
      <c r="CW50" s="180">
        <f t="shared" si="11"/>
        <v>3.5452199999999996</v>
      </c>
      <c r="CX50" s="180">
        <f t="shared" si="11"/>
        <v>3.0511799999999996</v>
      </c>
      <c r="CY50" s="180">
        <f t="shared" si="11"/>
        <v>2.9366400000000001</v>
      </c>
      <c r="CZ50" s="180">
        <f t="shared" si="11"/>
        <v>1.4710799999999997</v>
      </c>
      <c r="DA50" s="67"/>
      <c r="DB50" s="69"/>
      <c r="DC50" s="70"/>
    </row>
    <row r="51" spans="1:107" s="71" customFormat="1" ht="18.75" hidden="1" customHeight="1" outlineLevel="1" x14ac:dyDescent="0.3">
      <c r="A51" s="66"/>
      <c r="B51" s="67"/>
      <c r="C51" s="67"/>
      <c r="D51" s="67"/>
      <c r="E51" s="67"/>
      <c r="F51" s="67"/>
      <c r="G51" s="67"/>
      <c r="H51" s="67"/>
      <c r="I51" s="179">
        <f>SUM(I15:I18,I21:I45)</f>
        <v>3.1159999999999997</v>
      </c>
      <c r="J51" s="179">
        <f>SUM(J15:J18,J21:J45)</f>
        <v>2.7539999999999996</v>
      </c>
      <c r="K51" s="179">
        <f t="shared" ref="K51:L51" si="12">SUM(K15:K18,K21:K45)</f>
        <v>2.7439999999999998</v>
      </c>
      <c r="L51" s="179">
        <f t="shared" si="12"/>
        <v>3.0910000000000002</v>
      </c>
      <c r="M51" s="179">
        <f t="shared" ref="M51:BU51" si="13">SUM(M15:M18,M21:M45)</f>
        <v>2.8359999999999994</v>
      </c>
      <c r="N51" s="179">
        <f t="shared" si="13"/>
        <v>2.9579999999999997</v>
      </c>
      <c r="O51" s="179">
        <f t="shared" si="13"/>
        <v>2.7969999999999997</v>
      </c>
      <c r="P51" s="179">
        <f t="shared" si="13"/>
        <v>3.0659999999999994</v>
      </c>
      <c r="Q51" s="179">
        <f t="shared" si="13"/>
        <v>2.9959999999999996</v>
      </c>
      <c r="R51" s="179">
        <f t="shared" si="13"/>
        <v>2.8429999999999995</v>
      </c>
      <c r="S51" s="179">
        <f t="shared" si="13"/>
        <v>2.9159999999999995</v>
      </c>
      <c r="T51" s="179">
        <f t="shared" si="13"/>
        <v>3.056</v>
      </c>
      <c r="U51" s="179">
        <f t="shared" si="13"/>
        <v>3.073</v>
      </c>
      <c r="V51" s="179">
        <f t="shared" si="13"/>
        <v>3.0609999999999995</v>
      </c>
      <c r="W51" s="179">
        <f t="shared" si="13"/>
        <v>2.5670000000000002</v>
      </c>
      <c r="X51" s="179">
        <f t="shared" si="13"/>
        <v>3.048999999999999</v>
      </c>
      <c r="Y51" s="179">
        <f t="shared" si="13"/>
        <v>3.1669999999999998</v>
      </c>
      <c r="Z51" s="179">
        <f t="shared" si="13"/>
        <v>3.1459999999999999</v>
      </c>
      <c r="AA51" s="179">
        <f t="shared" si="13"/>
        <v>2.7160000000000002</v>
      </c>
      <c r="AB51" s="179">
        <f t="shared" si="13"/>
        <v>3.129</v>
      </c>
      <c r="AC51" s="179">
        <f t="shared" si="13"/>
        <v>3.1179999999999994</v>
      </c>
      <c r="AD51" s="179">
        <f t="shared" si="13"/>
        <v>2.7169999999999996</v>
      </c>
      <c r="AE51" s="179">
        <f t="shared" si="13"/>
        <v>2.96</v>
      </c>
      <c r="AF51" s="179">
        <f t="shared" si="13"/>
        <v>2.4059999999999997</v>
      </c>
      <c r="AG51" s="179">
        <f t="shared" si="13"/>
        <v>2.7879999999999998</v>
      </c>
      <c r="AH51" s="179">
        <f t="shared" si="13"/>
        <v>2.5749999999999997</v>
      </c>
      <c r="AI51" s="179">
        <f t="shared" si="13"/>
        <v>1.2509999999999999</v>
      </c>
      <c r="AJ51" s="179">
        <f t="shared" si="13"/>
        <v>0.92699999999999994</v>
      </c>
      <c r="AK51" s="179">
        <f t="shared" si="13"/>
        <v>0.81599999999999995</v>
      </c>
      <c r="AL51" s="179">
        <f t="shared" si="13"/>
        <v>0.88500000000000001</v>
      </c>
      <c r="AM51" s="179">
        <f t="shared" si="13"/>
        <v>2.6199999999999997</v>
      </c>
      <c r="AN51" s="179">
        <f t="shared" si="13"/>
        <v>2.694</v>
      </c>
      <c r="AO51" s="179">
        <f t="shared" si="13"/>
        <v>2.5569999999999999</v>
      </c>
      <c r="AP51" s="179">
        <f t="shared" si="13"/>
        <v>2.6829999999999994</v>
      </c>
      <c r="AQ51" s="179">
        <f t="shared" si="13"/>
        <v>3.0329999999999995</v>
      </c>
      <c r="AR51" s="179">
        <f t="shared" si="13"/>
        <v>0.94799999999999995</v>
      </c>
      <c r="AS51" s="179">
        <f t="shared" si="13"/>
        <v>3.0309999999999997</v>
      </c>
      <c r="AT51" s="179">
        <f t="shared" si="13"/>
        <v>3.1799999999999997</v>
      </c>
      <c r="AU51" s="179">
        <f t="shared" si="13"/>
        <v>2.65</v>
      </c>
      <c r="AV51" s="179">
        <f t="shared" si="13"/>
        <v>0.73</v>
      </c>
      <c r="AW51" s="179">
        <f t="shared" si="13"/>
        <v>0.93100000000000005</v>
      </c>
      <c r="AX51" s="179">
        <f t="shared" si="13"/>
        <v>2.6719999999999997</v>
      </c>
      <c r="AY51" s="179">
        <f t="shared" si="13"/>
        <v>2.0149999999999997</v>
      </c>
      <c r="AZ51" s="179">
        <f t="shared" si="13"/>
        <v>2.0159999999999996</v>
      </c>
      <c r="BA51" s="179">
        <f t="shared" si="13"/>
        <v>2.1595612535612529</v>
      </c>
      <c r="BB51" s="179">
        <f t="shared" si="13"/>
        <v>3.157</v>
      </c>
      <c r="BC51" s="179">
        <f t="shared" si="13"/>
        <v>2.9359999999999999</v>
      </c>
      <c r="BD51" s="179">
        <f t="shared" si="13"/>
        <v>2.5919999999999996</v>
      </c>
      <c r="BE51" s="179">
        <f t="shared" si="13"/>
        <v>2.9009999999999994</v>
      </c>
      <c r="BF51" s="179">
        <f t="shared" si="13"/>
        <v>3.1830000000000003</v>
      </c>
      <c r="BG51" s="179">
        <f t="shared" si="13"/>
        <v>2.7130000000000001</v>
      </c>
      <c r="BH51" s="179">
        <f t="shared" si="13"/>
        <v>3.0367122507122506</v>
      </c>
      <c r="BI51" s="179">
        <f t="shared" si="13"/>
        <v>2.7209999999999996</v>
      </c>
      <c r="BJ51" s="179">
        <f t="shared" si="13"/>
        <v>2.883</v>
      </c>
      <c r="BK51" s="179">
        <f t="shared" si="13"/>
        <v>2.5457122507122505</v>
      </c>
      <c r="BL51" s="179">
        <f t="shared" si="13"/>
        <v>3.0459999999999994</v>
      </c>
      <c r="BM51" s="179">
        <f t="shared" si="13"/>
        <v>3.177999999999999</v>
      </c>
      <c r="BN51" s="179">
        <f t="shared" si="13"/>
        <v>3.0529999999999995</v>
      </c>
      <c r="BO51" s="179">
        <f t="shared" si="13"/>
        <v>2.7460000000000004</v>
      </c>
      <c r="BP51" s="179">
        <f t="shared" si="13"/>
        <v>3.1109999999999998</v>
      </c>
      <c r="BQ51" s="179">
        <f t="shared" si="13"/>
        <v>3.0299999999999994</v>
      </c>
      <c r="BR51" s="179">
        <f t="shared" si="13"/>
        <v>3.2029999999999998</v>
      </c>
      <c r="BS51" s="179">
        <f t="shared" si="13"/>
        <v>2.964</v>
      </c>
      <c r="BT51" s="179">
        <f t="shared" si="13"/>
        <v>2.3919999999999999</v>
      </c>
      <c r="BU51" s="179">
        <f t="shared" si="13"/>
        <v>3.1939999999999995</v>
      </c>
      <c r="BV51" s="179">
        <f t="shared" ref="BV51:CZ51" si="14">SUM(BV15:BV18,BV21:BV45)</f>
        <v>3.266</v>
      </c>
      <c r="BW51" s="179">
        <f t="shared" si="14"/>
        <v>2.9889999999999994</v>
      </c>
      <c r="BX51" s="179">
        <f t="shared" si="14"/>
        <v>2.6397122507122508</v>
      </c>
      <c r="BY51" s="179">
        <f t="shared" si="14"/>
        <v>3.0749999999999997</v>
      </c>
      <c r="BZ51" s="179">
        <f t="shared" si="14"/>
        <v>2.4520000000000004</v>
      </c>
      <c r="CA51" s="179">
        <f t="shared" si="14"/>
        <v>2.7690000000000001</v>
      </c>
      <c r="CB51" s="179">
        <f t="shared" si="14"/>
        <v>2.7570000000000001</v>
      </c>
      <c r="CC51" s="179">
        <f t="shared" si="14"/>
        <v>2.9409999999999998</v>
      </c>
      <c r="CD51" s="179">
        <f t="shared" si="14"/>
        <v>2.8679999999999999</v>
      </c>
      <c r="CE51" s="179">
        <f t="shared" si="14"/>
        <v>2.7717122507122505</v>
      </c>
      <c r="CF51" s="179">
        <f t="shared" si="14"/>
        <v>2.3507122507122507</v>
      </c>
      <c r="CG51" s="179">
        <f t="shared" si="14"/>
        <v>2.2479999999999998</v>
      </c>
      <c r="CH51" s="179">
        <f t="shared" si="14"/>
        <v>2.6787122507122505</v>
      </c>
      <c r="CI51" s="179">
        <f t="shared" si="14"/>
        <v>2.6657122507122506</v>
      </c>
      <c r="CJ51" s="179">
        <f t="shared" si="14"/>
        <v>1.4039999999999999</v>
      </c>
      <c r="CK51" s="179">
        <f t="shared" si="14"/>
        <v>3.1109999999999998</v>
      </c>
      <c r="CL51" s="179">
        <f t="shared" si="14"/>
        <v>2.7160000000000002</v>
      </c>
      <c r="CM51" s="179">
        <f t="shared" si="14"/>
        <v>2.601</v>
      </c>
      <c r="CN51" s="179">
        <f t="shared" si="14"/>
        <v>3.2609999999999997</v>
      </c>
      <c r="CO51" s="179">
        <f t="shared" si="14"/>
        <v>3.3210000000000002</v>
      </c>
      <c r="CP51" s="179">
        <f t="shared" si="14"/>
        <v>3.1259999999999994</v>
      </c>
      <c r="CQ51" s="179">
        <f t="shared" si="14"/>
        <v>3.3049999999999997</v>
      </c>
      <c r="CR51" s="179">
        <f t="shared" si="14"/>
        <v>3.1840000000000002</v>
      </c>
      <c r="CS51" s="179">
        <f t="shared" si="14"/>
        <v>0.60399999999999998</v>
      </c>
      <c r="CT51" s="179">
        <f t="shared" si="14"/>
        <v>2.048</v>
      </c>
      <c r="CU51" s="179">
        <f t="shared" si="14"/>
        <v>2.4459999999999997</v>
      </c>
      <c r="CV51" s="179">
        <f t="shared" si="14"/>
        <v>2.488</v>
      </c>
      <c r="CW51" s="179">
        <f t="shared" si="14"/>
        <v>2.569</v>
      </c>
      <c r="CX51" s="179">
        <f t="shared" si="14"/>
        <v>2.2109999999999999</v>
      </c>
      <c r="CY51" s="179">
        <f t="shared" si="14"/>
        <v>2.1280000000000001</v>
      </c>
      <c r="CZ51" s="179">
        <f t="shared" si="14"/>
        <v>1.0659999999999998</v>
      </c>
      <c r="DA51" s="67"/>
      <c r="DB51" s="69"/>
      <c r="DC51" s="67"/>
    </row>
    <row r="52" spans="1:107" s="71" customFormat="1" ht="18.75" hidden="1" customHeight="1" outlineLevel="1" x14ac:dyDescent="0.3">
      <c r="A52" s="66"/>
      <c r="B52" s="67"/>
      <c r="C52" s="67"/>
      <c r="D52" s="67"/>
      <c r="E52" s="67"/>
      <c r="F52" s="67"/>
      <c r="G52" s="67"/>
      <c r="H52" s="67"/>
      <c r="I52" s="179">
        <f>I51*0.15</f>
        <v>0.46739999999999993</v>
      </c>
      <c r="J52" s="179">
        <f t="shared" ref="J52:BU52" si="15">J51*0.15</f>
        <v>0.41309999999999991</v>
      </c>
      <c r="K52" s="179">
        <f t="shared" si="15"/>
        <v>0.41159999999999997</v>
      </c>
      <c r="L52" s="179">
        <f t="shared" si="15"/>
        <v>0.46365000000000001</v>
      </c>
      <c r="M52" s="179">
        <f t="shared" si="15"/>
        <v>0.42539999999999989</v>
      </c>
      <c r="N52" s="179">
        <f t="shared" si="15"/>
        <v>0.44369999999999993</v>
      </c>
      <c r="O52" s="179">
        <f t="shared" si="15"/>
        <v>0.41954999999999992</v>
      </c>
      <c r="P52" s="179">
        <f t="shared" si="15"/>
        <v>0.45989999999999986</v>
      </c>
      <c r="Q52" s="179">
        <f t="shared" si="15"/>
        <v>0.44939999999999991</v>
      </c>
      <c r="R52" s="179">
        <f t="shared" si="15"/>
        <v>0.42644999999999994</v>
      </c>
      <c r="S52" s="179">
        <f t="shared" si="15"/>
        <v>0.4373999999999999</v>
      </c>
      <c r="T52" s="179">
        <f t="shared" si="15"/>
        <v>0.45839999999999997</v>
      </c>
      <c r="U52" s="179">
        <f t="shared" si="15"/>
        <v>0.46094999999999997</v>
      </c>
      <c r="V52" s="179">
        <f t="shared" si="15"/>
        <v>0.45914999999999989</v>
      </c>
      <c r="W52" s="179">
        <f t="shared" si="15"/>
        <v>0.38505</v>
      </c>
      <c r="X52" s="179">
        <f t="shared" si="15"/>
        <v>0.45734999999999981</v>
      </c>
      <c r="Y52" s="179">
        <f t="shared" si="15"/>
        <v>0.47504999999999997</v>
      </c>
      <c r="Z52" s="179">
        <f t="shared" si="15"/>
        <v>0.47189999999999999</v>
      </c>
      <c r="AA52" s="179">
        <f t="shared" si="15"/>
        <v>0.40740000000000004</v>
      </c>
      <c r="AB52" s="179">
        <f t="shared" si="15"/>
        <v>0.46934999999999999</v>
      </c>
      <c r="AC52" s="179">
        <f t="shared" si="15"/>
        <v>0.46769999999999989</v>
      </c>
      <c r="AD52" s="179">
        <f t="shared" si="15"/>
        <v>0.40754999999999991</v>
      </c>
      <c r="AE52" s="179">
        <f t="shared" si="15"/>
        <v>0.44400000000000001</v>
      </c>
      <c r="AF52" s="179">
        <f t="shared" si="15"/>
        <v>0.36089999999999994</v>
      </c>
      <c r="AG52" s="179">
        <f t="shared" si="15"/>
        <v>0.41819999999999996</v>
      </c>
      <c r="AH52" s="179">
        <f t="shared" si="15"/>
        <v>0.38624999999999993</v>
      </c>
      <c r="AI52" s="179">
        <f t="shared" si="15"/>
        <v>0.18764999999999998</v>
      </c>
      <c r="AJ52" s="179">
        <f t="shared" si="15"/>
        <v>0.13904999999999998</v>
      </c>
      <c r="AK52" s="179">
        <f t="shared" si="15"/>
        <v>0.12239999999999998</v>
      </c>
      <c r="AL52" s="179">
        <f t="shared" si="15"/>
        <v>0.13275000000000001</v>
      </c>
      <c r="AM52" s="179">
        <f t="shared" si="15"/>
        <v>0.39299999999999996</v>
      </c>
      <c r="AN52" s="179">
        <f t="shared" si="15"/>
        <v>0.40409999999999996</v>
      </c>
      <c r="AO52" s="179">
        <f t="shared" si="15"/>
        <v>0.38355</v>
      </c>
      <c r="AP52" s="179">
        <f t="shared" si="15"/>
        <v>0.40244999999999992</v>
      </c>
      <c r="AQ52" s="179">
        <f t="shared" si="15"/>
        <v>0.45494999999999991</v>
      </c>
      <c r="AR52" s="179">
        <f t="shared" si="15"/>
        <v>0.14219999999999999</v>
      </c>
      <c r="AS52" s="179">
        <f t="shared" si="15"/>
        <v>0.45464999999999994</v>
      </c>
      <c r="AT52" s="179">
        <f t="shared" si="15"/>
        <v>0.47699999999999992</v>
      </c>
      <c r="AU52" s="179">
        <f t="shared" si="15"/>
        <v>0.39749999999999996</v>
      </c>
      <c r="AV52" s="179">
        <f t="shared" si="15"/>
        <v>0.1095</v>
      </c>
      <c r="AW52" s="179">
        <f t="shared" si="15"/>
        <v>0.13965</v>
      </c>
      <c r="AX52" s="179">
        <f t="shared" si="15"/>
        <v>0.40079999999999993</v>
      </c>
      <c r="AY52" s="179">
        <f t="shared" si="15"/>
        <v>0.30224999999999996</v>
      </c>
      <c r="AZ52" s="179">
        <f t="shared" si="15"/>
        <v>0.30239999999999995</v>
      </c>
      <c r="BA52" s="179">
        <f t="shared" si="15"/>
        <v>0.32393418803418794</v>
      </c>
      <c r="BB52" s="179">
        <f t="shared" si="15"/>
        <v>0.47354999999999997</v>
      </c>
      <c r="BC52" s="179">
        <f t="shared" si="15"/>
        <v>0.44039999999999996</v>
      </c>
      <c r="BD52" s="179">
        <f t="shared" si="15"/>
        <v>0.38879999999999992</v>
      </c>
      <c r="BE52" s="179">
        <f t="shared" si="15"/>
        <v>0.43514999999999987</v>
      </c>
      <c r="BF52" s="179">
        <f t="shared" si="15"/>
        <v>0.47745000000000004</v>
      </c>
      <c r="BG52" s="179">
        <f t="shared" si="15"/>
        <v>0.40694999999999998</v>
      </c>
      <c r="BH52" s="179">
        <f t="shared" si="15"/>
        <v>0.45550683760683758</v>
      </c>
      <c r="BI52" s="179">
        <f t="shared" si="15"/>
        <v>0.40814999999999996</v>
      </c>
      <c r="BJ52" s="179">
        <f t="shared" si="15"/>
        <v>0.43245</v>
      </c>
      <c r="BK52" s="179">
        <f t="shared" si="15"/>
        <v>0.38185683760683758</v>
      </c>
      <c r="BL52" s="179">
        <f t="shared" si="15"/>
        <v>0.45689999999999986</v>
      </c>
      <c r="BM52" s="179">
        <f t="shared" si="15"/>
        <v>0.47669999999999985</v>
      </c>
      <c r="BN52" s="179">
        <f t="shared" si="15"/>
        <v>0.45794999999999991</v>
      </c>
      <c r="BO52" s="179">
        <f t="shared" si="15"/>
        <v>0.41190000000000004</v>
      </c>
      <c r="BP52" s="179">
        <f t="shared" si="15"/>
        <v>0.46664999999999995</v>
      </c>
      <c r="BQ52" s="179">
        <f t="shared" si="15"/>
        <v>0.4544999999999999</v>
      </c>
      <c r="BR52" s="179">
        <f t="shared" si="15"/>
        <v>0.48044999999999993</v>
      </c>
      <c r="BS52" s="179">
        <f t="shared" si="15"/>
        <v>0.4446</v>
      </c>
      <c r="BT52" s="179">
        <f t="shared" si="15"/>
        <v>0.35879999999999995</v>
      </c>
      <c r="BU52" s="179">
        <f t="shared" si="15"/>
        <v>0.47909999999999991</v>
      </c>
      <c r="BV52" s="179">
        <f t="shared" ref="BV52:CZ52" si="16">BV51*0.15</f>
        <v>0.4899</v>
      </c>
      <c r="BW52" s="179">
        <f t="shared" si="16"/>
        <v>0.44834999999999992</v>
      </c>
      <c r="BX52" s="179">
        <f t="shared" si="16"/>
        <v>0.39595683760683759</v>
      </c>
      <c r="BY52" s="179">
        <f t="shared" si="16"/>
        <v>0.46124999999999994</v>
      </c>
      <c r="BZ52" s="179">
        <f t="shared" si="16"/>
        <v>0.36780000000000007</v>
      </c>
      <c r="CA52" s="179">
        <f t="shared" si="16"/>
        <v>0.41535</v>
      </c>
      <c r="CB52" s="179">
        <f t="shared" si="16"/>
        <v>0.41355000000000003</v>
      </c>
      <c r="CC52" s="179">
        <f t="shared" si="16"/>
        <v>0.44114999999999999</v>
      </c>
      <c r="CD52" s="179">
        <f t="shared" si="16"/>
        <v>0.43019999999999997</v>
      </c>
      <c r="CE52" s="179">
        <f t="shared" si="16"/>
        <v>0.41575683760683757</v>
      </c>
      <c r="CF52" s="179">
        <f t="shared" si="16"/>
        <v>0.35260683760683759</v>
      </c>
      <c r="CG52" s="179">
        <f t="shared" si="16"/>
        <v>0.33719999999999994</v>
      </c>
      <c r="CH52" s="179">
        <f t="shared" si="16"/>
        <v>0.40180683760683755</v>
      </c>
      <c r="CI52" s="179">
        <f t="shared" si="16"/>
        <v>0.3998568376068376</v>
      </c>
      <c r="CJ52" s="179">
        <f t="shared" si="16"/>
        <v>0.21059999999999998</v>
      </c>
      <c r="CK52" s="179">
        <f t="shared" si="16"/>
        <v>0.46664999999999995</v>
      </c>
      <c r="CL52" s="179">
        <f t="shared" si="16"/>
        <v>0.40740000000000004</v>
      </c>
      <c r="CM52" s="179">
        <f t="shared" si="16"/>
        <v>0.39015</v>
      </c>
      <c r="CN52" s="179">
        <f t="shared" si="16"/>
        <v>0.48914999999999992</v>
      </c>
      <c r="CO52" s="179">
        <f t="shared" si="16"/>
        <v>0.49814999999999998</v>
      </c>
      <c r="CP52" s="179">
        <f t="shared" si="16"/>
        <v>0.46889999999999987</v>
      </c>
      <c r="CQ52" s="179">
        <f t="shared" si="16"/>
        <v>0.49574999999999991</v>
      </c>
      <c r="CR52" s="179">
        <f t="shared" si="16"/>
        <v>0.47760000000000002</v>
      </c>
      <c r="CS52" s="179">
        <f t="shared" si="16"/>
        <v>9.06E-2</v>
      </c>
      <c r="CT52" s="179">
        <f t="shared" si="16"/>
        <v>0.30719999999999997</v>
      </c>
      <c r="CU52" s="179">
        <f t="shared" si="16"/>
        <v>0.36689999999999995</v>
      </c>
      <c r="CV52" s="179">
        <f t="shared" si="16"/>
        <v>0.37319999999999998</v>
      </c>
      <c r="CW52" s="179">
        <f t="shared" si="16"/>
        <v>0.38534999999999997</v>
      </c>
      <c r="CX52" s="179">
        <f t="shared" si="16"/>
        <v>0.33164999999999994</v>
      </c>
      <c r="CY52" s="179">
        <f t="shared" si="16"/>
        <v>0.31919999999999998</v>
      </c>
      <c r="CZ52" s="179">
        <f t="shared" si="16"/>
        <v>0.15989999999999996</v>
      </c>
      <c r="DA52" s="67"/>
      <c r="DB52" s="69"/>
      <c r="DC52" s="67"/>
    </row>
    <row r="53" spans="1:107" s="71" customFormat="1" ht="18.75" hidden="1" customHeight="1" outlineLevel="1" x14ac:dyDescent="0.3">
      <c r="A53" s="66"/>
      <c r="B53" s="67"/>
      <c r="C53" s="67"/>
      <c r="D53" s="67"/>
      <c r="E53" s="67"/>
      <c r="F53" s="67"/>
      <c r="G53" s="67"/>
      <c r="H53" s="67"/>
      <c r="I53" s="179">
        <f>I52*0.2+I51*0.2</f>
        <v>0.71667999999999998</v>
      </c>
      <c r="J53" s="179">
        <f t="shared" ref="J53:BU53" si="17">J52*0.2+J51*0.2</f>
        <v>0.63341999999999998</v>
      </c>
      <c r="K53" s="179">
        <f t="shared" si="17"/>
        <v>0.6311199999999999</v>
      </c>
      <c r="L53" s="179">
        <f>L52*0.2+L51*0.2</f>
        <v>0.71093000000000006</v>
      </c>
      <c r="M53" s="179">
        <f t="shared" si="17"/>
        <v>0.65227999999999997</v>
      </c>
      <c r="N53" s="179">
        <f t="shared" si="17"/>
        <v>0.68033999999999994</v>
      </c>
      <c r="O53" s="179">
        <f t="shared" si="17"/>
        <v>0.64331000000000005</v>
      </c>
      <c r="P53" s="179">
        <f t="shared" si="17"/>
        <v>0.70517999999999992</v>
      </c>
      <c r="Q53" s="179">
        <f t="shared" si="17"/>
        <v>0.68907999999999991</v>
      </c>
      <c r="R53" s="179">
        <f t="shared" si="17"/>
        <v>0.65388999999999986</v>
      </c>
      <c r="S53" s="179">
        <f t="shared" si="17"/>
        <v>0.67067999999999994</v>
      </c>
      <c r="T53" s="179">
        <f t="shared" si="17"/>
        <v>0.70288000000000006</v>
      </c>
      <c r="U53" s="179">
        <f t="shared" si="17"/>
        <v>0.70679000000000003</v>
      </c>
      <c r="V53" s="179">
        <f t="shared" si="17"/>
        <v>0.70402999999999993</v>
      </c>
      <c r="W53" s="179">
        <f t="shared" si="17"/>
        <v>0.5904100000000001</v>
      </c>
      <c r="X53" s="179">
        <f t="shared" si="17"/>
        <v>0.70126999999999984</v>
      </c>
      <c r="Y53" s="179">
        <f t="shared" si="17"/>
        <v>0.72841</v>
      </c>
      <c r="Z53" s="179">
        <f t="shared" si="17"/>
        <v>0.72358</v>
      </c>
      <c r="AA53" s="179">
        <f t="shared" si="17"/>
        <v>0.62468000000000001</v>
      </c>
      <c r="AB53" s="179">
        <f t="shared" si="17"/>
        <v>0.71967000000000003</v>
      </c>
      <c r="AC53" s="179">
        <f t="shared" si="17"/>
        <v>0.71713999999999989</v>
      </c>
      <c r="AD53" s="179">
        <f t="shared" si="17"/>
        <v>0.62490999999999997</v>
      </c>
      <c r="AE53" s="179">
        <f t="shared" si="17"/>
        <v>0.68079999999999996</v>
      </c>
      <c r="AF53" s="179">
        <f t="shared" si="17"/>
        <v>0.55337999999999998</v>
      </c>
      <c r="AG53" s="179">
        <f t="shared" si="17"/>
        <v>0.64124000000000003</v>
      </c>
      <c r="AH53" s="179">
        <f t="shared" si="17"/>
        <v>0.59224999999999994</v>
      </c>
      <c r="AI53" s="179">
        <f t="shared" si="17"/>
        <v>0.28772999999999999</v>
      </c>
      <c r="AJ53" s="179">
        <f t="shared" si="17"/>
        <v>0.21321000000000001</v>
      </c>
      <c r="AK53" s="179">
        <f t="shared" si="17"/>
        <v>0.18768000000000001</v>
      </c>
      <c r="AL53" s="179">
        <f t="shared" si="17"/>
        <v>0.20355000000000001</v>
      </c>
      <c r="AM53" s="179">
        <f t="shared" si="17"/>
        <v>0.60259999999999991</v>
      </c>
      <c r="AN53" s="179">
        <f t="shared" si="17"/>
        <v>0.61962000000000006</v>
      </c>
      <c r="AO53" s="179">
        <f t="shared" si="17"/>
        <v>0.58810999999999991</v>
      </c>
      <c r="AP53" s="179">
        <f t="shared" si="17"/>
        <v>0.61708999999999981</v>
      </c>
      <c r="AQ53" s="179">
        <f t="shared" si="17"/>
        <v>0.69758999999999993</v>
      </c>
      <c r="AR53" s="179">
        <f t="shared" si="17"/>
        <v>0.21803999999999998</v>
      </c>
      <c r="AS53" s="179">
        <f t="shared" si="17"/>
        <v>0.69712999999999992</v>
      </c>
      <c r="AT53" s="179">
        <f t="shared" si="17"/>
        <v>0.73140000000000005</v>
      </c>
      <c r="AU53" s="179">
        <f t="shared" si="17"/>
        <v>0.60950000000000004</v>
      </c>
      <c r="AV53" s="179">
        <f t="shared" si="17"/>
        <v>0.16789999999999999</v>
      </c>
      <c r="AW53" s="179">
        <f t="shared" si="17"/>
        <v>0.21413000000000004</v>
      </c>
      <c r="AX53" s="179">
        <f t="shared" si="17"/>
        <v>0.61456</v>
      </c>
      <c r="AY53" s="179">
        <f t="shared" si="17"/>
        <v>0.46344999999999997</v>
      </c>
      <c r="AZ53" s="179">
        <f t="shared" si="17"/>
        <v>0.46367999999999993</v>
      </c>
      <c r="BA53" s="179">
        <f t="shared" si="17"/>
        <v>0.49669908831908816</v>
      </c>
      <c r="BB53" s="179">
        <f t="shared" si="17"/>
        <v>0.72611000000000003</v>
      </c>
      <c r="BC53" s="179">
        <f t="shared" si="17"/>
        <v>0.6752800000000001</v>
      </c>
      <c r="BD53" s="179">
        <f t="shared" si="17"/>
        <v>0.59616000000000002</v>
      </c>
      <c r="BE53" s="179">
        <f t="shared" si="17"/>
        <v>0.66722999999999988</v>
      </c>
      <c r="BF53" s="179">
        <f t="shared" si="17"/>
        <v>0.73209000000000013</v>
      </c>
      <c r="BG53" s="179">
        <f t="shared" si="17"/>
        <v>0.62399000000000004</v>
      </c>
      <c r="BH53" s="179">
        <f t="shared" si="17"/>
        <v>0.69844381766381769</v>
      </c>
      <c r="BI53" s="179">
        <f t="shared" si="17"/>
        <v>0.62582999999999989</v>
      </c>
      <c r="BJ53" s="179">
        <f t="shared" si="17"/>
        <v>0.66308999999999996</v>
      </c>
      <c r="BK53" s="179">
        <f t="shared" si="17"/>
        <v>0.5855138176638176</v>
      </c>
      <c r="BL53" s="179">
        <f t="shared" si="17"/>
        <v>0.70057999999999998</v>
      </c>
      <c r="BM53" s="179">
        <f t="shared" si="17"/>
        <v>0.73093999999999981</v>
      </c>
      <c r="BN53" s="179">
        <f t="shared" si="17"/>
        <v>0.70218999999999987</v>
      </c>
      <c r="BO53" s="179">
        <f t="shared" si="17"/>
        <v>0.63158000000000014</v>
      </c>
      <c r="BP53" s="179">
        <f t="shared" si="17"/>
        <v>0.71553</v>
      </c>
      <c r="BQ53" s="179">
        <f t="shared" si="17"/>
        <v>0.69689999999999985</v>
      </c>
      <c r="BR53" s="179">
        <f t="shared" si="17"/>
        <v>0.73669000000000007</v>
      </c>
      <c r="BS53" s="179">
        <f t="shared" si="17"/>
        <v>0.68171999999999999</v>
      </c>
      <c r="BT53" s="179">
        <f t="shared" si="17"/>
        <v>0.55015999999999998</v>
      </c>
      <c r="BU53" s="179">
        <f t="shared" si="17"/>
        <v>0.73461999999999994</v>
      </c>
      <c r="BV53" s="179">
        <f t="shared" ref="BV53:CZ53" si="18">BV52*0.2+BV51*0.2</f>
        <v>0.75117999999999996</v>
      </c>
      <c r="BW53" s="179">
        <f t="shared" si="18"/>
        <v>0.68746999999999991</v>
      </c>
      <c r="BX53" s="179">
        <f t="shared" si="18"/>
        <v>0.60713381766381769</v>
      </c>
      <c r="BY53" s="179">
        <f t="shared" si="18"/>
        <v>0.70724999999999993</v>
      </c>
      <c r="BZ53" s="179">
        <f t="shared" si="18"/>
        <v>0.56396000000000013</v>
      </c>
      <c r="CA53" s="179">
        <f t="shared" si="18"/>
        <v>0.63687000000000005</v>
      </c>
      <c r="CB53" s="179">
        <f t="shared" si="18"/>
        <v>0.63410999999999995</v>
      </c>
      <c r="CC53" s="179">
        <f t="shared" si="18"/>
        <v>0.67642999999999998</v>
      </c>
      <c r="CD53" s="179">
        <f t="shared" si="18"/>
        <v>0.65964</v>
      </c>
      <c r="CE53" s="179">
        <f t="shared" si="18"/>
        <v>0.63749381766381763</v>
      </c>
      <c r="CF53" s="179">
        <f t="shared" si="18"/>
        <v>0.54066381766381766</v>
      </c>
      <c r="CG53" s="179">
        <f t="shared" si="18"/>
        <v>0.51703999999999994</v>
      </c>
      <c r="CH53" s="179">
        <f t="shared" si="18"/>
        <v>0.61610381766381761</v>
      </c>
      <c r="CI53" s="179">
        <f t="shared" si="18"/>
        <v>0.61311381766381756</v>
      </c>
      <c r="CJ53" s="179">
        <f t="shared" si="18"/>
        <v>0.32291999999999998</v>
      </c>
      <c r="CK53" s="179">
        <f t="shared" si="18"/>
        <v>0.71553</v>
      </c>
      <c r="CL53" s="179">
        <f t="shared" si="18"/>
        <v>0.62468000000000001</v>
      </c>
      <c r="CM53" s="179">
        <f t="shared" si="18"/>
        <v>0.59823000000000004</v>
      </c>
      <c r="CN53" s="179">
        <f t="shared" si="18"/>
        <v>0.75002999999999997</v>
      </c>
      <c r="CO53" s="179">
        <f t="shared" si="18"/>
        <v>0.76383000000000012</v>
      </c>
      <c r="CP53" s="179">
        <f t="shared" si="18"/>
        <v>0.71897999999999995</v>
      </c>
      <c r="CQ53" s="179">
        <f t="shared" si="18"/>
        <v>0.76014999999999999</v>
      </c>
      <c r="CR53" s="179">
        <f t="shared" si="18"/>
        <v>0.73232000000000008</v>
      </c>
      <c r="CS53" s="179">
        <f t="shared" si="18"/>
        <v>0.13892000000000002</v>
      </c>
      <c r="CT53" s="179">
        <f t="shared" si="18"/>
        <v>0.47104000000000001</v>
      </c>
      <c r="CU53" s="179">
        <f t="shared" si="18"/>
        <v>0.56257999999999997</v>
      </c>
      <c r="CV53" s="179">
        <f t="shared" si="18"/>
        <v>0.57224000000000008</v>
      </c>
      <c r="CW53" s="179">
        <f t="shared" si="18"/>
        <v>0.59087000000000001</v>
      </c>
      <c r="CX53" s="179">
        <f t="shared" si="18"/>
        <v>0.50852999999999993</v>
      </c>
      <c r="CY53" s="179">
        <f t="shared" si="18"/>
        <v>0.48944000000000004</v>
      </c>
      <c r="CZ53" s="179">
        <f t="shared" si="18"/>
        <v>0.24517999999999995</v>
      </c>
      <c r="DA53" s="67"/>
      <c r="DB53" s="69"/>
      <c r="DC53" s="67"/>
    </row>
    <row r="54" spans="1:107" s="71" customFormat="1" ht="36.75" customHeight="1" outlineLevel="1" x14ac:dyDescent="0.3">
      <c r="A54" s="66"/>
      <c r="B54" s="212" t="s">
        <v>220</v>
      </c>
      <c r="C54" s="212"/>
      <c r="D54" s="212"/>
      <c r="E54" s="212"/>
      <c r="F54" s="212"/>
      <c r="G54" s="67"/>
      <c r="H54" s="67"/>
      <c r="I54" s="179">
        <f>I49</f>
        <v>4.3451999999999993</v>
      </c>
      <c r="J54" s="179">
        <f t="shared" ref="J54:BU54" si="19">J49</f>
        <v>5.1095999999999995</v>
      </c>
      <c r="K54" s="179">
        <f t="shared" si="19"/>
        <v>3.8867999999999996</v>
      </c>
      <c r="L54" s="179">
        <f t="shared" si="19"/>
        <v>4.3727999999999998</v>
      </c>
      <c r="M54" s="179">
        <f t="shared" si="19"/>
        <v>4.0151999999999992</v>
      </c>
      <c r="N54" s="179">
        <f t="shared" si="19"/>
        <v>4.2371999999999996</v>
      </c>
      <c r="O54" s="179">
        <f t="shared" si="19"/>
        <v>4.0103999999999997</v>
      </c>
      <c r="P54" s="179">
        <f t="shared" si="19"/>
        <v>4.3871999999999991</v>
      </c>
      <c r="Q54" s="179">
        <f t="shared" si="19"/>
        <v>4.258799999999999</v>
      </c>
      <c r="R54" s="179">
        <f t="shared" si="19"/>
        <v>4.0043999999999995</v>
      </c>
      <c r="S54" s="179">
        <f t="shared" si="19"/>
        <v>4.1915999999999993</v>
      </c>
      <c r="T54" s="179">
        <f t="shared" si="19"/>
        <v>4.3607999999999993</v>
      </c>
      <c r="U54" s="179">
        <f t="shared" si="19"/>
        <v>4.3679999999999994</v>
      </c>
      <c r="V54" s="179">
        <f t="shared" si="19"/>
        <v>4.3331999999999997</v>
      </c>
      <c r="W54" s="179">
        <f t="shared" si="19"/>
        <v>5.2152000000000003</v>
      </c>
      <c r="X54" s="179">
        <f t="shared" si="19"/>
        <v>4.3655999999999988</v>
      </c>
      <c r="Y54" s="179">
        <f t="shared" si="19"/>
        <v>4.992</v>
      </c>
      <c r="Z54" s="179">
        <f t="shared" si="19"/>
        <v>4.3823999999999996</v>
      </c>
      <c r="AA54" s="179">
        <f t="shared" si="19"/>
        <v>4.8936000000000002</v>
      </c>
      <c r="AB54" s="179">
        <f t="shared" si="19"/>
        <v>5.0339999999999989</v>
      </c>
      <c r="AC54" s="179">
        <f t="shared" si="19"/>
        <v>5.2643999999999993</v>
      </c>
      <c r="AD54" s="179">
        <f t="shared" si="19"/>
        <v>4.9547999999999996</v>
      </c>
      <c r="AE54" s="179">
        <f t="shared" si="19"/>
        <v>4.9223999999999988</v>
      </c>
      <c r="AF54" s="179">
        <f t="shared" si="19"/>
        <v>4.7231999999999994</v>
      </c>
      <c r="AG54" s="179">
        <f t="shared" si="19"/>
        <v>4.8971999999999989</v>
      </c>
      <c r="AH54" s="179">
        <f t="shared" si="19"/>
        <v>5.0723999999999991</v>
      </c>
      <c r="AI54" s="179">
        <f t="shared" si="19"/>
        <v>1.7675999999999998</v>
      </c>
      <c r="AJ54" s="179">
        <f t="shared" si="19"/>
        <v>1.3404</v>
      </c>
      <c r="AK54" s="179">
        <f t="shared" si="19"/>
        <v>1.1676</v>
      </c>
      <c r="AL54" s="179">
        <f t="shared" si="19"/>
        <v>1.2659999999999998</v>
      </c>
      <c r="AM54" s="179">
        <f t="shared" si="19"/>
        <v>3.7979999999999992</v>
      </c>
      <c r="AN54" s="179">
        <f t="shared" si="19"/>
        <v>3.8688000000000002</v>
      </c>
      <c r="AO54" s="179">
        <f t="shared" si="19"/>
        <v>3.6768000000000001</v>
      </c>
      <c r="AP54" s="179">
        <f t="shared" si="19"/>
        <v>5.0447999999999995</v>
      </c>
      <c r="AQ54" s="179">
        <f t="shared" si="19"/>
        <v>4.3379999999999992</v>
      </c>
      <c r="AR54" s="179">
        <f t="shared" si="19"/>
        <v>1.3499999999999999</v>
      </c>
      <c r="AS54" s="179">
        <f t="shared" si="19"/>
        <v>4.2515999999999998</v>
      </c>
      <c r="AT54" s="179">
        <f t="shared" si="19"/>
        <v>4.4915999999999991</v>
      </c>
      <c r="AU54" s="179">
        <f t="shared" si="19"/>
        <v>3.5879999999999996</v>
      </c>
      <c r="AV54" s="179">
        <f t="shared" si="19"/>
        <v>1.1219999999999999</v>
      </c>
      <c r="AW54" s="179">
        <f t="shared" si="19"/>
        <v>1.3344</v>
      </c>
      <c r="AX54" s="179">
        <f t="shared" si="19"/>
        <v>3.8771999999999998</v>
      </c>
      <c r="AY54" s="179">
        <f t="shared" si="19"/>
        <v>3.8051999999999997</v>
      </c>
      <c r="AZ54" s="179">
        <f t="shared" si="19"/>
        <v>3.7883999999999993</v>
      </c>
      <c r="BA54" s="179">
        <f t="shared" si="19"/>
        <v>3.8718735042735037</v>
      </c>
      <c r="BB54" s="179">
        <f t="shared" si="19"/>
        <v>5.1803999999999997</v>
      </c>
      <c r="BC54" s="179">
        <f t="shared" si="19"/>
        <v>5.3051999999999992</v>
      </c>
      <c r="BD54" s="179">
        <f t="shared" si="19"/>
        <v>3.8075999999999994</v>
      </c>
      <c r="BE54" s="179">
        <f t="shared" si="19"/>
        <v>4.041599999999999</v>
      </c>
      <c r="BF54" s="179">
        <f t="shared" si="19"/>
        <v>4.2648000000000001</v>
      </c>
      <c r="BG54" s="179">
        <f t="shared" si="19"/>
        <v>4.8827999999999996</v>
      </c>
      <c r="BH54" s="179">
        <f t="shared" si="19"/>
        <v>5.2184547008547009</v>
      </c>
      <c r="BI54" s="179">
        <f t="shared" si="19"/>
        <v>3.968399999999999</v>
      </c>
      <c r="BJ54" s="179">
        <f t="shared" si="19"/>
        <v>4.1387999999999998</v>
      </c>
      <c r="BK54" s="179">
        <f t="shared" si="19"/>
        <v>3.7568547008547002</v>
      </c>
      <c r="BL54" s="179">
        <f t="shared" si="19"/>
        <v>4.2059999999999995</v>
      </c>
      <c r="BM54" s="179">
        <f t="shared" si="19"/>
        <v>4.3115999999999985</v>
      </c>
      <c r="BN54" s="179">
        <f t="shared" si="19"/>
        <v>4.2623999999999995</v>
      </c>
      <c r="BO54" s="179">
        <f t="shared" si="19"/>
        <v>3.9000000000000004</v>
      </c>
      <c r="BP54" s="179">
        <f t="shared" si="19"/>
        <v>4.2863999999999995</v>
      </c>
      <c r="BQ54" s="179">
        <f t="shared" si="19"/>
        <v>4.2539999999999996</v>
      </c>
      <c r="BR54" s="179">
        <f t="shared" si="19"/>
        <v>5.177999999999999</v>
      </c>
      <c r="BS54" s="179">
        <f t="shared" si="19"/>
        <v>4.2443999999999997</v>
      </c>
      <c r="BT54" s="179">
        <f t="shared" si="19"/>
        <v>3.4139999999999997</v>
      </c>
      <c r="BU54" s="179">
        <f t="shared" si="19"/>
        <v>4.2155999999999993</v>
      </c>
      <c r="BV54" s="179">
        <f t="shared" ref="BV54:CZ54" si="20">BV49</f>
        <v>4.2311999999999994</v>
      </c>
      <c r="BW54" s="179">
        <f t="shared" si="20"/>
        <v>4.1423999999999994</v>
      </c>
      <c r="BX54" s="179">
        <f t="shared" si="20"/>
        <v>3.684854700854701</v>
      </c>
      <c r="BY54" s="179">
        <f t="shared" si="20"/>
        <v>4.2995999999999999</v>
      </c>
      <c r="BZ54" s="179">
        <f t="shared" si="20"/>
        <v>3.4488000000000008</v>
      </c>
      <c r="CA54" s="179">
        <f t="shared" si="20"/>
        <v>3.8820000000000001</v>
      </c>
      <c r="CB54" s="179">
        <f t="shared" si="20"/>
        <v>3.8676000000000004</v>
      </c>
      <c r="CC54" s="179">
        <f t="shared" si="20"/>
        <v>5.0159999999999991</v>
      </c>
      <c r="CD54" s="179">
        <f t="shared" si="20"/>
        <v>4.9427999999999983</v>
      </c>
      <c r="CE54" s="179">
        <f t="shared" si="20"/>
        <v>4.9688547008547008</v>
      </c>
      <c r="CF54" s="179">
        <f t="shared" si="20"/>
        <v>4.9148547008547006</v>
      </c>
      <c r="CG54" s="179">
        <f t="shared" si="20"/>
        <v>4.8635999999999999</v>
      </c>
      <c r="CH54" s="179">
        <f t="shared" si="20"/>
        <v>5.2868547008547004</v>
      </c>
      <c r="CI54" s="179">
        <f t="shared" si="20"/>
        <v>5.2568547008547002</v>
      </c>
      <c r="CJ54" s="179">
        <f t="shared" si="20"/>
        <v>1.8996</v>
      </c>
      <c r="CK54" s="179">
        <f t="shared" si="20"/>
        <v>4.3511999999999995</v>
      </c>
      <c r="CL54" s="179">
        <f t="shared" si="20"/>
        <v>4.8528000000000002</v>
      </c>
      <c r="CM54" s="179">
        <f t="shared" si="20"/>
        <v>4.7843999999999998</v>
      </c>
      <c r="CN54" s="179">
        <f t="shared" si="20"/>
        <v>4.3427999999999995</v>
      </c>
      <c r="CO54" s="179">
        <f t="shared" si="20"/>
        <v>4.3452000000000002</v>
      </c>
      <c r="CP54" s="179">
        <f t="shared" si="20"/>
        <v>4.2239999999999993</v>
      </c>
      <c r="CQ54" s="179">
        <f t="shared" si="20"/>
        <v>4.3727999999999998</v>
      </c>
      <c r="CR54" s="179">
        <f t="shared" si="20"/>
        <v>4.2564000000000002</v>
      </c>
      <c r="CS54" s="179">
        <f t="shared" si="20"/>
        <v>1.3428</v>
      </c>
      <c r="CT54" s="179">
        <f t="shared" si="20"/>
        <v>3.0815999999999999</v>
      </c>
      <c r="CU54" s="179">
        <f t="shared" si="20"/>
        <v>3.4775999999999994</v>
      </c>
      <c r="CV54" s="179">
        <f t="shared" si="20"/>
        <v>3.4991999999999996</v>
      </c>
      <c r="CW54" s="179">
        <f t="shared" si="20"/>
        <v>3.6875999999999998</v>
      </c>
      <c r="CX54" s="179">
        <f t="shared" si="20"/>
        <v>3.2507999999999995</v>
      </c>
      <c r="CY54" s="179">
        <f t="shared" si="20"/>
        <v>3.3287999999999998</v>
      </c>
      <c r="CZ54" s="179">
        <f t="shared" si="20"/>
        <v>1.6151999999999997</v>
      </c>
      <c r="DA54" s="67"/>
      <c r="DB54" s="69"/>
      <c r="DC54" s="67"/>
    </row>
    <row r="55" spans="1:107" s="71" customFormat="1" ht="34.5" customHeight="1" outlineLevel="1" x14ac:dyDescent="0.3">
      <c r="A55" s="66"/>
      <c r="B55" s="212" t="s">
        <v>221</v>
      </c>
      <c r="C55" s="212"/>
      <c r="D55" s="212"/>
      <c r="E55" s="212"/>
      <c r="F55" s="212"/>
      <c r="G55" s="67"/>
      <c r="H55" s="67"/>
      <c r="I55" s="179">
        <f>I56+I57+I58</f>
        <v>3.7177919999999993</v>
      </c>
      <c r="J55" s="179">
        <f t="shared" ref="J55:BU55" si="21">J56+J57+J58</f>
        <v>2.9590079999999994</v>
      </c>
      <c r="K55" s="179">
        <f t="shared" si="21"/>
        <v>3.1674239999999996</v>
      </c>
      <c r="L55" s="180">
        <f t="shared" si="21"/>
        <v>3.5742720000000006</v>
      </c>
      <c r="M55" s="180">
        <f t="shared" si="21"/>
        <v>3.3958079999999988</v>
      </c>
      <c r="N55" s="180">
        <f t="shared" si="21"/>
        <v>3.5143679999999997</v>
      </c>
      <c r="O55" s="180">
        <f t="shared" si="21"/>
        <v>3.3009599999999995</v>
      </c>
      <c r="P55" s="180">
        <f t="shared" si="21"/>
        <v>3.5518079999999994</v>
      </c>
      <c r="Q55" s="180">
        <f t="shared" si="21"/>
        <v>3.3970559999999996</v>
      </c>
      <c r="R55" s="180">
        <f t="shared" si="21"/>
        <v>3.2385599999999997</v>
      </c>
      <c r="S55" s="180">
        <f t="shared" si="21"/>
        <v>3.3221759999999994</v>
      </c>
      <c r="T55" s="180">
        <f t="shared" si="21"/>
        <v>3.6366720000000003</v>
      </c>
      <c r="U55" s="180">
        <f t="shared" si="21"/>
        <v>3.5855039999999998</v>
      </c>
      <c r="V55" s="180">
        <f t="shared" si="21"/>
        <v>3.590495999999999</v>
      </c>
      <c r="W55" s="180">
        <f t="shared" si="21"/>
        <v>2.6969280000000002</v>
      </c>
      <c r="X55" s="180">
        <f t="shared" si="21"/>
        <v>3.6067199999999993</v>
      </c>
      <c r="Y55" s="180">
        <f t="shared" si="21"/>
        <v>3.6578879999999998</v>
      </c>
      <c r="Z55" s="180">
        <f t="shared" si="21"/>
        <v>3.7028159999999999</v>
      </c>
      <c r="AA55" s="180">
        <v>1.8180000000000001</v>
      </c>
      <c r="AB55" s="180">
        <v>1.696</v>
      </c>
      <c r="AC55" s="180">
        <v>1.792</v>
      </c>
      <c r="AD55" s="180">
        <v>1.7330000000000001</v>
      </c>
      <c r="AE55" s="180">
        <v>1.603</v>
      </c>
      <c r="AF55" s="180">
        <v>1.5669999999999999</v>
      </c>
      <c r="AG55" s="180">
        <v>1.488</v>
      </c>
      <c r="AH55" s="180">
        <v>1.579</v>
      </c>
      <c r="AI55" s="180">
        <f t="shared" si="21"/>
        <v>1.561248</v>
      </c>
      <c r="AJ55" s="180">
        <f t="shared" si="21"/>
        <v>1.1568959999999999</v>
      </c>
      <c r="AK55" s="180">
        <f t="shared" si="21"/>
        <v>1.0183679999999999</v>
      </c>
      <c r="AL55" s="180">
        <f t="shared" si="21"/>
        <v>1.1044800000000001</v>
      </c>
      <c r="AM55" s="180">
        <f t="shared" si="21"/>
        <v>3.0101759999999995</v>
      </c>
      <c r="AN55" s="180">
        <f t="shared" si="21"/>
        <v>3.1848960000000002</v>
      </c>
      <c r="AO55" s="180">
        <f t="shared" si="21"/>
        <v>3.0338880000000001</v>
      </c>
      <c r="AP55" s="180">
        <f t="shared" si="21"/>
        <v>3.0663359999999993</v>
      </c>
      <c r="AQ55" s="180">
        <f t="shared" si="21"/>
        <v>3.5318399999999994</v>
      </c>
      <c r="AR55" s="180">
        <f t="shared" si="21"/>
        <v>1.1831039999999999</v>
      </c>
      <c r="AS55" s="180">
        <v>1.9319999999999999</v>
      </c>
      <c r="AT55" s="180">
        <v>2.0619999999999998</v>
      </c>
      <c r="AU55" s="180">
        <v>1.7569999999999999</v>
      </c>
      <c r="AV55" s="180">
        <f t="shared" si="21"/>
        <v>0.91103999999999996</v>
      </c>
      <c r="AW55" s="180">
        <f t="shared" si="21"/>
        <v>1.1618880000000003</v>
      </c>
      <c r="AX55" s="180">
        <v>1.768</v>
      </c>
      <c r="AY55" s="180">
        <f t="shared" si="21"/>
        <v>2.0654399999999997</v>
      </c>
      <c r="AZ55" s="180">
        <f t="shared" si="21"/>
        <v>2.0230079999999995</v>
      </c>
      <c r="BA55" s="180">
        <f t="shared" si="21"/>
        <v>2.2446044444444437</v>
      </c>
      <c r="BB55" s="180">
        <f t="shared" si="21"/>
        <v>3.4806720000000002</v>
      </c>
      <c r="BC55" s="180">
        <f t="shared" si="21"/>
        <v>3.1599360000000001</v>
      </c>
      <c r="BD55" s="180">
        <f t="shared" si="21"/>
        <v>3.0288959999999996</v>
      </c>
      <c r="BE55" s="180">
        <f t="shared" si="21"/>
        <v>3.359615999999999</v>
      </c>
      <c r="BF55" s="180">
        <f t="shared" si="21"/>
        <v>3.721536</v>
      </c>
      <c r="BG55" s="180">
        <f t="shared" si="21"/>
        <v>2.7019199999999999</v>
      </c>
      <c r="BH55" s="180">
        <f t="shared" si="21"/>
        <v>3.1134008888888891</v>
      </c>
      <c r="BI55" s="180">
        <f t="shared" si="21"/>
        <v>3.0850559999999994</v>
      </c>
      <c r="BJ55" s="180">
        <f t="shared" si="21"/>
        <v>3.32592</v>
      </c>
      <c r="BK55" s="180">
        <f t="shared" si="21"/>
        <v>2.8475768888888888</v>
      </c>
      <c r="BL55" s="180">
        <f t="shared" si="21"/>
        <v>3.5505599999999991</v>
      </c>
      <c r="BM55" s="180">
        <f t="shared" si="21"/>
        <v>3.7315199999999988</v>
      </c>
      <c r="BN55" s="180">
        <f t="shared" si="21"/>
        <v>3.5605439999999988</v>
      </c>
      <c r="BO55" s="180">
        <f t="shared" si="21"/>
        <v>3.1399680000000005</v>
      </c>
      <c r="BP55" s="180">
        <f t="shared" si="21"/>
        <v>3.5867519999999997</v>
      </c>
      <c r="BQ55" s="180">
        <f t="shared" si="21"/>
        <v>3.5830079999999995</v>
      </c>
      <c r="BR55" s="180">
        <f t="shared" si="21"/>
        <v>3.5243519999999999</v>
      </c>
      <c r="BS55" s="180">
        <f t="shared" si="21"/>
        <v>3.5256000000000003</v>
      </c>
      <c r="BT55" s="180">
        <f t="shared" si="21"/>
        <v>2.8329600000000004</v>
      </c>
      <c r="BU55" s="180">
        <f t="shared" si="21"/>
        <v>3.7639679999999993</v>
      </c>
      <c r="BV55" s="180">
        <f t="shared" ref="BV55:CZ55" si="22">BV56+BV57+BV58</f>
        <v>3.8513279999999996</v>
      </c>
      <c r="BW55" s="180">
        <f t="shared" si="22"/>
        <v>3.5268479999999993</v>
      </c>
      <c r="BX55" s="180">
        <f t="shared" si="22"/>
        <v>3.0322808888888888</v>
      </c>
      <c r="BY55" s="180">
        <f t="shared" si="22"/>
        <v>3.5430719999999996</v>
      </c>
      <c r="BZ55" s="180">
        <f t="shared" si="22"/>
        <v>2.8604160000000007</v>
      </c>
      <c r="CA55" s="180">
        <f t="shared" si="22"/>
        <v>3.2260800000000001</v>
      </c>
      <c r="CB55" s="180">
        <f t="shared" si="22"/>
        <v>3.2360639999999998</v>
      </c>
      <c r="CC55" s="180">
        <f t="shared" si="22"/>
        <v>3.1961279999999999</v>
      </c>
      <c r="CD55" s="180">
        <f t="shared" si="22"/>
        <v>3.1175039999999998</v>
      </c>
      <c r="CE55" s="180">
        <f t="shared" si="22"/>
        <v>2.998584888888888</v>
      </c>
      <c r="CF55" s="180">
        <f t="shared" si="22"/>
        <v>2.5368248888888889</v>
      </c>
      <c r="CG55" s="180">
        <f t="shared" si="22"/>
        <v>2.4136319999999998</v>
      </c>
      <c r="CH55" s="180">
        <f t="shared" si="22"/>
        <v>2.9249528888888885</v>
      </c>
      <c r="CI55" s="180">
        <f t="shared" si="22"/>
        <v>2.9499128888888886</v>
      </c>
      <c r="CJ55" s="180">
        <f t="shared" si="22"/>
        <v>1.752192</v>
      </c>
      <c r="CK55" s="180">
        <f t="shared" si="22"/>
        <v>3.6029759999999991</v>
      </c>
      <c r="CL55" s="180">
        <f t="shared" si="22"/>
        <v>2.8404480000000003</v>
      </c>
      <c r="CM55" s="180">
        <f t="shared" si="22"/>
        <v>2.6969280000000002</v>
      </c>
      <c r="CN55" s="180">
        <f t="shared" si="22"/>
        <v>3.8226239999999998</v>
      </c>
      <c r="CO55" s="180">
        <f t="shared" si="22"/>
        <v>3.8950079999999998</v>
      </c>
      <c r="CP55" s="180">
        <f t="shared" si="22"/>
        <v>3.6516479999999989</v>
      </c>
      <c r="CQ55" s="180">
        <f t="shared" si="22"/>
        <v>3.9074879999999994</v>
      </c>
      <c r="CR55" s="180">
        <f t="shared" si="22"/>
        <v>3.707808</v>
      </c>
      <c r="CS55" s="180">
        <f t="shared" si="22"/>
        <v>0.75379199999999991</v>
      </c>
      <c r="CT55" s="180">
        <f t="shared" si="22"/>
        <v>2.5559040000000004</v>
      </c>
      <c r="CU55" s="180">
        <f t="shared" si="22"/>
        <v>3.0526079999999998</v>
      </c>
      <c r="CV55" s="180">
        <f t="shared" si="22"/>
        <v>3.1050240000000002</v>
      </c>
      <c r="CW55" s="180">
        <f t="shared" si="22"/>
        <v>3.2061120000000001</v>
      </c>
      <c r="CX55" s="180">
        <f t="shared" si="22"/>
        <v>2.7593279999999996</v>
      </c>
      <c r="CY55" s="180">
        <f t="shared" si="22"/>
        <v>2.6557439999999999</v>
      </c>
      <c r="CZ55" s="180">
        <f t="shared" si="22"/>
        <v>1.3303679999999998</v>
      </c>
      <c r="DA55" s="67"/>
      <c r="DB55" s="69"/>
      <c r="DC55" s="67"/>
    </row>
    <row r="56" spans="1:107" s="71" customFormat="1" ht="18.75" hidden="1" customHeight="1" outlineLevel="1" x14ac:dyDescent="0.3">
      <c r="A56" s="66"/>
      <c r="B56" s="67"/>
      <c r="C56" s="67"/>
      <c r="D56" s="67"/>
      <c r="E56" s="67"/>
      <c r="F56" s="67"/>
      <c r="G56" s="67"/>
      <c r="H56" s="67"/>
      <c r="I56" s="178">
        <f>SUM(I15:I18,I21:I45)-I17-I16</f>
        <v>2.9789999999999996</v>
      </c>
      <c r="J56" s="178">
        <f t="shared" ref="J56:BU56" si="23">SUM(J15:J18,J21:J45)-J17-J16</f>
        <v>2.3709999999999996</v>
      </c>
      <c r="K56" s="178">
        <f t="shared" si="23"/>
        <v>2.5379999999999998</v>
      </c>
      <c r="L56" s="178">
        <f t="shared" si="23"/>
        <v>2.8640000000000003</v>
      </c>
      <c r="M56" s="178">
        <f t="shared" si="23"/>
        <v>2.7209999999999992</v>
      </c>
      <c r="N56" s="178">
        <f t="shared" si="23"/>
        <v>2.8159999999999998</v>
      </c>
      <c r="O56" s="178">
        <f t="shared" si="23"/>
        <v>2.6449999999999996</v>
      </c>
      <c r="P56" s="178">
        <f t="shared" si="23"/>
        <v>2.8459999999999992</v>
      </c>
      <c r="Q56" s="178">
        <f t="shared" si="23"/>
        <v>2.7219999999999995</v>
      </c>
      <c r="R56" s="178">
        <f t="shared" si="23"/>
        <v>2.5949999999999998</v>
      </c>
      <c r="S56" s="178">
        <f t="shared" si="23"/>
        <v>2.6619999999999995</v>
      </c>
      <c r="T56" s="178">
        <f t="shared" si="23"/>
        <v>2.9140000000000001</v>
      </c>
      <c r="U56" s="178">
        <f t="shared" si="23"/>
        <v>2.8729999999999998</v>
      </c>
      <c r="V56" s="178">
        <f t="shared" si="23"/>
        <v>2.8769999999999993</v>
      </c>
      <c r="W56" s="178">
        <f t="shared" si="23"/>
        <v>2.161</v>
      </c>
      <c r="X56" s="178">
        <f t="shared" si="23"/>
        <v>2.8899999999999992</v>
      </c>
      <c r="Y56" s="178">
        <f t="shared" si="23"/>
        <v>2.931</v>
      </c>
      <c r="Z56" s="178">
        <f t="shared" si="23"/>
        <v>2.9670000000000001</v>
      </c>
      <c r="AA56" s="178">
        <f t="shared" si="23"/>
        <v>2.395</v>
      </c>
      <c r="AB56" s="178">
        <f t="shared" si="23"/>
        <v>2.7690000000000001</v>
      </c>
      <c r="AC56" s="178">
        <f t="shared" si="23"/>
        <v>2.7879999999999994</v>
      </c>
      <c r="AD56" s="178">
        <f t="shared" si="23"/>
        <v>2.3359999999999994</v>
      </c>
      <c r="AE56" s="178">
        <f t="shared" si="23"/>
        <v>2.5920000000000001</v>
      </c>
      <c r="AF56" s="178">
        <f t="shared" si="23"/>
        <v>2.0699999999999998</v>
      </c>
      <c r="AG56" s="178">
        <f t="shared" si="23"/>
        <v>2.4179999999999997</v>
      </c>
      <c r="AH56" s="178">
        <f t="shared" si="23"/>
        <v>2.1849999999999996</v>
      </c>
      <c r="AI56" s="178">
        <f t="shared" si="23"/>
        <v>1.2509999999999999</v>
      </c>
      <c r="AJ56" s="178">
        <f t="shared" si="23"/>
        <v>0.92699999999999994</v>
      </c>
      <c r="AK56" s="178">
        <f t="shared" si="23"/>
        <v>0.81599999999999995</v>
      </c>
      <c r="AL56" s="178">
        <f t="shared" si="23"/>
        <v>0.88500000000000001</v>
      </c>
      <c r="AM56" s="178">
        <f t="shared" si="23"/>
        <v>2.4119999999999995</v>
      </c>
      <c r="AN56" s="178">
        <f t="shared" si="23"/>
        <v>2.552</v>
      </c>
      <c r="AO56" s="178">
        <f t="shared" si="23"/>
        <v>2.431</v>
      </c>
      <c r="AP56" s="178">
        <f t="shared" si="23"/>
        <v>2.4569999999999994</v>
      </c>
      <c r="AQ56" s="178">
        <f t="shared" si="23"/>
        <v>2.8299999999999996</v>
      </c>
      <c r="AR56" s="178">
        <f t="shared" si="23"/>
        <v>0.94799999999999995</v>
      </c>
      <c r="AS56" s="178">
        <f t="shared" si="23"/>
        <v>3.0309999999999997</v>
      </c>
      <c r="AT56" s="178">
        <f t="shared" si="23"/>
        <v>3.0749999999999997</v>
      </c>
      <c r="AU56" s="178">
        <f t="shared" si="23"/>
        <v>2.65</v>
      </c>
      <c r="AV56" s="178">
        <f t="shared" si="23"/>
        <v>0.73</v>
      </c>
      <c r="AW56" s="178">
        <f t="shared" si="23"/>
        <v>0.93100000000000005</v>
      </c>
      <c r="AX56" s="178">
        <f t="shared" si="23"/>
        <v>2.6199999999999997</v>
      </c>
      <c r="AY56" s="178">
        <f t="shared" si="23"/>
        <v>1.6549999999999998</v>
      </c>
      <c r="AZ56" s="178">
        <f t="shared" si="23"/>
        <v>1.6209999999999996</v>
      </c>
      <c r="BA56" s="178">
        <f t="shared" si="23"/>
        <v>1.798561253561253</v>
      </c>
      <c r="BB56" s="178">
        <f t="shared" si="23"/>
        <v>2.7890000000000001</v>
      </c>
      <c r="BC56" s="178">
        <f t="shared" si="23"/>
        <v>2.532</v>
      </c>
      <c r="BD56" s="178">
        <f t="shared" si="23"/>
        <v>2.4269999999999996</v>
      </c>
      <c r="BE56" s="178">
        <f t="shared" si="23"/>
        <v>2.6919999999999993</v>
      </c>
      <c r="BF56" s="178">
        <f t="shared" si="23"/>
        <v>2.9820000000000002</v>
      </c>
      <c r="BG56" s="178">
        <f t="shared" si="23"/>
        <v>2.165</v>
      </c>
      <c r="BH56" s="178">
        <f t="shared" si="23"/>
        <v>2.4947122507122508</v>
      </c>
      <c r="BI56" s="178">
        <f t="shared" si="23"/>
        <v>2.4719999999999995</v>
      </c>
      <c r="BJ56" s="178">
        <f t="shared" si="23"/>
        <v>2.665</v>
      </c>
      <c r="BK56" s="178">
        <f t="shared" si="23"/>
        <v>2.2817122507122507</v>
      </c>
      <c r="BL56" s="178">
        <f t="shared" si="23"/>
        <v>2.8449999999999993</v>
      </c>
      <c r="BM56" s="178">
        <f t="shared" si="23"/>
        <v>2.9899999999999989</v>
      </c>
      <c r="BN56" s="178">
        <f t="shared" si="23"/>
        <v>2.8529999999999993</v>
      </c>
      <c r="BO56" s="178">
        <f t="shared" si="23"/>
        <v>2.5160000000000005</v>
      </c>
      <c r="BP56" s="178">
        <f t="shared" si="23"/>
        <v>2.8739999999999997</v>
      </c>
      <c r="BQ56" s="178">
        <f t="shared" si="23"/>
        <v>2.8709999999999996</v>
      </c>
      <c r="BR56" s="178">
        <f t="shared" si="23"/>
        <v>2.8239999999999998</v>
      </c>
      <c r="BS56" s="178">
        <f t="shared" si="23"/>
        <v>2.8250000000000002</v>
      </c>
      <c r="BT56" s="178">
        <f t="shared" si="23"/>
        <v>2.27</v>
      </c>
      <c r="BU56" s="178">
        <f t="shared" si="23"/>
        <v>3.0159999999999996</v>
      </c>
      <c r="BV56" s="178">
        <f t="shared" ref="BV56:CZ56" si="24">SUM(BV15:BV18,BV21:BV45)-BV17-BV16</f>
        <v>3.0859999999999999</v>
      </c>
      <c r="BW56" s="178">
        <f t="shared" si="24"/>
        <v>2.8259999999999996</v>
      </c>
      <c r="BX56" s="178">
        <f t="shared" si="24"/>
        <v>2.4297122507122508</v>
      </c>
      <c r="BY56" s="178">
        <f t="shared" si="24"/>
        <v>2.8389999999999995</v>
      </c>
      <c r="BZ56" s="178">
        <f t="shared" si="24"/>
        <v>2.2920000000000003</v>
      </c>
      <c r="CA56" s="178">
        <f t="shared" si="24"/>
        <v>2.585</v>
      </c>
      <c r="CB56" s="178">
        <f t="shared" si="24"/>
        <v>2.593</v>
      </c>
      <c r="CC56" s="178">
        <f t="shared" si="24"/>
        <v>2.5609999999999999</v>
      </c>
      <c r="CD56" s="178">
        <f t="shared" si="24"/>
        <v>2.4979999999999998</v>
      </c>
      <c r="CE56" s="178">
        <f t="shared" si="24"/>
        <v>2.4027122507122503</v>
      </c>
      <c r="CF56" s="178">
        <f t="shared" si="24"/>
        <v>2.0327122507122506</v>
      </c>
      <c r="CG56" s="178">
        <f t="shared" si="24"/>
        <v>1.9339999999999997</v>
      </c>
      <c r="CH56" s="178">
        <f t="shared" si="24"/>
        <v>2.3437122507122505</v>
      </c>
      <c r="CI56" s="178">
        <f t="shared" si="24"/>
        <v>2.3637122507122506</v>
      </c>
      <c r="CJ56" s="178">
        <f t="shared" si="24"/>
        <v>1.4039999999999999</v>
      </c>
      <c r="CK56" s="178">
        <f t="shared" si="24"/>
        <v>2.8869999999999996</v>
      </c>
      <c r="CL56" s="178">
        <f t="shared" si="24"/>
        <v>2.2760000000000002</v>
      </c>
      <c r="CM56" s="178">
        <f t="shared" si="24"/>
        <v>2.161</v>
      </c>
      <c r="CN56" s="178">
        <f t="shared" si="24"/>
        <v>3.0629999999999997</v>
      </c>
      <c r="CO56" s="178">
        <f t="shared" si="24"/>
        <v>3.121</v>
      </c>
      <c r="CP56" s="178">
        <f t="shared" si="24"/>
        <v>2.9259999999999993</v>
      </c>
      <c r="CQ56" s="178">
        <f t="shared" si="24"/>
        <v>3.1309999999999998</v>
      </c>
      <c r="CR56" s="178">
        <f t="shared" si="24"/>
        <v>2.9710000000000001</v>
      </c>
      <c r="CS56" s="178">
        <f t="shared" si="24"/>
        <v>0.60399999999999998</v>
      </c>
      <c r="CT56" s="178">
        <f t="shared" si="24"/>
        <v>2.048</v>
      </c>
      <c r="CU56" s="178">
        <f t="shared" si="24"/>
        <v>2.4459999999999997</v>
      </c>
      <c r="CV56" s="178">
        <f t="shared" si="24"/>
        <v>2.488</v>
      </c>
      <c r="CW56" s="178">
        <f t="shared" si="24"/>
        <v>2.569</v>
      </c>
      <c r="CX56" s="178">
        <f t="shared" si="24"/>
        <v>2.2109999999999999</v>
      </c>
      <c r="CY56" s="178">
        <f t="shared" si="24"/>
        <v>2.1280000000000001</v>
      </c>
      <c r="CZ56" s="178">
        <f t="shared" si="24"/>
        <v>1.0659999999999998</v>
      </c>
      <c r="DA56" s="67"/>
      <c r="DB56" s="69"/>
      <c r="DC56" s="67"/>
    </row>
    <row r="57" spans="1:107" s="71" customFormat="1" ht="18.75" hidden="1" customHeight="1" outlineLevel="1" x14ac:dyDescent="0.3">
      <c r="A57" s="66"/>
      <c r="B57" s="67"/>
      <c r="C57" s="67"/>
      <c r="D57" s="67"/>
      <c r="E57" s="67"/>
      <c r="F57" s="67"/>
      <c r="G57" s="67"/>
      <c r="H57" s="67"/>
      <c r="I57" s="178">
        <f>I56*0.04</f>
        <v>0.11915999999999999</v>
      </c>
      <c r="J57" s="178">
        <f t="shared" ref="J57:BU57" si="25">J56*0.04</f>
        <v>9.483999999999998E-2</v>
      </c>
      <c r="K57" s="178">
        <f t="shared" si="25"/>
        <v>0.10152</v>
      </c>
      <c r="L57" s="178">
        <f t="shared" si="25"/>
        <v>0.11456000000000001</v>
      </c>
      <c r="M57" s="178">
        <f t="shared" si="25"/>
        <v>0.10883999999999996</v>
      </c>
      <c r="N57" s="178">
        <f t="shared" si="25"/>
        <v>0.11263999999999999</v>
      </c>
      <c r="O57" s="178">
        <f t="shared" si="25"/>
        <v>0.10579999999999999</v>
      </c>
      <c r="P57" s="178">
        <f t="shared" si="25"/>
        <v>0.11383999999999997</v>
      </c>
      <c r="Q57" s="178">
        <f t="shared" si="25"/>
        <v>0.10887999999999998</v>
      </c>
      <c r="R57" s="178">
        <f t="shared" si="25"/>
        <v>0.10379999999999999</v>
      </c>
      <c r="S57" s="178">
        <f t="shared" si="25"/>
        <v>0.10647999999999998</v>
      </c>
      <c r="T57" s="178">
        <f t="shared" si="25"/>
        <v>0.11656000000000001</v>
      </c>
      <c r="U57" s="178">
        <f t="shared" si="25"/>
        <v>0.11491999999999999</v>
      </c>
      <c r="V57" s="178">
        <f t="shared" si="25"/>
        <v>0.11507999999999997</v>
      </c>
      <c r="W57" s="178">
        <f t="shared" si="25"/>
        <v>8.6440000000000003E-2</v>
      </c>
      <c r="X57" s="178">
        <f t="shared" si="25"/>
        <v>0.11559999999999997</v>
      </c>
      <c r="Y57" s="178">
        <f t="shared" si="25"/>
        <v>0.11724000000000001</v>
      </c>
      <c r="Z57" s="178">
        <f t="shared" si="25"/>
        <v>0.11868000000000001</v>
      </c>
      <c r="AA57" s="178">
        <f t="shared" si="25"/>
        <v>9.5799999999999996E-2</v>
      </c>
      <c r="AB57" s="178">
        <f t="shared" si="25"/>
        <v>0.11076000000000001</v>
      </c>
      <c r="AC57" s="178">
        <f t="shared" si="25"/>
        <v>0.11151999999999998</v>
      </c>
      <c r="AD57" s="178">
        <f t="shared" si="25"/>
        <v>9.3439999999999981E-2</v>
      </c>
      <c r="AE57" s="178">
        <f t="shared" si="25"/>
        <v>0.10368000000000001</v>
      </c>
      <c r="AF57" s="178">
        <f t="shared" si="25"/>
        <v>8.2799999999999999E-2</v>
      </c>
      <c r="AG57" s="178">
        <f t="shared" si="25"/>
        <v>9.6719999999999987E-2</v>
      </c>
      <c r="AH57" s="178">
        <f t="shared" si="25"/>
        <v>8.7399999999999992E-2</v>
      </c>
      <c r="AI57" s="178">
        <f t="shared" si="25"/>
        <v>5.0039999999999994E-2</v>
      </c>
      <c r="AJ57" s="178">
        <f t="shared" si="25"/>
        <v>3.7079999999999995E-2</v>
      </c>
      <c r="AK57" s="178">
        <f t="shared" si="25"/>
        <v>3.2639999999999995E-2</v>
      </c>
      <c r="AL57" s="178">
        <f t="shared" si="25"/>
        <v>3.5400000000000001E-2</v>
      </c>
      <c r="AM57" s="178">
        <f t="shared" si="25"/>
        <v>9.6479999999999982E-2</v>
      </c>
      <c r="AN57" s="178">
        <f t="shared" si="25"/>
        <v>0.10208</v>
      </c>
      <c r="AO57" s="178">
        <f t="shared" si="25"/>
        <v>9.7240000000000007E-2</v>
      </c>
      <c r="AP57" s="178">
        <f t="shared" si="25"/>
        <v>9.8279999999999978E-2</v>
      </c>
      <c r="AQ57" s="178">
        <f t="shared" si="25"/>
        <v>0.11319999999999998</v>
      </c>
      <c r="AR57" s="178">
        <f t="shared" si="25"/>
        <v>3.7920000000000002E-2</v>
      </c>
      <c r="AS57" s="178">
        <f t="shared" si="25"/>
        <v>0.12123999999999999</v>
      </c>
      <c r="AT57" s="178">
        <f t="shared" si="25"/>
        <v>0.123</v>
      </c>
      <c r="AU57" s="178">
        <f t="shared" si="25"/>
        <v>0.106</v>
      </c>
      <c r="AV57" s="178">
        <f t="shared" si="25"/>
        <v>2.92E-2</v>
      </c>
      <c r="AW57" s="178">
        <f t="shared" si="25"/>
        <v>3.7240000000000002E-2</v>
      </c>
      <c r="AX57" s="178">
        <f t="shared" si="25"/>
        <v>0.10479999999999999</v>
      </c>
      <c r="AY57" s="178">
        <f t="shared" si="25"/>
        <v>6.6199999999999995E-2</v>
      </c>
      <c r="AZ57" s="178">
        <f t="shared" si="25"/>
        <v>6.4839999999999981E-2</v>
      </c>
      <c r="BA57" s="178">
        <f t="shared" si="25"/>
        <v>7.1942450142450126E-2</v>
      </c>
      <c r="BB57" s="178">
        <f t="shared" si="25"/>
        <v>0.11156000000000001</v>
      </c>
      <c r="BC57" s="178">
        <f t="shared" si="25"/>
        <v>0.10128000000000001</v>
      </c>
      <c r="BD57" s="178">
        <f t="shared" si="25"/>
        <v>9.7079999999999986E-2</v>
      </c>
      <c r="BE57" s="178">
        <f t="shared" si="25"/>
        <v>0.10767999999999997</v>
      </c>
      <c r="BF57" s="178">
        <f t="shared" si="25"/>
        <v>0.11928000000000001</v>
      </c>
      <c r="BG57" s="178">
        <f t="shared" si="25"/>
        <v>8.6599999999999996E-2</v>
      </c>
      <c r="BH57" s="178">
        <f t="shared" si="25"/>
        <v>9.9788490028490037E-2</v>
      </c>
      <c r="BI57" s="178">
        <f t="shared" si="25"/>
        <v>9.8879999999999982E-2</v>
      </c>
      <c r="BJ57" s="178">
        <f t="shared" si="25"/>
        <v>0.1066</v>
      </c>
      <c r="BK57" s="178">
        <f t="shared" si="25"/>
        <v>9.1268490028490024E-2</v>
      </c>
      <c r="BL57" s="178">
        <f t="shared" si="25"/>
        <v>0.11379999999999997</v>
      </c>
      <c r="BM57" s="178">
        <f t="shared" si="25"/>
        <v>0.11959999999999996</v>
      </c>
      <c r="BN57" s="178">
        <f t="shared" si="25"/>
        <v>0.11411999999999997</v>
      </c>
      <c r="BO57" s="178">
        <f t="shared" si="25"/>
        <v>0.10064000000000002</v>
      </c>
      <c r="BP57" s="178">
        <f t="shared" si="25"/>
        <v>0.11495999999999999</v>
      </c>
      <c r="BQ57" s="178">
        <f t="shared" si="25"/>
        <v>0.11483999999999998</v>
      </c>
      <c r="BR57" s="178">
        <f t="shared" si="25"/>
        <v>0.11295999999999999</v>
      </c>
      <c r="BS57" s="178">
        <f t="shared" si="25"/>
        <v>0.113</v>
      </c>
      <c r="BT57" s="178">
        <f t="shared" si="25"/>
        <v>9.0800000000000006E-2</v>
      </c>
      <c r="BU57" s="178">
        <f t="shared" si="25"/>
        <v>0.12063999999999998</v>
      </c>
      <c r="BV57" s="178">
        <f t="shared" ref="BV57:DC57" si="26">BV56*0.04</f>
        <v>0.12343999999999999</v>
      </c>
      <c r="BW57" s="178">
        <f t="shared" si="26"/>
        <v>0.11303999999999999</v>
      </c>
      <c r="BX57" s="178">
        <f t="shared" si="26"/>
        <v>9.7188490028490032E-2</v>
      </c>
      <c r="BY57" s="178">
        <f t="shared" si="26"/>
        <v>0.11355999999999998</v>
      </c>
      <c r="BZ57" s="178">
        <f t="shared" si="26"/>
        <v>9.1680000000000011E-2</v>
      </c>
      <c r="CA57" s="178">
        <f t="shared" si="26"/>
        <v>0.10340000000000001</v>
      </c>
      <c r="CB57" s="178">
        <f t="shared" si="26"/>
        <v>0.10372000000000001</v>
      </c>
      <c r="CC57" s="178">
        <f t="shared" si="26"/>
        <v>0.10244</v>
      </c>
      <c r="CD57" s="178">
        <f t="shared" si="26"/>
        <v>9.9919999999999995E-2</v>
      </c>
      <c r="CE57" s="178">
        <f t="shared" si="26"/>
        <v>9.6108490028490007E-2</v>
      </c>
      <c r="CF57" s="178">
        <f t="shared" si="26"/>
        <v>8.1308490028490027E-2</v>
      </c>
      <c r="CG57" s="178">
        <f t="shared" si="26"/>
        <v>7.7359999999999984E-2</v>
      </c>
      <c r="CH57" s="178">
        <f t="shared" si="26"/>
        <v>9.374849002849002E-2</v>
      </c>
      <c r="CI57" s="178">
        <f t="shared" si="26"/>
        <v>9.4548490028490029E-2</v>
      </c>
      <c r="CJ57" s="178">
        <f t="shared" si="26"/>
        <v>5.6159999999999995E-2</v>
      </c>
      <c r="CK57" s="178">
        <f t="shared" si="26"/>
        <v>0.11547999999999999</v>
      </c>
      <c r="CL57" s="178">
        <f t="shared" si="26"/>
        <v>9.104000000000001E-2</v>
      </c>
      <c r="CM57" s="178">
        <f t="shared" si="26"/>
        <v>8.6440000000000003E-2</v>
      </c>
      <c r="CN57" s="178">
        <f t="shared" si="26"/>
        <v>0.12251999999999999</v>
      </c>
      <c r="CO57" s="178">
        <f t="shared" si="26"/>
        <v>0.12484000000000001</v>
      </c>
      <c r="CP57" s="178">
        <f t="shared" si="26"/>
        <v>0.11703999999999998</v>
      </c>
      <c r="CQ57" s="178">
        <f t="shared" si="26"/>
        <v>0.12523999999999999</v>
      </c>
      <c r="CR57" s="178">
        <f t="shared" si="26"/>
        <v>0.11884</v>
      </c>
      <c r="CS57" s="178">
        <f t="shared" si="26"/>
        <v>2.4160000000000001E-2</v>
      </c>
      <c r="CT57" s="178">
        <f t="shared" si="26"/>
        <v>8.1920000000000007E-2</v>
      </c>
      <c r="CU57" s="178">
        <f t="shared" si="26"/>
        <v>9.7839999999999996E-2</v>
      </c>
      <c r="CV57" s="178">
        <f t="shared" si="26"/>
        <v>9.9519999999999997E-2</v>
      </c>
      <c r="CW57" s="178">
        <f t="shared" si="26"/>
        <v>0.10276</v>
      </c>
      <c r="CX57" s="178">
        <f t="shared" si="26"/>
        <v>8.8439999999999991E-2</v>
      </c>
      <c r="CY57" s="178">
        <f t="shared" si="26"/>
        <v>8.5120000000000001E-2</v>
      </c>
      <c r="CZ57" s="178">
        <f t="shared" si="26"/>
        <v>4.2639999999999997E-2</v>
      </c>
      <c r="DA57" s="178">
        <f t="shared" si="26"/>
        <v>0</v>
      </c>
      <c r="DB57" s="178">
        <f t="shared" si="26"/>
        <v>0</v>
      </c>
      <c r="DC57" s="178">
        <f t="shared" si="26"/>
        <v>0</v>
      </c>
    </row>
    <row r="58" spans="1:107" s="71" customFormat="1" ht="18.75" hidden="1" customHeight="1" outlineLevel="1" x14ac:dyDescent="0.3">
      <c r="A58" s="66"/>
      <c r="B58" s="67"/>
      <c r="C58" s="67"/>
      <c r="D58" s="67"/>
      <c r="E58" s="67"/>
      <c r="F58" s="67"/>
      <c r="G58" s="67"/>
      <c r="H58" s="67"/>
      <c r="I58" s="178">
        <f>I57*0.2+I56*0.2</f>
        <v>0.61963199999999996</v>
      </c>
      <c r="J58" s="178">
        <f t="shared" ref="J58:BU58" si="27">J57*0.2+J56*0.2</f>
        <v>0.49316799999999994</v>
      </c>
      <c r="K58" s="178">
        <f t="shared" si="27"/>
        <v>0.52790399999999993</v>
      </c>
      <c r="L58" s="178">
        <f t="shared" si="27"/>
        <v>0.59571200000000013</v>
      </c>
      <c r="M58" s="178">
        <f t="shared" si="27"/>
        <v>0.56596799999999992</v>
      </c>
      <c r="N58" s="178">
        <f t="shared" si="27"/>
        <v>0.58572800000000003</v>
      </c>
      <c r="O58" s="178">
        <f t="shared" si="27"/>
        <v>0.55015999999999987</v>
      </c>
      <c r="P58" s="178">
        <f t="shared" si="27"/>
        <v>0.59196799999999983</v>
      </c>
      <c r="Q58" s="178">
        <f t="shared" si="27"/>
        <v>0.5661759999999999</v>
      </c>
      <c r="R58" s="178">
        <f t="shared" si="27"/>
        <v>0.53976000000000002</v>
      </c>
      <c r="S58" s="178">
        <f t="shared" si="27"/>
        <v>0.55369599999999985</v>
      </c>
      <c r="T58" s="178">
        <f t="shared" si="27"/>
        <v>0.6061120000000001</v>
      </c>
      <c r="U58" s="178">
        <f t="shared" si="27"/>
        <v>0.597584</v>
      </c>
      <c r="V58" s="178">
        <f t="shared" si="27"/>
        <v>0.59841599999999995</v>
      </c>
      <c r="W58" s="178">
        <f t="shared" si="27"/>
        <v>0.44948800000000005</v>
      </c>
      <c r="X58" s="178">
        <f t="shared" si="27"/>
        <v>0.60111999999999988</v>
      </c>
      <c r="Y58" s="178">
        <f t="shared" si="27"/>
        <v>0.60964800000000008</v>
      </c>
      <c r="Z58" s="178">
        <f t="shared" si="27"/>
        <v>0.61713600000000002</v>
      </c>
      <c r="AA58" s="178">
        <f t="shared" si="27"/>
        <v>0.49816000000000005</v>
      </c>
      <c r="AB58" s="178">
        <f t="shared" si="27"/>
        <v>0.57595200000000002</v>
      </c>
      <c r="AC58" s="178">
        <f t="shared" si="27"/>
        <v>0.57990399999999986</v>
      </c>
      <c r="AD58" s="178">
        <f t="shared" si="27"/>
        <v>0.48588799999999988</v>
      </c>
      <c r="AE58" s="178">
        <f t="shared" si="27"/>
        <v>0.53913600000000006</v>
      </c>
      <c r="AF58" s="178">
        <f t="shared" si="27"/>
        <v>0.43056</v>
      </c>
      <c r="AG58" s="178">
        <f t="shared" si="27"/>
        <v>0.50294399999999995</v>
      </c>
      <c r="AH58" s="178">
        <f t="shared" si="27"/>
        <v>0.45447999999999994</v>
      </c>
      <c r="AI58" s="178">
        <f t="shared" si="27"/>
        <v>0.26020799999999999</v>
      </c>
      <c r="AJ58" s="178">
        <f t="shared" si="27"/>
        <v>0.19281600000000002</v>
      </c>
      <c r="AK58" s="178">
        <f t="shared" si="27"/>
        <v>0.16972800000000002</v>
      </c>
      <c r="AL58" s="178">
        <f t="shared" si="27"/>
        <v>0.18408000000000002</v>
      </c>
      <c r="AM58" s="178">
        <f t="shared" si="27"/>
        <v>0.50169599999999992</v>
      </c>
      <c r="AN58" s="178">
        <f t="shared" si="27"/>
        <v>0.53081600000000007</v>
      </c>
      <c r="AO58" s="178">
        <f t="shared" si="27"/>
        <v>0.50564799999999999</v>
      </c>
      <c r="AP58" s="178">
        <f t="shared" si="27"/>
        <v>0.51105599999999984</v>
      </c>
      <c r="AQ58" s="178">
        <f t="shared" si="27"/>
        <v>0.58863999999999994</v>
      </c>
      <c r="AR58" s="178">
        <f t="shared" si="27"/>
        <v>0.197184</v>
      </c>
      <c r="AS58" s="178">
        <f t="shared" si="27"/>
        <v>0.63044800000000001</v>
      </c>
      <c r="AT58" s="178">
        <f t="shared" si="27"/>
        <v>0.63959999999999995</v>
      </c>
      <c r="AU58" s="178">
        <f t="shared" si="27"/>
        <v>0.55120000000000002</v>
      </c>
      <c r="AV58" s="178">
        <f t="shared" si="27"/>
        <v>0.15184</v>
      </c>
      <c r="AW58" s="178">
        <f t="shared" si="27"/>
        <v>0.19364800000000004</v>
      </c>
      <c r="AX58" s="178">
        <f t="shared" si="27"/>
        <v>0.54495999999999989</v>
      </c>
      <c r="AY58" s="178">
        <f t="shared" si="27"/>
        <v>0.34423999999999993</v>
      </c>
      <c r="AZ58" s="178">
        <f t="shared" si="27"/>
        <v>0.33716799999999991</v>
      </c>
      <c r="BA58" s="178">
        <f t="shared" si="27"/>
        <v>0.37410074074074062</v>
      </c>
      <c r="BB58" s="178">
        <f t="shared" si="27"/>
        <v>0.58011200000000007</v>
      </c>
      <c r="BC58" s="178">
        <f t="shared" si="27"/>
        <v>0.52665600000000012</v>
      </c>
      <c r="BD58" s="178">
        <f t="shared" si="27"/>
        <v>0.50481599999999993</v>
      </c>
      <c r="BE58" s="178">
        <f t="shared" si="27"/>
        <v>0.55993599999999988</v>
      </c>
      <c r="BF58" s="178">
        <f t="shared" si="27"/>
        <v>0.62025600000000003</v>
      </c>
      <c r="BG58" s="178">
        <f t="shared" si="27"/>
        <v>0.45032000000000005</v>
      </c>
      <c r="BH58" s="178">
        <f t="shared" si="27"/>
        <v>0.51890014814814822</v>
      </c>
      <c r="BI58" s="178">
        <f t="shared" si="27"/>
        <v>0.51417599999999997</v>
      </c>
      <c r="BJ58" s="178">
        <f t="shared" si="27"/>
        <v>0.55432000000000003</v>
      </c>
      <c r="BK58" s="178">
        <f t="shared" si="27"/>
        <v>0.47459614814814816</v>
      </c>
      <c r="BL58" s="178">
        <f t="shared" si="27"/>
        <v>0.59175999999999984</v>
      </c>
      <c r="BM58" s="178">
        <f t="shared" si="27"/>
        <v>0.6219199999999997</v>
      </c>
      <c r="BN58" s="178">
        <f t="shared" si="27"/>
        <v>0.59342399999999984</v>
      </c>
      <c r="BO58" s="178">
        <f t="shared" si="27"/>
        <v>0.52332800000000013</v>
      </c>
      <c r="BP58" s="178">
        <f t="shared" si="27"/>
        <v>0.59779199999999999</v>
      </c>
      <c r="BQ58" s="178">
        <f t="shared" si="27"/>
        <v>0.59716799999999992</v>
      </c>
      <c r="BR58" s="178">
        <f t="shared" si="27"/>
        <v>0.58739199999999991</v>
      </c>
      <c r="BS58" s="178">
        <f t="shared" si="27"/>
        <v>0.58760000000000001</v>
      </c>
      <c r="BT58" s="178">
        <f t="shared" si="27"/>
        <v>0.47216000000000002</v>
      </c>
      <c r="BU58" s="178">
        <f t="shared" si="27"/>
        <v>0.627328</v>
      </c>
      <c r="BV58" s="178">
        <f t="shared" ref="BV58:CZ58" si="28">BV57*0.2+BV56*0.2</f>
        <v>0.64188800000000001</v>
      </c>
      <c r="BW58" s="178">
        <f t="shared" si="28"/>
        <v>0.58780799999999989</v>
      </c>
      <c r="BX58" s="178">
        <f t="shared" si="28"/>
        <v>0.50538014814814824</v>
      </c>
      <c r="BY58" s="178">
        <f t="shared" si="28"/>
        <v>0.59051199999999993</v>
      </c>
      <c r="BZ58" s="178">
        <f t="shared" si="28"/>
        <v>0.4767360000000001</v>
      </c>
      <c r="CA58" s="178">
        <f t="shared" si="28"/>
        <v>0.53768000000000005</v>
      </c>
      <c r="CB58" s="178">
        <f t="shared" si="28"/>
        <v>0.53934400000000005</v>
      </c>
      <c r="CC58" s="178">
        <f t="shared" si="28"/>
        <v>0.53268799999999994</v>
      </c>
      <c r="CD58" s="178">
        <f t="shared" si="28"/>
        <v>0.51958400000000005</v>
      </c>
      <c r="CE58" s="178">
        <f t="shared" si="28"/>
        <v>0.49976414814814807</v>
      </c>
      <c r="CF58" s="178">
        <f t="shared" si="28"/>
        <v>0.42280414814814815</v>
      </c>
      <c r="CG58" s="178">
        <f t="shared" si="28"/>
        <v>0.40227199999999996</v>
      </c>
      <c r="CH58" s="178">
        <f t="shared" si="28"/>
        <v>0.48749214814814812</v>
      </c>
      <c r="CI58" s="178">
        <f t="shared" si="28"/>
        <v>0.49165214814814817</v>
      </c>
      <c r="CJ58" s="178">
        <f t="shared" si="28"/>
        <v>0.29203200000000001</v>
      </c>
      <c r="CK58" s="178">
        <f t="shared" si="28"/>
        <v>0.60049599999999992</v>
      </c>
      <c r="CL58" s="178">
        <f t="shared" si="28"/>
        <v>0.47340800000000005</v>
      </c>
      <c r="CM58" s="178">
        <f t="shared" si="28"/>
        <v>0.44948800000000005</v>
      </c>
      <c r="CN58" s="178">
        <f t="shared" si="28"/>
        <v>0.637104</v>
      </c>
      <c r="CO58" s="178">
        <f t="shared" si="28"/>
        <v>0.64916800000000008</v>
      </c>
      <c r="CP58" s="178">
        <f t="shared" si="28"/>
        <v>0.60860799999999982</v>
      </c>
      <c r="CQ58" s="178">
        <f t="shared" si="28"/>
        <v>0.65124799999999994</v>
      </c>
      <c r="CR58" s="178">
        <f t="shared" si="28"/>
        <v>0.61796800000000007</v>
      </c>
      <c r="CS58" s="178">
        <f t="shared" si="28"/>
        <v>0.12563199999999999</v>
      </c>
      <c r="CT58" s="178">
        <f t="shared" si="28"/>
        <v>0.42598400000000003</v>
      </c>
      <c r="CU58" s="178">
        <f t="shared" si="28"/>
        <v>0.508768</v>
      </c>
      <c r="CV58" s="178">
        <f t="shared" si="28"/>
        <v>0.51750400000000008</v>
      </c>
      <c r="CW58" s="178">
        <f t="shared" si="28"/>
        <v>0.53435200000000005</v>
      </c>
      <c r="CX58" s="178">
        <f t="shared" si="28"/>
        <v>0.45988799999999996</v>
      </c>
      <c r="CY58" s="178">
        <f t="shared" si="28"/>
        <v>0.44262400000000002</v>
      </c>
      <c r="CZ58" s="178">
        <f t="shared" si="28"/>
        <v>0.22172799999999998</v>
      </c>
      <c r="DA58" s="67"/>
      <c r="DB58" s="69"/>
      <c r="DC58" s="67"/>
    </row>
    <row r="59" spans="1:107" s="71" customFormat="1" ht="39" customHeight="1" outlineLevel="1" x14ac:dyDescent="0.3">
      <c r="A59" s="66"/>
      <c r="B59" s="212" t="s">
        <v>222</v>
      </c>
      <c r="C59" s="212"/>
      <c r="D59" s="212"/>
      <c r="E59" s="212"/>
      <c r="F59" s="212"/>
      <c r="G59" s="67"/>
      <c r="H59" s="67"/>
      <c r="I59" s="179">
        <f>I60+I61+I62</f>
        <v>3.8887679999999993</v>
      </c>
      <c r="J59" s="179">
        <f t="shared" ref="J59:BU59" si="29">J60+J61+J62</f>
        <v>3.4369919999999996</v>
      </c>
      <c r="K59" s="179">
        <f t="shared" si="29"/>
        <v>3.424512</v>
      </c>
      <c r="L59" s="180">
        <f t="shared" si="29"/>
        <v>3.8575680000000001</v>
      </c>
      <c r="M59" s="180">
        <f t="shared" si="29"/>
        <v>3.5393279999999994</v>
      </c>
      <c r="N59" s="180">
        <f t="shared" si="29"/>
        <v>3.6915839999999998</v>
      </c>
      <c r="O59" s="180">
        <f t="shared" si="29"/>
        <v>3.490656</v>
      </c>
      <c r="P59" s="180">
        <f t="shared" si="29"/>
        <v>3.8263679999999995</v>
      </c>
      <c r="Q59" s="180">
        <f t="shared" si="29"/>
        <v>3.7390079999999992</v>
      </c>
      <c r="R59" s="180">
        <f t="shared" si="29"/>
        <v>3.5480639999999992</v>
      </c>
      <c r="S59" s="180">
        <f t="shared" si="29"/>
        <v>3.6391679999999993</v>
      </c>
      <c r="T59" s="180">
        <f t="shared" si="29"/>
        <v>3.8138880000000004</v>
      </c>
      <c r="U59" s="180">
        <f t="shared" si="29"/>
        <v>3.8351040000000003</v>
      </c>
      <c r="V59" s="180">
        <f t="shared" si="29"/>
        <v>3.8201279999999995</v>
      </c>
      <c r="W59" s="180">
        <f t="shared" si="29"/>
        <v>3.2036160000000002</v>
      </c>
      <c r="X59" s="180">
        <f t="shared" si="29"/>
        <v>3.8051519999999988</v>
      </c>
      <c r="Y59" s="180">
        <f t="shared" si="29"/>
        <v>3.9524159999999995</v>
      </c>
      <c r="Z59" s="180">
        <f t="shared" si="29"/>
        <v>3.9262079999999999</v>
      </c>
      <c r="AA59" s="180">
        <f t="shared" si="29"/>
        <v>3.3895680000000001</v>
      </c>
      <c r="AB59" s="180">
        <f t="shared" si="29"/>
        <v>3.904992</v>
      </c>
      <c r="AC59" s="180">
        <f t="shared" si="29"/>
        <v>3.8912639999999992</v>
      </c>
      <c r="AD59" s="180">
        <f t="shared" si="29"/>
        <v>3.3908159999999996</v>
      </c>
      <c r="AE59" s="180">
        <f t="shared" si="29"/>
        <v>3.6940799999999996</v>
      </c>
      <c r="AF59" s="180">
        <f t="shared" si="29"/>
        <v>3.0026879999999996</v>
      </c>
      <c r="AG59" s="180">
        <f t="shared" si="29"/>
        <v>3.4794239999999999</v>
      </c>
      <c r="AH59" s="180">
        <f t="shared" si="29"/>
        <v>3.2136</v>
      </c>
      <c r="AI59" s="180">
        <f t="shared" si="29"/>
        <v>1.561248</v>
      </c>
      <c r="AJ59" s="180">
        <f t="shared" si="29"/>
        <v>1.1568959999999999</v>
      </c>
      <c r="AK59" s="180">
        <f t="shared" si="29"/>
        <v>1.0183679999999999</v>
      </c>
      <c r="AL59" s="180">
        <f t="shared" si="29"/>
        <v>1.1044800000000001</v>
      </c>
      <c r="AM59" s="180">
        <f t="shared" si="29"/>
        <v>3.2697599999999998</v>
      </c>
      <c r="AN59" s="180">
        <f t="shared" si="29"/>
        <v>3.3621119999999998</v>
      </c>
      <c r="AO59" s="180">
        <f t="shared" si="29"/>
        <v>3.1911359999999998</v>
      </c>
      <c r="AP59" s="180">
        <f t="shared" si="29"/>
        <v>3.3483839999999994</v>
      </c>
      <c r="AQ59" s="180">
        <f t="shared" si="29"/>
        <v>3.7851839999999992</v>
      </c>
      <c r="AR59" s="180">
        <f t="shared" si="29"/>
        <v>1.1831039999999999</v>
      </c>
      <c r="AS59" s="180">
        <f t="shared" si="29"/>
        <v>3.7826879999999994</v>
      </c>
      <c r="AT59" s="180">
        <f t="shared" si="29"/>
        <v>3.9686399999999997</v>
      </c>
      <c r="AU59" s="180">
        <f t="shared" si="29"/>
        <v>3.3071999999999999</v>
      </c>
      <c r="AV59" s="180">
        <f t="shared" si="29"/>
        <v>0.91103999999999996</v>
      </c>
      <c r="AW59" s="180">
        <f t="shared" si="29"/>
        <v>1.1618880000000003</v>
      </c>
      <c r="AX59" s="180">
        <f t="shared" si="29"/>
        <v>3.3346559999999994</v>
      </c>
      <c r="AY59" s="180">
        <f t="shared" si="29"/>
        <v>2.5147199999999996</v>
      </c>
      <c r="AZ59" s="180">
        <f t="shared" si="29"/>
        <v>2.5159679999999991</v>
      </c>
      <c r="BA59" s="180">
        <f t="shared" si="29"/>
        <v>2.6951324444444436</v>
      </c>
      <c r="BB59" s="180">
        <f t="shared" si="29"/>
        <v>3.9399360000000003</v>
      </c>
      <c r="BC59" s="180">
        <f t="shared" si="29"/>
        <v>3.6641280000000003</v>
      </c>
      <c r="BD59" s="180">
        <f t="shared" si="29"/>
        <v>3.2348159999999995</v>
      </c>
      <c r="BE59" s="180">
        <f t="shared" si="29"/>
        <v>3.6204479999999992</v>
      </c>
      <c r="BF59" s="180">
        <f t="shared" si="29"/>
        <v>3.9723840000000004</v>
      </c>
      <c r="BG59" s="180">
        <f t="shared" si="29"/>
        <v>3.3858240000000004</v>
      </c>
      <c r="BH59" s="180">
        <f t="shared" si="29"/>
        <v>3.7898168888888888</v>
      </c>
      <c r="BI59" s="180">
        <f t="shared" si="29"/>
        <v>3.3958079999999993</v>
      </c>
      <c r="BJ59" s="180">
        <f t="shared" si="29"/>
        <v>3.5979840000000003</v>
      </c>
      <c r="BK59" s="180">
        <f t="shared" si="29"/>
        <v>3.1770488888888888</v>
      </c>
      <c r="BL59" s="180">
        <f t="shared" si="29"/>
        <v>3.8014079999999995</v>
      </c>
      <c r="BM59" s="180">
        <f t="shared" si="29"/>
        <v>3.966143999999999</v>
      </c>
      <c r="BN59" s="180">
        <f t="shared" si="29"/>
        <v>3.8101439999999993</v>
      </c>
      <c r="BO59" s="180">
        <f t="shared" si="29"/>
        <v>3.4270080000000007</v>
      </c>
      <c r="BP59" s="180">
        <f t="shared" si="29"/>
        <v>3.8825279999999998</v>
      </c>
      <c r="BQ59" s="180">
        <f t="shared" si="29"/>
        <v>3.781439999999999</v>
      </c>
      <c r="BR59" s="180">
        <f t="shared" si="29"/>
        <v>3.997344</v>
      </c>
      <c r="BS59" s="180">
        <f t="shared" si="29"/>
        <v>3.6990720000000001</v>
      </c>
      <c r="BT59" s="180">
        <f t="shared" si="29"/>
        <v>2.9852160000000003</v>
      </c>
      <c r="BU59" s="180">
        <f t="shared" si="29"/>
        <v>3.9861119999999994</v>
      </c>
      <c r="BV59" s="180">
        <f t="shared" ref="BV59:CZ59" si="30">BV60+BV61+BV62</f>
        <v>4.0759680000000005</v>
      </c>
      <c r="BW59" s="180">
        <f t="shared" si="30"/>
        <v>3.7302719999999994</v>
      </c>
      <c r="BX59" s="180">
        <f t="shared" si="30"/>
        <v>3.2943608888888893</v>
      </c>
      <c r="BY59" s="180">
        <f t="shared" si="30"/>
        <v>3.8375999999999992</v>
      </c>
      <c r="BZ59" s="180">
        <f t="shared" si="30"/>
        <v>3.0600960000000006</v>
      </c>
      <c r="CA59" s="180">
        <f t="shared" si="30"/>
        <v>3.4557120000000001</v>
      </c>
      <c r="CB59" s="180">
        <f t="shared" si="30"/>
        <v>3.4407360000000002</v>
      </c>
      <c r="CC59" s="180">
        <f t="shared" si="30"/>
        <v>3.6703679999999999</v>
      </c>
      <c r="CD59" s="180">
        <f t="shared" si="30"/>
        <v>3.5792640000000002</v>
      </c>
      <c r="CE59" s="180">
        <f t="shared" si="30"/>
        <v>3.4590968888888889</v>
      </c>
      <c r="CF59" s="180">
        <f t="shared" si="30"/>
        <v>2.9336888888888888</v>
      </c>
      <c r="CG59" s="180">
        <f t="shared" si="30"/>
        <v>2.8055039999999996</v>
      </c>
      <c r="CH59" s="180">
        <f t="shared" si="30"/>
        <v>3.3430328888888887</v>
      </c>
      <c r="CI59" s="180">
        <f t="shared" si="30"/>
        <v>3.3268088888888885</v>
      </c>
      <c r="CJ59" s="180">
        <f t="shared" si="30"/>
        <v>1.752192</v>
      </c>
      <c r="CK59" s="180">
        <f t="shared" si="30"/>
        <v>3.8825279999999998</v>
      </c>
      <c r="CL59" s="180">
        <f t="shared" si="30"/>
        <v>3.3895680000000001</v>
      </c>
      <c r="CM59" s="180">
        <f t="shared" si="30"/>
        <v>3.246048</v>
      </c>
      <c r="CN59" s="180">
        <f t="shared" si="30"/>
        <v>4.0697279999999996</v>
      </c>
      <c r="CO59" s="180">
        <f t="shared" si="30"/>
        <v>4.1446079999999998</v>
      </c>
      <c r="CP59" s="180">
        <f t="shared" si="30"/>
        <v>3.9012479999999994</v>
      </c>
      <c r="CQ59" s="180">
        <f t="shared" si="30"/>
        <v>4.1246399999999994</v>
      </c>
      <c r="CR59" s="180">
        <f t="shared" si="30"/>
        <v>3.9736320000000003</v>
      </c>
      <c r="CS59" s="180">
        <f t="shared" si="30"/>
        <v>0.75379199999999991</v>
      </c>
      <c r="CT59" s="180">
        <f t="shared" si="30"/>
        <v>2.5559040000000004</v>
      </c>
      <c r="CU59" s="180">
        <f t="shared" si="30"/>
        <v>3.0526079999999998</v>
      </c>
      <c r="CV59" s="180">
        <f t="shared" si="30"/>
        <v>3.1050240000000002</v>
      </c>
      <c r="CW59" s="180">
        <f t="shared" si="30"/>
        <v>3.2061120000000001</v>
      </c>
      <c r="CX59" s="180">
        <f t="shared" si="30"/>
        <v>2.7593279999999996</v>
      </c>
      <c r="CY59" s="180">
        <f t="shared" si="30"/>
        <v>2.6557439999999999</v>
      </c>
      <c r="CZ59" s="180">
        <f t="shared" si="30"/>
        <v>1.3303679999999998</v>
      </c>
      <c r="DA59" s="67"/>
      <c r="DB59" s="69"/>
      <c r="DC59" s="67"/>
    </row>
    <row r="60" spans="1:107" s="71" customFormat="1" ht="18.75" hidden="1" customHeight="1" outlineLevel="1" x14ac:dyDescent="0.35">
      <c r="A60" s="66"/>
      <c r="B60" s="67"/>
      <c r="C60" s="67"/>
      <c r="D60" s="67"/>
      <c r="E60" s="67"/>
      <c r="F60" s="67"/>
      <c r="G60" s="67"/>
      <c r="H60" s="67"/>
      <c r="I60" s="68">
        <f>SUM(I15:I18,I21:I45)-I17</f>
        <v>3.1159999999999997</v>
      </c>
      <c r="J60" s="68">
        <f t="shared" ref="J60:BU60" si="31">SUM(J15:J18,J21:J45)-J17</f>
        <v>2.7539999999999996</v>
      </c>
      <c r="K60" s="68">
        <f t="shared" si="31"/>
        <v>2.7439999999999998</v>
      </c>
      <c r="L60" s="68">
        <f t="shared" si="31"/>
        <v>3.0910000000000002</v>
      </c>
      <c r="M60" s="68">
        <f t="shared" si="31"/>
        <v>2.8359999999999994</v>
      </c>
      <c r="N60" s="68">
        <f t="shared" si="31"/>
        <v>2.9579999999999997</v>
      </c>
      <c r="O60" s="68">
        <f t="shared" si="31"/>
        <v>2.7969999999999997</v>
      </c>
      <c r="P60" s="68">
        <f t="shared" si="31"/>
        <v>3.0659999999999994</v>
      </c>
      <c r="Q60" s="68">
        <f t="shared" si="31"/>
        <v>2.9959999999999996</v>
      </c>
      <c r="R60" s="68">
        <f t="shared" si="31"/>
        <v>2.8429999999999995</v>
      </c>
      <c r="S60" s="68">
        <f t="shared" si="31"/>
        <v>2.9159999999999995</v>
      </c>
      <c r="T60" s="68">
        <f t="shared" si="31"/>
        <v>3.056</v>
      </c>
      <c r="U60" s="68">
        <f t="shared" si="31"/>
        <v>3.073</v>
      </c>
      <c r="V60" s="68">
        <f t="shared" si="31"/>
        <v>3.0609999999999995</v>
      </c>
      <c r="W60" s="68">
        <f t="shared" si="31"/>
        <v>2.5670000000000002</v>
      </c>
      <c r="X60" s="68">
        <f t="shared" si="31"/>
        <v>3.048999999999999</v>
      </c>
      <c r="Y60" s="68">
        <f t="shared" si="31"/>
        <v>3.1669999999999998</v>
      </c>
      <c r="Z60" s="68">
        <f t="shared" si="31"/>
        <v>3.1459999999999999</v>
      </c>
      <c r="AA60" s="68">
        <f t="shared" si="31"/>
        <v>2.7160000000000002</v>
      </c>
      <c r="AB60" s="68">
        <f t="shared" si="31"/>
        <v>3.129</v>
      </c>
      <c r="AC60" s="68">
        <f t="shared" si="31"/>
        <v>3.1179999999999994</v>
      </c>
      <c r="AD60" s="68">
        <f t="shared" si="31"/>
        <v>2.7169999999999996</v>
      </c>
      <c r="AE60" s="68">
        <f t="shared" si="31"/>
        <v>2.96</v>
      </c>
      <c r="AF60" s="68">
        <f t="shared" si="31"/>
        <v>2.4059999999999997</v>
      </c>
      <c r="AG60" s="68">
        <f t="shared" si="31"/>
        <v>2.7879999999999998</v>
      </c>
      <c r="AH60" s="68">
        <f t="shared" si="31"/>
        <v>2.5749999999999997</v>
      </c>
      <c r="AI60" s="68">
        <f t="shared" si="31"/>
        <v>1.2509999999999999</v>
      </c>
      <c r="AJ60" s="68">
        <f t="shared" si="31"/>
        <v>0.92699999999999994</v>
      </c>
      <c r="AK60" s="68">
        <f t="shared" si="31"/>
        <v>0.81599999999999995</v>
      </c>
      <c r="AL60" s="68">
        <f t="shared" si="31"/>
        <v>0.88500000000000001</v>
      </c>
      <c r="AM60" s="68">
        <f t="shared" si="31"/>
        <v>2.6199999999999997</v>
      </c>
      <c r="AN60" s="68">
        <f t="shared" si="31"/>
        <v>2.694</v>
      </c>
      <c r="AO60" s="68">
        <f t="shared" si="31"/>
        <v>2.5569999999999999</v>
      </c>
      <c r="AP60" s="68">
        <f t="shared" si="31"/>
        <v>2.6829999999999994</v>
      </c>
      <c r="AQ60" s="68">
        <f t="shared" si="31"/>
        <v>3.0329999999999995</v>
      </c>
      <c r="AR60" s="68">
        <f t="shared" si="31"/>
        <v>0.94799999999999995</v>
      </c>
      <c r="AS60" s="68">
        <f t="shared" si="31"/>
        <v>3.0309999999999997</v>
      </c>
      <c r="AT60" s="68">
        <f t="shared" si="31"/>
        <v>3.1799999999999997</v>
      </c>
      <c r="AU60" s="68">
        <f t="shared" si="31"/>
        <v>2.65</v>
      </c>
      <c r="AV60" s="68">
        <f t="shared" si="31"/>
        <v>0.73</v>
      </c>
      <c r="AW60" s="68">
        <f t="shared" si="31"/>
        <v>0.93100000000000005</v>
      </c>
      <c r="AX60" s="68">
        <f t="shared" si="31"/>
        <v>2.6719999999999997</v>
      </c>
      <c r="AY60" s="68">
        <f t="shared" si="31"/>
        <v>2.0149999999999997</v>
      </c>
      <c r="AZ60" s="68">
        <f t="shared" si="31"/>
        <v>2.0159999999999996</v>
      </c>
      <c r="BA60" s="68">
        <f t="shared" si="31"/>
        <v>2.1595612535612529</v>
      </c>
      <c r="BB60" s="68">
        <f t="shared" si="31"/>
        <v>3.157</v>
      </c>
      <c r="BC60" s="68">
        <f t="shared" si="31"/>
        <v>2.9359999999999999</v>
      </c>
      <c r="BD60" s="68">
        <f t="shared" si="31"/>
        <v>2.5919999999999996</v>
      </c>
      <c r="BE60" s="68">
        <f t="shared" si="31"/>
        <v>2.9009999999999994</v>
      </c>
      <c r="BF60" s="68">
        <f t="shared" si="31"/>
        <v>3.1830000000000003</v>
      </c>
      <c r="BG60" s="68">
        <f t="shared" si="31"/>
        <v>2.7130000000000001</v>
      </c>
      <c r="BH60" s="68">
        <f t="shared" si="31"/>
        <v>3.0367122507122506</v>
      </c>
      <c r="BI60" s="68">
        <f t="shared" si="31"/>
        <v>2.7209999999999996</v>
      </c>
      <c r="BJ60" s="68">
        <f t="shared" si="31"/>
        <v>2.883</v>
      </c>
      <c r="BK60" s="68">
        <f t="shared" si="31"/>
        <v>2.5457122507122505</v>
      </c>
      <c r="BL60" s="68">
        <f t="shared" si="31"/>
        <v>3.0459999999999994</v>
      </c>
      <c r="BM60" s="68">
        <f t="shared" si="31"/>
        <v>3.177999999999999</v>
      </c>
      <c r="BN60" s="68">
        <f t="shared" si="31"/>
        <v>3.0529999999999995</v>
      </c>
      <c r="BO60" s="68">
        <f t="shared" si="31"/>
        <v>2.7460000000000004</v>
      </c>
      <c r="BP60" s="68">
        <f t="shared" si="31"/>
        <v>3.1109999999999998</v>
      </c>
      <c r="BQ60" s="68">
        <f t="shared" si="31"/>
        <v>3.0299999999999994</v>
      </c>
      <c r="BR60" s="68">
        <f t="shared" si="31"/>
        <v>3.2029999999999998</v>
      </c>
      <c r="BS60" s="68">
        <f t="shared" si="31"/>
        <v>2.964</v>
      </c>
      <c r="BT60" s="68">
        <f t="shared" si="31"/>
        <v>2.3919999999999999</v>
      </c>
      <c r="BU60" s="68">
        <f t="shared" si="31"/>
        <v>3.1939999999999995</v>
      </c>
      <c r="BV60" s="68">
        <f t="shared" ref="BV60:CZ60" si="32">SUM(BV15:BV18,BV21:BV45)-BV17</f>
        <v>3.266</v>
      </c>
      <c r="BW60" s="68">
        <f t="shared" si="32"/>
        <v>2.9889999999999994</v>
      </c>
      <c r="BX60" s="68">
        <f t="shared" si="32"/>
        <v>2.6397122507122508</v>
      </c>
      <c r="BY60" s="68">
        <f t="shared" si="32"/>
        <v>3.0749999999999997</v>
      </c>
      <c r="BZ60" s="68">
        <f t="shared" si="32"/>
        <v>2.4520000000000004</v>
      </c>
      <c r="CA60" s="68">
        <f t="shared" si="32"/>
        <v>2.7690000000000001</v>
      </c>
      <c r="CB60" s="68">
        <f t="shared" si="32"/>
        <v>2.7570000000000001</v>
      </c>
      <c r="CC60" s="68">
        <f t="shared" si="32"/>
        <v>2.9409999999999998</v>
      </c>
      <c r="CD60" s="68">
        <f t="shared" si="32"/>
        <v>2.8679999999999999</v>
      </c>
      <c r="CE60" s="68">
        <f t="shared" si="32"/>
        <v>2.7717122507122505</v>
      </c>
      <c r="CF60" s="68">
        <f t="shared" si="32"/>
        <v>2.3507122507122507</v>
      </c>
      <c r="CG60" s="68">
        <f t="shared" si="32"/>
        <v>2.2479999999999998</v>
      </c>
      <c r="CH60" s="68">
        <f t="shared" si="32"/>
        <v>2.6787122507122505</v>
      </c>
      <c r="CI60" s="68">
        <f t="shared" si="32"/>
        <v>2.6657122507122506</v>
      </c>
      <c r="CJ60" s="68">
        <f t="shared" si="32"/>
        <v>1.4039999999999999</v>
      </c>
      <c r="CK60" s="68">
        <f t="shared" si="32"/>
        <v>3.1109999999999998</v>
      </c>
      <c r="CL60" s="68">
        <f t="shared" si="32"/>
        <v>2.7160000000000002</v>
      </c>
      <c r="CM60" s="68">
        <f t="shared" si="32"/>
        <v>2.601</v>
      </c>
      <c r="CN60" s="68">
        <f t="shared" si="32"/>
        <v>3.2609999999999997</v>
      </c>
      <c r="CO60" s="68">
        <f t="shared" si="32"/>
        <v>3.3210000000000002</v>
      </c>
      <c r="CP60" s="68">
        <f t="shared" si="32"/>
        <v>3.1259999999999994</v>
      </c>
      <c r="CQ60" s="68">
        <f t="shared" si="32"/>
        <v>3.3049999999999997</v>
      </c>
      <c r="CR60" s="68">
        <f t="shared" si="32"/>
        <v>3.1840000000000002</v>
      </c>
      <c r="CS60" s="68">
        <f t="shared" si="32"/>
        <v>0.60399999999999998</v>
      </c>
      <c r="CT60" s="68">
        <f t="shared" si="32"/>
        <v>2.048</v>
      </c>
      <c r="CU60" s="68">
        <f t="shared" si="32"/>
        <v>2.4459999999999997</v>
      </c>
      <c r="CV60" s="68">
        <f t="shared" si="32"/>
        <v>2.488</v>
      </c>
      <c r="CW60" s="68">
        <f t="shared" si="32"/>
        <v>2.569</v>
      </c>
      <c r="CX60" s="68">
        <f t="shared" si="32"/>
        <v>2.2109999999999999</v>
      </c>
      <c r="CY60" s="68">
        <f t="shared" si="32"/>
        <v>2.1280000000000001</v>
      </c>
      <c r="CZ60" s="68">
        <f t="shared" si="32"/>
        <v>1.0659999999999998</v>
      </c>
      <c r="DA60" s="67"/>
      <c r="DB60" s="69"/>
      <c r="DC60" s="67"/>
    </row>
    <row r="61" spans="1:107" s="71" customFormat="1" ht="18.75" hidden="1" customHeight="1" outlineLevel="1" x14ac:dyDescent="0.35">
      <c r="A61" s="66"/>
      <c r="B61" s="67"/>
      <c r="C61" s="67"/>
      <c r="D61" s="67"/>
      <c r="E61" s="67"/>
      <c r="F61" s="67"/>
      <c r="G61" s="67"/>
      <c r="H61" s="67"/>
      <c r="I61" s="68">
        <f>I60*0.04</f>
        <v>0.12463999999999999</v>
      </c>
      <c r="J61" s="68">
        <f t="shared" ref="J61:BU61" si="33">J60*0.04</f>
        <v>0.11015999999999998</v>
      </c>
      <c r="K61" s="68">
        <f t="shared" si="33"/>
        <v>0.10976</v>
      </c>
      <c r="L61" s="68">
        <f t="shared" si="33"/>
        <v>0.12364000000000001</v>
      </c>
      <c r="M61" s="68">
        <f t="shared" si="33"/>
        <v>0.11343999999999999</v>
      </c>
      <c r="N61" s="68">
        <f t="shared" si="33"/>
        <v>0.11831999999999999</v>
      </c>
      <c r="O61" s="68">
        <f t="shared" si="33"/>
        <v>0.11187999999999999</v>
      </c>
      <c r="P61" s="68">
        <f t="shared" si="33"/>
        <v>0.12263999999999999</v>
      </c>
      <c r="Q61" s="68">
        <f t="shared" si="33"/>
        <v>0.11983999999999999</v>
      </c>
      <c r="R61" s="68">
        <f t="shared" si="33"/>
        <v>0.11371999999999999</v>
      </c>
      <c r="S61" s="68">
        <f t="shared" si="33"/>
        <v>0.11663999999999998</v>
      </c>
      <c r="T61" s="68">
        <f t="shared" si="33"/>
        <v>0.12224</v>
      </c>
      <c r="U61" s="68">
        <f t="shared" si="33"/>
        <v>0.12292</v>
      </c>
      <c r="V61" s="68">
        <f t="shared" si="33"/>
        <v>0.12243999999999998</v>
      </c>
      <c r="W61" s="68">
        <f t="shared" si="33"/>
        <v>0.10268000000000001</v>
      </c>
      <c r="X61" s="68">
        <f t="shared" si="33"/>
        <v>0.12195999999999997</v>
      </c>
      <c r="Y61" s="68">
        <f t="shared" si="33"/>
        <v>0.12667999999999999</v>
      </c>
      <c r="Z61" s="68">
        <f t="shared" si="33"/>
        <v>0.12584000000000001</v>
      </c>
      <c r="AA61" s="68">
        <f t="shared" si="33"/>
        <v>0.10864000000000001</v>
      </c>
      <c r="AB61" s="68">
        <f t="shared" si="33"/>
        <v>0.12515999999999999</v>
      </c>
      <c r="AC61" s="68">
        <f t="shared" si="33"/>
        <v>0.12471999999999998</v>
      </c>
      <c r="AD61" s="68">
        <f t="shared" si="33"/>
        <v>0.10867999999999998</v>
      </c>
      <c r="AE61" s="68">
        <f t="shared" si="33"/>
        <v>0.11840000000000001</v>
      </c>
      <c r="AF61" s="68">
        <f t="shared" si="33"/>
        <v>9.6239999999999992E-2</v>
      </c>
      <c r="AG61" s="68">
        <f t="shared" si="33"/>
        <v>0.11151999999999999</v>
      </c>
      <c r="AH61" s="68">
        <f t="shared" si="33"/>
        <v>0.10299999999999999</v>
      </c>
      <c r="AI61" s="68">
        <f t="shared" si="33"/>
        <v>5.0039999999999994E-2</v>
      </c>
      <c r="AJ61" s="68">
        <f t="shared" si="33"/>
        <v>3.7079999999999995E-2</v>
      </c>
      <c r="AK61" s="68">
        <f t="shared" si="33"/>
        <v>3.2639999999999995E-2</v>
      </c>
      <c r="AL61" s="68">
        <f t="shared" si="33"/>
        <v>3.5400000000000001E-2</v>
      </c>
      <c r="AM61" s="68">
        <f t="shared" si="33"/>
        <v>0.10479999999999999</v>
      </c>
      <c r="AN61" s="68">
        <f t="shared" si="33"/>
        <v>0.10775999999999999</v>
      </c>
      <c r="AO61" s="68">
        <f t="shared" si="33"/>
        <v>0.10228</v>
      </c>
      <c r="AP61" s="68">
        <f t="shared" si="33"/>
        <v>0.10731999999999997</v>
      </c>
      <c r="AQ61" s="68">
        <f t="shared" si="33"/>
        <v>0.12131999999999998</v>
      </c>
      <c r="AR61" s="68">
        <f t="shared" si="33"/>
        <v>3.7920000000000002E-2</v>
      </c>
      <c r="AS61" s="68">
        <f t="shared" si="33"/>
        <v>0.12123999999999999</v>
      </c>
      <c r="AT61" s="68">
        <f t="shared" si="33"/>
        <v>0.12719999999999998</v>
      </c>
      <c r="AU61" s="68">
        <f t="shared" si="33"/>
        <v>0.106</v>
      </c>
      <c r="AV61" s="68">
        <f t="shared" si="33"/>
        <v>2.92E-2</v>
      </c>
      <c r="AW61" s="68">
        <f t="shared" si="33"/>
        <v>3.7240000000000002E-2</v>
      </c>
      <c r="AX61" s="68">
        <f t="shared" si="33"/>
        <v>0.10687999999999999</v>
      </c>
      <c r="AY61" s="68">
        <f t="shared" si="33"/>
        <v>8.0599999999999991E-2</v>
      </c>
      <c r="AZ61" s="68">
        <f t="shared" si="33"/>
        <v>8.0639999999999989E-2</v>
      </c>
      <c r="BA61" s="68">
        <f t="shared" si="33"/>
        <v>8.6382450142450121E-2</v>
      </c>
      <c r="BB61" s="68">
        <f t="shared" si="33"/>
        <v>0.12628</v>
      </c>
      <c r="BC61" s="68">
        <f t="shared" si="33"/>
        <v>0.11744</v>
      </c>
      <c r="BD61" s="68">
        <f t="shared" si="33"/>
        <v>0.10367999999999999</v>
      </c>
      <c r="BE61" s="68">
        <f t="shared" si="33"/>
        <v>0.11603999999999998</v>
      </c>
      <c r="BF61" s="68">
        <f t="shared" si="33"/>
        <v>0.12732000000000002</v>
      </c>
      <c r="BG61" s="68">
        <f t="shared" si="33"/>
        <v>0.10852000000000001</v>
      </c>
      <c r="BH61" s="68">
        <f t="shared" si="33"/>
        <v>0.12146849002849003</v>
      </c>
      <c r="BI61" s="68">
        <f t="shared" si="33"/>
        <v>0.10883999999999999</v>
      </c>
      <c r="BJ61" s="68">
        <f t="shared" si="33"/>
        <v>0.11532000000000001</v>
      </c>
      <c r="BK61" s="68">
        <f t="shared" si="33"/>
        <v>0.10182849002849002</v>
      </c>
      <c r="BL61" s="68">
        <f t="shared" si="33"/>
        <v>0.12183999999999998</v>
      </c>
      <c r="BM61" s="68">
        <f t="shared" si="33"/>
        <v>0.12711999999999996</v>
      </c>
      <c r="BN61" s="68">
        <f t="shared" si="33"/>
        <v>0.12211999999999998</v>
      </c>
      <c r="BO61" s="68">
        <f t="shared" si="33"/>
        <v>0.10984000000000002</v>
      </c>
      <c r="BP61" s="68">
        <f t="shared" si="33"/>
        <v>0.12444</v>
      </c>
      <c r="BQ61" s="68">
        <f t="shared" si="33"/>
        <v>0.12119999999999997</v>
      </c>
      <c r="BR61" s="68">
        <f t="shared" si="33"/>
        <v>0.12811999999999998</v>
      </c>
      <c r="BS61" s="68">
        <f t="shared" si="33"/>
        <v>0.11856</v>
      </c>
      <c r="BT61" s="68">
        <f t="shared" si="33"/>
        <v>9.5680000000000001E-2</v>
      </c>
      <c r="BU61" s="68">
        <f t="shared" si="33"/>
        <v>0.12775999999999998</v>
      </c>
      <c r="BV61" s="68">
        <f t="shared" ref="BV61:CZ61" si="34">BV60*0.04</f>
        <v>0.13064000000000001</v>
      </c>
      <c r="BW61" s="68">
        <f t="shared" si="34"/>
        <v>0.11955999999999999</v>
      </c>
      <c r="BX61" s="68">
        <f t="shared" si="34"/>
        <v>0.10558849002849004</v>
      </c>
      <c r="BY61" s="68">
        <f t="shared" si="34"/>
        <v>0.123</v>
      </c>
      <c r="BZ61" s="68">
        <f t="shared" si="34"/>
        <v>9.8080000000000014E-2</v>
      </c>
      <c r="CA61" s="68">
        <f t="shared" si="34"/>
        <v>0.11076000000000001</v>
      </c>
      <c r="CB61" s="68">
        <f t="shared" si="34"/>
        <v>0.11028</v>
      </c>
      <c r="CC61" s="68">
        <f t="shared" si="34"/>
        <v>0.11763999999999999</v>
      </c>
      <c r="CD61" s="68">
        <f t="shared" si="34"/>
        <v>0.11472</v>
      </c>
      <c r="CE61" s="68">
        <f t="shared" si="34"/>
        <v>0.11086849002849002</v>
      </c>
      <c r="CF61" s="68">
        <f t="shared" si="34"/>
        <v>9.4028490028490022E-2</v>
      </c>
      <c r="CG61" s="68">
        <f t="shared" si="34"/>
        <v>8.9919999999999986E-2</v>
      </c>
      <c r="CH61" s="68">
        <f t="shared" si="34"/>
        <v>0.10714849002849003</v>
      </c>
      <c r="CI61" s="68">
        <f t="shared" si="34"/>
        <v>0.10662849002849002</v>
      </c>
      <c r="CJ61" s="68">
        <f t="shared" si="34"/>
        <v>5.6159999999999995E-2</v>
      </c>
      <c r="CK61" s="68">
        <f t="shared" si="34"/>
        <v>0.12444</v>
      </c>
      <c r="CL61" s="68">
        <f t="shared" si="34"/>
        <v>0.10864000000000001</v>
      </c>
      <c r="CM61" s="68">
        <f t="shared" si="34"/>
        <v>0.10404000000000001</v>
      </c>
      <c r="CN61" s="68">
        <f t="shared" si="34"/>
        <v>0.13044</v>
      </c>
      <c r="CO61" s="68">
        <f t="shared" si="34"/>
        <v>0.13284000000000001</v>
      </c>
      <c r="CP61" s="68">
        <f t="shared" si="34"/>
        <v>0.12503999999999998</v>
      </c>
      <c r="CQ61" s="68">
        <f t="shared" si="34"/>
        <v>0.13219999999999998</v>
      </c>
      <c r="CR61" s="68">
        <f t="shared" si="34"/>
        <v>0.12736</v>
      </c>
      <c r="CS61" s="68">
        <f t="shared" si="34"/>
        <v>2.4160000000000001E-2</v>
      </c>
      <c r="CT61" s="68">
        <f t="shared" si="34"/>
        <v>8.1920000000000007E-2</v>
      </c>
      <c r="CU61" s="68">
        <f t="shared" si="34"/>
        <v>9.7839999999999996E-2</v>
      </c>
      <c r="CV61" s="68">
        <f t="shared" si="34"/>
        <v>9.9519999999999997E-2</v>
      </c>
      <c r="CW61" s="68">
        <f t="shared" si="34"/>
        <v>0.10276</v>
      </c>
      <c r="CX61" s="68">
        <f t="shared" si="34"/>
        <v>8.8439999999999991E-2</v>
      </c>
      <c r="CY61" s="68">
        <f t="shared" si="34"/>
        <v>8.5120000000000001E-2</v>
      </c>
      <c r="CZ61" s="68">
        <f t="shared" si="34"/>
        <v>4.2639999999999997E-2</v>
      </c>
      <c r="DA61" s="68">
        <f t="shared" ref="DA61:DC61" si="35">DA60*0.13</f>
        <v>0</v>
      </c>
      <c r="DB61" s="68">
        <f t="shared" si="35"/>
        <v>0</v>
      </c>
      <c r="DC61" s="68">
        <f t="shared" si="35"/>
        <v>0</v>
      </c>
    </row>
    <row r="62" spans="1:107" s="71" customFormat="1" ht="18.75" hidden="1" customHeight="1" outlineLevel="1" x14ac:dyDescent="0.35">
      <c r="A62" s="66"/>
      <c r="B62" s="67"/>
      <c r="C62" s="67"/>
      <c r="D62" s="67"/>
      <c r="E62" s="67"/>
      <c r="F62" s="67"/>
      <c r="G62" s="67"/>
      <c r="H62" s="67"/>
      <c r="I62" s="68">
        <f>I61*0.2+I60*0.2</f>
        <v>0.64812799999999993</v>
      </c>
      <c r="J62" s="68">
        <f t="shared" ref="J62:BU62" si="36">J61*0.2+J60*0.2</f>
        <v>0.57283200000000001</v>
      </c>
      <c r="K62" s="68">
        <f t="shared" si="36"/>
        <v>0.57075199999999993</v>
      </c>
      <c r="L62" s="68">
        <f t="shared" si="36"/>
        <v>0.64292800000000006</v>
      </c>
      <c r="M62" s="68">
        <f t="shared" si="36"/>
        <v>0.58988799999999997</v>
      </c>
      <c r="N62" s="68">
        <f t="shared" si="36"/>
        <v>0.61526400000000003</v>
      </c>
      <c r="O62" s="68">
        <f t="shared" si="36"/>
        <v>0.58177599999999996</v>
      </c>
      <c r="P62" s="68">
        <f t="shared" si="36"/>
        <v>0.63772799999999996</v>
      </c>
      <c r="Q62" s="68">
        <f t="shared" si="36"/>
        <v>0.62316799999999994</v>
      </c>
      <c r="R62" s="68">
        <f t="shared" si="36"/>
        <v>0.59134399999999987</v>
      </c>
      <c r="S62" s="68">
        <f t="shared" si="36"/>
        <v>0.60652799999999996</v>
      </c>
      <c r="T62" s="68">
        <f t="shared" si="36"/>
        <v>0.6356480000000001</v>
      </c>
      <c r="U62" s="68">
        <f t="shared" si="36"/>
        <v>0.63918400000000009</v>
      </c>
      <c r="V62" s="68">
        <f t="shared" si="36"/>
        <v>0.63668799999999992</v>
      </c>
      <c r="W62" s="68">
        <f t="shared" si="36"/>
        <v>0.53393600000000008</v>
      </c>
      <c r="X62" s="68">
        <f t="shared" si="36"/>
        <v>0.63419199999999987</v>
      </c>
      <c r="Y62" s="68">
        <f t="shared" si="36"/>
        <v>0.65873599999999999</v>
      </c>
      <c r="Z62" s="68">
        <f t="shared" si="36"/>
        <v>0.65436799999999995</v>
      </c>
      <c r="AA62" s="68">
        <f t="shared" si="36"/>
        <v>0.56492799999999999</v>
      </c>
      <c r="AB62" s="68">
        <f t="shared" si="36"/>
        <v>0.65083200000000008</v>
      </c>
      <c r="AC62" s="68">
        <f t="shared" si="36"/>
        <v>0.6485439999999999</v>
      </c>
      <c r="AD62" s="68">
        <f t="shared" si="36"/>
        <v>0.56513599999999997</v>
      </c>
      <c r="AE62" s="68">
        <f t="shared" si="36"/>
        <v>0.61568000000000001</v>
      </c>
      <c r="AF62" s="68">
        <f t="shared" si="36"/>
        <v>0.500448</v>
      </c>
      <c r="AG62" s="68">
        <f t="shared" si="36"/>
        <v>0.57990399999999998</v>
      </c>
      <c r="AH62" s="68">
        <f t="shared" si="36"/>
        <v>0.53559999999999997</v>
      </c>
      <c r="AI62" s="68">
        <f t="shared" si="36"/>
        <v>0.26020799999999999</v>
      </c>
      <c r="AJ62" s="68">
        <f t="shared" si="36"/>
        <v>0.19281600000000002</v>
      </c>
      <c r="AK62" s="68">
        <f t="shared" si="36"/>
        <v>0.16972800000000002</v>
      </c>
      <c r="AL62" s="68">
        <f t="shared" si="36"/>
        <v>0.18408000000000002</v>
      </c>
      <c r="AM62" s="68">
        <f t="shared" si="36"/>
        <v>0.54495999999999989</v>
      </c>
      <c r="AN62" s="68">
        <f t="shared" si="36"/>
        <v>0.56035200000000007</v>
      </c>
      <c r="AO62" s="68">
        <f t="shared" si="36"/>
        <v>0.531856</v>
      </c>
      <c r="AP62" s="68">
        <f t="shared" si="36"/>
        <v>0.55806399999999989</v>
      </c>
      <c r="AQ62" s="68">
        <f t="shared" si="36"/>
        <v>0.63086399999999987</v>
      </c>
      <c r="AR62" s="68">
        <f t="shared" si="36"/>
        <v>0.197184</v>
      </c>
      <c r="AS62" s="68">
        <f t="shared" si="36"/>
        <v>0.63044800000000001</v>
      </c>
      <c r="AT62" s="68">
        <f t="shared" si="36"/>
        <v>0.66144000000000003</v>
      </c>
      <c r="AU62" s="68">
        <f t="shared" si="36"/>
        <v>0.55120000000000002</v>
      </c>
      <c r="AV62" s="68">
        <f t="shared" si="36"/>
        <v>0.15184</v>
      </c>
      <c r="AW62" s="68">
        <f t="shared" si="36"/>
        <v>0.19364800000000004</v>
      </c>
      <c r="AX62" s="68">
        <f t="shared" si="36"/>
        <v>0.55577599999999994</v>
      </c>
      <c r="AY62" s="68">
        <f t="shared" si="36"/>
        <v>0.41911999999999999</v>
      </c>
      <c r="AZ62" s="68">
        <f t="shared" si="36"/>
        <v>0.41932799999999992</v>
      </c>
      <c r="BA62" s="68">
        <f t="shared" si="36"/>
        <v>0.44918874074074061</v>
      </c>
      <c r="BB62" s="68">
        <f t="shared" si="36"/>
        <v>0.65665600000000013</v>
      </c>
      <c r="BC62" s="68">
        <f t="shared" si="36"/>
        <v>0.61068800000000001</v>
      </c>
      <c r="BD62" s="68">
        <f t="shared" si="36"/>
        <v>0.53913599999999995</v>
      </c>
      <c r="BE62" s="68">
        <f t="shared" si="36"/>
        <v>0.60340799999999994</v>
      </c>
      <c r="BF62" s="68">
        <f t="shared" si="36"/>
        <v>0.6620640000000001</v>
      </c>
      <c r="BG62" s="68">
        <f t="shared" si="36"/>
        <v>0.56430400000000014</v>
      </c>
      <c r="BH62" s="68">
        <f t="shared" si="36"/>
        <v>0.63163614814814817</v>
      </c>
      <c r="BI62" s="68">
        <f t="shared" si="36"/>
        <v>0.56596799999999992</v>
      </c>
      <c r="BJ62" s="68">
        <f t="shared" si="36"/>
        <v>0.59966399999999997</v>
      </c>
      <c r="BK62" s="68">
        <f t="shared" si="36"/>
        <v>0.52950814814814806</v>
      </c>
      <c r="BL62" s="68">
        <f t="shared" si="36"/>
        <v>0.63356799999999991</v>
      </c>
      <c r="BM62" s="68">
        <f t="shared" si="36"/>
        <v>0.66102399999999983</v>
      </c>
      <c r="BN62" s="68">
        <f t="shared" si="36"/>
        <v>0.63502399999999992</v>
      </c>
      <c r="BO62" s="68">
        <f t="shared" si="36"/>
        <v>0.57116800000000012</v>
      </c>
      <c r="BP62" s="68">
        <f t="shared" si="36"/>
        <v>0.647088</v>
      </c>
      <c r="BQ62" s="68">
        <f t="shared" si="36"/>
        <v>0.63023999999999991</v>
      </c>
      <c r="BR62" s="68">
        <f t="shared" si="36"/>
        <v>0.66622400000000004</v>
      </c>
      <c r="BS62" s="68">
        <f t="shared" si="36"/>
        <v>0.61651199999999995</v>
      </c>
      <c r="BT62" s="68">
        <f t="shared" si="36"/>
        <v>0.49753599999999998</v>
      </c>
      <c r="BU62" s="68">
        <f t="shared" si="36"/>
        <v>0.66435199999999994</v>
      </c>
      <c r="BV62" s="68">
        <f t="shared" ref="BV62:CZ62" si="37">BV61*0.2+BV60*0.2</f>
        <v>0.67932800000000004</v>
      </c>
      <c r="BW62" s="68">
        <f t="shared" si="37"/>
        <v>0.62171199999999993</v>
      </c>
      <c r="BX62" s="68">
        <f t="shared" si="37"/>
        <v>0.54906014814814819</v>
      </c>
      <c r="BY62" s="68">
        <f t="shared" si="37"/>
        <v>0.63959999999999995</v>
      </c>
      <c r="BZ62" s="68">
        <f t="shared" si="37"/>
        <v>0.51001600000000014</v>
      </c>
      <c r="CA62" s="68">
        <f t="shared" si="37"/>
        <v>0.57595200000000002</v>
      </c>
      <c r="CB62" s="68">
        <f t="shared" si="37"/>
        <v>0.57345599999999997</v>
      </c>
      <c r="CC62" s="68">
        <f t="shared" si="37"/>
        <v>0.61172799999999994</v>
      </c>
      <c r="CD62" s="68">
        <f t="shared" si="37"/>
        <v>0.59654399999999996</v>
      </c>
      <c r="CE62" s="68">
        <f t="shared" si="37"/>
        <v>0.57651614814814811</v>
      </c>
      <c r="CF62" s="68">
        <f t="shared" si="37"/>
        <v>0.48894814814814813</v>
      </c>
      <c r="CG62" s="68">
        <f t="shared" si="37"/>
        <v>0.467584</v>
      </c>
      <c r="CH62" s="68">
        <f t="shared" si="37"/>
        <v>0.55717214814814819</v>
      </c>
      <c r="CI62" s="68">
        <f t="shared" si="37"/>
        <v>0.55446814814814815</v>
      </c>
      <c r="CJ62" s="68">
        <f t="shared" si="37"/>
        <v>0.29203200000000001</v>
      </c>
      <c r="CK62" s="68">
        <f t="shared" si="37"/>
        <v>0.647088</v>
      </c>
      <c r="CL62" s="68">
        <f t="shared" si="37"/>
        <v>0.56492799999999999</v>
      </c>
      <c r="CM62" s="68">
        <f t="shared" si="37"/>
        <v>0.54100800000000004</v>
      </c>
      <c r="CN62" s="68">
        <f t="shared" si="37"/>
        <v>0.678288</v>
      </c>
      <c r="CO62" s="68">
        <f t="shared" si="37"/>
        <v>0.69076800000000016</v>
      </c>
      <c r="CP62" s="68">
        <f t="shared" si="37"/>
        <v>0.65020800000000001</v>
      </c>
      <c r="CQ62" s="68">
        <f t="shared" si="37"/>
        <v>0.68744000000000005</v>
      </c>
      <c r="CR62" s="68">
        <f t="shared" si="37"/>
        <v>0.66227200000000008</v>
      </c>
      <c r="CS62" s="68">
        <f t="shared" si="37"/>
        <v>0.12563199999999999</v>
      </c>
      <c r="CT62" s="68">
        <f t="shared" si="37"/>
        <v>0.42598400000000003</v>
      </c>
      <c r="CU62" s="68">
        <f t="shared" si="37"/>
        <v>0.508768</v>
      </c>
      <c r="CV62" s="68">
        <f t="shared" si="37"/>
        <v>0.51750400000000008</v>
      </c>
      <c r="CW62" s="68">
        <f t="shared" si="37"/>
        <v>0.53435200000000005</v>
      </c>
      <c r="CX62" s="68">
        <f t="shared" si="37"/>
        <v>0.45988799999999996</v>
      </c>
      <c r="CY62" s="68">
        <f t="shared" si="37"/>
        <v>0.44262400000000002</v>
      </c>
      <c r="CZ62" s="68">
        <f t="shared" si="37"/>
        <v>0.22172799999999998</v>
      </c>
      <c r="DA62" s="67"/>
      <c r="DB62" s="69"/>
      <c r="DC62" s="67"/>
    </row>
    <row r="63" spans="1:107" ht="15" hidden="1" customHeight="1" outlineLevel="1" x14ac:dyDescent="0.3">
      <c r="A63" s="72"/>
      <c r="B63" s="73"/>
      <c r="C63" s="73"/>
      <c r="D63" s="73"/>
      <c r="E63" s="73"/>
      <c r="F63" s="73"/>
      <c r="G63" s="73"/>
      <c r="H63" s="73"/>
      <c r="I63" s="74"/>
      <c r="J63" s="74"/>
      <c r="K63" s="74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5"/>
      <c r="DC63" s="73"/>
    </row>
    <row r="64" spans="1:107" ht="15" hidden="1" customHeight="1" outlineLevel="1" x14ac:dyDescent="0.3">
      <c r="A64" s="72"/>
      <c r="B64" s="73"/>
      <c r="C64" s="73"/>
      <c r="D64" s="73"/>
      <c r="E64" s="73"/>
      <c r="F64" s="73"/>
      <c r="G64" s="73"/>
      <c r="H64" s="73"/>
      <c r="I64" s="76"/>
      <c r="J64" s="74"/>
      <c r="K64" s="74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5"/>
      <c r="DC64" s="73"/>
    </row>
    <row r="65" spans="1:107" ht="22.5" hidden="1" customHeight="1" outlineLevel="1" x14ac:dyDescent="0.35">
      <c r="A65" s="72"/>
      <c r="B65" s="73"/>
      <c r="C65" s="73"/>
      <c r="D65" s="73"/>
      <c r="E65" s="73"/>
      <c r="F65" s="73"/>
      <c r="G65" s="73"/>
      <c r="H65" s="73"/>
      <c r="I65" s="77"/>
      <c r="J65" s="78"/>
      <c r="K65" s="78"/>
      <c r="L65" s="79"/>
      <c r="M65" s="73"/>
      <c r="N65" s="73"/>
      <c r="O65" s="73"/>
      <c r="P65" s="73"/>
      <c r="Q65" s="73"/>
      <c r="R65" s="80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5"/>
      <c r="DC65" s="73"/>
    </row>
    <row r="66" spans="1:107" ht="15" hidden="1" customHeight="1" outlineLevel="1" x14ac:dyDescent="0.3">
      <c r="A66" s="72"/>
      <c r="B66" s="73"/>
      <c r="C66" s="73"/>
      <c r="D66" s="73"/>
      <c r="E66" s="73"/>
      <c r="F66" s="73"/>
      <c r="G66" s="73"/>
      <c r="H66" s="73"/>
      <c r="I66" s="74"/>
      <c r="J66" s="74"/>
      <c r="K66" s="74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5"/>
      <c r="DC66" s="73"/>
    </row>
    <row r="67" spans="1:107" s="4" customFormat="1" ht="15" hidden="1" customHeight="1" outlineLevel="1" x14ac:dyDescent="0.3">
      <c r="A67" s="81"/>
      <c r="B67" s="82"/>
      <c r="C67" s="82"/>
      <c r="D67" s="82"/>
      <c r="E67" s="82"/>
      <c r="F67" s="82"/>
      <c r="G67" s="82"/>
      <c r="H67" s="82"/>
      <c r="I67" s="83" t="s">
        <v>105</v>
      </c>
      <c r="J67" s="83" t="s">
        <v>105</v>
      </c>
      <c r="K67" s="83" t="s">
        <v>105</v>
      </c>
      <c r="L67" s="82" t="s">
        <v>105</v>
      </c>
      <c r="M67" s="82" t="s">
        <v>105</v>
      </c>
      <c r="N67" s="82" t="s">
        <v>105</v>
      </c>
      <c r="O67" s="82" t="s">
        <v>105</v>
      </c>
      <c r="P67" s="82" t="s">
        <v>105</v>
      </c>
      <c r="Q67" s="82" t="s">
        <v>105</v>
      </c>
      <c r="R67" s="82" t="s">
        <v>105</v>
      </c>
      <c r="S67" s="82" t="s">
        <v>105</v>
      </c>
      <c r="T67" s="82" t="s">
        <v>105</v>
      </c>
      <c r="U67" s="82" t="s">
        <v>105</v>
      </c>
      <c r="V67" s="82" t="s">
        <v>105</v>
      </c>
      <c r="W67" s="82" t="s">
        <v>105</v>
      </c>
      <c r="X67" s="82" t="s">
        <v>105</v>
      </c>
      <c r="Y67" s="82" t="s">
        <v>104</v>
      </c>
      <c r="Z67" s="82" t="s">
        <v>104</v>
      </c>
      <c r="AA67" s="82" t="s">
        <v>106</v>
      </c>
      <c r="AB67" s="82" t="s">
        <v>106</v>
      </c>
      <c r="AC67" s="82" t="s">
        <v>106</v>
      </c>
      <c r="AD67" s="82" t="s">
        <v>106</v>
      </c>
      <c r="AE67" s="82" t="s">
        <v>106</v>
      </c>
      <c r="AF67" s="82" t="s">
        <v>106</v>
      </c>
      <c r="AG67" s="82" t="s">
        <v>107</v>
      </c>
      <c r="AH67" s="82" t="s">
        <v>107</v>
      </c>
      <c r="AI67" s="82" t="s">
        <v>107</v>
      </c>
      <c r="AJ67" s="82" t="s">
        <v>107</v>
      </c>
      <c r="AK67" s="82" t="s">
        <v>107</v>
      </c>
      <c r="AL67" s="82" t="s">
        <v>107</v>
      </c>
      <c r="AM67" s="82" t="s">
        <v>108</v>
      </c>
      <c r="AN67" s="82" t="s">
        <v>108</v>
      </c>
      <c r="AO67" s="82" t="s">
        <v>108</v>
      </c>
      <c r="AP67" s="82" t="s">
        <v>108</v>
      </c>
      <c r="AQ67" s="82" t="s">
        <v>108</v>
      </c>
      <c r="AR67" s="82" t="s">
        <v>109</v>
      </c>
      <c r="AS67" s="82" t="s">
        <v>109</v>
      </c>
      <c r="AT67" s="82" t="s">
        <v>109</v>
      </c>
      <c r="AU67" s="82" t="s">
        <v>109</v>
      </c>
      <c r="AV67" s="82" t="s">
        <v>109</v>
      </c>
      <c r="AW67" s="82" t="s">
        <v>109</v>
      </c>
      <c r="AX67" s="82" t="s">
        <v>109</v>
      </c>
      <c r="AY67" s="82" t="s">
        <v>109</v>
      </c>
      <c r="AZ67" s="82" t="s">
        <v>109</v>
      </c>
      <c r="BA67" s="82" t="s">
        <v>109</v>
      </c>
      <c r="BB67" s="82" t="s">
        <v>110</v>
      </c>
      <c r="BC67" s="82" t="s">
        <v>110</v>
      </c>
      <c r="BD67" s="82" t="s">
        <v>110</v>
      </c>
      <c r="BE67" s="82" t="s">
        <v>110</v>
      </c>
      <c r="BF67" s="82" t="s">
        <v>110</v>
      </c>
      <c r="BG67" s="82" t="s">
        <v>110</v>
      </c>
      <c r="BH67" s="82" t="s">
        <v>110</v>
      </c>
      <c r="BI67" s="82" t="s">
        <v>110</v>
      </c>
      <c r="BJ67" s="82" t="s">
        <v>110</v>
      </c>
      <c r="BK67" s="82" t="s">
        <v>110</v>
      </c>
      <c r="BL67" s="82" t="s">
        <v>110</v>
      </c>
      <c r="BM67" s="82" t="s">
        <v>110</v>
      </c>
      <c r="BN67" s="82" t="s">
        <v>110</v>
      </c>
      <c r="BO67" s="82" t="s">
        <v>110</v>
      </c>
      <c r="BP67" s="82" t="s">
        <v>110</v>
      </c>
      <c r="BQ67" s="82" t="s">
        <v>110</v>
      </c>
      <c r="BR67" s="82" t="s">
        <v>110</v>
      </c>
      <c r="BS67" s="82" t="s">
        <v>110</v>
      </c>
      <c r="BT67" s="82" t="s">
        <v>110</v>
      </c>
      <c r="BU67" s="82" t="s">
        <v>110</v>
      </c>
      <c r="BV67" s="82" t="s">
        <v>110</v>
      </c>
      <c r="BW67" s="82" t="s">
        <v>110</v>
      </c>
      <c r="BX67" s="82" t="s">
        <v>110</v>
      </c>
      <c r="BY67" s="82" t="s">
        <v>110</v>
      </c>
      <c r="BZ67" s="82" t="s">
        <v>110</v>
      </c>
      <c r="CA67" s="82" t="s">
        <v>110</v>
      </c>
      <c r="CB67" s="82" t="s">
        <v>110</v>
      </c>
      <c r="CC67" s="82" t="s">
        <v>110</v>
      </c>
      <c r="CD67" s="82" t="s">
        <v>110</v>
      </c>
      <c r="CE67" s="82" t="s">
        <v>111</v>
      </c>
      <c r="CF67" s="82" t="s">
        <v>111</v>
      </c>
      <c r="CG67" s="82" t="s">
        <v>111</v>
      </c>
      <c r="CH67" s="82" t="s">
        <v>111</v>
      </c>
      <c r="CI67" s="82" t="s">
        <v>111</v>
      </c>
      <c r="CJ67" s="82" t="s">
        <v>112</v>
      </c>
      <c r="CK67" s="82" t="s">
        <v>113</v>
      </c>
      <c r="CL67" s="82" t="s">
        <v>113</v>
      </c>
      <c r="CM67" s="82" t="s">
        <v>113</v>
      </c>
      <c r="CN67" s="82" t="s">
        <v>114</v>
      </c>
      <c r="CO67" s="82" t="s">
        <v>114</v>
      </c>
      <c r="CP67" s="82" t="s">
        <v>114</v>
      </c>
      <c r="CQ67" s="82" t="s">
        <v>114</v>
      </c>
      <c r="CR67" s="82" t="s">
        <v>114</v>
      </c>
      <c r="CS67" s="82" t="s">
        <v>115</v>
      </c>
      <c r="CT67" s="82" t="s">
        <v>116</v>
      </c>
      <c r="CU67" s="82" t="s">
        <v>117</v>
      </c>
      <c r="CV67" s="82" t="s">
        <v>117</v>
      </c>
      <c r="CW67" s="82" t="s">
        <v>117</v>
      </c>
      <c r="CX67" s="82" t="s">
        <v>117</v>
      </c>
      <c r="CY67" s="82" t="s">
        <v>117</v>
      </c>
      <c r="CZ67" s="82" t="s">
        <v>223</v>
      </c>
      <c r="DA67" s="82"/>
      <c r="DB67" s="75"/>
      <c r="DC67" s="82"/>
    </row>
    <row r="68" spans="1:107" s="4" customFormat="1" ht="15" hidden="1" customHeight="1" outlineLevel="1" x14ac:dyDescent="0.3">
      <c r="A68" s="81"/>
      <c r="B68" s="82"/>
      <c r="C68" s="82"/>
      <c r="D68" s="82"/>
      <c r="E68" s="82"/>
      <c r="F68" s="82"/>
      <c r="G68" s="82"/>
      <c r="H68" s="82"/>
      <c r="I68" s="83" t="s">
        <v>120</v>
      </c>
      <c r="J68" s="83" t="s">
        <v>121</v>
      </c>
      <c r="K68" s="83" t="s">
        <v>122</v>
      </c>
      <c r="L68" s="82" t="s">
        <v>123</v>
      </c>
      <c r="M68" s="82" t="s">
        <v>124</v>
      </c>
      <c r="N68" s="82" t="s">
        <v>125</v>
      </c>
      <c r="O68" s="82" t="s">
        <v>126</v>
      </c>
      <c r="P68" s="82" t="s">
        <v>127</v>
      </c>
      <c r="Q68" s="82" t="s">
        <v>128</v>
      </c>
      <c r="R68" s="82" t="s">
        <v>129</v>
      </c>
      <c r="S68" s="82" t="s">
        <v>130</v>
      </c>
      <c r="T68" s="82" t="s">
        <v>131</v>
      </c>
      <c r="U68" s="82" t="s">
        <v>132</v>
      </c>
      <c r="V68" s="82" t="s">
        <v>133</v>
      </c>
      <c r="W68" s="82" t="s">
        <v>134</v>
      </c>
      <c r="X68" s="82" t="s">
        <v>135</v>
      </c>
      <c r="Y68" s="82" t="s">
        <v>136</v>
      </c>
      <c r="Z68" s="82" t="s">
        <v>137</v>
      </c>
      <c r="AA68" s="82">
        <v>2</v>
      </c>
      <c r="AB68" s="82">
        <v>4</v>
      </c>
      <c r="AC68" s="82">
        <v>6</v>
      </c>
      <c r="AD68" s="82">
        <v>10</v>
      </c>
      <c r="AE68" s="82">
        <v>31</v>
      </c>
      <c r="AF68" s="82">
        <v>35</v>
      </c>
      <c r="AG68" s="82">
        <v>28</v>
      </c>
      <c r="AH68" s="82">
        <v>30</v>
      </c>
      <c r="AI68" s="82">
        <v>43</v>
      </c>
      <c r="AJ68" s="82">
        <v>60</v>
      </c>
      <c r="AK68" s="82">
        <v>62</v>
      </c>
      <c r="AL68" s="82">
        <v>64</v>
      </c>
      <c r="AM68" s="82" t="s">
        <v>138</v>
      </c>
      <c r="AN68" s="82" t="s">
        <v>139</v>
      </c>
      <c r="AO68" s="82" t="s">
        <v>140</v>
      </c>
      <c r="AP68" s="82" t="s">
        <v>141</v>
      </c>
      <c r="AQ68" s="82" t="s">
        <v>142</v>
      </c>
      <c r="AR68" s="82">
        <v>10</v>
      </c>
      <c r="AS68" s="82">
        <v>11</v>
      </c>
      <c r="AT68" s="82">
        <v>13</v>
      </c>
      <c r="AU68" s="82">
        <v>29</v>
      </c>
      <c r="AV68" s="82">
        <v>16</v>
      </c>
      <c r="AW68" s="82" t="s">
        <v>143</v>
      </c>
      <c r="AX68" s="82" t="s">
        <v>144</v>
      </c>
      <c r="AY68" s="82" t="s">
        <v>145</v>
      </c>
      <c r="AZ68" s="82" t="s">
        <v>146</v>
      </c>
      <c r="BA68" s="82" t="s">
        <v>147</v>
      </c>
      <c r="BB68" s="82" t="s">
        <v>148</v>
      </c>
      <c r="BC68" s="82" t="s">
        <v>149</v>
      </c>
      <c r="BD68" s="82" t="s">
        <v>150</v>
      </c>
      <c r="BE68" s="82" t="s">
        <v>123</v>
      </c>
      <c r="BF68" s="82" t="s">
        <v>151</v>
      </c>
      <c r="BG68" s="82" t="s">
        <v>124</v>
      </c>
      <c r="BH68" s="82" t="s">
        <v>152</v>
      </c>
      <c r="BI68" s="82" t="s">
        <v>125</v>
      </c>
      <c r="BJ68" s="82" t="s">
        <v>153</v>
      </c>
      <c r="BK68" s="82" t="s">
        <v>127</v>
      </c>
      <c r="BL68" s="82" t="s">
        <v>128</v>
      </c>
      <c r="BM68" s="82" t="s">
        <v>154</v>
      </c>
      <c r="BN68" s="82" t="s">
        <v>129</v>
      </c>
      <c r="BO68" s="82" t="s">
        <v>155</v>
      </c>
      <c r="BP68" s="82" t="s">
        <v>130</v>
      </c>
      <c r="BQ68" s="82" t="s">
        <v>156</v>
      </c>
      <c r="BR68" s="82" t="s">
        <v>157</v>
      </c>
      <c r="BS68" s="82" t="s">
        <v>158</v>
      </c>
      <c r="BT68" s="82" t="s">
        <v>131</v>
      </c>
      <c r="BU68" s="82" t="s">
        <v>159</v>
      </c>
      <c r="BV68" s="82" t="s">
        <v>160</v>
      </c>
      <c r="BW68" s="82" t="s">
        <v>161</v>
      </c>
      <c r="BX68" s="82" t="s">
        <v>162</v>
      </c>
      <c r="BY68" s="82" t="s">
        <v>163</v>
      </c>
      <c r="BZ68" s="82" t="s">
        <v>164</v>
      </c>
      <c r="CA68" s="82" t="s">
        <v>133</v>
      </c>
      <c r="CB68" s="82" t="s">
        <v>165</v>
      </c>
      <c r="CC68" s="82" t="s">
        <v>137</v>
      </c>
      <c r="CD68" s="82" t="s">
        <v>166</v>
      </c>
      <c r="CE68" s="82">
        <v>2</v>
      </c>
      <c r="CF68" s="82">
        <v>6</v>
      </c>
      <c r="CG68" s="82">
        <v>8</v>
      </c>
      <c r="CH68" s="82">
        <v>10</v>
      </c>
      <c r="CI68" s="82">
        <v>12</v>
      </c>
      <c r="CJ68" s="82" t="s">
        <v>122</v>
      </c>
      <c r="CK68" s="82" t="s">
        <v>150</v>
      </c>
      <c r="CL68" s="82" t="s">
        <v>167</v>
      </c>
      <c r="CM68" s="82" t="s">
        <v>163</v>
      </c>
      <c r="CN68" s="82" t="s">
        <v>120</v>
      </c>
      <c r="CO68" s="82" t="s">
        <v>167</v>
      </c>
      <c r="CP68" s="82" t="s">
        <v>131</v>
      </c>
      <c r="CQ68" s="82" t="s">
        <v>163</v>
      </c>
      <c r="CR68" s="82" t="s">
        <v>132</v>
      </c>
      <c r="CS68" s="82">
        <v>12</v>
      </c>
      <c r="CT68" s="82" t="s">
        <v>120</v>
      </c>
      <c r="CU68" s="82" t="s">
        <v>167</v>
      </c>
      <c r="CV68" s="82" t="s">
        <v>131</v>
      </c>
      <c r="CW68" s="82" t="s">
        <v>163</v>
      </c>
      <c r="CX68" s="82" t="s">
        <v>132</v>
      </c>
      <c r="CY68" s="82" t="s">
        <v>133</v>
      </c>
      <c r="CZ68" s="82">
        <v>35</v>
      </c>
      <c r="DA68" s="82"/>
      <c r="DB68" s="75"/>
      <c r="DC68" s="82"/>
    </row>
    <row r="69" spans="1:107" s="88" customFormat="1" ht="17.25" hidden="1" customHeight="1" outlineLevel="1" x14ac:dyDescent="0.3">
      <c r="A69" s="84"/>
      <c r="B69" s="85" t="s">
        <v>224</v>
      </c>
      <c r="C69" s="85"/>
      <c r="D69" s="85"/>
      <c r="E69" s="85"/>
      <c r="F69" s="85"/>
      <c r="G69" s="85">
        <f>SUM(I69:CZ69)</f>
        <v>271335.81000000006</v>
      </c>
      <c r="H69" s="85"/>
      <c r="I69" s="86">
        <v>2076.85</v>
      </c>
      <c r="J69" s="86">
        <v>7462.97</v>
      </c>
      <c r="K69" s="86">
        <v>3211.6</v>
      </c>
      <c r="L69" s="85">
        <v>2752.1</v>
      </c>
      <c r="M69" s="85">
        <v>4338.1000000000004</v>
      </c>
      <c r="N69" s="85">
        <v>5853.5</v>
      </c>
      <c r="O69" s="85">
        <v>4371.21</v>
      </c>
      <c r="P69" s="85">
        <v>4430.6000000000004</v>
      </c>
      <c r="Q69" s="85">
        <v>3773.8</v>
      </c>
      <c r="R69" s="85">
        <v>2688.01</v>
      </c>
      <c r="S69" s="85">
        <v>2804.4</v>
      </c>
      <c r="T69" s="85">
        <v>1939.61</v>
      </c>
      <c r="U69" s="85">
        <v>3438.8</v>
      </c>
      <c r="V69" s="85">
        <v>790.63</v>
      </c>
      <c r="W69" s="85">
        <v>4249.3999999999996</v>
      </c>
      <c r="X69" s="85">
        <v>2614.85</v>
      </c>
      <c r="Y69" s="85">
        <v>4260</v>
      </c>
      <c r="Z69" s="85">
        <v>3305.3</v>
      </c>
      <c r="AA69" s="85">
        <v>6014.8</v>
      </c>
      <c r="AB69" s="85">
        <v>8269.2000000000007</v>
      </c>
      <c r="AC69" s="85">
        <v>7730.94</v>
      </c>
      <c r="AD69" s="85">
        <v>6488.1</v>
      </c>
      <c r="AE69" s="85">
        <v>8725.17</v>
      </c>
      <c r="AF69" s="85">
        <v>6209</v>
      </c>
      <c r="AG69" s="85">
        <v>4173.08</v>
      </c>
      <c r="AH69" s="85">
        <v>4435</v>
      </c>
      <c r="AI69" s="85">
        <v>341.1</v>
      </c>
      <c r="AJ69" s="85">
        <v>169.5</v>
      </c>
      <c r="AK69" s="85">
        <v>286.98</v>
      </c>
      <c r="AL69" s="85">
        <v>214.9</v>
      </c>
      <c r="AM69" s="85">
        <v>3242.13</v>
      </c>
      <c r="AN69" s="85">
        <v>3496.34</v>
      </c>
      <c r="AO69" s="85">
        <v>3619.93</v>
      </c>
      <c r="AP69" s="85">
        <v>4423.45</v>
      </c>
      <c r="AQ69" s="85">
        <v>3208.5</v>
      </c>
      <c r="AR69" s="85">
        <v>242.6</v>
      </c>
      <c r="AS69" s="85">
        <v>739.4</v>
      </c>
      <c r="AT69" s="85">
        <v>2162.1999999999998</v>
      </c>
      <c r="AU69" s="85">
        <v>371</v>
      </c>
      <c r="AV69" s="85">
        <v>255.7</v>
      </c>
      <c r="AW69" s="85">
        <v>149.30000000000001</v>
      </c>
      <c r="AX69" s="85">
        <v>831.2</v>
      </c>
      <c r="AY69" s="85">
        <v>6478.3</v>
      </c>
      <c r="AZ69" s="85">
        <v>5667.9</v>
      </c>
      <c r="BA69" s="85">
        <v>6471</v>
      </c>
      <c r="BB69" s="85">
        <v>7572.97</v>
      </c>
      <c r="BC69" s="85">
        <v>4291.18</v>
      </c>
      <c r="BD69" s="85">
        <v>2874.08</v>
      </c>
      <c r="BE69" s="85">
        <v>4590.1000000000004</v>
      </c>
      <c r="BF69" s="85">
        <v>509.7</v>
      </c>
      <c r="BG69" s="85">
        <v>5594.37</v>
      </c>
      <c r="BH69" s="85">
        <v>4261.2</v>
      </c>
      <c r="BI69" s="85">
        <v>2880.3</v>
      </c>
      <c r="BJ69" s="85">
        <v>2619.1999999999998</v>
      </c>
      <c r="BK69" s="85">
        <v>2652.46</v>
      </c>
      <c r="BL69" s="85">
        <v>428.6</v>
      </c>
      <c r="BM69" s="85">
        <v>1893.03</v>
      </c>
      <c r="BN69" s="85">
        <v>430.7</v>
      </c>
      <c r="BO69" s="85">
        <v>1663.31</v>
      </c>
      <c r="BP69" s="85">
        <v>864.78</v>
      </c>
      <c r="BQ69" s="85">
        <v>2268.59</v>
      </c>
      <c r="BR69" s="85">
        <v>5152.8999999999996</v>
      </c>
      <c r="BS69" s="85">
        <v>2320.1999999999998</v>
      </c>
      <c r="BT69" s="85">
        <v>572.5</v>
      </c>
      <c r="BU69" s="85">
        <v>423.2</v>
      </c>
      <c r="BV69" s="85">
        <v>418.1</v>
      </c>
      <c r="BW69" s="85">
        <v>2907.16</v>
      </c>
      <c r="BX69" s="85">
        <v>2538.6999999999998</v>
      </c>
      <c r="BY69" s="85">
        <v>2757.1</v>
      </c>
      <c r="BZ69" s="85">
        <v>3642.2</v>
      </c>
      <c r="CA69" s="85">
        <v>3197.1</v>
      </c>
      <c r="CB69" s="85">
        <v>2889.6</v>
      </c>
      <c r="CC69" s="85">
        <v>4070.33</v>
      </c>
      <c r="CD69" s="85">
        <v>4256.22</v>
      </c>
      <c r="CE69" s="85">
        <v>2376.1999999999998</v>
      </c>
      <c r="CF69" s="85">
        <v>2136</v>
      </c>
      <c r="CG69" s="85">
        <v>1884.2</v>
      </c>
      <c r="CH69" s="85">
        <v>2009.8</v>
      </c>
      <c r="CI69" s="85">
        <v>1998.4</v>
      </c>
      <c r="CJ69" s="85">
        <v>245.4</v>
      </c>
      <c r="CK69" s="85">
        <v>5957.9</v>
      </c>
      <c r="CL69" s="85">
        <v>4031</v>
      </c>
      <c r="CM69" s="85">
        <v>4036.9</v>
      </c>
      <c r="CN69" s="85">
        <v>244.6</v>
      </c>
      <c r="CO69" s="85">
        <v>269</v>
      </c>
      <c r="CP69" s="85">
        <v>887.9</v>
      </c>
      <c r="CQ69" s="85">
        <v>992.4</v>
      </c>
      <c r="CR69" s="85">
        <v>1239.0999999999999</v>
      </c>
      <c r="CS69" s="85">
        <v>216.5</v>
      </c>
      <c r="CT69" s="85">
        <v>414</v>
      </c>
      <c r="CU69" s="85">
        <v>407.8</v>
      </c>
      <c r="CV69" s="85">
        <v>492.7</v>
      </c>
      <c r="CW69" s="85">
        <v>412.6</v>
      </c>
      <c r="CX69" s="85">
        <v>426.2</v>
      </c>
      <c r="CY69" s="85">
        <v>380.78</v>
      </c>
      <c r="CZ69" s="85">
        <v>958.1</v>
      </c>
      <c r="DA69" s="85"/>
      <c r="DB69" s="87"/>
      <c r="DC69" s="85"/>
    </row>
    <row r="70" spans="1:107" s="88" customFormat="1" ht="17.25" hidden="1" customHeight="1" outlineLevel="1" x14ac:dyDescent="0.3">
      <c r="A70" s="84"/>
      <c r="B70" s="85" t="s">
        <v>225</v>
      </c>
      <c r="C70" s="85"/>
      <c r="D70" s="85"/>
      <c r="E70" s="85"/>
      <c r="F70" s="85"/>
      <c r="G70" s="85"/>
      <c r="H70" s="85"/>
      <c r="I70" s="86"/>
      <c r="J70" s="86">
        <v>6676.57</v>
      </c>
      <c r="K70" s="86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>
        <v>3799</v>
      </c>
      <c r="X70" s="85"/>
      <c r="Y70" s="85">
        <v>3786.2</v>
      </c>
      <c r="Z70" s="85"/>
      <c r="AA70" s="85">
        <v>5346</v>
      </c>
      <c r="AB70" s="85">
        <v>7348.3</v>
      </c>
      <c r="AC70" s="85">
        <v>6875.6</v>
      </c>
      <c r="AD70" s="85">
        <v>5765.5</v>
      </c>
      <c r="AE70" s="85">
        <v>7842.67</v>
      </c>
      <c r="AF70" s="85">
        <v>5802.3</v>
      </c>
      <c r="AG70" s="85">
        <v>3981.28</v>
      </c>
      <c r="AH70" s="85">
        <v>4200.6000000000004</v>
      </c>
      <c r="AI70" s="85"/>
      <c r="AJ70" s="85"/>
      <c r="AK70" s="85"/>
      <c r="AL70" s="85"/>
      <c r="AM70" s="85"/>
      <c r="AN70" s="85"/>
      <c r="AO70" s="85"/>
      <c r="AP70" s="85">
        <v>3989.47</v>
      </c>
      <c r="AQ70" s="85"/>
      <c r="AR70" s="85"/>
      <c r="AS70" s="85"/>
      <c r="AT70" s="85"/>
      <c r="AU70" s="85"/>
      <c r="AV70" s="85"/>
      <c r="AW70" s="85"/>
      <c r="AX70" s="85"/>
      <c r="AY70" s="85">
        <v>5831.8</v>
      </c>
      <c r="AZ70" s="85">
        <v>5531.4</v>
      </c>
      <c r="BA70" s="85">
        <v>5826.1</v>
      </c>
      <c r="BB70" s="85">
        <v>6779</v>
      </c>
      <c r="BC70" s="85">
        <v>3820</v>
      </c>
      <c r="BD70" s="85"/>
      <c r="BE70" s="85"/>
      <c r="BF70" s="85"/>
      <c r="BG70" s="85">
        <v>5150</v>
      </c>
      <c r="BH70" s="85">
        <v>3923.4</v>
      </c>
      <c r="BI70" s="85"/>
      <c r="BJ70" s="85"/>
      <c r="BK70" s="85"/>
      <c r="BL70" s="85"/>
      <c r="BM70" s="85"/>
      <c r="BN70" s="85"/>
      <c r="BO70" s="85"/>
      <c r="BP70" s="85"/>
      <c r="BQ70" s="85"/>
      <c r="BR70" s="85">
        <v>4578.7</v>
      </c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>
        <v>3762.17</v>
      </c>
      <c r="CD70" s="85">
        <v>3788</v>
      </c>
      <c r="CE70" s="85">
        <v>2142.8000000000002</v>
      </c>
      <c r="CF70" s="85">
        <v>1897.9</v>
      </c>
      <c r="CG70" s="85">
        <v>1664.5</v>
      </c>
      <c r="CH70" s="85">
        <v>1789.8</v>
      </c>
      <c r="CI70" s="85">
        <v>1784.8</v>
      </c>
      <c r="CJ70" s="85"/>
      <c r="CK70" s="85"/>
      <c r="CL70" s="85">
        <v>3590.9</v>
      </c>
      <c r="CM70" s="85">
        <v>3591.1</v>
      </c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7"/>
      <c r="DC70" s="85"/>
    </row>
    <row r="71" spans="1:107" ht="15" hidden="1" customHeight="1" outlineLevel="1" x14ac:dyDescent="0.3">
      <c r="A71" s="72"/>
      <c r="B71" s="73"/>
      <c r="C71" s="73"/>
      <c r="D71" s="73"/>
      <c r="E71" s="73"/>
      <c r="F71" s="73"/>
      <c r="G71" s="73"/>
      <c r="H71" s="73"/>
      <c r="I71" s="76">
        <f>I50-I54</f>
        <v>-4.5119999999999827E-2</v>
      </c>
      <c r="J71" s="76">
        <f t="shared" ref="J71:BU71" si="38">J50-J54</f>
        <v>-1.3090799999999998</v>
      </c>
      <c r="K71" s="76">
        <f t="shared" si="38"/>
        <v>-0.10007999999999972</v>
      </c>
      <c r="L71" s="89">
        <f t="shared" si="38"/>
        <v>-0.10721999999999987</v>
      </c>
      <c r="M71" s="89">
        <f t="shared" si="38"/>
        <v>-0.10151999999999983</v>
      </c>
      <c r="N71" s="89">
        <f t="shared" si="38"/>
        <v>-0.15516000000000041</v>
      </c>
      <c r="O71" s="89">
        <f t="shared" si="38"/>
        <v>-0.1505399999999999</v>
      </c>
      <c r="P71" s="89">
        <f t="shared" si="38"/>
        <v>-0.15612000000000048</v>
      </c>
      <c r="Q71" s="89">
        <f t="shared" si="38"/>
        <v>-0.12431999999999999</v>
      </c>
      <c r="R71" s="89">
        <f t="shared" si="38"/>
        <v>-8.105999999999991E-2</v>
      </c>
      <c r="S71" s="89">
        <f t="shared" si="38"/>
        <v>-0.16751999999999967</v>
      </c>
      <c r="T71" s="89">
        <f t="shared" si="38"/>
        <v>-0.14351999999999876</v>
      </c>
      <c r="U71" s="89">
        <f t="shared" si="38"/>
        <v>-0.12725999999999971</v>
      </c>
      <c r="V71" s="89">
        <f t="shared" si="38"/>
        <v>-0.109020000000001</v>
      </c>
      <c r="W71" s="89">
        <f t="shared" si="38"/>
        <v>-1.6727400000000001</v>
      </c>
      <c r="X71" s="89">
        <f t="shared" si="38"/>
        <v>-0.15798000000000023</v>
      </c>
      <c r="Y71" s="89">
        <f t="shared" si="38"/>
        <v>-0.62154000000000043</v>
      </c>
      <c r="Z71" s="89">
        <f t="shared" si="38"/>
        <v>-4.0919999999999845E-2</v>
      </c>
      <c r="AA71" s="89">
        <f t="shared" si="38"/>
        <v>-1.1455199999999999</v>
      </c>
      <c r="AB71" s="89">
        <f t="shared" si="38"/>
        <v>-0.71597999999999917</v>
      </c>
      <c r="AC71" s="89">
        <f t="shared" si="38"/>
        <v>-0.96156000000000041</v>
      </c>
      <c r="AD71" s="89">
        <f t="shared" si="38"/>
        <v>-1.2053400000000001</v>
      </c>
      <c r="AE71" s="89">
        <f t="shared" si="38"/>
        <v>-0.83759999999999923</v>
      </c>
      <c r="AF71" s="89">
        <f t="shared" si="38"/>
        <v>-1.4029199999999999</v>
      </c>
      <c r="AG71" s="89">
        <f t="shared" si="38"/>
        <v>-1.0497599999999991</v>
      </c>
      <c r="AH71" s="89">
        <f t="shared" si="38"/>
        <v>-1.5188999999999995</v>
      </c>
      <c r="AI71" s="89">
        <f t="shared" si="38"/>
        <v>-4.1219999999999812E-2</v>
      </c>
      <c r="AJ71" s="89">
        <f t="shared" si="38"/>
        <v>-6.1140000000000194E-2</v>
      </c>
      <c r="AK71" s="89">
        <f t="shared" si="38"/>
        <v>-4.1520000000000001E-2</v>
      </c>
      <c r="AL71" s="89">
        <f t="shared" si="38"/>
        <v>-4.4699999999999962E-2</v>
      </c>
      <c r="AM71" s="89">
        <f t="shared" si="38"/>
        <v>-0.1823999999999999</v>
      </c>
      <c r="AN71" s="89">
        <f t="shared" si="38"/>
        <v>-0.15108000000000033</v>
      </c>
      <c r="AO71" s="89">
        <f t="shared" si="38"/>
        <v>-0.14814000000000016</v>
      </c>
      <c r="AP71" s="89">
        <f t="shared" si="38"/>
        <v>-1.3422600000000005</v>
      </c>
      <c r="AQ71" s="89">
        <f t="shared" si="38"/>
        <v>-0.1524599999999996</v>
      </c>
      <c r="AR71" s="89">
        <f t="shared" si="38"/>
        <v>-4.1760000000000019E-2</v>
      </c>
      <c r="AS71" s="89">
        <f t="shared" si="38"/>
        <v>-6.8820000000000547E-2</v>
      </c>
      <c r="AT71" s="89">
        <f t="shared" si="38"/>
        <v>-0.10319999999999929</v>
      </c>
      <c r="AU71" s="89">
        <f t="shared" si="38"/>
        <v>6.9000000000000394E-2</v>
      </c>
      <c r="AV71" s="89">
        <f t="shared" si="38"/>
        <v>-0.11459999999999981</v>
      </c>
      <c r="AW71" s="89">
        <f t="shared" si="38"/>
        <v>-4.9619999999999997E-2</v>
      </c>
      <c r="AX71" s="89">
        <f t="shared" si="38"/>
        <v>-0.18984000000000023</v>
      </c>
      <c r="AY71" s="89">
        <f t="shared" si="38"/>
        <v>-1.0245000000000002</v>
      </c>
      <c r="AZ71" s="89">
        <f t="shared" si="38"/>
        <v>-1.0063199999999997</v>
      </c>
      <c r="BA71" s="89">
        <f t="shared" si="38"/>
        <v>-0.89167897435897503</v>
      </c>
      <c r="BB71" s="89">
        <f t="shared" si="38"/>
        <v>-0.82373999999999992</v>
      </c>
      <c r="BC71" s="89">
        <f t="shared" si="38"/>
        <v>-1.2535199999999991</v>
      </c>
      <c r="BD71" s="89">
        <f t="shared" si="38"/>
        <v>-0.23063999999999973</v>
      </c>
      <c r="BE71" s="89">
        <f t="shared" si="38"/>
        <v>-3.8219999999999921E-2</v>
      </c>
      <c r="BF71" s="89">
        <f t="shared" si="38"/>
        <v>0.12774000000000019</v>
      </c>
      <c r="BG71" s="89">
        <f t="shared" si="38"/>
        <v>-1.1388599999999993</v>
      </c>
      <c r="BH71" s="89">
        <f t="shared" si="38"/>
        <v>-1.0277917948717947</v>
      </c>
      <c r="BI71" s="89">
        <f t="shared" si="38"/>
        <v>-0.21341999999999928</v>
      </c>
      <c r="BJ71" s="89">
        <f t="shared" si="38"/>
        <v>-0.16025999999999962</v>
      </c>
      <c r="BK71" s="89">
        <f t="shared" si="38"/>
        <v>-0.24377179487179435</v>
      </c>
      <c r="BL71" s="89">
        <f t="shared" si="38"/>
        <v>-2.5200000000005218E-3</v>
      </c>
      <c r="BM71" s="89">
        <f t="shared" si="38"/>
        <v>7.4040000000000106E-2</v>
      </c>
      <c r="BN71" s="89">
        <f t="shared" si="38"/>
        <v>-4.9260000000000304E-2</v>
      </c>
      <c r="BO71" s="89">
        <f t="shared" si="38"/>
        <v>-0.11051999999999973</v>
      </c>
      <c r="BP71" s="89">
        <f t="shared" si="38"/>
        <v>6.7800000000000082E-3</v>
      </c>
      <c r="BQ71" s="89">
        <f t="shared" si="38"/>
        <v>-7.2600000000000442E-2</v>
      </c>
      <c r="BR71" s="89">
        <f t="shared" si="38"/>
        <v>-0.75785999999999909</v>
      </c>
      <c r="BS71" s="89">
        <f t="shared" si="38"/>
        <v>-0.15407999999999955</v>
      </c>
      <c r="BT71" s="89">
        <f t="shared" si="38"/>
        <v>-0.11303999999999981</v>
      </c>
      <c r="BU71" s="89">
        <f t="shared" si="38"/>
        <v>0.19212000000000007</v>
      </c>
      <c r="BV71" s="89">
        <f t="shared" ref="BV71:CZ71" si="39">BV50-BV54</f>
        <v>0.27588000000000079</v>
      </c>
      <c r="BW71" s="89">
        <f t="shared" si="39"/>
        <v>-1.7579999999999707E-2</v>
      </c>
      <c r="BX71" s="89">
        <f t="shared" si="39"/>
        <v>-4.205179487179489E-2</v>
      </c>
      <c r="BY71" s="89">
        <f t="shared" si="39"/>
        <v>-5.6099999999999817E-2</v>
      </c>
      <c r="BZ71" s="89">
        <f t="shared" si="39"/>
        <v>-6.5040000000000209E-2</v>
      </c>
      <c r="CA71" s="89">
        <f t="shared" si="39"/>
        <v>-6.0779999999999834E-2</v>
      </c>
      <c r="CB71" s="89">
        <f>CB50-CB54</f>
        <v>-6.2940000000000218E-2</v>
      </c>
      <c r="CC71" s="89">
        <f t="shared" si="39"/>
        <v>-0.95741999999999905</v>
      </c>
      <c r="CD71" s="89">
        <f t="shared" si="39"/>
        <v>-0.98495999999999828</v>
      </c>
      <c r="CE71" s="89">
        <f t="shared" si="39"/>
        <v>-1.143891794871795</v>
      </c>
      <c r="CF71" s="89">
        <f t="shared" si="39"/>
        <v>-1.670871794871795</v>
      </c>
      <c r="CG71" s="89">
        <f t="shared" si="39"/>
        <v>-1.7613600000000007</v>
      </c>
      <c r="CH71" s="89">
        <f t="shared" si="39"/>
        <v>-1.5902317948717952</v>
      </c>
      <c r="CI71" s="89">
        <f t="shared" si="39"/>
        <v>-1.5781717948717944</v>
      </c>
      <c r="CJ71" s="89">
        <f t="shared" si="39"/>
        <v>3.7919999999999732E-2</v>
      </c>
      <c r="CK71" s="89">
        <f t="shared" si="39"/>
        <v>-5.801999999999996E-2</v>
      </c>
      <c r="CL71" s="89">
        <f t="shared" si="39"/>
        <v>-1.1047199999999999</v>
      </c>
      <c r="CM71" s="89">
        <f t="shared" si="39"/>
        <v>-1.1950199999999995</v>
      </c>
      <c r="CN71" s="89">
        <f t="shared" si="39"/>
        <v>0.15737999999999985</v>
      </c>
      <c r="CO71" s="89">
        <f t="shared" si="39"/>
        <v>0.23777999999999988</v>
      </c>
      <c r="CP71" s="89">
        <f t="shared" si="39"/>
        <v>8.987999999999996E-2</v>
      </c>
      <c r="CQ71" s="89">
        <f t="shared" si="39"/>
        <v>0.18810000000000038</v>
      </c>
      <c r="CR71" s="89">
        <f t="shared" si="39"/>
        <v>0.13751999999999942</v>
      </c>
      <c r="CS71" s="89">
        <f t="shared" si="39"/>
        <v>-0.50927999999999995</v>
      </c>
      <c r="CT71" s="89">
        <f t="shared" si="39"/>
        <v>-0.25536000000000003</v>
      </c>
      <c r="CU71" s="89">
        <f t="shared" si="39"/>
        <v>-0.10211999999999977</v>
      </c>
      <c r="CV71" s="89">
        <f t="shared" si="39"/>
        <v>-6.5759999999999597E-2</v>
      </c>
      <c r="CW71" s="89">
        <f t="shared" si="39"/>
        <v>-0.14238000000000017</v>
      </c>
      <c r="CX71" s="89">
        <f t="shared" si="39"/>
        <v>-0.19961999999999991</v>
      </c>
      <c r="CY71" s="89">
        <f t="shared" si="39"/>
        <v>-0.39215999999999962</v>
      </c>
      <c r="CZ71" s="89">
        <f t="shared" si="39"/>
        <v>-0.14412000000000003</v>
      </c>
      <c r="DA71" s="73"/>
      <c r="DB71" s="75"/>
      <c r="DC71" s="73"/>
    </row>
    <row r="72" spans="1:107" s="94" customFormat="1" ht="15" hidden="1" customHeight="1" outlineLevel="1" x14ac:dyDescent="0.3">
      <c r="A72" s="90"/>
      <c r="B72" s="91"/>
      <c r="C72" s="91"/>
      <c r="D72" s="91"/>
      <c r="E72" s="91"/>
      <c r="F72" s="91"/>
      <c r="G72" s="91"/>
      <c r="H72" s="91"/>
      <c r="I72" s="92">
        <f>I69/9*8*I48</f>
        <v>6684.6878666666653</v>
      </c>
      <c r="J72" s="92">
        <f t="shared" ref="J72:BU72" si="40">J69/9*8*J48</f>
        <v>28246.512231111112</v>
      </c>
      <c r="K72" s="92">
        <f t="shared" si="40"/>
        <v>9246.5532444444434</v>
      </c>
      <c r="L72" s="91">
        <f t="shared" si="40"/>
        <v>8914.3576888888892</v>
      </c>
      <c r="M72" s="91">
        <f t="shared" si="40"/>
        <v>12902.473422222221</v>
      </c>
      <c r="N72" s="91">
        <f t="shared" si="40"/>
        <v>18372.185333333331</v>
      </c>
      <c r="O72" s="91">
        <f t="shared" si="40"/>
        <v>12985.407839999998</v>
      </c>
      <c r="P72" s="91">
        <f t="shared" si="40"/>
        <v>14398.465422222222</v>
      </c>
      <c r="Q72" s="91">
        <f t="shared" si="40"/>
        <v>11905.081066666666</v>
      </c>
      <c r="R72" s="91">
        <f t="shared" si="40"/>
        <v>7973.2349955555555</v>
      </c>
      <c r="S72" s="91">
        <f t="shared" si="40"/>
        <v>8707.3503999999994</v>
      </c>
      <c r="T72" s="91">
        <f t="shared" si="40"/>
        <v>6265.3713244444443</v>
      </c>
      <c r="U72" s="91">
        <f t="shared" si="40"/>
        <v>11126.428444444444</v>
      </c>
      <c r="V72" s="91">
        <f t="shared" si="40"/>
        <v>2537.7466044444445</v>
      </c>
      <c r="W72" s="91">
        <f t="shared" si="40"/>
        <v>16415.904355555555</v>
      </c>
      <c r="X72" s="91">
        <f t="shared" si="40"/>
        <v>8455.8438222222194</v>
      </c>
      <c r="Y72" s="91">
        <f t="shared" si="40"/>
        <v>15752.533333333333</v>
      </c>
      <c r="Z72" s="91">
        <f t="shared" si="40"/>
        <v>10729.738311111112</v>
      </c>
      <c r="AA72" s="91">
        <f t="shared" si="40"/>
        <v>21802.981688888893</v>
      </c>
      <c r="AB72" s="91">
        <f t="shared" si="40"/>
        <v>30834.927999999996</v>
      </c>
      <c r="AC72" s="91">
        <f t="shared" si="40"/>
        <v>30147.230026666664</v>
      </c>
      <c r="AD72" s="91">
        <f t="shared" si="40"/>
        <v>23812.768800000002</v>
      </c>
      <c r="AE72" s="91">
        <f t="shared" si="40"/>
        <v>31813.908746666664</v>
      </c>
      <c r="AF72" s="91">
        <f t="shared" si="40"/>
        <v>21723.221333333335</v>
      </c>
      <c r="AG72" s="91">
        <f t="shared" si="40"/>
        <v>15138.079537777776</v>
      </c>
      <c r="AH72" s="91">
        <f t="shared" si="40"/>
        <v>16663.773333333331</v>
      </c>
      <c r="AI72" s="91">
        <f t="shared" si="40"/>
        <v>446.61360000000002</v>
      </c>
      <c r="AJ72" s="91">
        <f t="shared" si="40"/>
        <v>168.29466666666664</v>
      </c>
      <c r="AK72" s="91">
        <f t="shared" si="40"/>
        <v>248.20581333333337</v>
      </c>
      <c r="AL72" s="91">
        <f t="shared" si="40"/>
        <v>201.52844444444446</v>
      </c>
      <c r="AM72" s="91">
        <f t="shared" si="40"/>
        <v>9121.1923999999999</v>
      </c>
      <c r="AN72" s="91">
        <f t="shared" si="40"/>
        <v>10019.733475555557</v>
      </c>
      <c r="AO72" s="91">
        <f t="shared" si="40"/>
        <v>9859.0804622222222</v>
      </c>
      <c r="AP72" s="91">
        <f t="shared" si="40"/>
        <v>16529.941155555553</v>
      </c>
      <c r="AQ72" s="91">
        <f t="shared" si="40"/>
        <v>10309.979999999998</v>
      </c>
      <c r="AR72" s="91">
        <f t="shared" si="40"/>
        <v>242.6</v>
      </c>
      <c r="AS72" s="91">
        <f t="shared" si="40"/>
        <v>2328.6170666666662</v>
      </c>
      <c r="AT72" s="91">
        <f t="shared" si="40"/>
        <v>7193.8796444444424</v>
      </c>
      <c r="AU72" s="91">
        <f t="shared" si="40"/>
        <v>986.03555555555545</v>
      </c>
      <c r="AV72" s="91">
        <f t="shared" si="40"/>
        <v>212.51511111111111</v>
      </c>
      <c r="AW72" s="91">
        <f t="shared" si="40"/>
        <v>147.57475555555556</v>
      </c>
      <c r="AX72" s="91">
        <f t="shared" si="40"/>
        <v>2387.2064</v>
      </c>
      <c r="AY72" s="91">
        <f t="shared" si="40"/>
        <v>18260.168266666667</v>
      </c>
      <c r="AZ72" s="91">
        <f t="shared" si="40"/>
        <v>15905.386933333331</v>
      </c>
      <c r="BA72" s="91">
        <f t="shared" si="40"/>
        <v>18559.180330484327</v>
      </c>
      <c r="BB72" s="91">
        <f t="shared" si="40"/>
        <v>29060.010213333335</v>
      </c>
      <c r="BC72" s="91">
        <f t="shared" si="40"/>
        <v>16863.383804444442</v>
      </c>
      <c r="BD72" s="91">
        <f t="shared" si="40"/>
        <v>8106.1829688888884</v>
      </c>
      <c r="BE72" s="91">
        <f t="shared" si="40"/>
        <v>13741.739377777778</v>
      </c>
      <c r="BF72" s="91">
        <f t="shared" si="40"/>
        <v>1610.1989333333333</v>
      </c>
      <c r="BG72" s="91">
        <f t="shared" si="40"/>
        <v>20234.214693333335</v>
      </c>
      <c r="BH72" s="91">
        <f t="shared" si="40"/>
        <v>16471.762349097815</v>
      </c>
      <c r="BI72" s="91">
        <f t="shared" si="40"/>
        <v>8466.8018666666667</v>
      </c>
      <c r="BJ72" s="91">
        <f t="shared" si="40"/>
        <v>8029.8851555555539</v>
      </c>
      <c r="BK72" s="91">
        <f t="shared" si="40"/>
        <v>7381.4124591326363</v>
      </c>
      <c r="BL72" s="91">
        <f t="shared" si="40"/>
        <v>1335.327111111111</v>
      </c>
      <c r="BM72" s="91">
        <f t="shared" si="40"/>
        <v>6045.9171466666658</v>
      </c>
      <c r="BN72" s="91">
        <f t="shared" si="40"/>
        <v>1359.8634666666665</v>
      </c>
      <c r="BO72" s="91">
        <f t="shared" si="40"/>
        <v>4805.1177777777775</v>
      </c>
      <c r="BP72" s="91">
        <f t="shared" si="40"/>
        <v>2745.772586666666</v>
      </c>
      <c r="BQ72" s="91">
        <f t="shared" si="40"/>
        <v>7148.5791555555543</v>
      </c>
      <c r="BR72" s="91">
        <f t="shared" si="40"/>
        <v>19764.234222222218</v>
      </c>
      <c r="BS72" s="91">
        <f t="shared" si="40"/>
        <v>7294.7087999999985</v>
      </c>
      <c r="BT72" s="91">
        <f t="shared" si="40"/>
        <v>1447.7888888888888</v>
      </c>
      <c r="BU72" s="91">
        <f t="shared" si="40"/>
        <v>1321.5125333333331</v>
      </c>
      <c r="BV72" s="91">
        <f t="shared" ref="BV72:CZ72" si="41">BV69/9*8*BV48</f>
        <v>1310.4183111111111</v>
      </c>
      <c r="BW72" s="91">
        <f t="shared" si="41"/>
        <v>8920.4589511111099</v>
      </c>
      <c r="BX72" s="91">
        <f t="shared" si="41"/>
        <v>6929.4375030072815</v>
      </c>
      <c r="BY72" s="91">
        <f t="shared" si="41"/>
        <v>8781.0571555555543</v>
      </c>
      <c r="BZ72" s="91">
        <f t="shared" si="41"/>
        <v>9304.6069333333344</v>
      </c>
      <c r="CA72" s="91">
        <f t="shared" si="41"/>
        <v>9193.4386666666687</v>
      </c>
      <c r="CB72" s="91">
        <f t="shared" si="41"/>
        <v>8278.3829333333342</v>
      </c>
      <c r="CC72" s="91">
        <f t="shared" si="41"/>
        <v>15123.537244444442</v>
      </c>
      <c r="CD72" s="91">
        <f t="shared" si="41"/>
        <v>15583.440159999996</v>
      </c>
      <c r="CE72" s="91">
        <f t="shared" si="41"/>
        <v>8745.9204001266207</v>
      </c>
      <c r="CF72" s="91">
        <f t="shared" si="41"/>
        <v>7776.39232668566</v>
      </c>
      <c r="CG72" s="91">
        <f t="shared" si="41"/>
        <v>6788.1445333333331</v>
      </c>
      <c r="CH72" s="91">
        <f t="shared" si="41"/>
        <v>7870.7559835390939</v>
      </c>
      <c r="CI72" s="91">
        <f t="shared" si="41"/>
        <v>7781.7025438429873</v>
      </c>
      <c r="CJ72" s="91">
        <f t="shared" si="41"/>
        <v>345.30506666666662</v>
      </c>
      <c r="CK72" s="91">
        <f t="shared" si="41"/>
        <v>19202.973688888887</v>
      </c>
      <c r="CL72" s="91">
        <f t="shared" si="41"/>
        <v>14490.101333333336</v>
      </c>
      <c r="CM72" s="91">
        <f t="shared" si="41"/>
        <v>14306.773600000002</v>
      </c>
      <c r="CN72" s="91">
        <f t="shared" si="41"/>
        <v>786.85102222222213</v>
      </c>
      <c r="CO72" s="91">
        <f t="shared" si="41"/>
        <v>865.82133333333331</v>
      </c>
      <c r="CP72" s="91">
        <f t="shared" si="41"/>
        <v>2778.1404444444438</v>
      </c>
      <c r="CQ72" s="91">
        <f t="shared" si="41"/>
        <v>3214.4938666666662</v>
      </c>
      <c r="CR72" s="91">
        <f t="shared" si="41"/>
        <v>3906.7446222222225</v>
      </c>
      <c r="CS72" s="91">
        <f t="shared" si="41"/>
        <v>215.34533333333334</v>
      </c>
      <c r="CT72" s="91">
        <f t="shared" si="41"/>
        <v>945.024</v>
      </c>
      <c r="CU72" s="91">
        <f t="shared" si="41"/>
        <v>1050.4927999999998</v>
      </c>
      <c r="CV72" s="91">
        <f t="shared" si="41"/>
        <v>1277.0783999999999</v>
      </c>
      <c r="CW72" s="91">
        <f t="shared" si="41"/>
        <v>1127.0398222222223</v>
      </c>
      <c r="CX72" s="91">
        <f t="shared" si="41"/>
        <v>1026.2895999999998</v>
      </c>
      <c r="CY72" s="91">
        <f t="shared" si="41"/>
        <v>938.91886222222217</v>
      </c>
      <c r="CZ72" s="91">
        <f t="shared" si="41"/>
        <v>1146.3134222222222</v>
      </c>
      <c r="DA72" s="91"/>
      <c r="DB72" s="93"/>
      <c r="DC72" s="91"/>
    </row>
    <row r="73" spans="1:107" s="94" customFormat="1" ht="15" hidden="1" customHeight="1" outlineLevel="1" x14ac:dyDescent="0.3">
      <c r="A73" s="90"/>
      <c r="B73" s="91"/>
      <c r="C73" s="91"/>
      <c r="D73" s="91"/>
      <c r="E73" s="91"/>
      <c r="F73" s="91"/>
      <c r="G73" s="91"/>
      <c r="H73" s="91"/>
      <c r="I73" s="92">
        <f>I69/9*I50</f>
        <v>992.29123866666646</v>
      </c>
      <c r="J73" s="92">
        <f t="shared" ref="J73:BU73" si="42">J69/9*J50</f>
        <v>3151.4629715999999</v>
      </c>
      <c r="K73" s="92">
        <f t="shared" si="42"/>
        <v>1351.2699946666667</v>
      </c>
      <c r="L73" s="91">
        <f t="shared" si="42"/>
        <v>1304.3669686666667</v>
      </c>
      <c r="M73" s="91">
        <f t="shared" si="42"/>
        <v>1886.4372453333333</v>
      </c>
      <c r="N73" s="91">
        <f t="shared" si="42"/>
        <v>2654.9134599999998</v>
      </c>
      <c r="O73" s="91">
        <f t="shared" si="42"/>
        <v>1874.6954033999998</v>
      </c>
      <c r="P73" s="91">
        <f t="shared" si="42"/>
        <v>2082.9136719999997</v>
      </c>
      <c r="Q73" s="91">
        <f t="shared" si="42"/>
        <v>1733.6334026666664</v>
      </c>
      <c r="R73" s="91">
        <f t="shared" si="42"/>
        <v>1171.7752392666666</v>
      </c>
      <c r="S73" s="91">
        <f t="shared" si="42"/>
        <v>1253.9033279999999</v>
      </c>
      <c r="T73" s="91">
        <f t="shared" si="42"/>
        <v>908.87538453333343</v>
      </c>
      <c r="U73" s="91">
        <f t="shared" si="42"/>
        <v>1620.3396346666666</v>
      </c>
      <c r="V73" s="91">
        <f t="shared" si="42"/>
        <v>371.08482593333321</v>
      </c>
      <c r="W73" s="91">
        <f t="shared" si="42"/>
        <v>1672.5921693333332</v>
      </c>
      <c r="X73" s="91">
        <f t="shared" si="42"/>
        <v>1222.4772396666663</v>
      </c>
      <c r="Y73" s="91">
        <f t="shared" si="42"/>
        <v>2068.6843999999996</v>
      </c>
      <c r="Z73" s="91">
        <f t="shared" si="42"/>
        <v>1594.4326493333333</v>
      </c>
      <c r="AA73" s="91">
        <f t="shared" si="42"/>
        <v>2504.8835093333337</v>
      </c>
      <c r="AB73" s="91">
        <f t="shared" si="42"/>
        <v>3967.396776</v>
      </c>
      <c r="AC73" s="91">
        <f t="shared" si="42"/>
        <v>3696.1108743999989</v>
      </c>
      <c r="AD73" s="91">
        <f t="shared" si="42"/>
        <v>2702.9857139999999</v>
      </c>
      <c r="AE73" s="91">
        <f t="shared" si="42"/>
        <v>3960.0638239999998</v>
      </c>
      <c r="AF73" s="91">
        <f t="shared" si="42"/>
        <v>2290.6242799999995</v>
      </c>
      <c r="AG73" s="91">
        <f t="shared" si="42"/>
        <v>1783.9638794666664</v>
      </c>
      <c r="AH73" s="91">
        <f t="shared" si="42"/>
        <v>1751.0858333333331</v>
      </c>
      <c r="AI73" s="91">
        <f t="shared" si="42"/>
        <v>65.429802000000009</v>
      </c>
      <c r="AJ73" s="91">
        <f t="shared" si="42"/>
        <v>24.092729999999996</v>
      </c>
      <c r="AK73" s="91">
        <f t="shared" si="42"/>
        <v>35.906937600000006</v>
      </c>
      <c r="AL73" s="91">
        <f t="shared" si="42"/>
        <v>29.161929999999998</v>
      </c>
      <c r="AM73" s="91">
        <f t="shared" si="42"/>
        <v>1302.4716919999998</v>
      </c>
      <c r="AN73" s="91">
        <f t="shared" si="42"/>
        <v>1444.2681272</v>
      </c>
      <c r="AO73" s="91">
        <f t="shared" si="42"/>
        <v>1419.2780215333332</v>
      </c>
      <c r="AP73" s="91">
        <f t="shared" si="42"/>
        <v>1819.7778403333327</v>
      </c>
      <c r="AQ73" s="91">
        <f t="shared" si="42"/>
        <v>1492.14501</v>
      </c>
      <c r="AR73" s="91">
        <f t="shared" si="42"/>
        <v>35.264335999999993</v>
      </c>
      <c r="AS73" s="91">
        <f t="shared" si="42"/>
        <v>343.63861466666657</v>
      </c>
      <c r="AT73" s="91">
        <f t="shared" si="42"/>
        <v>1054.2887199999998</v>
      </c>
      <c r="AU73" s="91">
        <f t="shared" si="42"/>
        <v>150.74966666666666</v>
      </c>
      <c r="AV73" s="91">
        <f t="shared" si="42"/>
        <v>28.621353333333335</v>
      </c>
      <c r="AW73" s="91">
        <f t="shared" si="42"/>
        <v>21.313072666666667</v>
      </c>
      <c r="AX73" s="91">
        <f t="shared" si="42"/>
        <v>340.54818133333328</v>
      </c>
      <c r="AY73" s="91">
        <f t="shared" si="42"/>
        <v>2001.5787566666663</v>
      </c>
      <c r="AZ73" s="91">
        <f t="shared" si="42"/>
        <v>1752.0612479999998</v>
      </c>
      <c r="BA73" s="91">
        <f t="shared" si="42"/>
        <v>2142.7598670085463</v>
      </c>
      <c r="BB73" s="91">
        <f t="shared" si="42"/>
        <v>3665.8728311333334</v>
      </c>
      <c r="BC73" s="91">
        <f t="shared" si="42"/>
        <v>1931.8320202666669</v>
      </c>
      <c r="BD73" s="91">
        <f t="shared" si="42"/>
        <v>1142.2743551999999</v>
      </c>
      <c r="BE73" s="91">
        <f t="shared" si="42"/>
        <v>2041.7682819999998</v>
      </c>
      <c r="BF73" s="91">
        <f t="shared" si="42"/>
        <v>248.76418200000001</v>
      </c>
      <c r="BG73" s="91">
        <f t="shared" si="42"/>
        <v>2327.2206242000002</v>
      </c>
      <c r="BH73" s="91">
        <f t="shared" si="42"/>
        <v>1984.1391972193733</v>
      </c>
      <c r="BI73" s="91">
        <f t="shared" si="42"/>
        <v>1201.718766</v>
      </c>
      <c r="BJ73" s="91">
        <f t="shared" si="42"/>
        <v>1157.8435519999998</v>
      </c>
      <c r="BK73" s="91">
        <f t="shared" si="42"/>
        <v>1035.3679872003797</v>
      </c>
      <c r="BL73" s="91">
        <f t="shared" si="42"/>
        <v>200.17905866666663</v>
      </c>
      <c r="BM73" s="91">
        <f t="shared" si="42"/>
        <v>922.46089879999977</v>
      </c>
      <c r="BN73" s="91">
        <f t="shared" si="42"/>
        <v>201.6221553333333</v>
      </c>
      <c r="BO73" s="91">
        <f t="shared" si="42"/>
        <v>700.34221986666671</v>
      </c>
      <c r="BP73" s="91">
        <f t="shared" si="42"/>
        <v>412.51735559999992</v>
      </c>
      <c r="BQ73" s="91">
        <f t="shared" si="42"/>
        <v>1053.9869139999998</v>
      </c>
      <c r="BR73" s="91">
        <f t="shared" si="42"/>
        <v>2530.7266006666664</v>
      </c>
      <c r="BS73" s="91">
        <f t="shared" si="42"/>
        <v>1054.4844959999998</v>
      </c>
      <c r="BT73" s="91">
        <f t="shared" si="42"/>
        <v>209.97773333333333</v>
      </c>
      <c r="BU73" s="91">
        <f t="shared" si="42"/>
        <v>207.26078933333329</v>
      </c>
      <c r="BV73" s="91">
        <f t="shared" ref="BV73:CZ73" si="43">BV69/9*BV50</f>
        <v>209.37890533333334</v>
      </c>
      <c r="BW73" s="91">
        <f t="shared" si="43"/>
        <v>1332.3901901333334</v>
      </c>
      <c r="BX73" s="91">
        <f t="shared" si="43"/>
        <v>1027.5537486020894</v>
      </c>
      <c r="BY73" s="91">
        <f t="shared" si="43"/>
        <v>1299.9726499999999</v>
      </c>
      <c r="BZ73" s="91">
        <f t="shared" si="43"/>
        <v>1369.3700746666668</v>
      </c>
      <c r="CA73" s="91">
        <f t="shared" si="43"/>
        <v>1357.4247180000002</v>
      </c>
      <c r="CB73" s="91">
        <f t="shared" si="43"/>
        <v>1221.5495040000001</v>
      </c>
      <c r="CC73" s="91">
        <f t="shared" si="43"/>
        <v>1835.5288812666665</v>
      </c>
      <c r="CD73" s="91">
        <f t="shared" si="43"/>
        <v>1871.7153072000001</v>
      </c>
      <c r="CE73" s="91">
        <f t="shared" si="43"/>
        <v>1009.8752063551755</v>
      </c>
      <c r="CF73" s="91">
        <f t="shared" si="43"/>
        <v>769.90527635327624</v>
      </c>
      <c r="CG73" s="91">
        <f t="shared" si="43"/>
        <v>649.47117866666645</v>
      </c>
      <c r="CH73" s="91">
        <f t="shared" si="43"/>
        <v>825.49696849382701</v>
      </c>
      <c r="CI73" s="91">
        <f t="shared" si="43"/>
        <v>816.83110214624878</v>
      </c>
      <c r="CJ73" s="91">
        <f t="shared" si="43"/>
        <v>52.829711999999986</v>
      </c>
      <c r="CK73" s="91">
        <f t="shared" si="43"/>
        <v>2842.0374579999993</v>
      </c>
      <c r="CL73" s="91">
        <f t="shared" si="43"/>
        <v>1678.7233866666668</v>
      </c>
      <c r="CM73" s="91">
        <f t="shared" si="43"/>
        <v>1609.9964580000003</v>
      </c>
      <c r="CN73" s="91">
        <f t="shared" si="43"/>
        <v>122.30489199999998</v>
      </c>
      <c r="CO73" s="91">
        <f t="shared" si="43"/>
        <v>136.98017999999999</v>
      </c>
      <c r="CP73" s="91">
        <f t="shared" si="43"/>
        <v>425.5882279999999</v>
      </c>
      <c r="CQ73" s="91">
        <f t="shared" si="43"/>
        <v>502.91524000000004</v>
      </c>
      <c r="CR73" s="91">
        <f t="shared" si="43"/>
        <v>604.94514133333325</v>
      </c>
      <c r="CS73" s="91">
        <f t="shared" si="43"/>
        <v>20.050786666666667</v>
      </c>
      <c r="CT73" s="91">
        <f t="shared" si="43"/>
        <v>130.00703999999999</v>
      </c>
      <c r="CU73" s="91">
        <f t="shared" si="43"/>
        <v>152.94674933333332</v>
      </c>
      <c r="CV73" s="91">
        <f t="shared" si="43"/>
        <v>187.96176533333332</v>
      </c>
      <c r="CW73" s="91">
        <f t="shared" si="43"/>
        <v>162.52864133333333</v>
      </c>
      <c r="CX73" s="91">
        <f t="shared" si="43"/>
        <v>144.49032399999999</v>
      </c>
      <c r="CY73" s="91">
        <f t="shared" si="43"/>
        <v>124.24597546666666</v>
      </c>
      <c r="CZ73" s="91">
        <f t="shared" si="43"/>
        <v>156.60463866666666</v>
      </c>
      <c r="DA73" s="91"/>
      <c r="DB73" s="93"/>
      <c r="DC73" s="91"/>
    </row>
    <row r="74" spans="1:107" s="94" customFormat="1" ht="15" hidden="1" customHeight="1" outlineLevel="1" x14ac:dyDescent="0.3">
      <c r="A74" s="90"/>
      <c r="B74" s="91"/>
      <c r="C74" s="91"/>
      <c r="D74" s="91"/>
      <c r="E74" s="91"/>
      <c r="F74" s="91"/>
      <c r="G74" s="91"/>
      <c r="H74" s="91"/>
      <c r="I74" s="76">
        <f>I72+I73</f>
        <v>7676.979105333332</v>
      </c>
      <c r="J74" s="92">
        <f t="shared" ref="J74:BU74" si="44">J72+J73</f>
        <v>31397.97520271111</v>
      </c>
      <c r="K74" s="92">
        <f t="shared" si="44"/>
        <v>10597.823239111111</v>
      </c>
      <c r="L74" s="91">
        <f t="shared" si="44"/>
        <v>10218.724657555556</v>
      </c>
      <c r="M74" s="91">
        <f t="shared" si="44"/>
        <v>14788.910667555554</v>
      </c>
      <c r="N74" s="91">
        <f t="shared" si="44"/>
        <v>21027.098793333331</v>
      </c>
      <c r="O74" s="91">
        <f t="shared" si="44"/>
        <v>14860.103243399997</v>
      </c>
      <c r="P74" s="91">
        <f t="shared" si="44"/>
        <v>16481.379094222222</v>
      </c>
      <c r="Q74" s="91">
        <f t="shared" si="44"/>
        <v>13638.714469333332</v>
      </c>
      <c r="R74" s="91">
        <f t="shared" si="44"/>
        <v>9145.0102348222226</v>
      </c>
      <c r="S74" s="91">
        <f t="shared" si="44"/>
        <v>9961.2537279999997</v>
      </c>
      <c r="T74" s="91">
        <f t="shared" si="44"/>
        <v>7174.2467089777774</v>
      </c>
      <c r="U74" s="91">
        <f t="shared" si="44"/>
        <v>12746.768079111111</v>
      </c>
      <c r="V74" s="91">
        <f t="shared" si="44"/>
        <v>2908.8314303777779</v>
      </c>
      <c r="W74" s="91">
        <f t="shared" si="44"/>
        <v>18088.496524888888</v>
      </c>
      <c r="X74" s="91">
        <f t="shared" si="44"/>
        <v>9678.3210618888861</v>
      </c>
      <c r="Y74" s="91">
        <f t="shared" si="44"/>
        <v>17821.217733333331</v>
      </c>
      <c r="Z74" s="91">
        <f t="shared" si="44"/>
        <v>12324.170960444446</v>
      </c>
      <c r="AA74" s="91">
        <f t="shared" si="44"/>
        <v>24307.865198222225</v>
      </c>
      <c r="AB74" s="91">
        <f t="shared" si="44"/>
        <v>34802.324775999994</v>
      </c>
      <c r="AC74" s="91">
        <f t="shared" si="44"/>
        <v>33843.340901066666</v>
      </c>
      <c r="AD74" s="91">
        <f t="shared" si="44"/>
        <v>26515.754514</v>
      </c>
      <c r="AE74" s="91">
        <f t="shared" si="44"/>
        <v>35773.972570666665</v>
      </c>
      <c r="AF74" s="91">
        <f t="shared" si="44"/>
        <v>24013.845613333335</v>
      </c>
      <c r="AG74" s="91">
        <f t="shared" si="44"/>
        <v>16922.043417244444</v>
      </c>
      <c r="AH74" s="91">
        <f t="shared" si="44"/>
        <v>18414.859166666665</v>
      </c>
      <c r="AI74" s="91">
        <f t="shared" si="44"/>
        <v>512.04340200000001</v>
      </c>
      <c r="AJ74" s="91">
        <f t="shared" si="44"/>
        <v>192.38739666666663</v>
      </c>
      <c r="AK74" s="91">
        <f t="shared" si="44"/>
        <v>284.11275093333336</v>
      </c>
      <c r="AL74" s="91">
        <f t="shared" si="44"/>
        <v>230.69037444444444</v>
      </c>
      <c r="AM74" s="91">
        <f t="shared" si="44"/>
        <v>10423.664091999999</v>
      </c>
      <c r="AN74" s="91">
        <f t="shared" si="44"/>
        <v>11464.001602755558</v>
      </c>
      <c r="AO74" s="91">
        <f t="shared" si="44"/>
        <v>11278.358483755555</v>
      </c>
      <c r="AP74" s="91">
        <f t="shared" si="44"/>
        <v>18349.718995888885</v>
      </c>
      <c r="AQ74" s="91">
        <f t="shared" si="44"/>
        <v>11802.125009999998</v>
      </c>
      <c r="AR74" s="91">
        <f t="shared" si="44"/>
        <v>277.86433599999998</v>
      </c>
      <c r="AS74" s="91">
        <f t="shared" si="44"/>
        <v>2672.2556813333326</v>
      </c>
      <c r="AT74" s="91">
        <f t="shared" si="44"/>
        <v>8248.168364444442</v>
      </c>
      <c r="AU74" s="91">
        <f t="shared" si="44"/>
        <v>1136.785222222222</v>
      </c>
      <c r="AV74" s="91">
        <f t="shared" si="44"/>
        <v>241.13646444444444</v>
      </c>
      <c r="AW74" s="91">
        <f t="shared" si="44"/>
        <v>168.88782822222223</v>
      </c>
      <c r="AX74" s="91">
        <f t="shared" si="44"/>
        <v>2727.7545813333331</v>
      </c>
      <c r="AY74" s="91">
        <f t="shared" si="44"/>
        <v>20261.747023333333</v>
      </c>
      <c r="AZ74" s="91">
        <f t="shared" si="44"/>
        <v>17657.44818133333</v>
      </c>
      <c r="BA74" s="91">
        <f t="shared" si="44"/>
        <v>20701.940197492873</v>
      </c>
      <c r="BB74" s="91">
        <f t="shared" si="44"/>
        <v>32725.883044466667</v>
      </c>
      <c r="BC74" s="91">
        <f t="shared" si="44"/>
        <v>18795.215824711107</v>
      </c>
      <c r="BD74" s="91">
        <f t="shared" si="44"/>
        <v>9248.4573240888876</v>
      </c>
      <c r="BE74" s="91">
        <f t="shared" si="44"/>
        <v>15783.507659777777</v>
      </c>
      <c r="BF74" s="91">
        <f t="shared" si="44"/>
        <v>1858.9631153333335</v>
      </c>
      <c r="BG74" s="91">
        <f t="shared" si="44"/>
        <v>22561.435317533334</v>
      </c>
      <c r="BH74" s="91">
        <f t="shared" si="44"/>
        <v>18455.901546317189</v>
      </c>
      <c r="BI74" s="91">
        <f t="shared" si="44"/>
        <v>9668.5206326666666</v>
      </c>
      <c r="BJ74" s="91">
        <f t="shared" si="44"/>
        <v>9187.7287075555541</v>
      </c>
      <c r="BK74" s="91">
        <f t="shared" si="44"/>
        <v>8416.7804463330158</v>
      </c>
      <c r="BL74" s="91">
        <f t="shared" si="44"/>
        <v>1535.5061697777776</v>
      </c>
      <c r="BM74" s="91">
        <f t="shared" si="44"/>
        <v>6968.3780454666658</v>
      </c>
      <c r="BN74" s="91">
        <f t="shared" si="44"/>
        <v>1561.4856219999997</v>
      </c>
      <c r="BO74" s="91">
        <f t="shared" si="44"/>
        <v>5505.4599976444442</v>
      </c>
      <c r="BP74" s="91">
        <f t="shared" si="44"/>
        <v>3158.289942266666</v>
      </c>
      <c r="BQ74" s="91">
        <f t="shared" si="44"/>
        <v>8202.5660695555543</v>
      </c>
      <c r="BR74" s="91">
        <f t="shared" si="44"/>
        <v>22294.960822888883</v>
      </c>
      <c r="BS74" s="91">
        <f t="shared" si="44"/>
        <v>8349.1932959999976</v>
      </c>
      <c r="BT74" s="91">
        <f t="shared" si="44"/>
        <v>1657.7666222222222</v>
      </c>
      <c r="BU74" s="91">
        <f t="shared" si="44"/>
        <v>1528.7733226666664</v>
      </c>
      <c r="BV74" s="91">
        <f t="shared" ref="BV74:CZ74" si="45">BV72+BV73</f>
        <v>1519.7972164444443</v>
      </c>
      <c r="BW74" s="91">
        <f t="shared" si="45"/>
        <v>10252.849141244444</v>
      </c>
      <c r="BX74" s="91">
        <f t="shared" si="45"/>
        <v>7956.9912516093709</v>
      </c>
      <c r="BY74" s="91">
        <f t="shared" si="45"/>
        <v>10081.029805555554</v>
      </c>
      <c r="BZ74" s="91">
        <f t="shared" si="45"/>
        <v>10673.977008000002</v>
      </c>
      <c r="CA74" s="91">
        <f t="shared" si="45"/>
        <v>10550.863384666669</v>
      </c>
      <c r="CB74" s="91">
        <f t="shared" si="45"/>
        <v>9499.9324373333347</v>
      </c>
      <c r="CC74" s="91">
        <f t="shared" si="45"/>
        <v>16959.06612571111</v>
      </c>
      <c r="CD74" s="91">
        <f t="shared" si="45"/>
        <v>17455.155467199998</v>
      </c>
      <c r="CE74" s="91">
        <f t="shared" si="45"/>
        <v>9755.7956064817954</v>
      </c>
      <c r="CF74" s="91">
        <f t="shared" si="45"/>
        <v>8546.2976030389364</v>
      </c>
      <c r="CG74" s="91">
        <f t="shared" si="45"/>
        <v>7437.6157119999998</v>
      </c>
      <c r="CH74" s="91">
        <f t="shared" si="45"/>
        <v>8696.2529520329208</v>
      </c>
      <c r="CI74" s="91">
        <f t="shared" si="45"/>
        <v>8598.5336459892369</v>
      </c>
      <c r="CJ74" s="91">
        <f t="shared" si="45"/>
        <v>398.13477866666659</v>
      </c>
      <c r="CK74" s="91">
        <f t="shared" si="45"/>
        <v>22045.011146888886</v>
      </c>
      <c r="CL74" s="91">
        <f t="shared" si="45"/>
        <v>16168.824720000002</v>
      </c>
      <c r="CM74" s="91">
        <f t="shared" si="45"/>
        <v>15916.770058000002</v>
      </c>
      <c r="CN74" s="91">
        <f t="shared" si="45"/>
        <v>909.15591422222212</v>
      </c>
      <c r="CO74" s="91">
        <f t="shared" si="45"/>
        <v>1002.8015133333333</v>
      </c>
      <c r="CP74" s="91">
        <f t="shared" si="45"/>
        <v>3203.7286724444439</v>
      </c>
      <c r="CQ74" s="91">
        <f t="shared" si="45"/>
        <v>3717.409106666666</v>
      </c>
      <c r="CR74" s="91">
        <f t="shared" si="45"/>
        <v>4511.6897635555561</v>
      </c>
      <c r="CS74" s="91">
        <f t="shared" si="45"/>
        <v>235.39612</v>
      </c>
      <c r="CT74" s="91">
        <f t="shared" si="45"/>
        <v>1075.0310400000001</v>
      </c>
      <c r="CU74" s="91">
        <f t="shared" si="45"/>
        <v>1203.4395493333332</v>
      </c>
      <c r="CV74" s="91">
        <f t="shared" si="45"/>
        <v>1465.0401653333331</v>
      </c>
      <c r="CW74" s="91">
        <f t="shared" si="45"/>
        <v>1289.5684635555556</v>
      </c>
      <c r="CX74" s="91">
        <f t="shared" si="45"/>
        <v>1170.7799239999999</v>
      </c>
      <c r="CY74" s="91">
        <f t="shared" si="45"/>
        <v>1063.1648376888888</v>
      </c>
      <c r="CZ74" s="91">
        <f t="shared" si="45"/>
        <v>1302.9180608888889</v>
      </c>
      <c r="DA74" s="91"/>
      <c r="DB74" s="93"/>
      <c r="DC74" s="91"/>
    </row>
    <row r="75" spans="1:107" ht="15" hidden="1" customHeight="1" outlineLevel="1" x14ac:dyDescent="0.3">
      <c r="A75" s="72"/>
      <c r="B75" s="91">
        <f>SUM(I75:CY75)</f>
        <v>845488.33145039435</v>
      </c>
      <c r="C75" s="91"/>
      <c r="D75" s="91"/>
      <c r="E75" s="91"/>
      <c r="F75" s="73"/>
      <c r="G75" s="73"/>
      <c r="H75" s="73"/>
      <c r="I75" s="92">
        <f>I74/1.2</f>
        <v>6397.4825877777766</v>
      </c>
      <c r="J75" s="92">
        <f t="shared" ref="J75:BU75" si="46">J74/1.2</f>
        <v>26164.979335592594</v>
      </c>
      <c r="K75" s="92">
        <f t="shared" si="46"/>
        <v>8831.5193659259257</v>
      </c>
      <c r="L75" s="91">
        <f t="shared" si="46"/>
        <v>8515.6038812962979</v>
      </c>
      <c r="M75" s="91">
        <f t="shared" si="46"/>
        <v>12324.092222962961</v>
      </c>
      <c r="N75" s="91">
        <f t="shared" si="46"/>
        <v>17522.582327777778</v>
      </c>
      <c r="O75" s="91">
        <f t="shared" si="46"/>
        <v>12383.419369499998</v>
      </c>
      <c r="P75" s="91">
        <f t="shared" si="46"/>
        <v>13734.482578518518</v>
      </c>
      <c r="Q75" s="91">
        <f t="shared" si="46"/>
        <v>11365.59539111111</v>
      </c>
      <c r="R75" s="91">
        <f t="shared" si="46"/>
        <v>7620.8418623518528</v>
      </c>
      <c r="S75" s="91">
        <f t="shared" si="46"/>
        <v>8301.0447733333331</v>
      </c>
      <c r="T75" s="91">
        <f t="shared" si="46"/>
        <v>5978.538924148148</v>
      </c>
      <c r="U75" s="91">
        <f t="shared" si="46"/>
        <v>10622.306732592593</v>
      </c>
      <c r="V75" s="91">
        <f t="shared" si="46"/>
        <v>2424.0261919814816</v>
      </c>
      <c r="W75" s="91">
        <f t="shared" si="46"/>
        <v>15073.747104074073</v>
      </c>
      <c r="X75" s="91">
        <f t="shared" si="46"/>
        <v>8065.2675515740721</v>
      </c>
      <c r="Y75" s="91">
        <f t="shared" si="46"/>
        <v>14851.014777777777</v>
      </c>
      <c r="Z75" s="91">
        <f t="shared" si="46"/>
        <v>10270.142467037038</v>
      </c>
      <c r="AA75" s="91">
        <f t="shared" si="46"/>
        <v>20256.554331851854</v>
      </c>
      <c r="AB75" s="91">
        <f t="shared" si="46"/>
        <v>29001.937313333328</v>
      </c>
      <c r="AC75" s="91">
        <f t="shared" si="46"/>
        <v>28202.784084222221</v>
      </c>
      <c r="AD75" s="91">
        <f t="shared" si="46"/>
        <v>22096.462095000003</v>
      </c>
      <c r="AE75" s="91">
        <f t="shared" si="46"/>
        <v>29811.64380888889</v>
      </c>
      <c r="AF75" s="91">
        <f t="shared" si="46"/>
        <v>20011.538011111112</v>
      </c>
      <c r="AG75" s="91">
        <f t="shared" si="46"/>
        <v>14101.702847703704</v>
      </c>
      <c r="AH75" s="91">
        <f t="shared" si="46"/>
        <v>15345.715972222222</v>
      </c>
      <c r="AI75" s="91">
        <f t="shared" si="46"/>
        <v>426.70283500000005</v>
      </c>
      <c r="AJ75" s="91">
        <f t="shared" si="46"/>
        <v>160.32283055555553</v>
      </c>
      <c r="AK75" s="91">
        <f t="shared" si="46"/>
        <v>236.76062577777782</v>
      </c>
      <c r="AL75" s="91">
        <f t="shared" si="46"/>
        <v>192.24197870370372</v>
      </c>
      <c r="AM75" s="91">
        <f t="shared" si="46"/>
        <v>8686.3867433333326</v>
      </c>
      <c r="AN75" s="91">
        <f t="shared" si="46"/>
        <v>9553.3346689629652</v>
      </c>
      <c r="AO75" s="91">
        <f t="shared" si="46"/>
        <v>9398.6320697962965</v>
      </c>
      <c r="AP75" s="91">
        <f t="shared" si="46"/>
        <v>15291.432496574071</v>
      </c>
      <c r="AQ75" s="91">
        <f t="shared" si="46"/>
        <v>9835.1041749999986</v>
      </c>
      <c r="AR75" s="91">
        <f t="shared" si="46"/>
        <v>231.55361333333332</v>
      </c>
      <c r="AS75" s="91">
        <f t="shared" si="46"/>
        <v>2226.8797344444438</v>
      </c>
      <c r="AT75" s="91">
        <f t="shared" si="46"/>
        <v>6873.4736370370356</v>
      </c>
      <c r="AU75" s="91">
        <f t="shared" si="46"/>
        <v>947.32101851851837</v>
      </c>
      <c r="AV75" s="91">
        <f t="shared" si="46"/>
        <v>200.94705370370372</v>
      </c>
      <c r="AW75" s="91">
        <f t="shared" si="46"/>
        <v>140.73985685185187</v>
      </c>
      <c r="AX75" s="91">
        <f t="shared" si="46"/>
        <v>2273.1288177777778</v>
      </c>
      <c r="AY75" s="91">
        <f t="shared" si="46"/>
        <v>16884.789186111113</v>
      </c>
      <c r="AZ75" s="91">
        <f t="shared" si="46"/>
        <v>14714.540151111109</v>
      </c>
      <c r="BA75" s="91">
        <f t="shared" si="46"/>
        <v>17251.61683124406</v>
      </c>
      <c r="BB75" s="91">
        <f t="shared" si="46"/>
        <v>27271.569203722225</v>
      </c>
      <c r="BC75" s="91">
        <f t="shared" si="46"/>
        <v>15662.679853925923</v>
      </c>
      <c r="BD75" s="91">
        <f t="shared" si="46"/>
        <v>7707.047770074073</v>
      </c>
      <c r="BE75" s="91">
        <f t="shared" si="46"/>
        <v>13152.923049814815</v>
      </c>
      <c r="BF75" s="91">
        <f t="shared" si="46"/>
        <v>1549.1359294444446</v>
      </c>
      <c r="BG75" s="91">
        <f t="shared" si="46"/>
        <v>18801.196097944445</v>
      </c>
      <c r="BH75" s="91">
        <f t="shared" si="46"/>
        <v>15379.917955264325</v>
      </c>
      <c r="BI75" s="91">
        <f t="shared" si="46"/>
        <v>8057.1005272222228</v>
      </c>
      <c r="BJ75" s="91">
        <f t="shared" si="46"/>
        <v>7656.4405896296284</v>
      </c>
      <c r="BK75" s="91">
        <f t="shared" si="46"/>
        <v>7013.9837052775138</v>
      </c>
      <c r="BL75" s="91">
        <f t="shared" si="46"/>
        <v>1279.5884748148146</v>
      </c>
      <c r="BM75" s="91">
        <f t="shared" si="46"/>
        <v>5806.9817045555546</v>
      </c>
      <c r="BN75" s="91">
        <f t="shared" si="46"/>
        <v>1301.2380183333332</v>
      </c>
      <c r="BO75" s="91">
        <f t="shared" si="46"/>
        <v>4587.8833313703708</v>
      </c>
      <c r="BP75" s="91">
        <f t="shared" si="46"/>
        <v>2631.9082852222218</v>
      </c>
      <c r="BQ75" s="91">
        <f t="shared" si="46"/>
        <v>6835.4717246296286</v>
      </c>
      <c r="BR75" s="91">
        <f t="shared" si="46"/>
        <v>18579.13401907407</v>
      </c>
      <c r="BS75" s="91">
        <f t="shared" si="46"/>
        <v>6957.661079999998</v>
      </c>
      <c r="BT75" s="91">
        <f t="shared" si="46"/>
        <v>1381.4721851851853</v>
      </c>
      <c r="BU75" s="91">
        <f t="shared" si="46"/>
        <v>1273.9777688888887</v>
      </c>
      <c r="BV75" s="91">
        <f t="shared" ref="BV75:CZ75" si="47">BV74/1.2</f>
        <v>1266.4976803703703</v>
      </c>
      <c r="BW75" s="91">
        <f t="shared" si="47"/>
        <v>8544.0409510370373</v>
      </c>
      <c r="BX75" s="91">
        <f t="shared" si="47"/>
        <v>6630.8260430078089</v>
      </c>
      <c r="BY75" s="91">
        <f t="shared" si="47"/>
        <v>8400.858171296295</v>
      </c>
      <c r="BZ75" s="91">
        <f t="shared" si="47"/>
        <v>8894.980840000002</v>
      </c>
      <c r="CA75" s="91">
        <f t="shared" si="47"/>
        <v>8792.3861538888905</v>
      </c>
      <c r="CB75" s="91">
        <f t="shared" si="47"/>
        <v>7916.6103644444456</v>
      </c>
      <c r="CC75" s="91">
        <f t="shared" si="47"/>
        <v>14132.555104759258</v>
      </c>
      <c r="CD75" s="91">
        <f t="shared" si="47"/>
        <v>14545.962889333332</v>
      </c>
      <c r="CE75" s="91">
        <f t="shared" si="47"/>
        <v>8129.8296720681628</v>
      </c>
      <c r="CF75" s="91">
        <f t="shared" si="47"/>
        <v>7121.9146691991136</v>
      </c>
      <c r="CG75" s="91">
        <f t="shared" si="47"/>
        <v>6198.013093333333</v>
      </c>
      <c r="CH75" s="91">
        <f t="shared" si="47"/>
        <v>7246.8774600274346</v>
      </c>
      <c r="CI75" s="91">
        <f t="shared" si="47"/>
        <v>7165.4447049910314</v>
      </c>
      <c r="CJ75" s="91">
        <f t="shared" si="47"/>
        <v>331.77898222222217</v>
      </c>
      <c r="CK75" s="91">
        <f t="shared" si="47"/>
        <v>18370.842622407406</v>
      </c>
      <c r="CL75" s="91">
        <f t="shared" si="47"/>
        <v>13474.020600000002</v>
      </c>
      <c r="CM75" s="91">
        <f t="shared" si="47"/>
        <v>13263.975048333336</v>
      </c>
      <c r="CN75" s="91">
        <f t="shared" si="47"/>
        <v>757.62992851851845</v>
      </c>
      <c r="CO75" s="91">
        <f t="shared" si="47"/>
        <v>835.66792777777778</v>
      </c>
      <c r="CP75" s="91">
        <f t="shared" si="47"/>
        <v>2669.7738937037034</v>
      </c>
      <c r="CQ75" s="91">
        <f t="shared" si="47"/>
        <v>3097.8409222222217</v>
      </c>
      <c r="CR75" s="91">
        <f t="shared" si="47"/>
        <v>3759.74146962963</v>
      </c>
      <c r="CS75" s="91">
        <f t="shared" si="47"/>
        <v>196.16343333333333</v>
      </c>
      <c r="CT75" s="91">
        <f t="shared" si="47"/>
        <v>895.8592000000001</v>
      </c>
      <c r="CU75" s="91">
        <f t="shared" si="47"/>
        <v>1002.866291111111</v>
      </c>
      <c r="CV75" s="91">
        <f t="shared" si="47"/>
        <v>1220.8668044444444</v>
      </c>
      <c r="CW75" s="91">
        <f t="shared" si="47"/>
        <v>1074.6403862962964</v>
      </c>
      <c r="CX75" s="91">
        <f t="shared" si="47"/>
        <v>975.64993666666669</v>
      </c>
      <c r="CY75" s="91">
        <f t="shared" si="47"/>
        <v>885.97069807407411</v>
      </c>
      <c r="CZ75" s="91">
        <f t="shared" si="47"/>
        <v>1085.7650507407409</v>
      </c>
      <c r="DA75" s="73"/>
      <c r="DB75" s="75"/>
      <c r="DC75" s="73"/>
    </row>
    <row r="76" spans="1:107" ht="15" hidden="1" customHeight="1" outlineLevel="1" x14ac:dyDescent="0.3">
      <c r="A76" s="72"/>
      <c r="B76" s="91">
        <f>SUM(I76:CY76)</f>
        <v>10145859.977404729</v>
      </c>
      <c r="C76" s="91"/>
      <c r="D76" s="91"/>
      <c r="E76" s="91"/>
      <c r="F76" s="73"/>
      <c r="G76" s="73"/>
      <c r="H76" s="73"/>
      <c r="I76" s="92">
        <f>I75*12</f>
        <v>76769.79105333332</v>
      </c>
      <c r="J76" s="92">
        <f t="shared" ref="J76:BU76" si="48">J75*12</f>
        <v>313979.75202711113</v>
      </c>
      <c r="K76" s="92">
        <f t="shared" si="48"/>
        <v>105978.23239111112</v>
      </c>
      <c r="L76" s="91">
        <f t="shared" si="48"/>
        <v>102187.24657555557</v>
      </c>
      <c r="M76" s="91">
        <f t="shared" si="48"/>
        <v>147889.10667555552</v>
      </c>
      <c r="N76" s="91">
        <f t="shared" si="48"/>
        <v>210270.98793333332</v>
      </c>
      <c r="O76" s="91">
        <f t="shared" si="48"/>
        <v>148601.03243399996</v>
      </c>
      <c r="P76" s="91">
        <f t="shared" si="48"/>
        <v>164813.79094222223</v>
      </c>
      <c r="Q76" s="91">
        <f t="shared" si="48"/>
        <v>136387.14469333331</v>
      </c>
      <c r="R76" s="91">
        <f t="shared" si="48"/>
        <v>91450.102348222237</v>
      </c>
      <c r="S76" s="91">
        <f t="shared" si="48"/>
        <v>99612.53727999999</v>
      </c>
      <c r="T76" s="91">
        <f t="shared" si="48"/>
        <v>71742.467089777783</v>
      </c>
      <c r="U76" s="91">
        <f t="shared" si="48"/>
        <v>127467.68079111111</v>
      </c>
      <c r="V76" s="91">
        <f t="shared" si="48"/>
        <v>29088.314303777777</v>
      </c>
      <c r="W76" s="91">
        <f t="shared" si="48"/>
        <v>180884.96524888888</v>
      </c>
      <c r="X76" s="91">
        <f t="shared" si="48"/>
        <v>96783.210618888872</v>
      </c>
      <c r="Y76" s="91">
        <f t="shared" si="48"/>
        <v>178212.17733333333</v>
      </c>
      <c r="Z76" s="91">
        <f t="shared" si="48"/>
        <v>123241.70960444445</v>
      </c>
      <c r="AA76" s="91">
        <f t="shared" si="48"/>
        <v>243078.65198222225</v>
      </c>
      <c r="AB76" s="91">
        <f t="shared" si="48"/>
        <v>348023.24775999994</v>
      </c>
      <c r="AC76" s="91">
        <f t="shared" si="48"/>
        <v>338433.40901066666</v>
      </c>
      <c r="AD76" s="91">
        <f t="shared" si="48"/>
        <v>265157.54514000006</v>
      </c>
      <c r="AE76" s="91">
        <f t="shared" si="48"/>
        <v>357739.72570666671</v>
      </c>
      <c r="AF76" s="91">
        <f t="shared" si="48"/>
        <v>240138.45613333333</v>
      </c>
      <c r="AG76" s="91">
        <f t="shared" si="48"/>
        <v>169220.43417244445</v>
      </c>
      <c r="AH76" s="91">
        <f t="shared" si="48"/>
        <v>184148.59166666667</v>
      </c>
      <c r="AI76" s="91">
        <f t="shared" si="48"/>
        <v>5120.4340200000006</v>
      </c>
      <c r="AJ76" s="91">
        <f t="shared" si="48"/>
        <v>1923.8739666666663</v>
      </c>
      <c r="AK76" s="91">
        <f t="shared" si="48"/>
        <v>2841.1275093333338</v>
      </c>
      <c r="AL76" s="91">
        <f t="shared" si="48"/>
        <v>2306.9037444444448</v>
      </c>
      <c r="AM76" s="91">
        <f t="shared" si="48"/>
        <v>104236.64091999999</v>
      </c>
      <c r="AN76" s="91">
        <f t="shared" si="48"/>
        <v>114640.01602755558</v>
      </c>
      <c r="AO76" s="91">
        <f t="shared" si="48"/>
        <v>112783.58483755557</v>
      </c>
      <c r="AP76" s="91">
        <f t="shared" si="48"/>
        <v>183497.18995888886</v>
      </c>
      <c r="AQ76" s="91">
        <f t="shared" si="48"/>
        <v>118021.25009999998</v>
      </c>
      <c r="AR76" s="91">
        <f t="shared" si="48"/>
        <v>2778.64336</v>
      </c>
      <c r="AS76" s="91">
        <f t="shared" si="48"/>
        <v>26722.556813333325</v>
      </c>
      <c r="AT76" s="91">
        <f t="shared" si="48"/>
        <v>82481.68364444442</v>
      </c>
      <c r="AU76" s="91">
        <f t="shared" si="48"/>
        <v>11367.85222222222</v>
      </c>
      <c r="AV76" s="91">
        <f t="shared" si="48"/>
        <v>2411.3646444444448</v>
      </c>
      <c r="AW76" s="91">
        <f t="shared" si="48"/>
        <v>1688.8782822222224</v>
      </c>
      <c r="AX76" s="91">
        <f t="shared" si="48"/>
        <v>27277.545813333334</v>
      </c>
      <c r="AY76" s="91">
        <f t="shared" si="48"/>
        <v>202617.47023333336</v>
      </c>
      <c r="AZ76" s="91">
        <f t="shared" si="48"/>
        <v>176574.48181333329</v>
      </c>
      <c r="BA76" s="91">
        <f t="shared" si="48"/>
        <v>207019.40197492874</v>
      </c>
      <c r="BB76" s="91">
        <f t="shared" si="48"/>
        <v>327258.83044466667</v>
      </c>
      <c r="BC76" s="91">
        <f t="shared" si="48"/>
        <v>187952.15824711107</v>
      </c>
      <c r="BD76" s="91">
        <f t="shared" si="48"/>
        <v>92484.573240888873</v>
      </c>
      <c r="BE76" s="91">
        <f t="shared" si="48"/>
        <v>157835.07659777778</v>
      </c>
      <c r="BF76" s="91">
        <f t="shared" si="48"/>
        <v>18589.631153333336</v>
      </c>
      <c r="BG76" s="91">
        <f t="shared" si="48"/>
        <v>225614.35317533335</v>
      </c>
      <c r="BH76" s="91">
        <f t="shared" si="48"/>
        <v>184559.01546317191</v>
      </c>
      <c r="BI76" s="91">
        <f t="shared" si="48"/>
        <v>96685.206326666666</v>
      </c>
      <c r="BJ76" s="91">
        <f t="shared" si="48"/>
        <v>91877.287075555534</v>
      </c>
      <c r="BK76" s="91">
        <f t="shared" si="48"/>
        <v>84167.804463330162</v>
      </c>
      <c r="BL76" s="91">
        <f t="shared" si="48"/>
        <v>15355.061697777775</v>
      </c>
      <c r="BM76" s="91">
        <f t="shared" si="48"/>
        <v>69683.780454666659</v>
      </c>
      <c r="BN76" s="91">
        <f t="shared" si="48"/>
        <v>15614.856219999998</v>
      </c>
      <c r="BO76" s="91">
        <f t="shared" si="48"/>
        <v>55054.59997644445</v>
      </c>
      <c r="BP76" s="91">
        <f t="shared" si="48"/>
        <v>31582.899422666662</v>
      </c>
      <c r="BQ76" s="91">
        <f t="shared" si="48"/>
        <v>82025.660695555547</v>
      </c>
      <c r="BR76" s="91">
        <f t="shared" si="48"/>
        <v>222949.60822888883</v>
      </c>
      <c r="BS76" s="91">
        <f t="shared" si="48"/>
        <v>83491.932959999976</v>
      </c>
      <c r="BT76" s="91">
        <f t="shared" si="48"/>
        <v>16577.666222222222</v>
      </c>
      <c r="BU76" s="91">
        <f t="shared" si="48"/>
        <v>15287.733226666664</v>
      </c>
      <c r="BV76" s="91">
        <f t="shared" ref="BV76:CZ76" si="49">BV75*12</f>
        <v>15197.972164444443</v>
      </c>
      <c r="BW76" s="91">
        <f t="shared" si="49"/>
        <v>102528.49141244445</v>
      </c>
      <c r="BX76" s="91">
        <f t="shared" si="49"/>
        <v>79569.912516093711</v>
      </c>
      <c r="BY76" s="91">
        <f t="shared" si="49"/>
        <v>100810.29805555554</v>
      </c>
      <c r="BZ76" s="91">
        <f t="shared" si="49"/>
        <v>106739.77008000002</v>
      </c>
      <c r="CA76" s="91">
        <f t="shared" si="49"/>
        <v>105508.63384666669</v>
      </c>
      <c r="CB76" s="91">
        <f t="shared" si="49"/>
        <v>94999.324373333351</v>
      </c>
      <c r="CC76" s="91">
        <f t="shared" si="49"/>
        <v>169590.66125711109</v>
      </c>
      <c r="CD76" s="91">
        <f t="shared" si="49"/>
        <v>174551.554672</v>
      </c>
      <c r="CE76" s="91">
        <f t="shared" si="49"/>
        <v>97557.956064817961</v>
      </c>
      <c r="CF76" s="91">
        <f t="shared" si="49"/>
        <v>85462.976030389371</v>
      </c>
      <c r="CG76" s="91">
        <f t="shared" si="49"/>
        <v>74376.157119999989</v>
      </c>
      <c r="CH76" s="91">
        <f t="shared" si="49"/>
        <v>86962.529520329219</v>
      </c>
      <c r="CI76" s="91">
        <f t="shared" si="49"/>
        <v>85985.33645989238</v>
      </c>
      <c r="CJ76" s="91">
        <f t="shared" si="49"/>
        <v>3981.3477866666663</v>
      </c>
      <c r="CK76" s="91">
        <f t="shared" si="49"/>
        <v>220450.11146888888</v>
      </c>
      <c r="CL76" s="91">
        <f t="shared" si="49"/>
        <v>161688.24720000001</v>
      </c>
      <c r="CM76" s="91">
        <f t="shared" si="49"/>
        <v>159167.70058000003</v>
      </c>
      <c r="CN76" s="91">
        <f t="shared" si="49"/>
        <v>9091.5591422222205</v>
      </c>
      <c r="CO76" s="91">
        <f t="shared" si="49"/>
        <v>10028.015133333334</v>
      </c>
      <c r="CP76" s="91">
        <f t="shared" si="49"/>
        <v>32037.286724444442</v>
      </c>
      <c r="CQ76" s="91">
        <f t="shared" si="49"/>
        <v>37174.09106666666</v>
      </c>
      <c r="CR76" s="91">
        <f t="shared" si="49"/>
        <v>45116.897635555564</v>
      </c>
      <c r="CS76" s="91">
        <f t="shared" si="49"/>
        <v>2353.9611999999997</v>
      </c>
      <c r="CT76" s="91">
        <f t="shared" si="49"/>
        <v>10750.310400000002</v>
      </c>
      <c r="CU76" s="91">
        <f t="shared" si="49"/>
        <v>12034.395493333332</v>
      </c>
      <c r="CV76" s="91">
        <f t="shared" si="49"/>
        <v>14650.401653333332</v>
      </c>
      <c r="CW76" s="91">
        <f t="shared" si="49"/>
        <v>12895.684635555557</v>
      </c>
      <c r="CX76" s="91">
        <f t="shared" si="49"/>
        <v>11707.79924</v>
      </c>
      <c r="CY76" s="91">
        <f t="shared" si="49"/>
        <v>10631.64837688889</v>
      </c>
      <c r="CZ76" s="91">
        <f t="shared" si="49"/>
        <v>13029.180608888892</v>
      </c>
      <c r="DA76" s="73"/>
      <c r="DB76" s="75"/>
      <c r="DC76" s="73"/>
    </row>
    <row r="77" spans="1:107" ht="18.75" hidden="1" customHeight="1" outlineLevel="1" x14ac:dyDescent="0.3">
      <c r="A77" s="72"/>
      <c r="B77" s="95" t="s">
        <v>201</v>
      </c>
      <c r="C77" s="95"/>
      <c r="D77" s="95"/>
      <c r="E77" s="95"/>
      <c r="F77" s="73"/>
      <c r="G77" s="73"/>
      <c r="H77" s="73"/>
      <c r="I77" s="92">
        <f>I69/9*8*I34</f>
        <v>1942.0855111111109</v>
      </c>
      <c r="J77" s="92">
        <f t="shared" ref="J77:BU77" si="50">J69/9*8*J34</f>
        <v>6116.3185244444448</v>
      </c>
      <c r="K77" s="92">
        <f t="shared" si="50"/>
        <v>2300.932977777778</v>
      </c>
      <c r="L77" s="91">
        <f t="shared" si="50"/>
        <v>2583.3045333333334</v>
      </c>
      <c r="M77" s="91">
        <f t="shared" si="50"/>
        <v>3131.1441777777786</v>
      </c>
      <c r="N77" s="91">
        <f t="shared" si="50"/>
        <v>5551.7195555555554</v>
      </c>
      <c r="O77" s="91">
        <f t="shared" si="50"/>
        <v>3582.4494400000003</v>
      </c>
      <c r="P77" s="91">
        <f t="shared" si="50"/>
        <v>4127.3500444444453</v>
      </c>
      <c r="Q77" s="91">
        <f t="shared" si="50"/>
        <v>3092.838755555556</v>
      </c>
      <c r="R77" s="91">
        <f t="shared" si="50"/>
        <v>1127.769528888889</v>
      </c>
      <c r="S77" s="91">
        <f t="shared" si="50"/>
        <v>1645.2480000000003</v>
      </c>
      <c r="T77" s="91">
        <f t="shared" si="50"/>
        <v>1482.7240888888889</v>
      </c>
      <c r="U77" s="91">
        <f t="shared" si="50"/>
        <v>3536.6147555555558</v>
      </c>
      <c r="V77" s="91">
        <f t="shared" si="50"/>
        <v>456.80844444444449</v>
      </c>
      <c r="W77" s="91">
        <f t="shared" si="50"/>
        <v>2848.0423111111108</v>
      </c>
      <c r="X77" s="91">
        <f t="shared" si="50"/>
        <v>1292.316977777778</v>
      </c>
      <c r="Y77" s="91">
        <f t="shared" si="50"/>
        <v>5411.1466666666665</v>
      </c>
      <c r="Z77" s="91">
        <f t="shared" si="50"/>
        <v>2318.1170666666671</v>
      </c>
      <c r="AA77" s="91">
        <f t="shared" si="50"/>
        <v>6217.9665777777782</v>
      </c>
      <c r="AB77" s="91">
        <f t="shared" si="50"/>
        <v>11753.2896</v>
      </c>
      <c r="AC77" s="91">
        <f t="shared" si="50"/>
        <v>11998.418879999999</v>
      </c>
      <c r="AD77" s="91">
        <f t="shared" si="50"/>
        <v>6845.666400000001</v>
      </c>
      <c r="AE77" s="91">
        <f t="shared" si="50"/>
        <v>10477.959706666667</v>
      </c>
      <c r="AF77" s="91">
        <f t="shared" si="50"/>
        <v>5254.1937777777775</v>
      </c>
      <c r="AG77" s="91">
        <f t="shared" si="50"/>
        <v>5482.4997688888889</v>
      </c>
      <c r="AH77" s="91">
        <f t="shared" si="50"/>
        <v>2672.8266666666668</v>
      </c>
      <c r="AI77" s="91">
        <f t="shared" si="50"/>
        <v>257.72000000000003</v>
      </c>
      <c r="AJ77" s="91">
        <f t="shared" si="50"/>
        <v>112.84933333333332</v>
      </c>
      <c r="AK77" s="91">
        <f t="shared" si="50"/>
        <v>178.82042666666666</v>
      </c>
      <c r="AL77" s="91">
        <f t="shared" si="50"/>
        <v>144.03075555555557</v>
      </c>
      <c r="AM77" s="91">
        <f t="shared" si="50"/>
        <v>3783.9259466666667</v>
      </c>
      <c r="AN77" s="91">
        <f t="shared" si="50"/>
        <v>5594.1440000000002</v>
      </c>
      <c r="AO77" s="91">
        <f t="shared" si="50"/>
        <v>5402.5444177777781</v>
      </c>
      <c r="AP77" s="91">
        <f t="shared" si="50"/>
        <v>2311.9898666666663</v>
      </c>
      <c r="AQ77" s="91">
        <f t="shared" si="50"/>
        <v>3259.8360000000002</v>
      </c>
      <c r="AR77" s="91">
        <f t="shared" si="50"/>
        <v>180.27875555555556</v>
      </c>
      <c r="AS77" s="91">
        <f t="shared" si="50"/>
        <v>266.84124444444444</v>
      </c>
      <c r="AT77" s="91">
        <f t="shared" si="50"/>
        <v>1697.0867555555553</v>
      </c>
      <c r="AU77" s="91">
        <f t="shared" si="50"/>
        <v>89.369777777777784</v>
      </c>
      <c r="AV77" s="91">
        <f t="shared" si="50"/>
        <v>72.277866666666668</v>
      </c>
      <c r="AW77" s="91">
        <f t="shared" si="50"/>
        <v>103.9128</v>
      </c>
      <c r="AX77" s="91">
        <f t="shared" si="50"/>
        <v>519.40764444444437</v>
      </c>
      <c r="AY77" s="91">
        <f t="shared" si="50"/>
        <v>2222.7767111111111</v>
      </c>
      <c r="AZ77" s="91">
        <f t="shared" si="50"/>
        <v>2776.0114666666668</v>
      </c>
      <c r="BA77" s="91">
        <f t="shared" si="50"/>
        <v>3871.0960000000005</v>
      </c>
      <c r="BB77" s="91">
        <f t="shared" si="50"/>
        <v>10077.098746666668</v>
      </c>
      <c r="BC77" s="91">
        <f t="shared" si="50"/>
        <v>4314.0662933333333</v>
      </c>
      <c r="BD77" s="91">
        <f t="shared" si="50"/>
        <v>2541.9640888888889</v>
      </c>
      <c r="BE77" s="91">
        <f t="shared" si="50"/>
        <v>3345.6728888888892</v>
      </c>
      <c r="BF77" s="91">
        <f t="shared" si="50"/>
        <v>120.06266666666667</v>
      </c>
      <c r="BG77" s="91">
        <f t="shared" si="50"/>
        <v>3873.7904266666669</v>
      </c>
      <c r="BH77" s="91">
        <f t="shared" si="50"/>
        <v>4102.1151999999993</v>
      </c>
      <c r="BI77" s="91">
        <f t="shared" si="50"/>
        <v>957.5397333333334</v>
      </c>
      <c r="BJ77" s="91">
        <f t="shared" si="50"/>
        <v>889.36391111111095</v>
      </c>
      <c r="BK77" s="91">
        <f t="shared" si="50"/>
        <v>985.53624888888885</v>
      </c>
      <c r="BL77" s="91">
        <f t="shared" si="50"/>
        <v>100.19715555555557</v>
      </c>
      <c r="BM77" s="91">
        <f t="shared" si="50"/>
        <v>230.5289866666667</v>
      </c>
      <c r="BN77" s="91">
        <f t="shared" si="50"/>
        <v>125.19013333333334</v>
      </c>
      <c r="BO77" s="91">
        <f t="shared" si="50"/>
        <v>504.16774222222222</v>
      </c>
      <c r="BP77" s="91">
        <f t="shared" si="50"/>
        <v>115.30399999999999</v>
      </c>
      <c r="BQ77" s="91">
        <f t="shared" si="50"/>
        <v>1673.7152888888888</v>
      </c>
      <c r="BR77" s="91">
        <f t="shared" si="50"/>
        <v>6536.1673777777769</v>
      </c>
      <c r="BS77" s="91">
        <f t="shared" si="50"/>
        <v>940.45439999999985</v>
      </c>
      <c r="BT77" s="91">
        <f t="shared" si="50"/>
        <v>325.68888888888893</v>
      </c>
      <c r="BU77" s="91">
        <f t="shared" si="50"/>
        <v>97.430044444444434</v>
      </c>
      <c r="BV77" s="91">
        <f t="shared" ref="BV77:CZ77" si="51">BV69/9*8*BV34</f>
        <v>96.999200000000002</v>
      </c>
      <c r="BW77" s="91">
        <f t="shared" si="51"/>
        <v>2199.1050311111112</v>
      </c>
      <c r="BX77" s="91">
        <f t="shared" si="51"/>
        <v>1029.0197333333333</v>
      </c>
      <c r="BY77" s="91">
        <f t="shared" si="51"/>
        <v>2536.5319999999997</v>
      </c>
      <c r="BZ77" s="91">
        <f t="shared" si="51"/>
        <v>1052.191111111111</v>
      </c>
      <c r="CA77" s="91">
        <f t="shared" si="51"/>
        <v>1892.6832000000002</v>
      </c>
      <c r="CB77" s="91">
        <f t="shared" si="51"/>
        <v>1625.8815999999999</v>
      </c>
      <c r="CC77" s="91">
        <f t="shared" si="51"/>
        <v>2945.1098844444441</v>
      </c>
      <c r="CD77" s="91">
        <f t="shared" si="51"/>
        <v>4044.3548266666667</v>
      </c>
      <c r="CE77" s="91">
        <f t="shared" si="51"/>
        <v>2308.6103111111106</v>
      </c>
      <c r="CF77" s="91">
        <f t="shared" si="51"/>
        <v>757.5680000000001</v>
      </c>
      <c r="CG77" s="91">
        <f t="shared" si="51"/>
        <v>311.52106666666668</v>
      </c>
      <c r="CH77" s="91">
        <f t="shared" si="51"/>
        <v>1355.9450666666667</v>
      </c>
      <c r="CI77" s="91">
        <f t="shared" si="51"/>
        <v>1495.6913777777777</v>
      </c>
      <c r="CJ77" s="91">
        <f t="shared" si="51"/>
        <v>124.33599999999998</v>
      </c>
      <c r="CK77" s="91">
        <f t="shared" si="51"/>
        <v>3421.1585777777777</v>
      </c>
      <c r="CL77" s="91">
        <f t="shared" si="51"/>
        <v>3300.0453333333335</v>
      </c>
      <c r="CM77" s="91">
        <f t="shared" si="51"/>
        <v>3473.5281777777777</v>
      </c>
      <c r="CN77" s="91">
        <f t="shared" si="51"/>
        <v>82.620444444444445</v>
      </c>
      <c r="CO77" s="91">
        <f t="shared" si="51"/>
        <v>96.361777777777789</v>
      </c>
      <c r="CP77" s="91">
        <f t="shared" si="51"/>
        <v>481.43911111111106</v>
      </c>
      <c r="CQ77" s="91">
        <f t="shared" si="51"/>
        <v>539.86559999999997</v>
      </c>
      <c r="CR77" s="91">
        <f t="shared" si="51"/>
        <v>580.44951111111118</v>
      </c>
      <c r="CS77" s="91">
        <f t="shared" si="51"/>
        <v>96.799555555555557</v>
      </c>
      <c r="CT77" s="91">
        <f t="shared" si="51"/>
        <v>182.52799999999999</v>
      </c>
      <c r="CU77" s="91">
        <f t="shared" si="51"/>
        <v>336.75217777777777</v>
      </c>
      <c r="CV77" s="91">
        <f t="shared" si="51"/>
        <v>417.37164444444437</v>
      </c>
      <c r="CW77" s="91">
        <f t="shared" si="51"/>
        <v>359.42044444444446</v>
      </c>
      <c r="CX77" s="91">
        <f t="shared" si="51"/>
        <v>268.22186666666664</v>
      </c>
      <c r="CY77" s="91">
        <f t="shared" si="51"/>
        <v>281.94643555555552</v>
      </c>
      <c r="CZ77" s="91">
        <f t="shared" si="51"/>
        <v>0</v>
      </c>
      <c r="DA77" s="73"/>
      <c r="DB77" s="75"/>
      <c r="DC77" s="73"/>
    </row>
    <row r="78" spans="1:107" ht="15" hidden="1" customHeight="1" outlineLevel="1" x14ac:dyDescent="0.3">
      <c r="A78" s="72"/>
      <c r="B78" s="73"/>
      <c r="C78" s="73"/>
      <c r="D78" s="73"/>
      <c r="E78" s="73"/>
      <c r="F78" s="73"/>
      <c r="G78" s="73"/>
      <c r="H78" s="73"/>
      <c r="I78" s="92">
        <f>I69/9*I34</f>
        <v>242.76068888888886</v>
      </c>
      <c r="J78" s="92">
        <f t="shared" ref="J78:BU78" si="52">J69/9*J34</f>
        <v>764.53981555555561</v>
      </c>
      <c r="K78" s="92">
        <f t="shared" si="52"/>
        <v>287.61662222222225</v>
      </c>
      <c r="L78" s="91">
        <f t="shared" si="52"/>
        <v>322.91306666666668</v>
      </c>
      <c r="M78" s="91">
        <f t="shared" si="52"/>
        <v>391.39302222222233</v>
      </c>
      <c r="N78" s="91">
        <f t="shared" si="52"/>
        <v>693.96494444444443</v>
      </c>
      <c r="O78" s="91">
        <f t="shared" si="52"/>
        <v>447.80618000000004</v>
      </c>
      <c r="P78" s="91">
        <f t="shared" si="52"/>
        <v>515.91875555555566</v>
      </c>
      <c r="Q78" s="91">
        <f t="shared" si="52"/>
        <v>386.6048444444445</v>
      </c>
      <c r="R78" s="91">
        <f t="shared" si="52"/>
        <v>140.97119111111112</v>
      </c>
      <c r="S78" s="91">
        <f t="shared" si="52"/>
        <v>205.65600000000003</v>
      </c>
      <c r="T78" s="91">
        <f t="shared" si="52"/>
        <v>185.34051111111111</v>
      </c>
      <c r="U78" s="91">
        <f t="shared" si="52"/>
        <v>442.07684444444448</v>
      </c>
      <c r="V78" s="91">
        <f t="shared" si="52"/>
        <v>57.101055555555561</v>
      </c>
      <c r="W78" s="91">
        <f t="shared" si="52"/>
        <v>356.00528888888886</v>
      </c>
      <c r="X78" s="91">
        <f t="shared" si="52"/>
        <v>161.53962222222225</v>
      </c>
      <c r="Y78" s="91">
        <f t="shared" si="52"/>
        <v>676.39333333333332</v>
      </c>
      <c r="Z78" s="91">
        <f t="shared" si="52"/>
        <v>289.76463333333339</v>
      </c>
      <c r="AA78" s="91">
        <f t="shared" si="52"/>
        <v>777.24582222222227</v>
      </c>
      <c r="AB78" s="91">
        <f t="shared" si="52"/>
        <v>1469.1612</v>
      </c>
      <c r="AC78" s="91">
        <f t="shared" si="52"/>
        <v>1499.8023599999999</v>
      </c>
      <c r="AD78" s="91">
        <f t="shared" si="52"/>
        <v>855.70830000000012</v>
      </c>
      <c r="AE78" s="91">
        <f t="shared" si="52"/>
        <v>1309.7449633333333</v>
      </c>
      <c r="AF78" s="91">
        <f t="shared" si="52"/>
        <v>656.77422222222219</v>
      </c>
      <c r="AG78" s="91">
        <f t="shared" si="52"/>
        <v>685.31247111111111</v>
      </c>
      <c r="AH78" s="91">
        <f t="shared" si="52"/>
        <v>334.10333333333335</v>
      </c>
      <c r="AI78" s="91">
        <f t="shared" si="52"/>
        <v>32.215000000000003</v>
      </c>
      <c r="AJ78" s="91">
        <f t="shared" si="52"/>
        <v>14.106166666666665</v>
      </c>
      <c r="AK78" s="91">
        <f t="shared" si="52"/>
        <v>22.352553333333333</v>
      </c>
      <c r="AL78" s="91">
        <f t="shared" si="52"/>
        <v>18.003844444444447</v>
      </c>
      <c r="AM78" s="91">
        <f t="shared" si="52"/>
        <v>472.99074333333334</v>
      </c>
      <c r="AN78" s="91">
        <f t="shared" si="52"/>
        <v>699.26800000000003</v>
      </c>
      <c r="AO78" s="91">
        <f t="shared" si="52"/>
        <v>675.31805222222226</v>
      </c>
      <c r="AP78" s="91">
        <f t="shared" si="52"/>
        <v>288.99873333333329</v>
      </c>
      <c r="AQ78" s="91">
        <f t="shared" si="52"/>
        <v>407.47950000000003</v>
      </c>
      <c r="AR78" s="91">
        <f t="shared" si="52"/>
        <v>22.534844444444445</v>
      </c>
      <c r="AS78" s="91">
        <f t="shared" si="52"/>
        <v>33.355155555555555</v>
      </c>
      <c r="AT78" s="91">
        <f t="shared" si="52"/>
        <v>212.13584444444442</v>
      </c>
      <c r="AU78" s="91">
        <f t="shared" si="52"/>
        <v>11.171222222222223</v>
      </c>
      <c r="AV78" s="91">
        <f t="shared" si="52"/>
        <v>9.0347333333333335</v>
      </c>
      <c r="AW78" s="91">
        <f t="shared" si="52"/>
        <v>12.989100000000001</v>
      </c>
      <c r="AX78" s="91">
        <f t="shared" si="52"/>
        <v>64.925955555555547</v>
      </c>
      <c r="AY78" s="91">
        <f t="shared" si="52"/>
        <v>277.84708888888889</v>
      </c>
      <c r="AZ78" s="91">
        <f t="shared" si="52"/>
        <v>347.00143333333335</v>
      </c>
      <c r="BA78" s="91">
        <f t="shared" si="52"/>
        <v>483.88700000000006</v>
      </c>
      <c r="BB78" s="91">
        <f t="shared" si="52"/>
        <v>1259.6373433333335</v>
      </c>
      <c r="BC78" s="91">
        <f t="shared" si="52"/>
        <v>539.25828666666666</v>
      </c>
      <c r="BD78" s="91">
        <f t="shared" si="52"/>
        <v>317.74551111111111</v>
      </c>
      <c r="BE78" s="91">
        <f t="shared" si="52"/>
        <v>418.20911111111116</v>
      </c>
      <c r="BF78" s="91">
        <f t="shared" si="52"/>
        <v>15.007833333333334</v>
      </c>
      <c r="BG78" s="91">
        <f t="shared" si="52"/>
        <v>484.22380333333336</v>
      </c>
      <c r="BH78" s="91">
        <f t="shared" si="52"/>
        <v>512.76439999999991</v>
      </c>
      <c r="BI78" s="91">
        <f t="shared" si="52"/>
        <v>119.69246666666668</v>
      </c>
      <c r="BJ78" s="91">
        <f t="shared" si="52"/>
        <v>111.17048888888887</v>
      </c>
      <c r="BK78" s="91">
        <f t="shared" si="52"/>
        <v>123.19203111111111</v>
      </c>
      <c r="BL78" s="91">
        <f t="shared" si="52"/>
        <v>12.524644444444446</v>
      </c>
      <c r="BM78" s="91">
        <f t="shared" si="52"/>
        <v>28.816123333333337</v>
      </c>
      <c r="BN78" s="91">
        <f t="shared" si="52"/>
        <v>15.648766666666667</v>
      </c>
      <c r="BO78" s="91">
        <f t="shared" si="52"/>
        <v>63.020967777777777</v>
      </c>
      <c r="BP78" s="91">
        <f t="shared" si="52"/>
        <v>14.412999999999998</v>
      </c>
      <c r="BQ78" s="91">
        <f t="shared" si="52"/>
        <v>209.2144111111111</v>
      </c>
      <c r="BR78" s="91">
        <f t="shared" si="52"/>
        <v>817.02092222222211</v>
      </c>
      <c r="BS78" s="91">
        <f t="shared" si="52"/>
        <v>117.55679999999998</v>
      </c>
      <c r="BT78" s="91">
        <f t="shared" si="52"/>
        <v>40.711111111111116</v>
      </c>
      <c r="BU78" s="91">
        <f t="shared" si="52"/>
        <v>12.178755555555554</v>
      </c>
      <c r="BV78" s="91">
        <f t="shared" ref="BV78:CZ78" si="53">BV69/9*BV34</f>
        <v>12.1249</v>
      </c>
      <c r="BW78" s="91">
        <f t="shared" si="53"/>
        <v>274.8881288888889</v>
      </c>
      <c r="BX78" s="91">
        <f t="shared" si="53"/>
        <v>128.62746666666666</v>
      </c>
      <c r="BY78" s="91">
        <f t="shared" si="53"/>
        <v>317.06649999999996</v>
      </c>
      <c r="BZ78" s="91">
        <f t="shared" si="53"/>
        <v>131.52388888888888</v>
      </c>
      <c r="CA78" s="91">
        <f t="shared" si="53"/>
        <v>236.58540000000002</v>
      </c>
      <c r="CB78" s="91">
        <f t="shared" si="53"/>
        <v>203.23519999999999</v>
      </c>
      <c r="CC78" s="91">
        <f t="shared" si="53"/>
        <v>368.13873555555551</v>
      </c>
      <c r="CD78" s="91">
        <f t="shared" si="53"/>
        <v>505.54435333333333</v>
      </c>
      <c r="CE78" s="91">
        <f t="shared" si="53"/>
        <v>288.57628888888883</v>
      </c>
      <c r="CF78" s="91">
        <f t="shared" si="53"/>
        <v>94.696000000000012</v>
      </c>
      <c r="CG78" s="91">
        <f t="shared" si="53"/>
        <v>38.940133333333335</v>
      </c>
      <c r="CH78" s="91">
        <f t="shared" si="53"/>
        <v>169.49313333333333</v>
      </c>
      <c r="CI78" s="91">
        <f t="shared" si="53"/>
        <v>186.96142222222221</v>
      </c>
      <c r="CJ78" s="91">
        <f t="shared" si="53"/>
        <v>15.541999999999998</v>
      </c>
      <c r="CK78" s="91">
        <f t="shared" si="53"/>
        <v>427.64482222222222</v>
      </c>
      <c r="CL78" s="91">
        <f t="shared" si="53"/>
        <v>412.50566666666668</v>
      </c>
      <c r="CM78" s="91">
        <f t="shared" si="53"/>
        <v>434.19102222222222</v>
      </c>
      <c r="CN78" s="91">
        <f t="shared" si="53"/>
        <v>10.327555555555556</v>
      </c>
      <c r="CO78" s="91">
        <f t="shared" si="53"/>
        <v>12.045222222222224</v>
      </c>
      <c r="CP78" s="91">
        <f t="shared" si="53"/>
        <v>60.179888888888883</v>
      </c>
      <c r="CQ78" s="91">
        <f t="shared" si="53"/>
        <v>67.483199999999997</v>
      </c>
      <c r="CR78" s="91">
        <f t="shared" si="53"/>
        <v>72.556188888888897</v>
      </c>
      <c r="CS78" s="91">
        <f t="shared" si="53"/>
        <v>12.099944444444445</v>
      </c>
      <c r="CT78" s="91">
        <f t="shared" si="53"/>
        <v>22.815999999999999</v>
      </c>
      <c r="CU78" s="91">
        <f t="shared" si="53"/>
        <v>42.094022222222222</v>
      </c>
      <c r="CV78" s="91">
        <f t="shared" si="53"/>
        <v>52.171455555555546</v>
      </c>
      <c r="CW78" s="91">
        <f t="shared" si="53"/>
        <v>44.927555555555557</v>
      </c>
      <c r="CX78" s="91">
        <f t="shared" si="53"/>
        <v>33.52773333333333</v>
      </c>
      <c r="CY78" s="91">
        <f t="shared" si="53"/>
        <v>35.243304444444441</v>
      </c>
      <c r="CZ78" s="91">
        <f t="shared" si="53"/>
        <v>0</v>
      </c>
      <c r="DA78" s="73"/>
      <c r="DB78" s="75"/>
      <c r="DC78" s="73"/>
    </row>
    <row r="79" spans="1:107" ht="15" hidden="1" customHeight="1" outlineLevel="1" x14ac:dyDescent="0.3">
      <c r="A79" s="72"/>
      <c r="B79" s="73"/>
      <c r="C79" s="73"/>
      <c r="D79" s="73"/>
      <c r="E79" s="73"/>
      <c r="F79" s="73"/>
      <c r="G79" s="73"/>
      <c r="H79" s="73"/>
      <c r="I79" s="92">
        <f>I77+I78</f>
        <v>2184.8462</v>
      </c>
      <c r="J79" s="92">
        <f t="shared" ref="J79:BU79" si="54">J77+J78</f>
        <v>6880.8583400000007</v>
      </c>
      <c r="K79" s="92">
        <f t="shared" si="54"/>
        <v>2588.5496000000003</v>
      </c>
      <c r="L79" s="91">
        <f t="shared" si="54"/>
        <v>2906.2175999999999</v>
      </c>
      <c r="M79" s="91">
        <f t="shared" si="54"/>
        <v>3522.5372000000011</v>
      </c>
      <c r="N79" s="91">
        <f t="shared" si="54"/>
        <v>6245.6844999999994</v>
      </c>
      <c r="O79" s="91">
        <f t="shared" si="54"/>
        <v>4030.2556200000004</v>
      </c>
      <c r="P79" s="91">
        <f t="shared" si="54"/>
        <v>4643.2688000000007</v>
      </c>
      <c r="Q79" s="91">
        <f t="shared" si="54"/>
        <v>3479.4436000000005</v>
      </c>
      <c r="R79" s="91">
        <f t="shared" si="54"/>
        <v>1268.7407200000002</v>
      </c>
      <c r="S79" s="91">
        <f t="shared" si="54"/>
        <v>1850.9040000000002</v>
      </c>
      <c r="T79" s="91">
        <f t="shared" si="54"/>
        <v>1668.0645999999999</v>
      </c>
      <c r="U79" s="91">
        <f t="shared" si="54"/>
        <v>3978.6916000000001</v>
      </c>
      <c r="V79" s="91">
        <f t="shared" si="54"/>
        <v>513.90950000000009</v>
      </c>
      <c r="W79" s="91">
        <f t="shared" si="54"/>
        <v>3204.0475999999999</v>
      </c>
      <c r="X79" s="91">
        <f t="shared" si="54"/>
        <v>1453.8566000000003</v>
      </c>
      <c r="Y79" s="91">
        <f t="shared" si="54"/>
        <v>6087.54</v>
      </c>
      <c r="Z79" s="91">
        <f t="shared" si="54"/>
        <v>2607.8817000000004</v>
      </c>
      <c r="AA79" s="91">
        <f t="shared" si="54"/>
        <v>6995.2124000000003</v>
      </c>
      <c r="AB79" s="91">
        <f t="shared" si="54"/>
        <v>13222.450800000001</v>
      </c>
      <c r="AC79" s="91">
        <f t="shared" si="54"/>
        <v>13498.221239999999</v>
      </c>
      <c r="AD79" s="91">
        <f t="shared" si="54"/>
        <v>7701.3747000000012</v>
      </c>
      <c r="AE79" s="91">
        <f t="shared" si="54"/>
        <v>11787.704669999999</v>
      </c>
      <c r="AF79" s="91">
        <f t="shared" si="54"/>
        <v>5910.9679999999998</v>
      </c>
      <c r="AG79" s="91">
        <f t="shared" si="54"/>
        <v>6167.8122400000002</v>
      </c>
      <c r="AH79" s="91">
        <f t="shared" si="54"/>
        <v>3006.9300000000003</v>
      </c>
      <c r="AI79" s="91">
        <f t="shared" si="54"/>
        <v>289.93500000000006</v>
      </c>
      <c r="AJ79" s="91">
        <f t="shared" si="54"/>
        <v>126.95549999999999</v>
      </c>
      <c r="AK79" s="91">
        <f t="shared" si="54"/>
        <v>201.17298</v>
      </c>
      <c r="AL79" s="91">
        <f t="shared" si="54"/>
        <v>162.03460000000001</v>
      </c>
      <c r="AM79" s="91">
        <f t="shared" si="54"/>
        <v>4256.91669</v>
      </c>
      <c r="AN79" s="91">
        <f t="shared" si="54"/>
        <v>6293.4120000000003</v>
      </c>
      <c r="AO79" s="91">
        <f t="shared" si="54"/>
        <v>6077.86247</v>
      </c>
      <c r="AP79" s="91">
        <f t="shared" si="54"/>
        <v>2600.9885999999997</v>
      </c>
      <c r="AQ79" s="91">
        <f t="shared" si="54"/>
        <v>3667.3155000000002</v>
      </c>
      <c r="AR79" s="91">
        <f t="shared" si="54"/>
        <v>202.81360000000001</v>
      </c>
      <c r="AS79" s="91">
        <f t="shared" si="54"/>
        <v>300.19639999999998</v>
      </c>
      <c r="AT79" s="91">
        <f t="shared" si="54"/>
        <v>1909.2225999999998</v>
      </c>
      <c r="AU79" s="91">
        <f t="shared" si="54"/>
        <v>100.54100000000001</v>
      </c>
      <c r="AV79" s="91">
        <f t="shared" si="54"/>
        <v>81.312600000000003</v>
      </c>
      <c r="AW79" s="91">
        <f t="shared" si="54"/>
        <v>116.90190000000001</v>
      </c>
      <c r="AX79" s="91">
        <f t="shared" si="54"/>
        <v>584.33359999999993</v>
      </c>
      <c r="AY79" s="91">
        <f t="shared" si="54"/>
        <v>2500.6237999999998</v>
      </c>
      <c r="AZ79" s="91">
        <f t="shared" si="54"/>
        <v>3123.0129000000002</v>
      </c>
      <c r="BA79" s="91">
        <f t="shared" si="54"/>
        <v>4354.9830000000002</v>
      </c>
      <c r="BB79" s="91">
        <f t="shared" si="54"/>
        <v>11336.736090000002</v>
      </c>
      <c r="BC79" s="91">
        <f t="shared" si="54"/>
        <v>4853.3245800000004</v>
      </c>
      <c r="BD79" s="91">
        <f t="shared" si="54"/>
        <v>2859.7096000000001</v>
      </c>
      <c r="BE79" s="91">
        <f t="shared" si="54"/>
        <v>3763.8820000000005</v>
      </c>
      <c r="BF79" s="91">
        <f t="shared" si="54"/>
        <v>135.07050000000001</v>
      </c>
      <c r="BG79" s="91">
        <f t="shared" si="54"/>
        <v>4358.0142300000007</v>
      </c>
      <c r="BH79" s="91">
        <f t="shared" si="54"/>
        <v>4614.8795999999993</v>
      </c>
      <c r="BI79" s="91">
        <f t="shared" si="54"/>
        <v>1077.2322000000001</v>
      </c>
      <c r="BJ79" s="91">
        <f t="shared" si="54"/>
        <v>1000.5343999999998</v>
      </c>
      <c r="BK79" s="91">
        <f t="shared" si="54"/>
        <v>1108.72828</v>
      </c>
      <c r="BL79" s="91">
        <f t="shared" si="54"/>
        <v>112.72180000000002</v>
      </c>
      <c r="BM79" s="91">
        <f t="shared" si="54"/>
        <v>259.34511000000003</v>
      </c>
      <c r="BN79" s="91">
        <f t="shared" si="54"/>
        <v>140.8389</v>
      </c>
      <c r="BO79" s="91">
        <f t="shared" si="54"/>
        <v>567.18871000000001</v>
      </c>
      <c r="BP79" s="91">
        <f t="shared" si="54"/>
        <v>129.71699999999998</v>
      </c>
      <c r="BQ79" s="91">
        <f t="shared" si="54"/>
        <v>1882.9296999999999</v>
      </c>
      <c r="BR79" s="91">
        <f t="shared" si="54"/>
        <v>7353.1882999999989</v>
      </c>
      <c r="BS79" s="91">
        <f t="shared" si="54"/>
        <v>1058.0111999999999</v>
      </c>
      <c r="BT79" s="91">
        <f t="shared" si="54"/>
        <v>366.40000000000003</v>
      </c>
      <c r="BU79" s="91">
        <f t="shared" si="54"/>
        <v>109.60879999999999</v>
      </c>
      <c r="BV79" s="91">
        <f t="shared" ref="BV79:CZ79" si="55">BV77+BV78</f>
        <v>109.1241</v>
      </c>
      <c r="BW79" s="91">
        <f t="shared" si="55"/>
        <v>2473.99316</v>
      </c>
      <c r="BX79" s="91">
        <f t="shared" si="55"/>
        <v>1157.6471999999999</v>
      </c>
      <c r="BY79" s="91">
        <f t="shared" si="55"/>
        <v>2853.5984999999996</v>
      </c>
      <c r="BZ79" s="91">
        <f t="shared" si="55"/>
        <v>1183.7149999999999</v>
      </c>
      <c r="CA79" s="91">
        <f t="shared" si="55"/>
        <v>2129.2686000000003</v>
      </c>
      <c r="CB79" s="91">
        <f t="shared" si="55"/>
        <v>1829.1168</v>
      </c>
      <c r="CC79" s="91">
        <f t="shared" si="55"/>
        <v>3313.2486199999994</v>
      </c>
      <c r="CD79" s="91">
        <f t="shared" si="55"/>
        <v>4549.8991800000003</v>
      </c>
      <c r="CE79" s="91">
        <f t="shared" si="55"/>
        <v>2597.1865999999995</v>
      </c>
      <c r="CF79" s="91">
        <f t="shared" si="55"/>
        <v>852.26400000000012</v>
      </c>
      <c r="CG79" s="91">
        <f t="shared" si="55"/>
        <v>350.46120000000002</v>
      </c>
      <c r="CH79" s="91">
        <f t="shared" si="55"/>
        <v>1525.4382000000001</v>
      </c>
      <c r="CI79" s="91">
        <f t="shared" si="55"/>
        <v>1682.6527999999998</v>
      </c>
      <c r="CJ79" s="91">
        <f t="shared" si="55"/>
        <v>139.87799999999999</v>
      </c>
      <c r="CK79" s="91">
        <f t="shared" si="55"/>
        <v>3848.8033999999998</v>
      </c>
      <c r="CL79" s="91">
        <f t="shared" si="55"/>
        <v>3712.5510000000004</v>
      </c>
      <c r="CM79" s="91">
        <f t="shared" si="55"/>
        <v>3907.7192</v>
      </c>
      <c r="CN79" s="91">
        <f t="shared" si="55"/>
        <v>92.948000000000008</v>
      </c>
      <c r="CO79" s="91">
        <f t="shared" si="55"/>
        <v>108.40700000000001</v>
      </c>
      <c r="CP79" s="91">
        <f t="shared" si="55"/>
        <v>541.61899999999991</v>
      </c>
      <c r="CQ79" s="91">
        <f t="shared" si="55"/>
        <v>607.34879999999998</v>
      </c>
      <c r="CR79" s="91">
        <f t="shared" si="55"/>
        <v>653.00570000000005</v>
      </c>
      <c r="CS79" s="91">
        <f t="shared" si="55"/>
        <v>108.8995</v>
      </c>
      <c r="CT79" s="91">
        <f t="shared" si="55"/>
        <v>205.34399999999999</v>
      </c>
      <c r="CU79" s="91">
        <f t="shared" si="55"/>
        <v>378.84620000000001</v>
      </c>
      <c r="CV79" s="91">
        <f t="shared" si="55"/>
        <v>469.54309999999992</v>
      </c>
      <c r="CW79" s="91">
        <f t="shared" si="55"/>
        <v>404.34800000000001</v>
      </c>
      <c r="CX79" s="91">
        <f t="shared" si="55"/>
        <v>301.74959999999999</v>
      </c>
      <c r="CY79" s="91">
        <f t="shared" si="55"/>
        <v>317.18973999999997</v>
      </c>
      <c r="CZ79" s="91">
        <f t="shared" si="55"/>
        <v>0</v>
      </c>
      <c r="DA79" s="73"/>
      <c r="DB79" s="75"/>
      <c r="DC79" s="73"/>
    </row>
    <row r="80" spans="1:107" ht="15" hidden="1" customHeight="1" outlineLevel="1" x14ac:dyDescent="0.3">
      <c r="A80" s="72"/>
      <c r="B80" s="91">
        <f>SUM(I80:CY80)</f>
        <v>211541.98480833342</v>
      </c>
      <c r="C80" s="91"/>
      <c r="D80" s="91"/>
      <c r="E80" s="91"/>
      <c r="F80" s="73"/>
      <c r="G80" s="73"/>
      <c r="H80" s="73"/>
      <c r="I80" s="92">
        <f>I79/1.2</f>
        <v>1820.7051666666666</v>
      </c>
      <c r="J80" s="92">
        <f t="shared" ref="J80:BU80" si="56">J79/1.2</f>
        <v>5734.0486166666678</v>
      </c>
      <c r="K80" s="92">
        <f t="shared" si="56"/>
        <v>2157.1246666666671</v>
      </c>
      <c r="L80" s="91">
        <f t="shared" si="56"/>
        <v>2421.848</v>
      </c>
      <c r="M80" s="91">
        <f t="shared" si="56"/>
        <v>2935.4476666666678</v>
      </c>
      <c r="N80" s="91">
        <f t="shared" si="56"/>
        <v>5204.7370833333334</v>
      </c>
      <c r="O80" s="91">
        <f t="shared" si="56"/>
        <v>3358.5463500000005</v>
      </c>
      <c r="P80" s="91">
        <f t="shared" si="56"/>
        <v>3869.3906666666676</v>
      </c>
      <c r="Q80" s="91">
        <f t="shared" si="56"/>
        <v>2899.5363333333339</v>
      </c>
      <c r="R80" s="91">
        <f t="shared" si="56"/>
        <v>1057.2839333333336</v>
      </c>
      <c r="S80" s="91">
        <f t="shared" si="56"/>
        <v>1542.4200000000003</v>
      </c>
      <c r="T80" s="91">
        <f t="shared" si="56"/>
        <v>1390.0538333333334</v>
      </c>
      <c r="U80" s="91">
        <f t="shared" si="56"/>
        <v>3315.5763333333334</v>
      </c>
      <c r="V80" s="91">
        <f t="shared" si="56"/>
        <v>428.25791666666674</v>
      </c>
      <c r="W80" s="91">
        <f t="shared" si="56"/>
        <v>2670.0396666666666</v>
      </c>
      <c r="X80" s="91">
        <f t="shared" si="56"/>
        <v>1211.547166666667</v>
      </c>
      <c r="Y80" s="91">
        <f t="shared" si="56"/>
        <v>5072.95</v>
      </c>
      <c r="Z80" s="91">
        <f t="shared" si="56"/>
        <v>2173.2347500000005</v>
      </c>
      <c r="AA80" s="91">
        <f t="shared" si="56"/>
        <v>5829.3436666666676</v>
      </c>
      <c r="AB80" s="91">
        <f t="shared" si="56"/>
        <v>11018.709000000001</v>
      </c>
      <c r="AC80" s="91">
        <f t="shared" si="56"/>
        <v>11248.5177</v>
      </c>
      <c r="AD80" s="91">
        <f t="shared" si="56"/>
        <v>6417.8122500000009</v>
      </c>
      <c r="AE80" s="91">
        <f t="shared" si="56"/>
        <v>9823.0872249999993</v>
      </c>
      <c r="AF80" s="91">
        <f t="shared" si="56"/>
        <v>4925.8066666666664</v>
      </c>
      <c r="AG80" s="91">
        <f t="shared" si="56"/>
        <v>5139.8435333333337</v>
      </c>
      <c r="AH80" s="91">
        <f t="shared" si="56"/>
        <v>2505.7750000000005</v>
      </c>
      <c r="AI80" s="91">
        <f t="shared" si="56"/>
        <v>241.61250000000007</v>
      </c>
      <c r="AJ80" s="91">
        <f t="shared" si="56"/>
        <v>105.79624999999999</v>
      </c>
      <c r="AK80" s="91">
        <f t="shared" si="56"/>
        <v>167.64415</v>
      </c>
      <c r="AL80" s="91">
        <f t="shared" si="56"/>
        <v>135.02883333333335</v>
      </c>
      <c r="AM80" s="91">
        <f t="shared" si="56"/>
        <v>3547.4305750000003</v>
      </c>
      <c r="AN80" s="91">
        <f t="shared" si="56"/>
        <v>5244.51</v>
      </c>
      <c r="AO80" s="91">
        <f t="shared" si="56"/>
        <v>5064.8853916666667</v>
      </c>
      <c r="AP80" s="91">
        <f t="shared" si="56"/>
        <v>2167.4904999999999</v>
      </c>
      <c r="AQ80" s="91">
        <f t="shared" si="56"/>
        <v>3056.0962500000001</v>
      </c>
      <c r="AR80" s="91">
        <f t="shared" si="56"/>
        <v>169.01133333333334</v>
      </c>
      <c r="AS80" s="91">
        <f t="shared" si="56"/>
        <v>250.16366666666667</v>
      </c>
      <c r="AT80" s="91">
        <f t="shared" si="56"/>
        <v>1591.0188333333333</v>
      </c>
      <c r="AU80" s="91">
        <f t="shared" si="56"/>
        <v>83.784166666666678</v>
      </c>
      <c r="AV80" s="91">
        <f t="shared" si="56"/>
        <v>67.760500000000008</v>
      </c>
      <c r="AW80" s="91">
        <f t="shared" si="56"/>
        <v>97.418250000000015</v>
      </c>
      <c r="AX80" s="91">
        <f t="shared" si="56"/>
        <v>486.94466666666665</v>
      </c>
      <c r="AY80" s="91">
        <f t="shared" si="56"/>
        <v>2083.8531666666668</v>
      </c>
      <c r="AZ80" s="91">
        <f t="shared" si="56"/>
        <v>2602.5107500000004</v>
      </c>
      <c r="BA80" s="91">
        <f t="shared" si="56"/>
        <v>3629.1525000000001</v>
      </c>
      <c r="BB80" s="91">
        <f t="shared" si="56"/>
        <v>9447.2800750000024</v>
      </c>
      <c r="BC80" s="91">
        <f t="shared" si="56"/>
        <v>4044.4371500000007</v>
      </c>
      <c r="BD80" s="91">
        <f t="shared" si="56"/>
        <v>2383.0913333333338</v>
      </c>
      <c r="BE80" s="91">
        <f t="shared" si="56"/>
        <v>3136.5683333333341</v>
      </c>
      <c r="BF80" s="91">
        <f t="shared" si="56"/>
        <v>112.55875000000002</v>
      </c>
      <c r="BG80" s="91">
        <f t="shared" si="56"/>
        <v>3631.6785250000007</v>
      </c>
      <c r="BH80" s="91">
        <f t="shared" si="56"/>
        <v>3845.7329999999997</v>
      </c>
      <c r="BI80" s="91">
        <f t="shared" si="56"/>
        <v>897.6935000000002</v>
      </c>
      <c r="BJ80" s="91">
        <f t="shared" si="56"/>
        <v>833.77866666666648</v>
      </c>
      <c r="BK80" s="91">
        <f t="shared" si="56"/>
        <v>923.94023333333337</v>
      </c>
      <c r="BL80" s="91">
        <f t="shared" si="56"/>
        <v>93.934833333333344</v>
      </c>
      <c r="BM80" s="91">
        <f t="shared" si="56"/>
        <v>216.12092500000003</v>
      </c>
      <c r="BN80" s="91">
        <f t="shared" si="56"/>
        <v>117.36575000000001</v>
      </c>
      <c r="BO80" s="91">
        <f t="shared" si="56"/>
        <v>472.65725833333335</v>
      </c>
      <c r="BP80" s="91">
        <f t="shared" si="56"/>
        <v>108.0975</v>
      </c>
      <c r="BQ80" s="91">
        <f t="shared" si="56"/>
        <v>1569.1080833333333</v>
      </c>
      <c r="BR80" s="91">
        <f t="shared" si="56"/>
        <v>6127.6569166666659</v>
      </c>
      <c r="BS80" s="91">
        <f t="shared" si="56"/>
        <v>881.67599999999993</v>
      </c>
      <c r="BT80" s="91">
        <f t="shared" si="56"/>
        <v>305.33333333333337</v>
      </c>
      <c r="BU80" s="91">
        <f t="shared" si="56"/>
        <v>91.340666666666664</v>
      </c>
      <c r="BV80" s="91">
        <f t="shared" ref="BV80:CZ80" si="57">BV79/1.2</f>
        <v>90.936750000000004</v>
      </c>
      <c r="BW80" s="91">
        <f t="shared" si="57"/>
        <v>2061.6609666666668</v>
      </c>
      <c r="BX80" s="91">
        <f t="shared" si="57"/>
        <v>964.7059999999999</v>
      </c>
      <c r="BY80" s="91">
        <f t="shared" si="57"/>
        <v>2377.9987499999997</v>
      </c>
      <c r="BZ80" s="91">
        <f t="shared" si="57"/>
        <v>986.42916666666667</v>
      </c>
      <c r="CA80" s="91">
        <f t="shared" si="57"/>
        <v>1774.3905000000004</v>
      </c>
      <c r="CB80" s="91">
        <f t="shared" si="57"/>
        <v>1524.2640000000001</v>
      </c>
      <c r="CC80" s="91">
        <f t="shared" si="57"/>
        <v>2761.0405166666665</v>
      </c>
      <c r="CD80" s="91">
        <f t="shared" si="57"/>
        <v>3791.5826500000003</v>
      </c>
      <c r="CE80" s="91">
        <f t="shared" si="57"/>
        <v>2164.3221666666664</v>
      </c>
      <c r="CF80" s="91">
        <f t="shared" si="57"/>
        <v>710.22000000000014</v>
      </c>
      <c r="CG80" s="91">
        <f t="shared" si="57"/>
        <v>292.05100000000004</v>
      </c>
      <c r="CH80" s="91">
        <f t="shared" si="57"/>
        <v>1271.1985000000002</v>
      </c>
      <c r="CI80" s="91">
        <f t="shared" si="57"/>
        <v>1402.2106666666666</v>
      </c>
      <c r="CJ80" s="91">
        <f t="shared" si="57"/>
        <v>116.565</v>
      </c>
      <c r="CK80" s="91">
        <f t="shared" si="57"/>
        <v>3207.3361666666665</v>
      </c>
      <c r="CL80" s="91">
        <f t="shared" si="57"/>
        <v>3093.7925000000005</v>
      </c>
      <c r="CM80" s="91">
        <f t="shared" si="57"/>
        <v>3256.4326666666666</v>
      </c>
      <c r="CN80" s="91">
        <f t="shared" si="57"/>
        <v>77.456666666666678</v>
      </c>
      <c r="CO80" s="91">
        <f t="shared" si="57"/>
        <v>90.339166666666685</v>
      </c>
      <c r="CP80" s="91">
        <f t="shared" si="57"/>
        <v>451.34916666666663</v>
      </c>
      <c r="CQ80" s="91">
        <f t="shared" si="57"/>
        <v>506.12400000000002</v>
      </c>
      <c r="CR80" s="91">
        <f t="shared" si="57"/>
        <v>544.17141666666669</v>
      </c>
      <c r="CS80" s="91">
        <f t="shared" si="57"/>
        <v>90.749583333333334</v>
      </c>
      <c r="CT80" s="91">
        <f t="shared" si="57"/>
        <v>171.12</v>
      </c>
      <c r="CU80" s="91">
        <f t="shared" si="57"/>
        <v>315.70516666666668</v>
      </c>
      <c r="CV80" s="91">
        <f t="shared" si="57"/>
        <v>391.28591666666659</v>
      </c>
      <c r="CW80" s="91">
        <f t="shared" si="57"/>
        <v>336.95666666666671</v>
      </c>
      <c r="CX80" s="91">
        <f t="shared" si="57"/>
        <v>251.458</v>
      </c>
      <c r="CY80" s="91">
        <f t="shared" si="57"/>
        <v>264.3247833333333</v>
      </c>
      <c r="CZ80" s="91">
        <f t="shared" si="57"/>
        <v>0</v>
      </c>
      <c r="DA80" s="73"/>
      <c r="DB80" s="75"/>
      <c r="DC80" s="73"/>
    </row>
    <row r="81" spans="1:107" ht="15" hidden="1" customHeight="1" outlineLevel="1" x14ac:dyDescent="0.3">
      <c r="A81" s="72"/>
      <c r="B81" s="91">
        <f>SUM(I81:CY81)</f>
        <v>2538503.8176999991</v>
      </c>
      <c r="C81" s="91"/>
      <c r="D81" s="91"/>
      <c r="E81" s="91"/>
      <c r="F81" s="73"/>
      <c r="G81" s="73"/>
      <c r="H81" s="73"/>
      <c r="I81" s="92">
        <f>I80*12</f>
        <v>21848.462</v>
      </c>
      <c r="J81" s="92">
        <f t="shared" ref="J81:BU81" si="58">J80*12</f>
        <v>68808.583400000018</v>
      </c>
      <c r="K81" s="92">
        <f t="shared" si="58"/>
        <v>25885.496000000006</v>
      </c>
      <c r="L81" s="91">
        <f t="shared" si="58"/>
        <v>29062.175999999999</v>
      </c>
      <c r="M81" s="91">
        <f t="shared" si="58"/>
        <v>35225.372000000018</v>
      </c>
      <c r="N81" s="91">
        <f t="shared" si="58"/>
        <v>62456.845000000001</v>
      </c>
      <c r="O81" s="91">
        <f t="shared" si="58"/>
        <v>40302.556200000006</v>
      </c>
      <c r="P81" s="91">
        <f t="shared" si="58"/>
        <v>46432.688000000009</v>
      </c>
      <c r="Q81" s="91">
        <f t="shared" si="58"/>
        <v>34794.436000000009</v>
      </c>
      <c r="R81" s="91">
        <f t="shared" si="58"/>
        <v>12687.407200000003</v>
      </c>
      <c r="S81" s="91">
        <f t="shared" si="58"/>
        <v>18509.040000000005</v>
      </c>
      <c r="T81" s="91">
        <f t="shared" si="58"/>
        <v>16680.646000000001</v>
      </c>
      <c r="U81" s="91">
        <f t="shared" si="58"/>
        <v>39786.915999999997</v>
      </c>
      <c r="V81" s="91">
        <f t="shared" si="58"/>
        <v>5139.0950000000012</v>
      </c>
      <c r="W81" s="91">
        <f t="shared" si="58"/>
        <v>32040.475999999999</v>
      </c>
      <c r="X81" s="91">
        <f t="shared" si="58"/>
        <v>14538.566000000003</v>
      </c>
      <c r="Y81" s="91">
        <f t="shared" si="58"/>
        <v>60875.399999999994</v>
      </c>
      <c r="Z81" s="91">
        <f t="shared" si="58"/>
        <v>26078.817000000006</v>
      </c>
      <c r="AA81" s="91">
        <f t="shared" si="58"/>
        <v>69952.124000000011</v>
      </c>
      <c r="AB81" s="91">
        <f t="shared" si="58"/>
        <v>132224.508</v>
      </c>
      <c r="AC81" s="91">
        <f t="shared" si="58"/>
        <v>134982.21240000002</v>
      </c>
      <c r="AD81" s="91">
        <f t="shared" si="58"/>
        <v>77013.747000000003</v>
      </c>
      <c r="AE81" s="91">
        <f t="shared" si="58"/>
        <v>117877.04669999999</v>
      </c>
      <c r="AF81" s="91">
        <f t="shared" si="58"/>
        <v>59109.679999999993</v>
      </c>
      <c r="AG81" s="91">
        <f t="shared" si="58"/>
        <v>61678.122400000007</v>
      </c>
      <c r="AH81" s="91">
        <f t="shared" si="58"/>
        <v>30069.300000000007</v>
      </c>
      <c r="AI81" s="91">
        <f t="shared" si="58"/>
        <v>2899.3500000000008</v>
      </c>
      <c r="AJ81" s="91">
        <f t="shared" si="58"/>
        <v>1269.5549999999998</v>
      </c>
      <c r="AK81" s="91">
        <f t="shared" si="58"/>
        <v>2011.7298000000001</v>
      </c>
      <c r="AL81" s="91">
        <f t="shared" si="58"/>
        <v>1620.3460000000002</v>
      </c>
      <c r="AM81" s="91">
        <f t="shared" si="58"/>
        <v>42569.166900000004</v>
      </c>
      <c r="AN81" s="91">
        <f t="shared" si="58"/>
        <v>62934.12</v>
      </c>
      <c r="AO81" s="91">
        <f t="shared" si="58"/>
        <v>60778.6247</v>
      </c>
      <c r="AP81" s="91">
        <f t="shared" si="58"/>
        <v>26009.885999999999</v>
      </c>
      <c r="AQ81" s="91">
        <f t="shared" si="58"/>
        <v>36673.154999999999</v>
      </c>
      <c r="AR81" s="91">
        <f t="shared" si="58"/>
        <v>2028.136</v>
      </c>
      <c r="AS81" s="91">
        <f t="shared" si="58"/>
        <v>3001.9639999999999</v>
      </c>
      <c r="AT81" s="91">
        <f t="shared" si="58"/>
        <v>19092.225999999999</v>
      </c>
      <c r="AU81" s="91">
        <f t="shared" si="58"/>
        <v>1005.4100000000001</v>
      </c>
      <c r="AV81" s="91">
        <f t="shared" si="58"/>
        <v>813.12600000000009</v>
      </c>
      <c r="AW81" s="91">
        <f t="shared" si="58"/>
        <v>1169.0190000000002</v>
      </c>
      <c r="AX81" s="91">
        <f t="shared" si="58"/>
        <v>5843.3359999999993</v>
      </c>
      <c r="AY81" s="91">
        <f t="shared" si="58"/>
        <v>25006.238000000001</v>
      </c>
      <c r="AZ81" s="91">
        <f t="shared" si="58"/>
        <v>31230.129000000004</v>
      </c>
      <c r="BA81" s="91">
        <f t="shared" si="58"/>
        <v>43549.83</v>
      </c>
      <c r="BB81" s="91">
        <f t="shared" si="58"/>
        <v>113367.36090000003</v>
      </c>
      <c r="BC81" s="91">
        <f t="shared" si="58"/>
        <v>48533.245800000004</v>
      </c>
      <c r="BD81" s="91">
        <f t="shared" si="58"/>
        <v>28597.096000000005</v>
      </c>
      <c r="BE81" s="91">
        <f t="shared" si="58"/>
        <v>37638.820000000007</v>
      </c>
      <c r="BF81" s="91">
        <f t="shared" si="58"/>
        <v>1350.7050000000002</v>
      </c>
      <c r="BG81" s="91">
        <f t="shared" si="58"/>
        <v>43580.142300000007</v>
      </c>
      <c r="BH81" s="91">
        <f t="shared" si="58"/>
        <v>46148.795999999995</v>
      </c>
      <c r="BI81" s="91">
        <f t="shared" si="58"/>
        <v>10772.322000000002</v>
      </c>
      <c r="BJ81" s="91">
        <f t="shared" si="58"/>
        <v>10005.343999999997</v>
      </c>
      <c r="BK81" s="91">
        <f t="shared" si="58"/>
        <v>11087.282800000001</v>
      </c>
      <c r="BL81" s="91">
        <f t="shared" si="58"/>
        <v>1127.2180000000001</v>
      </c>
      <c r="BM81" s="91">
        <f t="shared" si="58"/>
        <v>2593.4511000000002</v>
      </c>
      <c r="BN81" s="91">
        <f t="shared" si="58"/>
        <v>1408.3890000000001</v>
      </c>
      <c r="BO81" s="91">
        <f t="shared" si="58"/>
        <v>5671.8870999999999</v>
      </c>
      <c r="BP81" s="91">
        <f t="shared" si="58"/>
        <v>1297.17</v>
      </c>
      <c r="BQ81" s="91">
        <f t="shared" si="58"/>
        <v>18829.296999999999</v>
      </c>
      <c r="BR81" s="91">
        <f t="shared" si="58"/>
        <v>73531.882999999987</v>
      </c>
      <c r="BS81" s="91">
        <f t="shared" si="58"/>
        <v>10580.111999999999</v>
      </c>
      <c r="BT81" s="91">
        <f t="shared" si="58"/>
        <v>3664.0000000000005</v>
      </c>
      <c r="BU81" s="91">
        <f t="shared" si="58"/>
        <v>1096.088</v>
      </c>
      <c r="BV81" s="91">
        <f t="shared" ref="BV81:CZ81" si="59">BV80*12</f>
        <v>1091.241</v>
      </c>
      <c r="BW81" s="91">
        <f t="shared" si="59"/>
        <v>24739.931600000004</v>
      </c>
      <c r="BX81" s="91">
        <f t="shared" si="59"/>
        <v>11576.471999999998</v>
      </c>
      <c r="BY81" s="91">
        <f t="shared" si="59"/>
        <v>28535.984999999997</v>
      </c>
      <c r="BZ81" s="91">
        <f t="shared" si="59"/>
        <v>11837.15</v>
      </c>
      <c r="CA81" s="91">
        <f t="shared" si="59"/>
        <v>21292.686000000005</v>
      </c>
      <c r="CB81" s="91">
        <f t="shared" si="59"/>
        <v>18291.168000000001</v>
      </c>
      <c r="CC81" s="91">
        <f t="shared" si="59"/>
        <v>33132.486199999999</v>
      </c>
      <c r="CD81" s="91">
        <f t="shared" si="59"/>
        <v>45498.991800000003</v>
      </c>
      <c r="CE81" s="91">
        <f t="shared" si="59"/>
        <v>25971.865999999995</v>
      </c>
      <c r="CF81" s="91">
        <f t="shared" si="59"/>
        <v>8522.6400000000012</v>
      </c>
      <c r="CG81" s="91">
        <f t="shared" si="59"/>
        <v>3504.6120000000005</v>
      </c>
      <c r="CH81" s="91">
        <f t="shared" si="59"/>
        <v>15254.382000000001</v>
      </c>
      <c r="CI81" s="91">
        <f t="shared" si="59"/>
        <v>16826.527999999998</v>
      </c>
      <c r="CJ81" s="91">
        <f t="shared" si="59"/>
        <v>1398.78</v>
      </c>
      <c r="CK81" s="91">
        <f t="shared" si="59"/>
        <v>38488.034</v>
      </c>
      <c r="CL81" s="91">
        <f t="shared" si="59"/>
        <v>37125.510000000009</v>
      </c>
      <c r="CM81" s="91">
        <f t="shared" si="59"/>
        <v>39077.191999999995</v>
      </c>
      <c r="CN81" s="91">
        <f t="shared" si="59"/>
        <v>929.48000000000013</v>
      </c>
      <c r="CO81" s="91">
        <f t="shared" si="59"/>
        <v>1084.0700000000002</v>
      </c>
      <c r="CP81" s="91">
        <f t="shared" si="59"/>
        <v>5416.19</v>
      </c>
      <c r="CQ81" s="91">
        <f t="shared" si="59"/>
        <v>6073.4880000000003</v>
      </c>
      <c r="CR81" s="91">
        <f t="shared" si="59"/>
        <v>6530.0570000000007</v>
      </c>
      <c r="CS81" s="91">
        <f t="shared" si="59"/>
        <v>1088.9949999999999</v>
      </c>
      <c r="CT81" s="91">
        <f t="shared" si="59"/>
        <v>2053.44</v>
      </c>
      <c r="CU81" s="91">
        <f t="shared" si="59"/>
        <v>3788.4620000000004</v>
      </c>
      <c r="CV81" s="91">
        <f t="shared" si="59"/>
        <v>4695.4309999999987</v>
      </c>
      <c r="CW81" s="91">
        <f t="shared" si="59"/>
        <v>4043.4800000000005</v>
      </c>
      <c r="CX81" s="91">
        <f t="shared" si="59"/>
        <v>3017.4960000000001</v>
      </c>
      <c r="CY81" s="91">
        <f t="shared" si="59"/>
        <v>3171.8973999999998</v>
      </c>
      <c r="CZ81" s="91">
        <f t="shared" si="59"/>
        <v>0</v>
      </c>
      <c r="DA81" s="73"/>
      <c r="DB81" s="75"/>
      <c r="DC81" s="73"/>
    </row>
    <row r="82" spans="1:107" ht="15" hidden="1" customHeight="1" outlineLevel="1" x14ac:dyDescent="0.3">
      <c r="A82" s="72"/>
      <c r="B82" s="73"/>
      <c r="C82" s="73"/>
      <c r="D82" s="73"/>
      <c r="E82" s="73"/>
      <c r="F82" s="73"/>
      <c r="G82" s="73"/>
      <c r="H82" s="73"/>
      <c r="I82" s="74"/>
      <c r="J82" s="74"/>
      <c r="K82" s="74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5"/>
      <c r="DC82" s="73"/>
    </row>
    <row r="83" spans="1:107" ht="18" hidden="1" x14ac:dyDescent="0.3">
      <c r="A83" s="21">
        <v>1</v>
      </c>
      <c r="B83" s="213" t="s">
        <v>226</v>
      </c>
      <c r="C83" s="213"/>
      <c r="D83" s="213"/>
      <c r="E83" s="213"/>
      <c r="F83" s="213"/>
      <c r="G83" s="96">
        <f>SUM(I83:CY83)</f>
        <v>0</v>
      </c>
      <c r="H83" s="60"/>
      <c r="I83" s="23"/>
      <c r="J83" s="23"/>
      <c r="K83" s="23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96"/>
      <c r="DB83" s="97"/>
      <c r="DC83" s="96"/>
    </row>
    <row r="84" spans="1:107" ht="36" hidden="1" x14ac:dyDescent="0.35">
      <c r="A84" s="14" t="s">
        <v>169</v>
      </c>
      <c r="B84" s="95" t="s">
        <v>170</v>
      </c>
      <c r="C84" s="95"/>
      <c r="D84" s="95"/>
      <c r="E84" s="95"/>
      <c r="F84" s="15"/>
      <c r="G84" s="98">
        <f>SUM(I84:CY84)</f>
        <v>159004.99674</v>
      </c>
      <c r="H84" s="98">
        <f>G84*12</f>
        <v>1908059.9608800001</v>
      </c>
      <c r="I84" s="32">
        <f>I$69*I15</f>
        <v>1551.4069499999998</v>
      </c>
      <c r="J84" s="32">
        <f t="shared" ref="J84:BU84" si="60">J$69*J15</f>
        <v>3977.7630100000006</v>
      </c>
      <c r="K84" s="32">
        <f t="shared" si="60"/>
        <v>2794.0920000000001</v>
      </c>
      <c r="L84" s="38">
        <f t="shared" si="60"/>
        <v>2427.3521999999998</v>
      </c>
      <c r="M84" s="38">
        <f t="shared" si="60"/>
        <v>3739.4422000000004</v>
      </c>
      <c r="N84" s="38">
        <f t="shared" si="60"/>
        <v>3687.7049999999999</v>
      </c>
      <c r="O84" s="38">
        <f t="shared" si="60"/>
        <v>3724.2709199999999</v>
      </c>
      <c r="P84" s="38">
        <f t="shared" si="60"/>
        <v>3136.8648000000003</v>
      </c>
      <c r="Q84" s="38">
        <f t="shared" si="60"/>
        <v>2905.826</v>
      </c>
      <c r="R84" s="38">
        <f t="shared" si="60"/>
        <v>1755.2705300000002</v>
      </c>
      <c r="S84" s="38">
        <f t="shared" si="60"/>
        <v>2392.1532000000002</v>
      </c>
      <c r="T84" s="38">
        <f t="shared" si="60"/>
        <v>1543.92956</v>
      </c>
      <c r="U84" s="38">
        <f t="shared" si="60"/>
        <v>2685.7028</v>
      </c>
      <c r="V84" s="38">
        <f t="shared" si="60"/>
        <v>1066.55987</v>
      </c>
      <c r="W84" s="38">
        <f t="shared" si="60"/>
        <v>2417.9085999999998</v>
      </c>
      <c r="X84" s="38">
        <f t="shared" si="60"/>
        <v>2254.0007000000001</v>
      </c>
      <c r="Y84" s="38">
        <f t="shared" si="60"/>
        <v>2245.02</v>
      </c>
      <c r="Z84" s="38">
        <f t="shared" si="60"/>
        <v>2743.3989999999999</v>
      </c>
      <c r="AA84" s="38">
        <f t="shared" si="60"/>
        <v>2219.4612000000002</v>
      </c>
      <c r="AB84" s="38">
        <f t="shared" si="60"/>
        <v>2778.4512000000004</v>
      </c>
      <c r="AC84" s="38">
        <f t="shared" si="60"/>
        <v>2767.6765199999995</v>
      </c>
      <c r="AD84" s="38">
        <f t="shared" si="60"/>
        <v>2199.4659000000001</v>
      </c>
      <c r="AE84" s="38">
        <f t="shared" si="60"/>
        <v>2931.6571200000003</v>
      </c>
      <c r="AF84" s="38">
        <f t="shared" si="60"/>
        <v>1496.3689999999999</v>
      </c>
      <c r="AG84" s="38">
        <f t="shared" si="60"/>
        <v>630.13508000000002</v>
      </c>
      <c r="AH84" s="38">
        <f t="shared" si="60"/>
        <v>1184.145</v>
      </c>
      <c r="AI84" s="38">
        <f t="shared" si="60"/>
        <v>0</v>
      </c>
      <c r="AJ84" s="38">
        <f t="shared" si="60"/>
        <v>0</v>
      </c>
      <c r="AK84" s="38">
        <f t="shared" si="60"/>
        <v>0</v>
      </c>
      <c r="AL84" s="38">
        <f t="shared" si="60"/>
        <v>0</v>
      </c>
      <c r="AM84" s="38">
        <f t="shared" si="60"/>
        <v>1189.8617100000001</v>
      </c>
      <c r="AN84" s="38">
        <f t="shared" si="60"/>
        <v>940.51546000000008</v>
      </c>
      <c r="AO84" s="38">
        <f t="shared" si="60"/>
        <v>966.52130999999997</v>
      </c>
      <c r="AP84" s="38">
        <f t="shared" si="60"/>
        <v>4029.7629499999998</v>
      </c>
      <c r="AQ84" s="38">
        <f t="shared" si="60"/>
        <v>1841.6789999999999</v>
      </c>
      <c r="AR84" s="38">
        <f t="shared" si="60"/>
        <v>0</v>
      </c>
      <c r="AS84" s="38">
        <f t="shared" si="60"/>
        <v>1160.8579999999999</v>
      </c>
      <c r="AT84" s="38">
        <f t="shared" si="60"/>
        <v>1532.9997999999998</v>
      </c>
      <c r="AU84" s="38">
        <f t="shared" si="60"/>
        <v>250.054</v>
      </c>
      <c r="AV84" s="38">
        <f t="shared" si="60"/>
        <v>0</v>
      </c>
      <c r="AW84" s="38">
        <f t="shared" si="60"/>
        <v>0</v>
      </c>
      <c r="AX84" s="38">
        <f t="shared" si="60"/>
        <v>679.92160000000001</v>
      </c>
      <c r="AY84" s="38">
        <f t="shared" si="60"/>
        <v>2688.4944999999998</v>
      </c>
      <c r="AZ84" s="38">
        <f t="shared" si="60"/>
        <v>2459.8685999999998</v>
      </c>
      <c r="BA84" s="38">
        <f t="shared" si="60"/>
        <v>3119.0219999999999</v>
      </c>
      <c r="BB84" s="38">
        <f t="shared" si="60"/>
        <v>3582.0148100000001</v>
      </c>
      <c r="BC84" s="38">
        <f t="shared" si="60"/>
        <v>1999.6898800000004</v>
      </c>
      <c r="BD84" s="38">
        <f t="shared" si="60"/>
        <v>2049.2190399999999</v>
      </c>
      <c r="BE84" s="38">
        <f t="shared" si="60"/>
        <v>4103.5494000000008</v>
      </c>
      <c r="BF84" s="38">
        <f t="shared" si="60"/>
        <v>884.32950000000005</v>
      </c>
      <c r="BG84" s="38">
        <f t="shared" si="60"/>
        <v>3882.4927799999996</v>
      </c>
      <c r="BH84" s="38">
        <f t="shared" si="60"/>
        <v>1776.9203999999997</v>
      </c>
      <c r="BI84" s="38">
        <f t="shared" si="60"/>
        <v>2511.6215999999999</v>
      </c>
      <c r="BJ84" s="38">
        <f t="shared" si="60"/>
        <v>2328.4687999999996</v>
      </c>
      <c r="BK84" s="38">
        <f t="shared" si="60"/>
        <v>1973.4302399999999</v>
      </c>
      <c r="BL84" s="38">
        <f t="shared" si="60"/>
        <v>767.19400000000007</v>
      </c>
      <c r="BM84" s="38">
        <f t="shared" si="60"/>
        <v>2672.9583599999996</v>
      </c>
      <c r="BN84" s="38">
        <f t="shared" si="60"/>
        <v>724.00670000000002</v>
      </c>
      <c r="BO84" s="38">
        <f t="shared" si="60"/>
        <v>1546.8783000000001</v>
      </c>
      <c r="BP84" s="38">
        <f t="shared" si="60"/>
        <v>1322.2486199999998</v>
      </c>
      <c r="BQ84" s="38">
        <f t="shared" si="60"/>
        <v>1982.7476600000002</v>
      </c>
      <c r="BR84" s="38">
        <f t="shared" si="60"/>
        <v>3483.3604</v>
      </c>
      <c r="BS84" s="38">
        <f t="shared" si="60"/>
        <v>2313.2393999999999</v>
      </c>
      <c r="BT84" s="38">
        <f t="shared" si="60"/>
        <v>95.607500000000002</v>
      </c>
      <c r="BU84" s="38">
        <f t="shared" si="60"/>
        <v>678.38959999999997</v>
      </c>
      <c r="BV84" s="38">
        <f t="shared" ref="BV84:CY84" si="61">BV$69*BV15</f>
        <v>652.2360000000001</v>
      </c>
      <c r="BW84" s="38">
        <f t="shared" si="61"/>
        <v>2802.5022399999998</v>
      </c>
      <c r="BX84" s="38">
        <f t="shared" si="61"/>
        <v>1728.8547000000001</v>
      </c>
      <c r="BY84" s="38">
        <f t="shared" si="61"/>
        <v>1044.9409000000001</v>
      </c>
      <c r="BZ84" s="38">
        <f t="shared" si="61"/>
        <v>2254.5218</v>
      </c>
      <c r="CA84" s="38">
        <f t="shared" si="61"/>
        <v>1771.1934000000001</v>
      </c>
      <c r="CB84" s="38">
        <f t="shared" si="61"/>
        <v>2305.9007999999999</v>
      </c>
      <c r="CC84" s="38">
        <f t="shared" si="61"/>
        <v>2368.9320599999996</v>
      </c>
      <c r="CD84" s="38">
        <f t="shared" si="61"/>
        <v>2792.0803200000005</v>
      </c>
      <c r="CE84" s="38">
        <f t="shared" si="61"/>
        <v>777.01739999999995</v>
      </c>
      <c r="CF84" s="38">
        <f t="shared" si="61"/>
        <v>839.44799999999998</v>
      </c>
      <c r="CG84" s="38">
        <f t="shared" si="61"/>
        <v>761.21680000000003</v>
      </c>
      <c r="CH84" s="38">
        <f t="shared" si="61"/>
        <v>1051.1254000000001</v>
      </c>
      <c r="CI84" s="38">
        <f t="shared" si="61"/>
        <v>795.36320000000012</v>
      </c>
      <c r="CJ84" s="38">
        <f t="shared" si="61"/>
        <v>0</v>
      </c>
      <c r="CK84" s="38">
        <f t="shared" si="61"/>
        <v>4712.6989000000003</v>
      </c>
      <c r="CL84" s="38">
        <f t="shared" si="61"/>
        <v>2011.4690000000001</v>
      </c>
      <c r="CM84" s="38">
        <f t="shared" si="61"/>
        <v>1453.2839999999999</v>
      </c>
      <c r="CN84" s="38">
        <f t="shared" si="61"/>
        <v>229.92399999999998</v>
      </c>
      <c r="CO84" s="38">
        <f t="shared" si="61"/>
        <v>268.73099999999999</v>
      </c>
      <c r="CP84" s="38">
        <f t="shared" si="61"/>
        <v>742.28440000000001</v>
      </c>
      <c r="CQ84" s="38">
        <f t="shared" si="61"/>
        <v>997.36199999999985</v>
      </c>
      <c r="CR84" s="38">
        <f t="shared" si="61"/>
        <v>1621.9818999999998</v>
      </c>
      <c r="CS84" s="38">
        <f t="shared" si="61"/>
        <v>0</v>
      </c>
      <c r="CT84" s="38">
        <f t="shared" si="61"/>
        <v>34.362000000000002</v>
      </c>
      <c r="CU84" s="38">
        <f t="shared" si="61"/>
        <v>37.517600000000002</v>
      </c>
      <c r="CV84" s="38">
        <f t="shared" si="61"/>
        <v>36.952500000000001</v>
      </c>
      <c r="CW84" s="38">
        <f t="shared" si="61"/>
        <v>44.973400000000005</v>
      </c>
      <c r="CX84" s="38">
        <f t="shared" si="61"/>
        <v>34.948399999999999</v>
      </c>
      <c r="CY84" s="38">
        <f t="shared" si="61"/>
        <v>39.220339999999993</v>
      </c>
      <c r="CZ84" s="38"/>
      <c r="DA84" s="210"/>
      <c r="DB84" s="211"/>
      <c r="DC84" s="210"/>
    </row>
    <row r="85" spans="1:107" ht="37.5" hidden="1" customHeight="1" outlineLevel="1" x14ac:dyDescent="0.35">
      <c r="A85" s="99" t="s">
        <v>227</v>
      </c>
      <c r="B85" s="100" t="s">
        <v>228</v>
      </c>
      <c r="C85" s="101"/>
      <c r="D85" s="102"/>
      <c r="E85" s="102"/>
      <c r="F85" s="103"/>
      <c r="G85" s="104"/>
      <c r="H85" s="104"/>
      <c r="I85" s="32"/>
      <c r="J85" s="32"/>
      <c r="K85" s="32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210"/>
      <c r="DB85" s="211"/>
      <c r="DC85" s="210"/>
    </row>
    <row r="86" spans="1:107" ht="75" hidden="1" customHeight="1" outlineLevel="1" x14ac:dyDescent="0.35">
      <c r="A86" s="105" t="s">
        <v>229</v>
      </c>
      <c r="B86" s="106" t="s">
        <v>230</v>
      </c>
      <c r="C86" s="101"/>
      <c r="D86" s="102"/>
      <c r="E86" s="102"/>
      <c r="F86" s="103"/>
      <c r="G86" s="104"/>
      <c r="H86" s="104"/>
      <c r="I86" s="32"/>
      <c r="J86" s="32"/>
      <c r="K86" s="32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210"/>
      <c r="DB86" s="211"/>
      <c r="DC86" s="210"/>
    </row>
    <row r="87" spans="1:107" ht="75" hidden="1" customHeight="1" outlineLevel="1" x14ac:dyDescent="0.35">
      <c r="A87" s="105" t="s">
        <v>231</v>
      </c>
      <c r="B87" s="106" t="s">
        <v>232</v>
      </c>
      <c r="C87" s="101"/>
      <c r="D87" s="102"/>
      <c r="E87" s="102"/>
      <c r="F87" s="103"/>
      <c r="G87" s="104"/>
      <c r="H87" s="104"/>
      <c r="I87" s="32"/>
      <c r="J87" s="32"/>
      <c r="K87" s="32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210"/>
      <c r="DB87" s="211"/>
      <c r="DC87" s="210"/>
    </row>
    <row r="88" spans="1:107" ht="75" hidden="1" customHeight="1" outlineLevel="1" x14ac:dyDescent="0.35">
      <c r="A88" s="105" t="s">
        <v>233</v>
      </c>
      <c r="B88" s="106" t="s">
        <v>234</v>
      </c>
      <c r="C88" s="101"/>
      <c r="D88" s="102"/>
      <c r="E88" s="102"/>
      <c r="F88" s="103"/>
      <c r="G88" s="104"/>
      <c r="H88" s="104"/>
      <c r="I88" s="32"/>
      <c r="J88" s="32"/>
      <c r="K88" s="32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210"/>
      <c r="DB88" s="211"/>
      <c r="DC88" s="210"/>
    </row>
    <row r="89" spans="1:107" ht="37.5" hidden="1" customHeight="1" outlineLevel="1" x14ac:dyDescent="0.35">
      <c r="A89" s="107" t="s">
        <v>235</v>
      </c>
      <c r="B89" s="100" t="s">
        <v>236</v>
      </c>
      <c r="C89" s="101"/>
      <c r="D89" s="102"/>
      <c r="E89" s="102"/>
      <c r="F89" s="103"/>
      <c r="G89" s="104"/>
      <c r="H89" s="104"/>
      <c r="I89" s="32"/>
      <c r="J89" s="32"/>
      <c r="K89" s="32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210"/>
      <c r="DB89" s="211"/>
      <c r="DC89" s="210"/>
    </row>
    <row r="90" spans="1:107" ht="37.5" hidden="1" customHeight="1" outlineLevel="1" x14ac:dyDescent="0.35">
      <c r="A90" s="107" t="s">
        <v>237</v>
      </c>
      <c r="B90" s="100" t="s">
        <v>238</v>
      </c>
      <c r="C90" s="101"/>
      <c r="D90" s="102"/>
      <c r="E90" s="102"/>
      <c r="F90" s="103"/>
      <c r="G90" s="104"/>
      <c r="H90" s="104"/>
      <c r="I90" s="32"/>
      <c r="J90" s="32"/>
      <c r="K90" s="32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210"/>
      <c r="DB90" s="211"/>
      <c r="DC90" s="210"/>
    </row>
    <row r="91" spans="1:107" ht="37.5" hidden="1" customHeight="1" outlineLevel="1" x14ac:dyDescent="0.35">
      <c r="A91" s="107" t="s">
        <v>239</v>
      </c>
      <c r="B91" s="100" t="s">
        <v>240</v>
      </c>
      <c r="C91" s="101"/>
      <c r="D91" s="102"/>
      <c r="E91" s="102"/>
      <c r="F91" s="103"/>
      <c r="G91" s="104"/>
      <c r="H91" s="104"/>
      <c r="I91" s="32"/>
      <c r="J91" s="32"/>
      <c r="K91" s="32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210"/>
      <c r="DB91" s="211"/>
      <c r="DC91" s="210"/>
    </row>
    <row r="92" spans="1:107" ht="37.5" hidden="1" customHeight="1" outlineLevel="1" x14ac:dyDescent="0.35">
      <c r="A92" s="107" t="s">
        <v>241</v>
      </c>
      <c r="B92" s="100" t="s">
        <v>242</v>
      </c>
      <c r="C92" s="101"/>
      <c r="D92" s="102"/>
      <c r="E92" s="102"/>
      <c r="F92" s="103"/>
      <c r="G92" s="104"/>
      <c r="H92" s="104"/>
      <c r="I92" s="32"/>
      <c r="J92" s="32"/>
      <c r="K92" s="32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210"/>
      <c r="DB92" s="211"/>
      <c r="DC92" s="210"/>
    </row>
    <row r="93" spans="1:107" ht="37.5" hidden="1" customHeight="1" outlineLevel="1" x14ac:dyDescent="0.35">
      <c r="A93" s="107" t="s">
        <v>243</v>
      </c>
      <c r="B93" s="100" t="s">
        <v>244</v>
      </c>
      <c r="C93" s="101"/>
      <c r="D93" s="102"/>
      <c r="E93" s="102"/>
      <c r="F93" s="103"/>
      <c r="G93" s="104"/>
      <c r="H93" s="104"/>
      <c r="I93" s="32"/>
      <c r="J93" s="32"/>
      <c r="K93" s="32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210"/>
      <c r="DB93" s="211"/>
      <c r="DC93" s="210"/>
    </row>
    <row r="94" spans="1:107" ht="37.5" hidden="1" customHeight="1" outlineLevel="1" x14ac:dyDescent="0.35">
      <c r="A94" s="107" t="s">
        <v>245</v>
      </c>
      <c r="B94" s="100" t="s">
        <v>246</v>
      </c>
      <c r="C94" s="101"/>
      <c r="D94" s="102"/>
      <c r="E94" s="102"/>
      <c r="F94" s="103"/>
      <c r="G94" s="104"/>
      <c r="H94" s="104"/>
      <c r="I94" s="32"/>
      <c r="J94" s="32"/>
      <c r="K94" s="32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210"/>
      <c r="DB94" s="211"/>
      <c r="DC94" s="210"/>
    </row>
    <row r="95" spans="1:107" ht="37.5" hidden="1" customHeight="1" outlineLevel="1" x14ac:dyDescent="0.35">
      <c r="A95" s="108" t="s">
        <v>247</v>
      </c>
      <c r="B95" s="100" t="s">
        <v>248</v>
      </c>
      <c r="C95" s="101"/>
      <c r="D95" s="102"/>
      <c r="E95" s="102"/>
      <c r="F95" s="103"/>
      <c r="G95" s="104"/>
      <c r="H95" s="104"/>
      <c r="I95" s="32"/>
      <c r="J95" s="32"/>
      <c r="K95" s="32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210"/>
      <c r="DB95" s="211"/>
      <c r="DC95" s="210"/>
    </row>
    <row r="96" spans="1:107" ht="37.5" hidden="1" customHeight="1" outlineLevel="1" x14ac:dyDescent="0.35">
      <c r="A96" s="108" t="s">
        <v>249</v>
      </c>
      <c r="B96" s="100" t="s">
        <v>250</v>
      </c>
      <c r="C96" s="101"/>
      <c r="D96" s="102"/>
      <c r="E96" s="102"/>
      <c r="F96" s="103"/>
      <c r="G96" s="104"/>
      <c r="H96" s="104"/>
      <c r="I96" s="32"/>
      <c r="J96" s="32"/>
      <c r="K96" s="32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210"/>
      <c r="DB96" s="211"/>
      <c r="DC96" s="210"/>
    </row>
    <row r="97" spans="1:107" ht="37.5" hidden="1" customHeight="1" outlineLevel="1" x14ac:dyDescent="0.35">
      <c r="A97" s="108" t="s">
        <v>251</v>
      </c>
      <c r="B97" s="100" t="s">
        <v>252</v>
      </c>
      <c r="C97" s="101"/>
      <c r="D97" s="102"/>
      <c r="E97" s="102"/>
      <c r="F97" s="103"/>
      <c r="G97" s="104"/>
      <c r="H97" s="104"/>
      <c r="I97" s="32"/>
      <c r="J97" s="32"/>
      <c r="K97" s="32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210"/>
      <c r="DB97" s="211"/>
      <c r="DC97" s="210"/>
    </row>
    <row r="98" spans="1:107" ht="37.5" hidden="1" customHeight="1" outlineLevel="1" x14ac:dyDescent="0.35">
      <c r="A98" s="108" t="s">
        <v>253</v>
      </c>
      <c r="B98" s="100" t="s">
        <v>254</v>
      </c>
      <c r="C98" s="101"/>
      <c r="D98" s="102"/>
      <c r="E98" s="102"/>
      <c r="F98" s="103"/>
      <c r="G98" s="104"/>
      <c r="H98" s="104"/>
      <c r="I98" s="32"/>
      <c r="J98" s="32"/>
      <c r="K98" s="32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210"/>
      <c r="DB98" s="211"/>
      <c r="DC98" s="210"/>
    </row>
    <row r="99" spans="1:107" ht="18" hidden="1" x14ac:dyDescent="0.35">
      <c r="A99" s="14" t="s">
        <v>171</v>
      </c>
      <c r="B99" s="109" t="s">
        <v>172</v>
      </c>
      <c r="C99" s="109"/>
      <c r="D99" s="109"/>
      <c r="E99" s="109"/>
      <c r="F99" s="15"/>
      <c r="G99" s="110">
        <f>SUM(I99:CY99)</f>
        <v>76456.908680000008</v>
      </c>
      <c r="H99" s="98">
        <f t="shared" ref="H99:H148" si="62">G99*12</f>
        <v>917482.90416000015</v>
      </c>
      <c r="I99" s="32">
        <f>I$69*I16</f>
        <v>284.52845000000002</v>
      </c>
      <c r="J99" s="32">
        <f t="shared" ref="J99:BU99" si="63">J$69*J16</f>
        <v>2858.3175100000003</v>
      </c>
      <c r="K99" s="32">
        <f t="shared" si="63"/>
        <v>661.5895999999999</v>
      </c>
      <c r="L99" s="38">
        <f t="shared" si="63"/>
        <v>624.72670000000005</v>
      </c>
      <c r="M99" s="38">
        <f t="shared" si="63"/>
        <v>498.88150000000007</v>
      </c>
      <c r="N99" s="38">
        <f t="shared" si="63"/>
        <v>831.19699999999989</v>
      </c>
      <c r="O99" s="38">
        <f t="shared" si="63"/>
        <v>664.42391999999995</v>
      </c>
      <c r="P99" s="38">
        <f t="shared" si="63"/>
        <v>974.73200000000008</v>
      </c>
      <c r="Q99" s="38">
        <f t="shared" si="63"/>
        <v>1034.0212000000001</v>
      </c>
      <c r="R99" s="38">
        <f t="shared" si="63"/>
        <v>666.62648000000002</v>
      </c>
      <c r="S99" s="38">
        <f t="shared" si="63"/>
        <v>712.31760000000008</v>
      </c>
      <c r="T99" s="38">
        <f t="shared" si="63"/>
        <v>275.42461999999995</v>
      </c>
      <c r="U99" s="38">
        <f t="shared" si="63"/>
        <v>687.7600000000001</v>
      </c>
      <c r="V99" s="38">
        <f t="shared" si="63"/>
        <v>145.47592</v>
      </c>
      <c r="W99" s="38">
        <f t="shared" si="63"/>
        <v>1725.2564</v>
      </c>
      <c r="X99" s="38">
        <f t="shared" si="63"/>
        <v>415.76114999999999</v>
      </c>
      <c r="Y99" s="38">
        <f t="shared" si="63"/>
        <v>1005.3599999999999</v>
      </c>
      <c r="Z99" s="38">
        <f t="shared" si="63"/>
        <v>591.64869999999996</v>
      </c>
      <c r="AA99" s="38">
        <f t="shared" si="63"/>
        <v>1930.7508</v>
      </c>
      <c r="AB99" s="38">
        <f t="shared" si="63"/>
        <v>2976.9120000000003</v>
      </c>
      <c r="AC99" s="38">
        <f t="shared" si="63"/>
        <v>2551.2102</v>
      </c>
      <c r="AD99" s="38">
        <f t="shared" si="63"/>
        <v>2471.9661000000001</v>
      </c>
      <c r="AE99" s="38">
        <f t="shared" si="63"/>
        <v>3210.86256</v>
      </c>
      <c r="AF99" s="38">
        <f t="shared" si="63"/>
        <v>2086.2240000000002</v>
      </c>
      <c r="AG99" s="38">
        <f t="shared" si="63"/>
        <v>1544.0396000000001</v>
      </c>
      <c r="AH99" s="38">
        <f t="shared" si="63"/>
        <v>1729.65</v>
      </c>
      <c r="AI99" s="38">
        <f t="shared" si="63"/>
        <v>0</v>
      </c>
      <c r="AJ99" s="38">
        <f t="shared" si="63"/>
        <v>0</v>
      </c>
      <c r="AK99" s="38">
        <f t="shared" si="63"/>
        <v>0</v>
      </c>
      <c r="AL99" s="38">
        <f t="shared" si="63"/>
        <v>0</v>
      </c>
      <c r="AM99" s="38">
        <f t="shared" si="63"/>
        <v>674.36303999999996</v>
      </c>
      <c r="AN99" s="38">
        <f t="shared" si="63"/>
        <v>496.48027999999999</v>
      </c>
      <c r="AO99" s="38">
        <f t="shared" si="63"/>
        <v>456.11117999999999</v>
      </c>
      <c r="AP99" s="38">
        <f t="shared" si="63"/>
        <v>999.69970000000001</v>
      </c>
      <c r="AQ99" s="38">
        <f t="shared" si="63"/>
        <v>651.32550000000003</v>
      </c>
      <c r="AR99" s="38">
        <f t="shared" si="63"/>
        <v>0</v>
      </c>
      <c r="AS99" s="38">
        <f t="shared" si="63"/>
        <v>0</v>
      </c>
      <c r="AT99" s="38">
        <f t="shared" si="63"/>
        <v>227.03099999999998</v>
      </c>
      <c r="AU99" s="38">
        <f t="shared" si="63"/>
        <v>0</v>
      </c>
      <c r="AV99" s="38">
        <f t="shared" si="63"/>
        <v>0</v>
      </c>
      <c r="AW99" s="38">
        <f t="shared" si="63"/>
        <v>0</v>
      </c>
      <c r="AX99" s="38">
        <f t="shared" si="63"/>
        <v>43.2224</v>
      </c>
      <c r="AY99" s="38">
        <f t="shared" si="63"/>
        <v>2332.1880000000001</v>
      </c>
      <c r="AZ99" s="38">
        <f t="shared" si="63"/>
        <v>2238.8204999999998</v>
      </c>
      <c r="BA99" s="38">
        <f t="shared" si="63"/>
        <v>2336.0309999999999</v>
      </c>
      <c r="BB99" s="38">
        <f t="shared" si="63"/>
        <v>2786.8529600000002</v>
      </c>
      <c r="BC99" s="38">
        <f t="shared" si="63"/>
        <v>1733.6367200000002</v>
      </c>
      <c r="BD99" s="38">
        <f t="shared" si="63"/>
        <v>474.22320000000002</v>
      </c>
      <c r="BE99" s="38">
        <f t="shared" si="63"/>
        <v>959.33090000000004</v>
      </c>
      <c r="BF99" s="38">
        <f t="shared" si="63"/>
        <v>102.44970000000001</v>
      </c>
      <c r="BG99" s="38">
        <f t="shared" si="63"/>
        <v>3065.7147600000003</v>
      </c>
      <c r="BH99" s="38">
        <f t="shared" si="63"/>
        <v>2309.5704000000001</v>
      </c>
      <c r="BI99" s="38">
        <f t="shared" si="63"/>
        <v>717.19470000000001</v>
      </c>
      <c r="BJ99" s="38">
        <f t="shared" si="63"/>
        <v>570.98559999999998</v>
      </c>
      <c r="BK99" s="38">
        <f t="shared" si="63"/>
        <v>700.24944000000005</v>
      </c>
      <c r="BL99" s="38">
        <f t="shared" si="63"/>
        <v>86.148600000000016</v>
      </c>
      <c r="BM99" s="38">
        <f t="shared" si="63"/>
        <v>355.88963999999999</v>
      </c>
      <c r="BN99" s="38">
        <f t="shared" si="63"/>
        <v>86.14</v>
      </c>
      <c r="BO99" s="38">
        <f t="shared" si="63"/>
        <v>382.56130000000002</v>
      </c>
      <c r="BP99" s="38">
        <f t="shared" si="63"/>
        <v>204.95285999999999</v>
      </c>
      <c r="BQ99" s="38">
        <f t="shared" si="63"/>
        <v>360.70581000000004</v>
      </c>
      <c r="BR99" s="38">
        <f t="shared" si="63"/>
        <v>1952.9490999999998</v>
      </c>
      <c r="BS99" s="38">
        <f t="shared" si="63"/>
        <v>322.50780000000003</v>
      </c>
      <c r="BT99" s="38">
        <f t="shared" si="63"/>
        <v>69.844999999999999</v>
      </c>
      <c r="BU99" s="38">
        <f t="shared" si="63"/>
        <v>75.329599999999999</v>
      </c>
      <c r="BV99" s="38">
        <f t="shared" ref="BV99:CY99" si="64">BV$69*BV16</f>
        <v>75.257999999999996</v>
      </c>
      <c r="BW99" s="38">
        <f t="shared" si="64"/>
        <v>473.86707999999999</v>
      </c>
      <c r="BX99" s="38">
        <f t="shared" si="64"/>
        <v>533.12699999999995</v>
      </c>
      <c r="BY99" s="38">
        <f t="shared" si="64"/>
        <v>650.67559999999992</v>
      </c>
      <c r="BZ99" s="38">
        <f t="shared" si="64"/>
        <v>582.75199999999995</v>
      </c>
      <c r="CA99" s="38">
        <f t="shared" si="64"/>
        <v>588.26639999999998</v>
      </c>
      <c r="CB99" s="38">
        <f t="shared" si="64"/>
        <v>473.89440000000002</v>
      </c>
      <c r="CC99" s="38">
        <f t="shared" si="64"/>
        <v>1546.7254</v>
      </c>
      <c r="CD99" s="38">
        <f t="shared" si="64"/>
        <v>1574.8014000000001</v>
      </c>
      <c r="CE99" s="38">
        <f t="shared" si="64"/>
        <v>876.81779999999992</v>
      </c>
      <c r="CF99" s="38">
        <f t="shared" si="64"/>
        <v>679.24800000000005</v>
      </c>
      <c r="CG99" s="38">
        <f t="shared" si="64"/>
        <v>591.63880000000006</v>
      </c>
      <c r="CH99" s="38">
        <f t="shared" si="64"/>
        <v>673.28300000000002</v>
      </c>
      <c r="CI99" s="38">
        <f t="shared" si="64"/>
        <v>603.51679999999999</v>
      </c>
      <c r="CJ99" s="38">
        <f t="shared" si="64"/>
        <v>0</v>
      </c>
      <c r="CK99" s="38">
        <f t="shared" si="64"/>
        <v>1334.5696</v>
      </c>
      <c r="CL99" s="38">
        <f t="shared" si="64"/>
        <v>1773.64</v>
      </c>
      <c r="CM99" s="38">
        <f t="shared" si="64"/>
        <v>1776.2360000000001</v>
      </c>
      <c r="CN99" s="38">
        <f t="shared" si="64"/>
        <v>48.430799999999998</v>
      </c>
      <c r="CO99" s="38">
        <f t="shared" si="64"/>
        <v>53.800000000000004</v>
      </c>
      <c r="CP99" s="38">
        <f t="shared" si="64"/>
        <v>177.58</v>
      </c>
      <c r="CQ99" s="38">
        <f t="shared" si="64"/>
        <v>172.67759999999998</v>
      </c>
      <c r="CR99" s="38">
        <f t="shared" si="64"/>
        <v>263.92829999999998</v>
      </c>
      <c r="CS99" s="38">
        <f t="shared" si="64"/>
        <v>0</v>
      </c>
      <c r="CT99" s="38">
        <f t="shared" si="64"/>
        <v>0</v>
      </c>
      <c r="CU99" s="38">
        <f t="shared" si="64"/>
        <v>0</v>
      </c>
      <c r="CV99" s="38">
        <f t="shared" si="64"/>
        <v>0</v>
      </c>
      <c r="CW99" s="38">
        <f t="shared" si="64"/>
        <v>0</v>
      </c>
      <c r="CX99" s="38">
        <f t="shared" si="64"/>
        <v>0</v>
      </c>
      <c r="CY99" s="38">
        <f t="shared" si="64"/>
        <v>0</v>
      </c>
      <c r="CZ99" s="38"/>
      <c r="DA99" s="210"/>
      <c r="DB99" s="211"/>
      <c r="DC99" s="210"/>
    </row>
    <row r="100" spans="1:107" ht="108" hidden="1" outlineLevel="1" x14ac:dyDescent="0.35">
      <c r="A100" s="111" t="s">
        <v>255</v>
      </c>
      <c r="B100" s="106" t="s">
        <v>256</v>
      </c>
      <c r="C100" s="112"/>
      <c r="D100" s="112"/>
      <c r="E100" s="112"/>
      <c r="F100" s="103"/>
      <c r="G100" s="104"/>
      <c r="H100" s="104"/>
      <c r="I100" s="32"/>
      <c r="J100" s="32"/>
      <c r="K100" s="32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113"/>
      <c r="DB100" s="114"/>
      <c r="DC100" s="113"/>
    </row>
    <row r="101" spans="1:107" ht="108" hidden="1" outlineLevel="1" x14ac:dyDescent="0.35">
      <c r="A101" s="111" t="s">
        <v>257</v>
      </c>
      <c r="B101" s="106" t="s">
        <v>258</v>
      </c>
      <c r="C101" s="112"/>
      <c r="D101" s="112"/>
      <c r="E101" s="112"/>
      <c r="F101" s="103"/>
      <c r="G101" s="104"/>
      <c r="H101" s="104"/>
      <c r="I101" s="32"/>
      <c r="J101" s="32"/>
      <c r="K101" s="32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113"/>
      <c r="DB101" s="114"/>
      <c r="DC101" s="113"/>
    </row>
    <row r="102" spans="1:107" ht="108" hidden="1" outlineLevel="1" x14ac:dyDescent="0.35">
      <c r="A102" s="111" t="s">
        <v>259</v>
      </c>
      <c r="B102" s="106" t="s">
        <v>260</v>
      </c>
      <c r="C102" s="112"/>
      <c r="D102" s="112"/>
      <c r="E102" s="112"/>
      <c r="F102" s="103"/>
      <c r="G102" s="104"/>
      <c r="H102" s="104"/>
      <c r="I102" s="32"/>
      <c r="J102" s="32"/>
      <c r="K102" s="32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113"/>
      <c r="DB102" s="114"/>
      <c r="DC102" s="113"/>
    </row>
    <row r="103" spans="1:107" ht="108" hidden="1" outlineLevel="1" x14ac:dyDescent="0.35">
      <c r="A103" s="111" t="s">
        <v>261</v>
      </c>
      <c r="B103" s="106" t="s">
        <v>262</v>
      </c>
      <c r="C103" s="112"/>
      <c r="D103" s="112"/>
      <c r="E103" s="112"/>
      <c r="F103" s="103"/>
      <c r="G103" s="104"/>
      <c r="H103" s="104"/>
      <c r="I103" s="32"/>
      <c r="J103" s="32"/>
      <c r="K103" s="32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113"/>
      <c r="DB103" s="114"/>
      <c r="DC103" s="113"/>
    </row>
    <row r="104" spans="1:107" ht="108" hidden="1" outlineLevel="1" x14ac:dyDescent="0.35">
      <c r="A104" s="111" t="s">
        <v>263</v>
      </c>
      <c r="B104" s="106" t="s">
        <v>264</v>
      </c>
      <c r="C104" s="112"/>
      <c r="D104" s="112"/>
      <c r="E104" s="112"/>
      <c r="F104" s="103"/>
      <c r="G104" s="104"/>
      <c r="H104" s="104"/>
      <c r="I104" s="32"/>
      <c r="J104" s="32"/>
      <c r="K104" s="32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113"/>
      <c r="DB104" s="114"/>
      <c r="DC104" s="113"/>
    </row>
    <row r="105" spans="1:107" ht="108" hidden="1" outlineLevel="1" x14ac:dyDescent="0.35">
      <c r="A105" s="111" t="s">
        <v>265</v>
      </c>
      <c r="B105" s="106" t="s">
        <v>266</v>
      </c>
      <c r="C105" s="112"/>
      <c r="D105" s="112"/>
      <c r="E105" s="112"/>
      <c r="F105" s="103"/>
      <c r="G105" s="104"/>
      <c r="H105" s="104"/>
      <c r="I105" s="32"/>
      <c r="J105" s="32"/>
      <c r="K105" s="32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113"/>
      <c r="DB105" s="114"/>
      <c r="DC105" s="113"/>
    </row>
    <row r="106" spans="1:107" ht="18" hidden="1" x14ac:dyDescent="0.35">
      <c r="A106" s="14" t="s">
        <v>173</v>
      </c>
      <c r="B106" s="109"/>
      <c r="C106" s="109"/>
      <c r="D106" s="109"/>
      <c r="E106" s="109"/>
      <c r="F106" s="15"/>
      <c r="G106" s="98"/>
      <c r="H106" s="98"/>
      <c r="I106" s="32"/>
      <c r="J106" s="32"/>
      <c r="K106" s="32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115"/>
      <c r="DB106" s="114"/>
      <c r="DC106" s="115"/>
    </row>
    <row r="107" spans="1:107" ht="18" hidden="1" outlineLevel="1" x14ac:dyDescent="0.35">
      <c r="A107" s="116"/>
      <c r="B107" s="100" t="s">
        <v>267</v>
      </c>
      <c r="C107" s="112"/>
      <c r="D107" s="112"/>
      <c r="E107" s="112"/>
      <c r="F107" s="103"/>
      <c r="G107" s="104"/>
      <c r="H107" s="104"/>
      <c r="I107" s="32"/>
      <c r="J107" s="32"/>
      <c r="K107" s="32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115"/>
      <c r="DB107" s="114"/>
      <c r="DC107" s="115"/>
    </row>
    <row r="108" spans="1:107" ht="36" hidden="1" outlineLevel="1" x14ac:dyDescent="0.35">
      <c r="A108" s="116"/>
      <c r="B108" s="100" t="s">
        <v>268</v>
      </c>
      <c r="C108" s="112"/>
      <c r="D108" s="112"/>
      <c r="E108" s="112"/>
      <c r="F108" s="103"/>
      <c r="G108" s="104"/>
      <c r="H108" s="104"/>
      <c r="I108" s="32"/>
      <c r="J108" s="32"/>
      <c r="K108" s="32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115"/>
      <c r="DB108" s="114"/>
      <c r="DC108" s="115"/>
    </row>
    <row r="109" spans="1:107" ht="36" hidden="1" outlineLevel="1" x14ac:dyDescent="0.35">
      <c r="A109" s="116"/>
      <c r="B109" s="100" t="s">
        <v>269</v>
      </c>
      <c r="C109" s="112"/>
      <c r="D109" s="112"/>
      <c r="E109" s="112"/>
      <c r="F109" s="103"/>
      <c r="G109" s="104"/>
      <c r="H109" s="104"/>
      <c r="I109" s="32"/>
      <c r="J109" s="32"/>
      <c r="K109" s="32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115"/>
      <c r="DB109" s="114"/>
      <c r="DC109" s="115"/>
    </row>
    <row r="110" spans="1:107" ht="36" hidden="1" x14ac:dyDescent="0.35">
      <c r="A110" s="14" t="s">
        <v>174</v>
      </c>
      <c r="B110" s="95" t="s">
        <v>175</v>
      </c>
      <c r="C110" s="95"/>
      <c r="D110" s="95"/>
      <c r="E110" s="95"/>
      <c r="F110" s="15"/>
      <c r="G110" s="98">
        <f>SUM(I110:CY110)</f>
        <v>4510.0139799999997</v>
      </c>
      <c r="H110" s="98">
        <f t="shared" si="62"/>
        <v>54120.167759999997</v>
      </c>
      <c r="I110" s="32">
        <f>I$69*I18</f>
        <v>43.613849999999999</v>
      </c>
      <c r="J110" s="32">
        <f t="shared" ref="J110:BU110" si="65">J$69*J18</f>
        <v>89.555640000000011</v>
      </c>
      <c r="K110" s="32">
        <f t="shared" si="65"/>
        <v>77.078400000000002</v>
      </c>
      <c r="L110" s="38">
        <f t="shared" si="65"/>
        <v>63.298299999999998</v>
      </c>
      <c r="M110" s="38">
        <f t="shared" si="65"/>
        <v>121.46680000000001</v>
      </c>
      <c r="N110" s="38">
        <f t="shared" si="65"/>
        <v>128.77699999999999</v>
      </c>
      <c r="O110" s="38">
        <f t="shared" si="65"/>
        <v>109.28025000000001</v>
      </c>
      <c r="P110" s="38">
        <f t="shared" si="65"/>
        <v>217.09940000000003</v>
      </c>
      <c r="Q110" s="38">
        <f t="shared" si="65"/>
        <v>101.8926</v>
      </c>
      <c r="R110" s="38">
        <f t="shared" si="65"/>
        <v>72.576270000000008</v>
      </c>
      <c r="S110" s="38">
        <f t="shared" si="65"/>
        <v>47.674800000000005</v>
      </c>
      <c r="T110" s="38">
        <f t="shared" si="65"/>
        <v>42.671419999999998</v>
      </c>
      <c r="U110" s="38">
        <f t="shared" si="65"/>
        <v>72.214800000000011</v>
      </c>
      <c r="V110" s="38">
        <f t="shared" si="65"/>
        <v>38.740870000000001</v>
      </c>
      <c r="W110" s="38">
        <f t="shared" si="65"/>
        <v>84.988</v>
      </c>
      <c r="X110" s="38">
        <f t="shared" si="65"/>
        <v>78.445499999999996</v>
      </c>
      <c r="Y110" s="38">
        <f t="shared" si="65"/>
        <v>85.2</v>
      </c>
      <c r="Z110" s="38">
        <f t="shared" si="65"/>
        <v>92.548400000000001</v>
      </c>
      <c r="AA110" s="38">
        <f t="shared" si="65"/>
        <v>84.2072</v>
      </c>
      <c r="AB110" s="38">
        <f t="shared" si="65"/>
        <v>124.03800000000001</v>
      </c>
      <c r="AC110" s="38">
        <f t="shared" si="65"/>
        <v>85.040339999999986</v>
      </c>
      <c r="AD110" s="38">
        <f t="shared" si="65"/>
        <v>103.8096</v>
      </c>
      <c r="AE110" s="38">
        <f t="shared" si="65"/>
        <v>139.60272000000001</v>
      </c>
      <c r="AF110" s="38">
        <f t="shared" si="65"/>
        <v>105.55300000000001</v>
      </c>
      <c r="AG110" s="38">
        <f t="shared" si="65"/>
        <v>62.596199999999996</v>
      </c>
      <c r="AH110" s="38">
        <f t="shared" si="65"/>
        <v>62.09</v>
      </c>
      <c r="AI110" s="38">
        <f t="shared" si="65"/>
        <v>0</v>
      </c>
      <c r="AJ110" s="38">
        <f t="shared" si="65"/>
        <v>0</v>
      </c>
      <c r="AK110" s="38">
        <f t="shared" si="65"/>
        <v>0</v>
      </c>
      <c r="AL110" s="38">
        <f t="shared" si="65"/>
        <v>0</v>
      </c>
      <c r="AM110" s="38">
        <f t="shared" si="65"/>
        <v>0</v>
      </c>
      <c r="AN110" s="38">
        <f t="shared" si="65"/>
        <v>34.9634</v>
      </c>
      <c r="AO110" s="38">
        <f t="shared" si="65"/>
        <v>32.579369999999997</v>
      </c>
      <c r="AP110" s="38">
        <f t="shared" si="65"/>
        <v>75.198650000000001</v>
      </c>
      <c r="AQ110" s="38">
        <f t="shared" si="65"/>
        <v>73.795500000000004</v>
      </c>
      <c r="AR110" s="38">
        <f t="shared" si="65"/>
        <v>0</v>
      </c>
      <c r="AS110" s="38">
        <f t="shared" si="65"/>
        <v>43.624599999999994</v>
      </c>
      <c r="AT110" s="38">
        <f t="shared" si="65"/>
        <v>54.055</v>
      </c>
      <c r="AU110" s="38">
        <f t="shared" si="65"/>
        <v>0</v>
      </c>
      <c r="AV110" s="38">
        <f t="shared" si="65"/>
        <v>0</v>
      </c>
      <c r="AW110" s="38">
        <f t="shared" si="65"/>
        <v>0</v>
      </c>
      <c r="AX110" s="38">
        <f t="shared" si="65"/>
        <v>43.2224</v>
      </c>
      <c r="AY110" s="38">
        <f t="shared" si="65"/>
        <v>45.348100000000002</v>
      </c>
      <c r="AZ110" s="38">
        <f t="shared" si="65"/>
        <v>34.007399999999997</v>
      </c>
      <c r="BA110" s="38">
        <f t="shared" si="65"/>
        <v>32.355000000000004</v>
      </c>
      <c r="BB110" s="38">
        <f t="shared" si="65"/>
        <v>98.448610000000002</v>
      </c>
      <c r="BC110" s="38">
        <f t="shared" si="65"/>
        <v>81.532420000000002</v>
      </c>
      <c r="BD110" s="38">
        <f t="shared" si="65"/>
        <v>0</v>
      </c>
      <c r="BE110" s="38">
        <f t="shared" si="65"/>
        <v>100.98220000000001</v>
      </c>
      <c r="BF110" s="38">
        <f t="shared" si="65"/>
        <v>0</v>
      </c>
      <c r="BG110" s="38">
        <f t="shared" si="65"/>
        <v>123.07614</v>
      </c>
      <c r="BH110" s="38">
        <f t="shared" si="65"/>
        <v>38.350799999999992</v>
      </c>
      <c r="BI110" s="38">
        <f t="shared" si="65"/>
        <v>23.042400000000001</v>
      </c>
      <c r="BJ110" s="38">
        <f t="shared" si="65"/>
        <v>0</v>
      </c>
      <c r="BK110" s="38">
        <f t="shared" si="65"/>
        <v>34.48198</v>
      </c>
      <c r="BL110" s="38">
        <f t="shared" si="65"/>
        <v>0</v>
      </c>
      <c r="BM110" s="38">
        <f t="shared" si="65"/>
        <v>43.53969</v>
      </c>
      <c r="BN110" s="38">
        <f t="shared" si="65"/>
        <v>0</v>
      </c>
      <c r="BO110" s="38">
        <f t="shared" si="65"/>
        <v>63.205779999999997</v>
      </c>
      <c r="BP110" s="38">
        <f t="shared" si="65"/>
        <v>19.02516</v>
      </c>
      <c r="BQ110" s="38">
        <f t="shared" si="65"/>
        <v>52.177570000000003</v>
      </c>
      <c r="BR110" s="38">
        <f t="shared" si="65"/>
        <v>92.752199999999988</v>
      </c>
      <c r="BS110" s="38">
        <f t="shared" si="65"/>
        <v>53.364599999999996</v>
      </c>
      <c r="BT110" s="38">
        <f t="shared" si="65"/>
        <v>0</v>
      </c>
      <c r="BU110" s="38">
        <f t="shared" si="65"/>
        <v>0</v>
      </c>
      <c r="BV110" s="38">
        <f t="shared" ref="BV110:CY110" si="66">BV$69*BV18</f>
        <v>0</v>
      </c>
      <c r="BW110" s="38">
        <f t="shared" si="66"/>
        <v>0</v>
      </c>
      <c r="BX110" s="38">
        <f t="shared" si="66"/>
        <v>43.157899999999998</v>
      </c>
      <c r="BY110" s="38">
        <f t="shared" si="66"/>
        <v>57.899100000000004</v>
      </c>
      <c r="BZ110" s="38">
        <f t="shared" si="66"/>
        <v>83.770599999999988</v>
      </c>
      <c r="CA110" s="38">
        <f t="shared" si="66"/>
        <v>83.124599999999987</v>
      </c>
      <c r="CB110" s="38">
        <f t="shared" si="66"/>
        <v>0</v>
      </c>
      <c r="CC110" s="38">
        <f t="shared" si="66"/>
        <v>77.336269999999999</v>
      </c>
      <c r="CD110" s="38">
        <f t="shared" si="66"/>
        <v>80.868180000000009</v>
      </c>
      <c r="CE110" s="38">
        <f t="shared" si="66"/>
        <v>28.514399999999998</v>
      </c>
      <c r="CF110" s="38">
        <f t="shared" si="66"/>
        <v>23.495999999999999</v>
      </c>
      <c r="CG110" s="38">
        <f t="shared" si="66"/>
        <v>24.494599999999998</v>
      </c>
      <c r="CH110" s="38">
        <f t="shared" si="66"/>
        <v>24.117599999999999</v>
      </c>
      <c r="CI110" s="38">
        <f t="shared" si="66"/>
        <v>23.980800000000002</v>
      </c>
      <c r="CJ110" s="38">
        <f t="shared" si="66"/>
        <v>0</v>
      </c>
      <c r="CK110" s="38">
        <f t="shared" si="66"/>
        <v>137.0317</v>
      </c>
      <c r="CL110" s="38">
        <f t="shared" si="66"/>
        <v>56.434000000000005</v>
      </c>
      <c r="CM110" s="38">
        <f t="shared" si="66"/>
        <v>56.516600000000004</v>
      </c>
      <c r="CN110" s="38">
        <f t="shared" si="66"/>
        <v>0</v>
      </c>
      <c r="CO110" s="38">
        <f t="shared" si="66"/>
        <v>0</v>
      </c>
      <c r="CP110" s="38">
        <f t="shared" si="66"/>
        <v>0</v>
      </c>
      <c r="CQ110" s="38">
        <f t="shared" si="66"/>
        <v>48.627600000000001</v>
      </c>
      <c r="CR110" s="38">
        <f t="shared" si="66"/>
        <v>33.4557</v>
      </c>
      <c r="CS110" s="38">
        <f t="shared" si="66"/>
        <v>0</v>
      </c>
      <c r="CT110" s="38">
        <f t="shared" si="66"/>
        <v>0</v>
      </c>
      <c r="CU110" s="38">
        <f t="shared" si="66"/>
        <v>0</v>
      </c>
      <c r="CV110" s="38">
        <f t="shared" si="66"/>
        <v>0</v>
      </c>
      <c r="CW110" s="38">
        <f t="shared" si="66"/>
        <v>0</v>
      </c>
      <c r="CX110" s="38">
        <f t="shared" si="66"/>
        <v>0</v>
      </c>
      <c r="CY110" s="38">
        <f t="shared" si="66"/>
        <v>0</v>
      </c>
      <c r="CZ110" s="38"/>
      <c r="DA110" s="115"/>
      <c r="DB110" s="114"/>
      <c r="DC110" s="115"/>
    </row>
    <row r="111" spans="1:107" ht="18" hidden="1" outlineLevel="1" x14ac:dyDescent="0.35">
      <c r="A111" s="116"/>
      <c r="B111" s="100" t="s">
        <v>270</v>
      </c>
      <c r="C111" s="102"/>
      <c r="D111" s="102"/>
      <c r="E111" s="102"/>
      <c r="F111" s="103"/>
      <c r="G111" s="104"/>
      <c r="H111" s="98">
        <f t="shared" si="62"/>
        <v>0</v>
      </c>
      <c r="I111" s="32"/>
      <c r="J111" s="32"/>
      <c r="K111" s="32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115"/>
      <c r="DB111" s="114"/>
      <c r="DC111" s="115"/>
    </row>
    <row r="112" spans="1:107" ht="36" hidden="1" outlineLevel="1" x14ac:dyDescent="0.35">
      <c r="A112" s="116"/>
      <c r="B112" s="100" t="s">
        <v>271</v>
      </c>
      <c r="C112" s="102"/>
      <c r="D112" s="102"/>
      <c r="E112" s="102"/>
      <c r="F112" s="103"/>
      <c r="G112" s="104"/>
      <c r="H112" s="98">
        <f t="shared" si="62"/>
        <v>0</v>
      </c>
      <c r="I112" s="32"/>
      <c r="J112" s="32"/>
      <c r="K112" s="32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115"/>
      <c r="DB112" s="114"/>
      <c r="DC112" s="115"/>
    </row>
    <row r="113" spans="1:107" s="3" customFormat="1" ht="18" hidden="1" x14ac:dyDescent="0.35">
      <c r="A113" s="27" t="s">
        <v>176</v>
      </c>
      <c r="B113" s="117" t="s">
        <v>177</v>
      </c>
      <c r="C113" s="117"/>
      <c r="D113" s="117"/>
      <c r="E113" s="117"/>
      <c r="F113" s="31"/>
      <c r="G113" s="110">
        <f>SUM(I113:CY113)</f>
        <v>46812.860800000009</v>
      </c>
      <c r="H113" s="110">
        <f t="shared" si="62"/>
        <v>561754.32960000006</v>
      </c>
      <c r="I113" s="32">
        <f>I$69/9*8*I19</f>
        <v>0</v>
      </c>
      <c r="J113" s="32">
        <f>J70*J19</f>
        <v>4226.2688099999996</v>
      </c>
      <c r="K113" s="32">
        <f t="shared" ref="K113:Z113" si="67">K$69*K19</f>
        <v>0</v>
      </c>
      <c r="L113" s="32">
        <f t="shared" si="67"/>
        <v>0</v>
      </c>
      <c r="M113" s="32">
        <f t="shared" si="67"/>
        <v>0</v>
      </c>
      <c r="N113" s="32">
        <f t="shared" si="67"/>
        <v>0</v>
      </c>
      <c r="O113" s="32">
        <f t="shared" si="67"/>
        <v>0</v>
      </c>
      <c r="P113" s="32">
        <f t="shared" si="67"/>
        <v>0</v>
      </c>
      <c r="Q113" s="32">
        <f t="shared" si="67"/>
        <v>0</v>
      </c>
      <c r="R113" s="32">
        <f t="shared" si="67"/>
        <v>0</v>
      </c>
      <c r="S113" s="32">
        <f t="shared" si="67"/>
        <v>0</v>
      </c>
      <c r="T113" s="32">
        <f t="shared" si="67"/>
        <v>0</v>
      </c>
      <c r="U113" s="32">
        <f t="shared" si="67"/>
        <v>0</v>
      </c>
      <c r="V113" s="32">
        <f t="shared" si="67"/>
        <v>0</v>
      </c>
      <c r="W113" s="32">
        <f>W70*W19</f>
        <v>1656.364</v>
      </c>
      <c r="X113" s="32">
        <f t="shared" si="67"/>
        <v>0</v>
      </c>
      <c r="Y113" s="32">
        <f>Y70*Y19</f>
        <v>753.4538</v>
      </c>
      <c r="Z113" s="32">
        <f t="shared" si="67"/>
        <v>0</v>
      </c>
      <c r="AA113" s="32">
        <f t="shared" ref="AA113:AH113" si="68">AA70*AA19</f>
        <v>1379.268</v>
      </c>
      <c r="AB113" s="32">
        <f t="shared" si="68"/>
        <v>1932.6029000000001</v>
      </c>
      <c r="AC113" s="32">
        <f t="shared" si="68"/>
        <v>2482.0916000000002</v>
      </c>
      <c r="AD113" s="32">
        <f t="shared" si="68"/>
        <v>1931.4425000000001</v>
      </c>
      <c r="AE113" s="32">
        <f t="shared" si="68"/>
        <v>3035.1132900000002</v>
      </c>
      <c r="AF113" s="32">
        <f t="shared" si="68"/>
        <v>1537.6095</v>
      </c>
      <c r="AG113" s="32">
        <f t="shared" si="68"/>
        <v>1425.2982400000001</v>
      </c>
      <c r="AH113" s="32">
        <f t="shared" si="68"/>
        <v>1424.0034000000003</v>
      </c>
      <c r="AI113" s="32">
        <f t="shared" ref="AI113:AX113" si="69">AI$69*AI19</f>
        <v>0</v>
      </c>
      <c r="AJ113" s="32">
        <f t="shared" si="69"/>
        <v>0</v>
      </c>
      <c r="AK113" s="32">
        <f t="shared" si="69"/>
        <v>0</v>
      </c>
      <c r="AL113" s="32">
        <f t="shared" si="69"/>
        <v>0</v>
      </c>
      <c r="AM113" s="32">
        <f t="shared" si="69"/>
        <v>0</v>
      </c>
      <c r="AN113" s="32">
        <f t="shared" si="69"/>
        <v>0</v>
      </c>
      <c r="AO113" s="32">
        <f t="shared" si="69"/>
        <v>0</v>
      </c>
      <c r="AP113" s="32">
        <f>AP70*AP19</f>
        <v>2345.8083599999995</v>
      </c>
      <c r="AQ113" s="32">
        <f t="shared" si="69"/>
        <v>0</v>
      </c>
      <c r="AR113" s="32">
        <f t="shared" si="69"/>
        <v>0</v>
      </c>
      <c r="AS113" s="32">
        <f t="shared" si="69"/>
        <v>0</v>
      </c>
      <c r="AT113" s="32">
        <f t="shared" si="69"/>
        <v>0</v>
      </c>
      <c r="AU113" s="32">
        <f t="shared" si="69"/>
        <v>0</v>
      </c>
      <c r="AV113" s="32">
        <f t="shared" si="69"/>
        <v>0</v>
      </c>
      <c r="AW113" s="32">
        <f t="shared" si="69"/>
        <v>0</v>
      </c>
      <c r="AX113" s="32">
        <f t="shared" si="69"/>
        <v>0</v>
      </c>
      <c r="AY113" s="32">
        <f>AY70*AY19</f>
        <v>1084.7148</v>
      </c>
      <c r="AZ113" s="32">
        <f>AZ70*AZ19</f>
        <v>1084.1543999999999</v>
      </c>
      <c r="BA113" s="32">
        <f>BA70*BA19</f>
        <v>1083.6546000000001</v>
      </c>
      <c r="BB113" s="32">
        <f>BB70*BB19</f>
        <v>3864.0299999999997</v>
      </c>
      <c r="BC113" s="32">
        <f>BC70*BC19</f>
        <v>2299.64</v>
      </c>
      <c r="BD113" s="32">
        <f t="shared" ref="BD113:CZ116" si="70">BD$69*BD19</f>
        <v>0</v>
      </c>
      <c r="BE113" s="32">
        <f t="shared" si="70"/>
        <v>0</v>
      </c>
      <c r="BF113" s="32">
        <f t="shared" si="70"/>
        <v>0</v>
      </c>
      <c r="BG113" s="32">
        <f>BG70*BG19</f>
        <v>1792.1999999999998</v>
      </c>
      <c r="BH113" s="32">
        <f>BH70*BH19</f>
        <v>1592.9004000000002</v>
      </c>
      <c r="BI113" s="32">
        <f t="shared" si="70"/>
        <v>0</v>
      </c>
      <c r="BJ113" s="32">
        <f t="shared" si="70"/>
        <v>0</v>
      </c>
      <c r="BK113" s="32">
        <f t="shared" si="70"/>
        <v>0</v>
      </c>
      <c r="BL113" s="32">
        <f t="shared" si="70"/>
        <v>0</v>
      </c>
      <c r="BM113" s="32">
        <f t="shared" si="70"/>
        <v>0</v>
      </c>
      <c r="BN113" s="32">
        <f t="shared" si="70"/>
        <v>0</v>
      </c>
      <c r="BO113" s="32">
        <f t="shared" si="70"/>
        <v>0</v>
      </c>
      <c r="BP113" s="32">
        <f t="shared" si="70"/>
        <v>0</v>
      </c>
      <c r="BQ113" s="32">
        <f t="shared" si="70"/>
        <v>0</v>
      </c>
      <c r="BR113" s="32">
        <f>BR70*BR19</f>
        <v>1469.7627</v>
      </c>
      <c r="BS113" s="32">
        <f t="shared" si="70"/>
        <v>0</v>
      </c>
      <c r="BT113" s="32">
        <f t="shared" si="70"/>
        <v>0</v>
      </c>
      <c r="BU113" s="32">
        <f t="shared" si="70"/>
        <v>0</v>
      </c>
      <c r="BV113" s="32">
        <f t="shared" si="70"/>
        <v>0</v>
      </c>
      <c r="BW113" s="32">
        <f t="shared" si="70"/>
        <v>0</v>
      </c>
      <c r="BX113" s="32">
        <f t="shared" si="70"/>
        <v>0</v>
      </c>
      <c r="BY113" s="32">
        <f t="shared" si="70"/>
        <v>0</v>
      </c>
      <c r="BZ113" s="32">
        <f t="shared" si="70"/>
        <v>0</v>
      </c>
      <c r="CA113" s="32">
        <f t="shared" si="70"/>
        <v>0</v>
      </c>
      <c r="CB113" s="32">
        <f t="shared" si="70"/>
        <v>0</v>
      </c>
      <c r="CC113" s="32">
        <f>CC70*CC19</f>
        <v>1655.3548000000001</v>
      </c>
      <c r="CD113" s="32">
        <f>CD70*CD19</f>
        <v>1026.548</v>
      </c>
      <c r="CE113" s="32">
        <f>CE70*CE19</f>
        <v>512.12919999999997</v>
      </c>
      <c r="CF113" s="32">
        <f t="shared" ref="CF113:CI113" si="71">CF70*CF19</f>
        <v>578.85950000000003</v>
      </c>
      <c r="CG113" s="32">
        <f t="shared" si="71"/>
        <v>512.66599999999994</v>
      </c>
      <c r="CH113" s="32">
        <f t="shared" si="71"/>
        <v>687.28319999999997</v>
      </c>
      <c r="CI113" s="32">
        <f t="shared" si="71"/>
        <v>688.93280000000004</v>
      </c>
      <c r="CJ113" s="32">
        <f t="shared" si="70"/>
        <v>0</v>
      </c>
      <c r="CK113" s="32">
        <f t="shared" si="70"/>
        <v>0</v>
      </c>
      <c r="CL113" s="32">
        <f>CL70*CL19</f>
        <v>1375.3147000000001</v>
      </c>
      <c r="CM113" s="32">
        <f>CM70*CM19</f>
        <v>1375.3913</v>
      </c>
      <c r="CN113" s="32">
        <f t="shared" si="70"/>
        <v>0</v>
      </c>
      <c r="CO113" s="32">
        <f t="shared" si="70"/>
        <v>0</v>
      </c>
      <c r="CP113" s="32">
        <f t="shared" si="70"/>
        <v>0</v>
      </c>
      <c r="CQ113" s="32">
        <f t="shared" si="70"/>
        <v>0</v>
      </c>
      <c r="CR113" s="32">
        <f t="shared" si="70"/>
        <v>0</v>
      </c>
      <c r="CS113" s="32">
        <f t="shared" si="70"/>
        <v>0</v>
      </c>
      <c r="CT113" s="32">
        <f t="shared" si="70"/>
        <v>0</v>
      </c>
      <c r="CU113" s="32">
        <f t="shared" si="70"/>
        <v>0</v>
      </c>
      <c r="CV113" s="32">
        <f t="shared" si="70"/>
        <v>0</v>
      </c>
      <c r="CW113" s="32">
        <f t="shared" si="70"/>
        <v>0</v>
      </c>
      <c r="CX113" s="32">
        <f t="shared" si="70"/>
        <v>0</v>
      </c>
      <c r="CY113" s="32">
        <f t="shared" si="70"/>
        <v>0</v>
      </c>
      <c r="CZ113" s="32">
        <f t="shared" si="70"/>
        <v>0</v>
      </c>
      <c r="DA113" s="210"/>
      <c r="DB113" s="211"/>
      <c r="DC113" s="210"/>
    </row>
    <row r="114" spans="1:107" ht="36" hidden="1" x14ac:dyDescent="0.35">
      <c r="A114" s="14" t="s">
        <v>178</v>
      </c>
      <c r="B114" s="109" t="s">
        <v>179</v>
      </c>
      <c r="C114" s="109"/>
      <c r="D114" s="109"/>
      <c r="E114" s="109"/>
      <c r="F114" s="15"/>
      <c r="G114" s="98">
        <f>SUM(I114:CY114)</f>
        <v>1440.7101600000001</v>
      </c>
      <c r="H114" s="98">
        <f t="shared" si="62"/>
        <v>17288.521919999999</v>
      </c>
      <c r="I114" s="32">
        <f>I$69*I20</f>
        <v>0</v>
      </c>
      <c r="J114" s="32">
        <f t="shared" ref="J114:BU116" si="72">J$69*J20</f>
        <v>0</v>
      </c>
      <c r="K114" s="32">
        <f t="shared" si="72"/>
        <v>0</v>
      </c>
      <c r="L114" s="38">
        <f t="shared" si="72"/>
        <v>0</v>
      </c>
      <c r="M114" s="38">
        <f t="shared" si="72"/>
        <v>0</v>
      </c>
      <c r="N114" s="38">
        <f t="shared" si="72"/>
        <v>0</v>
      </c>
      <c r="O114" s="38">
        <f t="shared" si="72"/>
        <v>0</v>
      </c>
      <c r="P114" s="38">
        <f t="shared" si="72"/>
        <v>0</v>
      </c>
      <c r="Q114" s="38">
        <f t="shared" si="72"/>
        <v>0</v>
      </c>
      <c r="R114" s="38">
        <f t="shared" si="72"/>
        <v>0</v>
      </c>
      <c r="S114" s="38">
        <f t="shared" si="72"/>
        <v>0</v>
      </c>
      <c r="T114" s="38">
        <f t="shared" si="72"/>
        <v>0</v>
      </c>
      <c r="U114" s="38">
        <f t="shared" si="72"/>
        <v>0</v>
      </c>
      <c r="V114" s="38">
        <f t="shared" si="72"/>
        <v>0</v>
      </c>
      <c r="W114" s="38">
        <f t="shared" si="72"/>
        <v>0</v>
      </c>
      <c r="X114" s="38">
        <f t="shared" si="72"/>
        <v>0</v>
      </c>
      <c r="Y114" s="38">
        <f t="shared" si="72"/>
        <v>0</v>
      </c>
      <c r="Z114" s="38">
        <f t="shared" si="72"/>
        <v>0</v>
      </c>
      <c r="AA114" s="38">
        <f t="shared" si="72"/>
        <v>0</v>
      </c>
      <c r="AB114" s="38">
        <f t="shared" si="72"/>
        <v>124.03800000000001</v>
      </c>
      <c r="AC114" s="38">
        <f t="shared" si="72"/>
        <v>0</v>
      </c>
      <c r="AD114" s="38">
        <f t="shared" si="72"/>
        <v>0</v>
      </c>
      <c r="AE114" s="38">
        <f t="shared" si="72"/>
        <v>0</v>
      </c>
      <c r="AF114" s="38">
        <f t="shared" si="72"/>
        <v>204.89700000000002</v>
      </c>
      <c r="AG114" s="38">
        <f t="shared" si="72"/>
        <v>0</v>
      </c>
      <c r="AH114" s="38">
        <f t="shared" si="72"/>
        <v>0</v>
      </c>
      <c r="AI114" s="38">
        <f t="shared" si="72"/>
        <v>0</v>
      </c>
      <c r="AJ114" s="38">
        <f t="shared" si="72"/>
        <v>0</v>
      </c>
      <c r="AK114" s="38">
        <f t="shared" si="72"/>
        <v>0</v>
      </c>
      <c r="AL114" s="38">
        <f t="shared" si="72"/>
        <v>0</v>
      </c>
      <c r="AM114" s="38">
        <f t="shared" si="72"/>
        <v>0</v>
      </c>
      <c r="AN114" s="38">
        <f t="shared" si="72"/>
        <v>0</v>
      </c>
      <c r="AO114" s="38">
        <f t="shared" si="72"/>
        <v>0</v>
      </c>
      <c r="AP114" s="38">
        <f t="shared" si="72"/>
        <v>0</v>
      </c>
      <c r="AQ114" s="38">
        <f t="shared" si="72"/>
        <v>0</v>
      </c>
      <c r="AR114" s="38">
        <f t="shared" si="72"/>
        <v>0</v>
      </c>
      <c r="AS114" s="38">
        <f t="shared" si="72"/>
        <v>0</v>
      </c>
      <c r="AT114" s="38">
        <f t="shared" si="72"/>
        <v>0</v>
      </c>
      <c r="AU114" s="38">
        <f t="shared" si="72"/>
        <v>0</v>
      </c>
      <c r="AV114" s="38">
        <f t="shared" si="72"/>
        <v>0</v>
      </c>
      <c r="AW114" s="38">
        <f t="shared" si="72"/>
        <v>0</v>
      </c>
      <c r="AX114" s="38">
        <f t="shared" si="72"/>
        <v>0</v>
      </c>
      <c r="AY114" s="38">
        <f t="shared" si="72"/>
        <v>213.78390000000002</v>
      </c>
      <c r="AZ114" s="38">
        <f t="shared" si="72"/>
        <v>192.70859999999999</v>
      </c>
      <c r="BA114" s="38">
        <f t="shared" si="72"/>
        <v>213.54300000000001</v>
      </c>
      <c r="BB114" s="38">
        <f t="shared" si="72"/>
        <v>0</v>
      </c>
      <c r="BC114" s="38">
        <f t="shared" si="72"/>
        <v>0</v>
      </c>
      <c r="BD114" s="38">
        <f t="shared" si="72"/>
        <v>0</v>
      </c>
      <c r="BE114" s="38">
        <f t="shared" si="72"/>
        <v>0</v>
      </c>
      <c r="BF114" s="38">
        <f t="shared" si="72"/>
        <v>0</v>
      </c>
      <c r="BG114" s="38">
        <f t="shared" si="72"/>
        <v>0</v>
      </c>
      <c r="BH114" s="38">
        <f t="shared" si="72"/>
        <v>0</v>
      </c>
      <c r="BI114" s="38">
        <f t="shared" si="72"/>
        <v>0</v>
      </c>
      <c r="BJ114" s="38">
        <f t="shared" si="72"/>
        <v>0</v>
      </c>
      <c r="BK114" s="38">
        <f t="shared" si="72"/>
        <v>0</v>
      </c>
      <c r="BL114" s="38">
        <f t="shared" si="72"/>
        <v>0</v>
      </c>
      <c r="BM114" s="38">
        <f t="shared" si="72"/>
        <v>0</v>
      </c>
      <c r="BN114" s="38">
        <f t="shared" si="72"/>
        <v>0</v>
      </c>
      <c r="BO114" s="38">
        <f t="shared" si="72"/>
        <v>0</v>
      </c>
      <c r="BP114" s="38">
        <f t="shared" si="72"/>
        <v>0</v>
      </c>
      <c r="BQ114" s="38">
        <f t="shared" si="72"/>
        <v>0</v>
      </c>
      <c r="BR114" s="38">
        <f t="shared" si="72"/>
        <v>0</v>
      </c>
      <c r="BS114" s="38">
        <f t="shared" si="72"/>
        <v>0</v>
      </c>
      <c r="BT114" s="38">
        <f t="shared" si="72"/>
        <v>0</v>
      </c>
      <c r="BU114" s="38">
        <f t="shared" si="72"/>
        <v>0</v>
      </c>
      <c r="BV114" s="38">
        <f t="shared" si="70"/>
        <v>0</v>
      </c>
      <c r="BW114" s="38">
        <f t="shared" si="70"/>
        <v>0</v>
      </c>
      <c r="BX114" s="38">
        <f t="shared" si="70"/>
        <v>0</v>
      </c>
      <c r="BY114" s="38">
        <f t="shared" si="70"/>
        <v>0</v>
      </c>
      <c r="BZ114" s="38">
        <f t="shared" si="70"/>
        <v>0</v>
      </c>
      <c r="CA114" s="38">
        <f t="shared" si="70"/>
        <v>0</v>
      </c>
      <c r="CB114" s="38">
        <f t="shared" si="70"/>
        <v>0</v>
      </c>
      <c r="CC114" s="38">
        <f t="shared" si="70"/>
        <v>0</v>
      </c>
      <c r="CD114" s="38">
        <f t="shared" si="70"/>
        <v>140.45526000000001</v>
      </c>
      <c r="CE114" s="38">
        <f t="shared" si="70"/>
        <v>68.909800000000004</v>
      </c>
      <c r="CF114" s="38">
        <f t="shared" si="70"/>
        <v>70.488</v>
      </c>
      <c r="CG114" s="38">
        <f t="shared" si="70"/>
        <v>71.599599999999995</v>
      </c>
      <c r="CH114" s="38">
        <f t="shared" si="70"/>
        <v>70.343000000000004</v>
      </c>
      <c r="CI114" s="38">
        <f t="shared" si="70"/>
        <v>69.944000000000017</v>
      </c>
      <c r="CJ114" s="38">
        <f t="shared" si="70"/>
        <v>0</v>
      </c>
      <c r="CK114" s="38">
        <f t="shared" si="70"/>
        <v>0</v>
      </c>
      <c r="CL114" s="38">
        <f t="shared" si="70"/>
        <v>0</v>
      </c>
      <c r="CM114" s="38">
        <f t="shared" si="70"/>
        <v>0</v>
      </c>
      <c r="CN114" s="38">
        <f t="shared" si="70"/>
        <v>0</v>
      </c>
      <c r="CO114" s="38">
        <f t="shared" si="70"/>
        <v>0</v>
      </c>
      <c r="CP114" s="38">
        <f t="shared" si="70"/>
        <v>0</v>
      </c>
      <c r="CQ114" s="38">
        <f t="shared" si="70"/>
        <v>0</v>
      </c>
      <c r="CR114" s="38">
        <f t="shared" si="70"/>
        <v>0</v>
      </c>
      <c r="CS114" s="38">
        <f t="shared" si="70"/>
        <v>0</v>
      </c>
      <c r="CT114" s="38">
        <f t="shared" si="70"/>
        <v>0</v>
      </c>
      <c r="CU114" s="38">
        <f t="shared" si="70"/>
        <v>0</v>
      </c>
      <c r="CV114" s="38">
        <f t="shared" si="70"/>
        <v>0</v>
      </c>
      <c r="CW114" s="38">
        <f t="shared" si="70"/>
        <v>0</v>
      </c>
      <c r="CX114" s="38">
        <f t="shared" si="70"/>
        <v>0</v>
      </c>
      <c r="CY114" s="38">
        <f t="shared" si="70"/>
        <v>0</v>
      </c>
      <c r="CZ114" s="38"/>
      <c r="DA114" s="210"/>
      <c r="DB114" s="211"/>
      <c r="DC114" s="210"/>
    </row>
    <row r="115" spans="1:107" ht="36" hidden="1" x14ac:dyDescent="0.35">
      <c r="A115" s="118" t="s">
        <v>180</v>
      </c>
      <c r="B115" s="109" t="s">
        <v>181</v>
      </c>
      <c r="C115" s="109"/>
      <c r="D115" s="109"/>
      <c r="E115" s="109"/>
      <c r="F115" s="109"/>
      <c r="G115" s="98">
        <f>SUM(I115:CY115)</f>
        <v>128232.74936</v>
      </c>
      <c r="H115" s="98">
        <f t="shared" si="62"/>
        <v>1538792.99232</v>
      </c>
      <c r="I115" s="119">
        <f>I$69*I21</f>
        <v>1397.7200500000001</v>
      </c>
      <c r="J115" s="119">
        <f t="shared" si="72"/>
        <v>3007.5769100000002</v>
      </c>
      <c r="K115" s="119">
        <f t="shared" si="72"/>
        <v>1287.8516</v>
      </c>
      <c r="L115" s="120">
        <f t="shared" si="72"/>
        <v>1131.1130999999998</v>
      </c>
      <c r="M115" s="120">
        <f t="shared" si="72"/>
        <v>1934.7926000000002</v>
      </c>
      <c r="N115" s="120">
        <f t="shared" si="72"/>
        <v>2399.9349999999999</v>
      </c>
      <c r="O115" s="120">
        <f t="shared" si="72"/>
        <v>1184.5979100000002</v>
      </c>
      <c r="P115" s="120">
        <f t="shared" si="72"/>
        <v>1820.9766</v>
      </c>
      <c r="Q115" s="120">
        <f t="shared" si="72"/>
        <v>1547.258</v>
      </c>
      <c r="R115" s="120">
        <f t="shared" si="72"/>
        <v>2042.8876000000002</v>
      </c>
      <c r="S115" s="120">
        <f t="shared" si="72"/>
        <v>1102.1292000000001</v>
      </c>
      <c r="T115" s="120">
        <f t="shared" si="72"/>
        <v>876.70371999999998</v>
      </c>
      <c r="U115" s="120">
        <f t="shared" si="72"/>
        <v>1358.326</v>
      </c>
      <c r="V115" s="120">
        <f t="shared" si="72"/>
        <v>230.86395999999999</v>
      </c>
      <c r="W115" s="120">
        <f t="shared" si="72"/>
        <v>1627.5201999999999</v>
      </c>
      <c r="X115" s="120">
        <f t="shared" si="72"/>
        <v>1231.5943499999998</v>
      </c>
      <c r="Y115" s="120">
        <f t="shared" si="72"/>
        <v>1882.92</v>
      </c>
      <c r="Z115" s="120">
        <f t="shared" si="72"/>
        <v>2363.2894999999999</v>
      </c>
      <c r="AA115" s="120">
        <f t="shared" si="72"/>
        <v>2393.8904000000002</v>
      </c>
      <c r="AB115" s="120">
        <f t="shared" si="72"/>
        <v>2968.6428000000001</v>
      </c>
      <c r="AC115" s="120">
        <f t="shared" si="72"/>
        <v>3138.7616400000002</v>
      </c>
      <c r="AD115" s="120">
        <f t="shared" si="72"/>
        <v>2582.2638000000002</v>
      </c>
      <c r="AE115" s="120">
        <f t="shared" si="72"/>
        <v>3507.5183400000001</v>
      </c>
      <c r="AF115" s="120">
        <f t="shared" si="72"/>
        <v>2682.288</v>
      </c>
      <c r="AG115" s="120">
        <f t="shared" si="72"/>
        <v>1740.17436</v>
      </c>
      <c r="AH115" s="120">
        <f t="shared" si="72"/>
        <v>2186.4549999999999</v>
      </c>
      <c r="AI115" s="120">
        <f t="shared" si="72"/>
        <v>113.58630000000001</v>
      </c>
      <c r="AJ115" s="120">
        <f t="shared" si="72"/>
        <v>13.7295</v>
      </c>
      <c r="AK115" s="120">
        <f t="shared" si="72"/>
        <v>10.905240000000001</v>
      </c>
      <c r="AL115" s="120">
        <f t="shared" si="72"/>
        <v>6.2321000000000009</v>
      </c>
      <c r="AM115" s="120">
        <f t="shared" si="72"/>
        <v>1614.5807400000001</v>
      </c>
      <c r="AN115" s="120">
        <f t="shared" si="72"/>
        <v>1286.6531199999999</v>
      </c>
      <c r="AO115" s="120">
        <f t="shared" si="72"/>
        <v>1368.3335399999999</v>
      </c>
      <c r="AP115" s="120">
        <f t="shared" si="72"/>
        <v>866.99620000000004</v>
      </c>
      <c r="AQ115" s="120">
        <f t="shared" si="72"/>
        <v>3067.326</v>
      </c>
      <c r="AR115" s="120">
        <f t="shared" si="72"/>
        <v>5.0945999999999998</v>
      </c>
      <c r="AS115" s="120">
        <f t="shared" si="72"/>
        <v>241.78380000000001</v>
      </c>
      <c r="AT115" s="120">
        <f t="shared" si="72"/>
        <v>1314.6175999999998</v>
      </c>
      <c r="AU115" s="120">
        <f t="shared" si="72"/>
        <v>254.87700000000001</v>
      </c>
      <c r="AV115" s="120">
        <f t="shared" si="72"/>
        <v>72.107399999999984</v>
      </c>
      <c r="AW115" s="120">
        <f t="shared" si="72"/>
        <v>5.6734</v>
      </c>
      <c r="AX115" s="120">
        <f t="shared" si="72"/>
        <v>482.096</v>
      </c>
      <c r="AY115" s="120">
        <f t="shared" si="72"/>
        <v>2021.2296000000001</v>
      </c>
      <c r="AZ115" s="120">
        <f t="shared" si="72"/>
        <v>1898.7465</v>
      </c>
      <c r="BA115" s="120">
        <f t="shared" si="72"/>
        <v>1844.2349999999999</v>
      </c>
      <c r="BB115" s="120">
        <f t="shared" si="72"/>
        <v>3294.2419500000001</v>
      </c>
      <c r="BC115" s="120">
        <f t="shared" si="72"/>
        <v>2295.7813000000001</v>
      </c>
      <c r="BD115" s="120">
        <f t="shared" si="72"/>
        <v>1666.9663999999998</v>
      </c>
      <c r="BE115" s="120">
        <f t="shared" si="72"/>
        <v>1872.7608</v>
      </c>
      <c r="BF115" s="120">
        <f t="shared" si="72"/>
        <v>170.74950000000001</v>
      </c>
      <c r="BG115" s="120">
        <f t="shared" si="72"/>
        <v>1846.1421</v>
      </c>
      <c r="BH115" s="120">
        <f t="shared" si="72"/>
        <v>1661.8679999999999</v>
      </c>
      <c r="BI115" s="120">
        <f t="shared" si="72"/>
        <v>1615.8483000000003</v>
      </c>
      <c r="BJ115" s="120">
        <f t="shared" si="72"/>
        <v>2907.3119999999999</v>
      </c>
      <c r="BK115" s="120">
        <f t="shared" si="72"/>
        <v>1381.93166</v>
      </c>
      <c r="BL115" s="120">
        <f t="shared" si="72"/>
        <v>150.8672</v>
      </c>
      <c r="BM115" s="120">
        <f t="shared" si="72"/>
        <v>658.77443999999991</v>
      </c>
      <c r="BN115" s="120">
        <f t="shared" si="72"/>
        <v>185.20099999999999</v>
      </c>
      <c r="BO115" s="120">
        <f t="shared" si="72"/>
        <v>1323.99476</v>
      </c>
      <c r="BP115" s="120">
        <f t="shared" si="72"/>
        <v>312.18557999999996</v>
      </c>
      <c r="BQ115" s="120">
        <f t="shared" si="72"/>
        <v>1601.62454</v>
      </c>
      <c r="BR115" s="120">
        <f t="shared" si="72"/>
        <v>1788.0562999999997</v>
      </c>
      <c r="BS115" s="120">
        <f t="shared" si="72"/>
        <v>1078.893</v>
      </c>
      <c r="BT115" s="120">
        <f t="shared" si="72"/>
        <v>247.89249999999998</v>
      </c>
      <c r="BU115" s="120">
        <f t="shared" si="72"/>
        <v>267.88560000000001</v>
      </c>
      <c r="BV115" s="120">
        <f t="shared" si="70"/>
        <v>302.28629999999998</v>
      </c>
      <c r="BW115" s="120">
        <f t="shared" si="70"/>
        <v>2064.0835999999999</v>
      </c>
      <c r="BX115" s="120">
        <f t="shared" si="70"/>
        <v>2211.2076999999999</v>
      </c>
      <c r="BY115" s="120">
        <f t="shared" si="70"/>
        <v>2409.7053999999998</v>
      </c>
      <c r="BZ115" s="120">
        <f t="shared" si="70"/>
        <v>2243.5951999999997</v>
      </c>
      <c r="CA115" s="120">
        <f t="shared" si="70"/>
        <v>3034.0478999999996</v>
      </c>
      <c r="CB115" s="120">
        <f t="shared" si="70"/>
        <v>2831.808</v>
      </c>
      <c r="CC115" s="120">
        <f t="shared" si="70"/>
        <v>1567.0770500000001</v>
      </c>
      <c r="CD115" s="120">
        <f t="shared" si="70"/>
        <v>1591.82628</v>
      </c>
      <c r="CE115" s="120">
        <f t="shared" si="70"/>
        <v>907.70839999999998</v>
      </c>
      <c r="CF115" s="120">
        <f t="shared" si="70"/>
        <v>944.11199999999997</v>
      </c>
      <c r="CG115" s="120">
        <f t="shared" si="70"/>
        <v>827.16380000000004</v>
      </c>
      <c r="CH115" s="120">
        <f t="shared" si="70"/>
        <v>809.94940000000008</v>
      </c>
      <c r="CI115" s="120">
        <f t="shared" si="70"/>
        <v>869.30400000000009</v>
      </c>
      <c r="CJ115" s="120">
        <f t="shared" si="70"/>
        <v>171.53459999999998</v>
      </c>
      <c r="CK115" s="120">
        <f t="shared" si="70"/>
        <v>5963.8578999999991</v>
      </c>
      <c r="CL115" s="120">
        <f t="shared" si="70"/>
        <v>1241.548</v>
      </c>
      <c r="CM115" s="120">
        <f t="shared" si="70"/>
        <v>1235.2914000000001</v>
      </c>
      <c r="CN115" s="120">
        <f t="shared" si="70"/>
        <v>228.4564</v>
      </c>
      <c r="CO115" s="120">
        <f t="shared" si="70"/>
        <v>183.45800000000003</v>
      </c>
      <c r="CP115" s="120">
        <f t="shared" si="70"/>
        <v>934.07079999999996</v>
      </c>
      <c r="CQ115" s="120">
        <f t="shared" si="70"/>
        <v>832.6235999999999</v>
      </c>
      <c r="CR115" s="120">
        <f t="shared" si="70"/>
        <v>707.52609999999993</v>
      </c>
      <c r="CS115" s="120">
        <f t="shared" si="70"/>
        <v>0</v>
      </c>
      <c r="CT115" s="120">
        <f t="shared" si="70"/>
        <v>288.14400000000001</v>
      </c>
      <c r="CU115" s="120">
        <f t="shared" si="70"/>
        <v>266.70120000000003</v>
      </c>
      <c r="CV115" s="120">
        <f t="shared" si="70"/>
        <v>322.22579999999999</v>
      </c>
      <c r="CW115" s="120">
        <f t="shared" si="70"/>
        <v>269.84040000000005</v>
      </c>
      <c r="CX115" s="120">
        <f t="shared" si="70"/>
        <v>278.73480000000001</v>
      </c>
      <c r="CY115" s="120">
        <f t="shared" si="70"/>
        <v>249.03011999999998</v>
      </c>
      <c r="CZ115" s="120"/>
      <c r="DA115" s="115"/>
      <c r="DB115" s="114"/>
      <c r="DC115" s="115"/>
    </row>
    <row r="116" spans="1:107" ht="36" hidden="1" x14ac:dyDescent="0.35">
      <c r="A116" s="118" t="s">
        <v>272</v>
      </c>
      <c r="B116" s="95" t="s">
        <v>182</v>
      </c>
      <c r="C116" s="95"/>
      <c r="D116" s="95"/>
      <c r="E116" s="95"/>
      <c r="F116" s="109"/>
      <c r="G116" s="98">
        <f>SUM(I116:CY116)</f>
        <v>0</v>
      </c>
      <c r="H116" s="98">
        <f t="shared" si="62"/>
        <v>0</v>
      </c>
      <c r="I116" s="119">
        <f>I$69*I22</f>
        <v>0</v>
      </c>
      <c r="J116" s="119">
        <f t="shared" si="72"/>
        <v>0</v>
      </c>
      <c r="K116" s="119">
        <f t="shared" si="72"/>
        <v>0</v>
      </c>
      <c r="L116" s="120">
        <f t="shared" si="72"/>
        <v>0</v>
      </c>
      <c r="M116" s="120">
        <f t="shared" si="72"/>
        <v>0</v>
      </c>
      <c r="N116" s="120">
        <f t="shared" si="72"/>
        <v>0</v>
      </c>
      <c r="O116" s="120">
        <f t="shared" si="72"/>
        <v>0</v>
      </c>
      <c r="P116" s="120">
        <f t="shared" si="72"/>
        <v>0</v>
      </c>
      <c r="Q116" s="120">
        <f t="shared" si="72"/>
        <v>0</v>
      </c>
      <c r="R116" s="120">
        <f t="shared" si="72"/>
        <v>0</v>
      </c>
      <c r="S116" s="120">
        <f t="shared" si="72"/>
        <v>0</v>
      </c>
      <c r="T116" s="120">
        <f t="shared" si="72"/>
        <v>0</v>
      </c>
      <c r="U116" s="120">
        <f t="shared" si="72"/>
        <v>0</v>
      </c>
      <c r="V116" s="120">
        <f t="shared" si="72"/>
        <v>0</v>
      </c>
      <c r="W116" s="120">
        <f t="shared" si="72"/>
        <v>0</v>
      </c>
      <c r="X116" s="120">
        <f t="shared" si="72"/>
        <v>0</v>
      </c>
      <c r="Y116" s="120">
        <f t="shared" si="72"/>
        <v>0</v>
      </c>
      <c r="Z116" s="120">
        <f t="shared" si="72"/>
        <v>0</v>
      </c>
      <c r="AA116" s="120">
        <f t="shared" si="72"/>
        <v>0</v>
      </c>
      <c r="AB116" s="120">
        <f t="shared" si="72"/>
        <v>0</v>
      </c>
      <c r="AC116" s="120">
        <f t="shared" si="72"/>
        <v>0</v>
      </c>
      <c r="AD116" s="120">
        <f t="shared" si="72"/>
        <v>0</v>
      </c>
      <c r="AE116" s="120">
        <f t="shared" si="72"/>
        <v>0</v>
      </c>
      <c r="AF116" s="120">
        <f t="shared" si="72"/>
        <v>0</v>
      </c>
      <c r="AG116" s="120">
        <f t="shared" si="72"/>
        <v>0</v>
      </c>
      <c r="AH116" s="120">
        <f t="shared" si="72"/>
        <v>0</v>
      </c>
      <c r="AI116" s="120">
        <f t="shared" si="72"/>
        <v>0</v>
      </c>
      <c r="AJ116" s="120">
        <f t="shared" si="72"/>
        <v>0</v>
      </c>
      <c r="AK116" s="120">
        <f t="shared" si="72"/>
        <v>0</v>
      </c>
      <c r="AL116" s="120">
        <f t="shared" si="72"/>
        <v>0</v>
      </c>
      <c r="AM116" s="120">
        <f t="shared" si="72"/>
        <v>0</v>
      </c>
      <c r="AN116" s="120">
        <f t="shared" si="72"/>
        <v>0</v>
      </c>
      <c r="AO116" s="120">
        <f t="shared" si="72"/>
        <v>0</v>
      </c>
      <c r="AP116" s="120">
        <f t="shared" si="72"/>
        <v>0</v>
      </c>
      <c r="AQ116" s="120">
        <f t="shared" si="72"/>
        <v>0</v>
      </c>
      <c r="AR116" s="120">
        <f t="shared" si="72"/>
        <v>0</v>
      </c>
      <c r="AS116" s="120">
        <f t="shared" si="72"/>
        <v>0</v>
      </c>
      <c r="AT116" s="120">
        <f t="shared" si="72"/>
        <v>0</v>
      </c>
      <c r="AU116" s="120">
        <f t="shared" si="72"/>
        <v>0</v>
      </c>
      <c r="AV116" s="120">
        <f t="shared" si="72"/>
        <v>0</v>
      </c>
      <c r="AW116" s="120">
        <f t="shared" si="72"/>
        <v>0</v>
      </c>
      <c r="AX116" s="120">
        <f t="shared" si="72"/>
        <v>0</v>
      </c>
      <c r="AY116" s="120">
        <f t="shared" si="72"/>
        <v>0</v>
      </c>
      <c r="AZ116" s="120">
        <f t="shared" si="72"/>
        <v>0</v>
      </c>
      <c r="BA116" s="120">
        <f t="shared" si="72"/>
        <v>0</v>
      </c>
      <c r="BB116" s="120">
        <f t="shared" si="72"/>
        <v>0</v>
      </c>
      <c r="BC116" s="120">
        <f t="shared" si="72"/>
        <v>0</v>
      </c>
      <c r="BD116" s="120">
        <f t="shared" si="72"/>
        <v>0</v>
      </c>
      <c r="BE116" s="120">
        <f t="shared" si="72"/>
        <v>0</v>
      </c>
      <c r="BF116" s="120">
        <f t="shared" si="72"/>
        <v>0</v>
      </c>
      <c r="BG116" s="120">
        <f t="shared" si="72"/>
        <v>0</v>
      </c>
      <c r="BH116" s="120">
        <f t="shared" si="72"/>
        <v>0</v>
      </c>
      <c r="BI116" s="120">
        <f t="shared" si="72"/>
        <v>0</v>
      </c>
      <c r="BJ116" s="120">
        <f t="shared" si="72"/>
        <v>0</v>
      </c>
      <c r="BK116" s="120">
        <f t="shared" si="72"/>
        <v>0</v>
      </c>
      <c r="BL116" s="120">
        <f t="shared" si="72"/>
        <v>0</v>
      </c>
      <c r="BM116" s="120">
        <f t="shared" si="72"/>
        <v>0</v>
      </c>
      <c r="BN116" s="120">
        <f t="shared" si="72"/>
        <v>0</v>
      </c>
      <c r="BO116" s="120">
        <f t="shared" si="72"/>
        <v>0</v>
      </c>
      <c r="BP116" s="120">
        <f t="shared" si="72"/>
        <v>0</v>
      </c>
      <c r="BQ116" s="120">
        <f t="shared" si="72"/>
        <v>0</v>
      </c>
      <c r="BR116" s="120">
        <f t="shared" si="72"/>
        <v>0</v>
      </c>
      <c r="BS116" s="120">
        <f t="shared" si="72"/>
        <v>0</v>
      </c>
      <c r="BT116" s="120">
        <f t="shared" si="72"/>
        <v>0</v>
      </c>
      <c r="BU116" s="120">
        <f t="shared" si="72"/>
        <v>0</v>
      </c>
      <c r="BV116" s="120">
        <f t="shared" si="70"/>
        <v>0</v>
      </c>
      <c r="BW116" s="120">
        <f t="shared" si="70"/>
        <v>0</v>
      </c>
      <c r="BX116" s="120">
        <f t="shared" si="70"/>
        <v>0</v>
      </c>
      <c r="BY116" s="120">
        <f t="shared" si="70"/>
        <v>0</v>
      </c>
      <c r="BZ116" s="120">
        <f t="shared" si="70"/>
        <v>0</v>
      </c>
      <c r="CA116" s="120">
        <f t="shared" si="70"/>
        <v>0</v>
      </c>
      <c r="CB116" s="120">
        <f t="shared" si="70"/>
        <v>0</v>
      </c>
      <c r="CC116" s="120">
        <f t="shared" si="70"/>
        <v>0</v>
      </c>
      <c r="CD116" s="120">
        <f t="shared" si="70"/>
        <v>0</v>
      </c>
      <c r="CE116" s="120">
        <f t="shared" si="70"/>
        <v>0</v>
      </c>
      <c r="CF116" s="120">
        <f t="shared" si="70"/>
        <v>0</v>
      </c>
      <c r="CG116" s="120">
        <f t="shared" si="70"/>
        <v>0</v>
      </c>
      <c r="CH116" s="120">
        <f t="shared" si="70"/>
        <v>0</v>
      </c>
      <c r="CI116" s="120">
        <f t="shared" si="70"/>
        <v>0</v>
      </c>
      <c r="CJ116" s="120">
        <f t="shared" si="70"/>
        <v>0</v>
      </c>
      <c r="CK116" s="120">
        <f t="shared" si="70"/>
        <v>0</v>
      </c>
      <c r="CL116" s="120">
        <f t="shared" si="70"/>
        <v>0</v>
      </c>
      <c r="CM116" s="120">
        <f t="shared" si="70"/>
        <v>0</v>
      </c>
      <c r="CN116" s="120">
        <f t="shared" si="70"/>
        <v>0</v>
      </c>
      <c r="CO116" s="120">
        <f t="shared" si="70"/>
        <v>0</v>
      </c>
      <c r="CP116" s="120">
        <f t="shared" si="70"/>
        <v>0</v>
      </c>
      <c r="CQ116" s="120">
        <f t="shared" si="70"/>
        <v>0</v>
      </c>
      <c r="CR116" s="120">
        <f t="shared" si="70"/>
        <v>0</v>
      </c>
      <c r="CS116" s="120">
        <f t="shared" si="70"/>
        <v>0</v>
      </c>
      <c r="CT116" s="120">
        <f t="shared" si="70"/>
        <v>0</v>
      </c>
      <c r="CU116" s="120">
        <f t="shared" si="70"/>
        <v>0</v>
      </c>
      <c r="CV116" s="120">
        <f t="shared" si="70"/>
        <v>0</v>
      </c>
      <c r="CW116" s="120">
        <f t="shared" si="70"/>
        <v>0</v>
      </c>
      <c r="CX116" s="120">
        <f t="shared" si="70"/>
        <v>0</v>
      </c>
      <c r="CY116" s="120">
        <f t="shared" si="70"/>
        <v>0</v>
      </c>
      <c r="CZ116" s="120"/>
      <c r="DA116" s="115"/>
      <c r="DB116" s="114"/>
      <c r="DC116" s="115"/>
    </row>
    <row r="117" spans="1:107" ht="36" hidden="1" outlineLevel="1" x14ac:dyDescent="0.35">
      <c r="A117" s="121"/>
      <c r="B117" s="102" t="s">
        <v>273</v>
      </c>
      <c r="C117" s="102"/>
      <c r="D117" s="102"/>
      <c r="E117" s="102"/>
      <c r="F117" s="112"/>
      <c r="G117" s="104"/>
      <c r="H117" s="98">
        <f t="shared" si="62"/>
        <v>0</v>
      </c>
      <c r="I117" s="119"/>
      <c r="J117" s="119"/>
      <c r="K117" s="119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/>
      <c r="CJ117" s="120"/>
      <c r="CK117" s="120"/>
      <c r="CL117" s="120"/>
      <c r="CM117" s="120"/>
      <c r="CN117" s="120"/>
      <c r="CO117" s="120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15"/>
      <c r="DB117" s="114"/>
      <c r="DC117" s="115"/>
    </row>
    <row r="118" spans="1:107" ht="36" hidden="1" outlineLevel="1" x14ac:dyDescent="0.35">
      <c r="A118" s="121"/>
      <c r="B118" s="102" t="s">
        <v>274</v>
      </c>
      <c r="C118" s="102"/>
      <c r="D118" s="102"/>
      <c r="E118" s="102"/>
      <c r="F118" s="112"/>
      <c r="G118" s="104"/>
      <c r="H118" s="98">
        <f t="shared" si="62"/>
        <v>0</v>
      </c>
      <c r="I118" s="119"/>
      <c r="J118" s="119"/>
      <c r="K118" s="119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  <c r="CA118" s="120"/>
      <c r="CB118" s="120"/>
      <c r="CC118" s="120"/>
      <c r="CD118" s="120"/>
      <c r="CE118" s="120"/>
      <c r="CF118" s="120"/>
      <c r="CG118" s="120"/>
      <c r="CH118" s="120"/>
      <c r="CI118" s="120"/>
      <c r="CJ118" s="120"/>
      <c r="CK118" s="120"/>
      <c r="CL118" s="120"/>
      <c r="CM118" s="120"/>
      <c r="CN118" s="120"/>
      <c r="CO118" s="120"/>
      <c r="CP118" s="120"/>
      <c r="CQ118" s="120"/>
      <c r="CR118" s="120"/>
      <c r="CS118" s="120"/>
      <c r="CT118" s="120"/>
      <c r="CU118" s="120"/>
      <c r="CV118" s="120"/>
      <c r="CW118" s="120"/>
      <c r="CX118" s="120"/>
      <c r="CY118" s="120"/>
      <c r="CZ118" s="120"/>
      <c r="DA118" s="115"/>
      <c r="DB118" s="114"/>
      <c r="DC118" s="115"/>
    </row>
    <row r="119" spans="1:107" ht="18" hidden="1" outlineLevel="1" x14ac:dyDescent="0.35">
      <c r="A119" s="121"/>
      <c r="B119" s="102" t="s">
        <v>275</v>
      </c>
      <c r="C119" s="102"/>
      <c r="D119" s="102"/>
      <c r="E119" s="102"/>
      <c r="F119" s="112"/>
      <c r="G119" s="104"/>
      <c r="H119" s="98">
        <f t="shared" si="62"/>
        <v>0</v>
      </c>
      <c r="I119" s="119"/>
      <c r="J119" s="119"/>
      <c r="K119" s="119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/>
      <c r="CL119" s="120"/>
      <c r="CM119" s="120"/>
      <c r="CN119" s="120"/>
      <c r="CO119" s="120"/>
      <c r="CP119" s="120"/>
      <c r="CQ119" s="120"/>
      <c r="CR119" s="120"/>
      <c r="CS119" s="120"/>
      <c r="CT119" s="120"/>
      <c r="CU119" s="120"/>
      <c r="CV119" s="120"/>
      <c r="CW119" s="120"/>
      <c r="CX119" s="120"/>
      <c r="CY119" s="120"/>
      <c r="CZ119" s="120"/>
      <c r="DA119" s="115"/>
      <c r="DB119" s="114"/>
      <c r="DC119" s="115"/>
    </row>
    <row r="120" spans="1:107" ht="36" hidden="1" outlineLevel="1" x14ac:dyDescent="0.35">
      <c r="A120" s="121"/>
      <c r="B120" s="102" t="s">
        <v>276</v>
      </c>
      <c r="C120" s="102"/>
      <c r="D120" s="102"/>
      <c r="E120" s="102"/>
      <c r="F120" s="112"/>
      <c r="G120" s="104"/>
      <c r="H120" s="98">
        <f t="shared" si="62"/>
        <v>0</v>
      </c>
      <c r="I120" s="119"/>
      <c r="J120" s="119"/>
      <c r="K120" s="119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  <c r="CN120" s="120"/>
      <c r="CO120" s="120"/>
      <c r="CP120" s="120"/>
      <c r="CQ120" s="120"/>
      <c r="CR120" s="120"/>
      <c r="CS120" s="120"/>
      <c r="CT120" s="120"/>
      <c r="CU120" s="120"/>
      <c r="CV120" s="120"/>
      <c r="CW120" s="120"/>
      <c r="CX120" s="120"/>
      <c r="CY120" s="120"/>
      <c r="CZ120" s="120"/>
      <c r="DA120" s="115"/>
      <c r="DB120" s="114"/>
      <c r="DC120" s="115"/>
    </row>
    <row r="121" spans="1:107" ht="54" hidden="1" outlineLevel="1" x14ac:dyDescent="0.35">
      <c r="A121" s="121"/>
      <c r="B121" s="102" t="s">
        <v>277</v>
      </c>
      <c r="C121" s="102"/>
      <c r="D121" s="102"/>
      <c r="E121" s="102"/>
      <c r="F121" s="112"/>
      <c r="G121" s="104"/>
      <c r="H121" s="98">
        <f t="shared" si="62"/>
        <v>0</v>
      </c>
      <c r="I121" s="119"/>
      <c r="J121" s="119"/>
      <c r="K121" s="119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  <c r="CN121" s="120"/>
      <c r="CO121" s="120"/>
      <c r="CP121" s="120"/>
      <c r="CQ121" s="120"/>
      <c r="CR121" s="120"/>
      <c r="CS121" s="120"/>
      <c r="CT121" s="120"/>
      <c r="CU121" s="120"/>
      <c r="CV121" s="120"/>
      <c r="CW121" s="120"/>
      <c r="CX121" s="120"/>
      <c r="CY121" s="120"/>
      <c r="CZ121" s="120"/>
      <c r="DA121" s="115"/>
      <c r="DB121" s="114"/>
      <c r="DC121" s="115"/>
    </row>
    <row r="122" spans="1:107" ht="36" hidden="1" outlineLevel="1" x14ac:dyDescent="0.35">
      <c r="A122" s="121"/>
      <c r="B122" s="102" t="s">
        <v>278</v>
      </c>
      <c r="C122" s="102"/>
      <c r="D122" s="102"/>
      <c r="E122" s="102"/>
      <c r="F122" s="112"/>
      <c r="G122" s="104"/>
      <c r="H122" s="98">
        <f t="shared" si="62"/>
        <v>0</v>
      </c>
      <c r="I122" s="119"/>
      <c r="J122" s="119"/>
      <c r="K122" s="119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  <c r="CN122" s="120"/>
      <c r="CO122" s="120"/>
      <c r="CP122" s="120"/>
      <c r="CQ122" s="120"/>
      <c r="CR122" s="120"/>
      <c r="CS122" s="120"/>
      <c r="CT122" s="120"/>
      <c r="CU122" s="120"/>
      <c r="CV122" s="120"/>
      <c r="CW122" s="120"/>
      <c r="CX122" s="120"/>
      <c r="CY122" s="120"/>
      <c r="CZ122" s="120"/>
      <c r="DA122" s="115"/>
      <c r="DB122" s="114"/>
      <c r="DC122" s="115"/>
    </row>
    <row r="123" spans="1:107" ht="36" hidden="1" outlineLevel="1" x14ac:dyDescent="0.35">
      <c r="A123" s="121"/>
      <c r="B123" s="102" t="s">
        <v>279</v>
      </c>
      <c r="C123" s="102"/>
      <c r="D123" s="102"/>
      <c r="E123" s="102"/>
      <c r="F123" s="112"/>
      <c r="G123" s="104"/>
      <c r="H123" s="98">
        <f t="shared" si="62"/>
        <v>0</v>
      </c>
      <c r="I123" s="119"/>
      <c r="J123" s="119"/>
      <c r="K123" s="119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0"/>
      <c r="CU123" s="120"/>
      <c r="CV123" s="120"/>
      <c r="CW123" s="120"/>
      <c r="CX123" s="120"/>
      <c r="CY123" s="120"/>
      <c r="CZ123" s="120"/>
      <c r="DA123" s="115"/>
      <c r="DB123" s="114"/>
      <c r="DC123" s="115"/>
    </row>
    <row r="124" spans="1:107" ht="36" hidden="1" x14ac:dyDescent="0.35">
      <c r="A124" s="118" t="s">
        <v>280</v>
      </c>
      <c r="B124" s="95" t="s">
        <v>183</v>
      </c>
      <c r="C124" s="95"/>
      <c r="D124" s="95"/>
      <c r="E124" s="95"/>
      <c r="F124" s="109"/>
      <c r="G124" s="98">
        <f t="shared" ref="G124:G148" si="73">SUM(I124:CY124)</f>
        <v>0</v>
      </c>
      <c r="H124" s="98">
        <f t="shared" si="62"/>
        <v>0</v>
      </c>
      <c r="I124" s="119">
        <f t="shared" ref="I124:BT127" si="74">I$69*I23</f>
        <v>0</v>
      </c>
      <c r="J124" s="119">
        <f t="shared" si="74"/>
        <v>0</v>
      </c>
      <c r="K124" s="119">
        <f t="shared" si="74"/>
        <v>0</v>
      </c>
      <c r="L124" s="120">
        <f t="shared" si="74"/>
        <v>0</v>
      </c>
      <c r="M124" s="120">
        <f t="shared" si="74"/>
        <v>0</v>
      </c>
      <c r="N124" s="120">
        <f t="shared" si="74"/>
        <v>0</v>
      </c>
      <c r="O124" s="120">
        <f t="shared" si="74"/>
        <v>0</v>
      </c>
      <c r="P124" s="120">
        <f t="shared" si="74"/>
        <v>0</v>
      </c>
      <c r="Q124" s="120">
        <f t="shared" si="74"/>
        <v>0</v>
      </c>
      <c r="R124" s="120">
        <f t="shared" si="74"/>
        <v>0</v>
      </c>
      <c r="S124" s="120">
        <f t="shared" si="74"/>
        <v>0</v>
      </c>
      <c r="T124" s="120">
        <f t="shared" si="74"/>
        <v>0</v>
      </c>
      <c r="U124" s="120">
        <f t="shared" si="74"/>
        <v>0</v>
      </c>
      <c r="V124" s="120">
        <f t="shared" si="74"/>
        <v>0</v>
      </c>
      <c r="W124" s="120">
        <f t="shared" si="74"/>
        <v>0</v>
      </c>
      <c r="X124" s="120">
        <f t="shared" si="74"/>
        <v>0</v>
      </c>
      <c r="Y124" s="120">
        <f t="shared" si="74"/>
        <v>0</v>
      </c>
      <c r="Z124" s="120">
        <f t="shared" si="74"/>
        <v>0</v>
      </c>
      <c r="AA124" s="120">
        <f t="shared" si="74"/>
        <v>0</v>
      </c>
      <c r="AB124" s="120">
        <f t="shared" si="74"/>
        <v>0</v>
      </c>
      <c r="AC124" s="120">
        <f t="shared" si="74"/>
        <v>0</v>
      </c>
      <c r="AD124" s="120">
        <f t="shared" si="74"/>
        <v>0</v>
      </c>
      <c r="AE124" s="120">
        <f t="shared" si="74"/>
        <v>0</v>
      </c>
      <c r="AF124" s="120">
        <f t="shared" si="74"/>
        <v>0</v>
      </c>
      <c r="AG124" s="120">
        <f t="shared" si="74"/>
        <v>0</v>
      </c>
      <c r="AH124" s="120">
        <f t="shared" si="74"/>
        <v>0</v>
      </c>
      <c r="AI124" s="120">
        <f t="shared" si="74"/>
        <v>0</v>
      </c>
      <c r="AJ124" s="120">
        <f t="shared" si="74"/>
        <v>0</v>
      </c>
      <c r="AK124" s="120">
        <f t="shared" si="74"/>
        <v>0</v>
      </c>
      <c r="AL124" s="120">
        <f t="shared" si="74"/>
        <v>0</v>
      </c>
      <c r="AM124" s="120">
        <f t="shared" si="74"/>
        <v>0</v>
      </c>
      <c r="AN124" s="120">
        <f t="shared" si="74"/>
        <v>0</v>
      </c>
      <c r="AO124" s="120">
        <f t="shared" si="74"/>
        <v>0</v>
      </c>
      <c r="AP124" s="120">
        <f t="shared" si="74"/>
        <v>0</v>
      </c>
      <c r="AQ124" s="120">
        <f t="shared" si="74"/>
        <v>0</v>
      </c>
      <c r="AR124" s="120">
        <f t="shared" si="74"/>
        <v>0</v>
      </c>
      <c r="AS124" s="120">
        <f t="shared" si="74"/>
        <v>0</v>
      </c>
      <c r="AT124" s="120">
        <f t="shared" si="74"/>
        <v>0</v>
      </c>
      <c r="AU124" s="120">
        <f t="shared" si="74"/>
        <v>0</v>
      </c>
      <c r="AV124" s="120">
        <f t="shared" si="74"/>
        <v>0</v>
      </c>
      <c r="AW124" s="120">
        <f t="shared" si="74"/>
        <v>0</v>
      </c>
      <c r="AX124" s="120">
        <f t="shared" si="74"/>
        <v>0</v>
      </c>
      <c r="AY124" s="120">
        <f t="shared" si="74"/>
        <v>0</v>
      </c>
      <c r="AZ124" s="120">
        <f t="shared" si="74"/>
        <v>0</v>
      </c>
      <c r="BA124" s="120">
        <f t="shared" si="74"/>
        <v>0</v>
      </c>
      <c r="BB124" s="120">
        <f t="shared" si="74"/>
        <v>0</v>
      </c>
      <c r="BC124" s="120">
        <f t="shared" si="74"/>
        <v>0</v>
      </c>
      <c r="BD124" s="120">
        <f t="shared" si="74"/>
        <v>0</v>
      </c>
      <c r="BE124" s="120">
        <f t="shared" si="74"/>
        <v>0</v>
      </c>
      <c r="BF124" s="120">
        <f t="shared" si="74"/>
        <v>0</v>
      </c>
      <c r="BG124" s="120">
        <f t="shared" si="74"/>
        <v>0</v>
      </c>
      <c r="BH124" s="120">
        <f t="shared" si="74"/>
        <v>0</v>
      </c>
      <c r="BI124" s="120">
        <f t="shared" si="74"/>
        <v>0</v>
      </c>
      <c r="BJ124" s="120">
        <f t="shared" si="74"/>
        <v>0</v>
      </c>
      <c r="BK124" s="120">
        <f t="shared" si="74"/>
        <v>0</v>
      </c>
      <c r="BL124" s="120">
        <f t="shared" si="74"/>
        <v>0</v>
      </c>
      <c r="BM124" s="120">
        <f t="shared" si="74"/>
        <v>0</v>
      </c>
      <c r="BN124" s="120">
        <f t="shared" si="74"/>
        <v>0</v>
      </c>
      <c r="BO124" s="120">
        <f t="shared" si="74"/>
        <v>0</v>
      </c>
      <c r="BP124" s="120">
        <f t="shared" si="74"/>
        <v>0</v>
      </c>
      <c r="BQ124" s="120">
        <f t="shared" si="74"/>
        <v>0</v>
      </c>
      <c r="BR124" s="120">
        <f t="shared" si="74"/>
        <v>0</v>
      </c>
      <c r="BS124" s="120">
        <f t="shared" si="74"/>
        <v>0</v>
      </c>
      <c r="BT124" s="120">
        <f t="shared" si="74"/>
        <v>0</v>
      </c>
      <c r="BU124" s="120">
        <f t="shared" ref="BU124:CY132" si="75">BU$69*BU23</f>
        <v>0</v>
      </c>
      <c r="BV124" s="120">
        <f t="shared" si="75"/>
        <v>0</v>
      </c>
      <c r="BW124" s="120">
        <f t="shared" si="75"/>
        <v>0</v>
      </c>
      <c r="BX124" s="120">
        <f t="shared" si="75"/>
        <v>0</v>
      </c>
      <c r="BY124" s="120">
        <f t="shared" si="75"/>
        <v>0</v>
      </c>
      <c r="BZ124" s="120">
        <f t="shared" si="75"/>
        <v>0</v>
      </c>
      <c r="CA124" s="120">
        <f t="shared" si="75"/>
        <v>0</v>
      </c>
      <c r="CB124" s="120">
        <f t="shared" si="75"/>
        <v>0</v>
      </c>
      <c r="CC124" s="120">
        <f t="shared" si="75"/>
        <v>0</v>
      </c>
      <c r="CD124" s="120">
        <f t="shared" si="75"/>
        <v>0</v>
      </c>
      <c r="CE124" s="120">
        <f t="shared" si="75"/>
        <v>0</v>
      </c>
      <c r="CF124" s="120">
        <f t="shared" si="75"/>
        <v>0</v>
      </c>
      <c r="CG124" s="120">
        <f t="shared" si="75"/>
        <v>0</v>
      </c>
      <c r="CH124" s="120">
        <f t="shared" si="75"/>
        <v>0</v>
      </c>
      <c r="CI124" s="120">
        <f t="shared" si="75"/>
        <v>0</v>
      </c>
      <c r="CJ124" s="120">
        <f t="shared" si="75"/>
        <v>0</v>
      </c>
      <c r="CK124" s="120">
        <f t="shared" si="75"/>
        <v>0</v>
      </c>
      <c r="CL124" s="120">
        <f t="shared" si="75"/>
        <v>0</v>
      </c>
      <c r="CM124" s="120">
        <f t="shared" si="75"/>
        <v>0</v>
      </c>
      <c r="CN124" s="120">
        <f t="shared" si="75"/>
        <v>0</v>
      </c>
      <c r="CO124" s="120">
        <f t="shared" si="75"/>
        <v>0</v>
      </c>
      <c r="CP124" s="120">
        <f t="shared" si="75"/>
        <v>0</v>
      </c>
      <c r="CQ124" s="120">
        <f t="shared" si="75"/>
        <v>0</v>
      </c>
      <c r="CR124" s="120">
        <f t="shared" si="75"/>
        <v>0</v>
      </c>
      <c r="CS124" s="120">
        <f t="shared" si="75"/>
        <v>0</v>
      </c>
      <c r="CT124" s="120">
        <f t="shared" si="75"/>
        <v>0</v>
      </c>
      <c r="CU124" s="120">
        <f t="shared" si="75"/>
        <v>0</v>
      </c>
      <c r="CV124" s="120">
        <f t="shared" si="75"/>
        <v>0</v>
      </c>
      <c r="CW124" s="120">
        <f t="shared" si="75"/>
        <v>0</v>
      </c>
      <c r="CX124" s="120">
        <f t="shared" si="75"/>
        <v>0</v>
      </c>
      <c r="CY124" s="120">
        <f t="shared" si="75"/>
        <v>0</v>
      </c>
      <c r="CZ124" s="120"/>
      <c r="DA124" s="115"/>
      <c r="DB124" s="114"/>
      <c r="DC124" s="115"/>
    </row>
    <row r="125" spans="1:107" ht="36" hidden="1" x14ac:dyDescent="0.35">
      <c r="A125" s="118" t="s">
        <v>281</v>
      </c>
      <c r="B125" s="95" t="s">
        <v>184</v>
      </c>
      <c r="C125" s="95"/>
      <c r="D125" s="95"/>
      <c r="E125" s="95"/>
      <c r="F125" s="109"/>
      <c r="G125" s="98">
        <f t="shared" si="73"/>
        <v>0</v>
      </c>
      <c r="H125" s="98">
        <f t="shared" si="62"/>
        <v>0</v>
      </c>
      <c r="I125" s="119">
        <f t="shared" si="74"/>
        <v>0</v>
      </c>
      <c r="J125" s="119">
        <f t="shared" si="74"/>
        <v>0</v>
      </c>
      <c r="K125" s="119">
        <f t="shared" si="74"/>
        <v>0</v>
      </c>
      <c r="L125" s="120">
        <f t="shared" si="74"/>
        <v>0</v>
      </c>
      <c r="M125" s="120">
        <f t="shared" si="74"/>
        <v>0</v>
      </c>
      <c r="N125" s="120">
        <f t="shared" si="74"/>
        <v>0</v>
      </c>
      <c r="O125" s="120">
        <f t="shared" si="74"/>
        <v>0</v>
      </c>
      <c r="P125" s="120">
        <f t="shared" si="74"/>
        <v>0</v>
      </c>
      <c r="Q125" s="120">
        <f t="shared" si="74"/>
        <v>0</v>
      </c>
      <c r="R125" s="120">
        <f t="shared" si="74"/>
        <v>0</v>
      </c>
      <c r="S125" s="120">
        <f t="shared" si="74"/>
        <v>0</v>
      </c>
      <c r="T125" s="120">
        <f t="shared" si="74"/>
        <v>0</v>
      </c>
      <c r="U125" s="120">
        <f t="shared" si="74"/>
        <v>0</v>
      </c>
      <c r="V125" s="120">
        <f t="shared" si="74"/>
        <v>0</v>
      </c>
      <c r="W125" s="120">
        <f t="shared" si="74"/>
        <v>0</v>
      </c>
      <c r="X125" s="120">
        <f t="shared" si="74"/>
        <v>0</v>
      </c>
      <c r="Y125" s="120">
        <f t="shared" si="74"/>
        <v>0</v>
      </c>
      <c r="Z125" s="120">
        <f t="shared" si="74"/>
        <v>0</v>
      </c>
      <c r="AA125" s="120">
        <f t="shared" si="74"/>
        <v>0</v>
      </c>
      <c r="AB125" s="120">
        <f t="shared" si="74"/>
        <v>0</v>
      </c>
      <c r="AC125" s="120">
        <f t="shared" si="74"/>
        <v>0</v>
      </c>
      <c r="AD125" s="120">
        <f t="shared" si="74"/>
        <v>0</v>
      </c>
      <c r="AE125" s="120">
        <f t="shared" si="74"/>
        <v>0</v>
      </c>
      <c r="AF125" s="120">
        <f t="shared" si="74"/>
        <v>0</v>
      </c>
      <c r="AG125" s="120">
        <f t="shared" si="74"/>
        <v>0</v>
      </c>
      <c r="AH125" s="120">
        <f t="shared" si="74"/>
        <v>0</v>
      </c>
      <c r="AI125" s="120">
        <f t="shared" si="74"/>
        <v>0</v>
      </c>
      <c r="AJ125" s="120">
        <f t="shared" si="74"/>
        <v>0</v>
      </c>
      <c r="AK125" s="120">
        <f t="shared" si="74"/>
        <v>0</v>
      </c>
      <c r="AL125" s="120">
        <f t="shared" si="74"/>
        <v>0</v>
      </c>
      <c r="AM125" s="120">
        <f t="shared" si="74"/>
        <v>0</v>
      </c>
      <c r="AN125" s="120">
        <f t="shared" si="74"/>
        <v>0</v>
      </c>
      <c r="AO125" s="120">
        <f t="shared" si="74"/>
        <v>0</v>
      </c>
      <c r="AP125" s="120">
        <f t="shared" si="74"/>
        <v>0</v>
      </c>
      <c r="AQ125" s="120">
        <f t="shared" si="74"/>
        <v>0</v>
      </c>
      <c r="AR125" s="120">
        <f t="shared" si="74"/>
        <v>0</v>
      </c>
      <c r="AS125" s="120">
        <f t="shared" si="74"/>
        <v>0</v>
      </c>
      <c r="AT125" s="120">
        <f t="shared" si="74"/>
        <v>0</v>
      </c>
      <c r="AU125" s="120">
        <f t="shared" si="74"/>
        <v>0</v>
      </c>
      <c r="AV125" s="120">
        <f t="shared" si="74"/>
        <v>0</v>
      </c>
      <c r="AW125" s="120">
        <f t="shared" si="74"/>
        <v>0</v>
      </c>
      <c r="AX125" s="120">
        <f t="shared" si="74"/>
        <v>0</v>
      </c>
      <c r="AY125" s="120">
        <f t="shared" si="74"/>
        <v>0</v>
      </c>
      <c r="AZ125" s="120">
        <f t="shared" si="74"/>
        <v>0</v>
      </c>
      <c r="BA125" s="120">
        <f t="shared" si="74"/>
        <v>0</v>
      </c>
      <c r="BB125" s="120">
        <f t="shared" si="74"/>
        <v>0</v>
      </c>
      <c r="BC125" s="120">
        <f t="shared" si="74"/>
        <v>0</v>
      </c>
      <c r="BD125" s="120">
        <f t="shared" si="74"/>
        <v>0</v>
      </c>
      <c r="BE125" s="120">
        <f t="shared" si="74"/>
        <v>0</v>
      </c>
      <c r="BF125" s="120">
        <f t="shared" si="74"/>
        <v>0</v>
      </c>
      <c r="BG125" s="120">
        <f t="shared" si="74"/>
        <v>0</v>
      </c>
      <c r="BH125" s="120">
        <f t="shared" si="74"/>
        <v>0</v>
      </c>
      <c r="BI125" s="120">
        <f t="shared" si="74"/>
        <v>0</v>
      </c>
      <c r="BJ125" s="120">
        <f t="shared" si="74"/>
        <v>0</v>
      </c>
      <c r="BK125" s="120">
        <f t="shared" si="74"/>
        <v>0</v>
      </c>
      <c r="BL125" s="120">
        <f t="shared" si="74"/>
        <v>0</v>
      </c>
      <c r="BM125" s="120">
        <f t="shared" si="74"/>
        <v>0</v>
      </c>
      <c r="BN125" s="120">
        <f t="shared" si="74"/>
        <v>0</v>
      </c>
      <c r="BO125" s="120">
        <f t="shared" si="74"/>
        <v>0</v>
      </c>
      <c r="BP125" s="120">
        <f t="shared" si="74"/>
        <v>0</v>
      </c>
      <c r="BQ125" s="120">
        <f t="shared" si="74"/>
        <v>0</v>
      </c>
      <c r="BR125" s="120">
        <f t="shared" si="74"/>
        <v>0</v>
      </c>
      <c r="BS125" s="120">
        <f t="shared" si="74"/>
        <v>0</v>
      </c>
      <c r="BT125" s="120">
        <f t="shared" si="74"/>
        <v>0</v>
      </c>
      <c r="BU125" s="120">
        <f t="shared" si="75"/>
        <v>0</v>
      </c>
      <c r="BV125" s="120">
        <f t="shared" si="75"/>
        <v>0</v>
      </c>
      <c r="BW125" s="120">
        <f t="shared" si="75"/>
        <v>0</v>
      </c>
      <c r="BX125" s="120">
        <f t="shared" si="75"/>
        <v>0</v>
      </c>
      <c r="BY125" s="120">
        <f t="shared" si="75"/>
        <v>0</v>
      </c>
      <c r="BZ125" s="120">
        <f t="shared" si="75"/>
        <v>0</v>
      </c>
      <c r="CA125" s="120">
        <f t="shared" si="75"/>
        <v>0</v>
      </c>
      <c r="CB125" s="120">
        <f t="shared" si="75"/>
        <v>0</v>
      </c>
      <c r="CC125" s="120">
        <f t="shared" si="75"/>
        <v>0</v>
      </c>
      <c r="CD125" s="120">
        <f t="shared" si="75"/>
        <v>0</v>
      </c>
      <c r="CE125" s="120">
        <f t="shared" si="75"/>
        <v>0</v>
      </c>
      <c r="CF125" s="120">
        <f t="shared" si="75"/>
        <v>0</v>
      </c>
      <c r="CG125" s="120">
        <f t="shared" si="75"/>
        <v>0</v>
      </c>
      <c r="CH125" s="120">
        <f t="shared" si="75"/>
        <v>0</v>
      </c>
      <c r="CI125" s="120">
        <f t="shared" si="75"/>
        <v>0</v>
      </c>
      <c r="CJ125" s="120">
        <f t="shared" si="75"/>
        <v>0</v>
      </c>
      <c r="CK125" s="120">
        <f t="shared" si="75"/>
        <v>0</v>
      </c>
      <c r="CL125" s="120">
        <f t="shared" si="75"/>
        <v>0</v>
      </c>
      <c r="CM125" s="120">
        <f t="shared" si="75"/>
        <v>0</v>
      </c>
      <c r="CN125" s="120">
        <f t="shared" si="75"/>
        <v>0</v>
      </c>
      <c r="CO125" s="120">
        <f t="shared" si="75"/>
        <v>0</v>
      </c>
      <c r="CP125" s="120">
        <f t="shared" si="75"/>
        <v>0</v>
      </c>
      <c r="CQ125" s="120">
        <f t="shared" si="75"/>
        <v>0</v>
      </c>
      <c r="CR125" s="120">
        <f t="shared" si="75"/>
        <v>0</v>
      </c>
      <c r="CS125" s="120">
        <f t="shared" si="75"/>
        <v>0</v>
      </c>
      <c r="CT125" s="120">
        <f t="shared" si="75"/>
        <v>0</v>
      </c>
      <c r="CU125" s="120">
        <f t="shared" si="75"/>
        <v>0</v>
      </c>
      <c r="CV125" s="120">
        <f t="shared" si="75"/>
        <v>0</v>
      </c>
      <c r="CW125" s="120">
        <f t="shared" si="75"/>
        <v>0</v>
      </c>
      <c r="CX125" s="120">
        <f t="shared" si="75"/>
        <v>0</v>
      </c>
      <c r="CY125" s="120">
        <f t="shared" si="75"/>
        <v>0</v>
      </c>
      <c r="CZ125" s="120"/>
      <c r="DA125" s="115"/>
      <c r="DB125" s="114"/>
      <c r="DC125" s="115"/>
    </row>
    <row r="126" spans="1:107" ht="36" hidden="1" x14ac:dyDescent="0.35">
      <c r="A126" s="118" t="s">
        <v>282</v>
      </c>
      <c r="B126" s="95" t="s">
        <v>185</v>
      </c>
      <c r="C126" s="95"/>
      <c r="D126" s="95"/>
      <c r="E126" s="95"/>
      <c r="F126" s="109"/>
      <c r="G126" s="98">
        <f t="shared" si="73"/>
        <v>0</v>
      </c>
      <c r="H126" s="98">
        <f t="shared" si="62"/>
        <v>0</v>
      </c>
      <c r="I126" s="119">
        <f t="shared" si="74"/>
        <v>0</v>
      </c>
      <c r="J126" s="119">
        <f t="shared" si="74"/>
        <v>0</v>
      </c>
      <c r="K126" s="119">
        <f t="shared" si="74"/>
        <v>0</v>
      </c>
      <c r="L126" s="120">
        <f t="shared" si="74"/>
        <v>0</v>
      </c>
      <c r="M126" s="120">
        <f t="shared" si="74"/>
        <v>0</v>
      </c>
      <c r="N126" s="120">
        <f t="shared" si="74"/>
        <v>0</v>
      </c>
      <c r="O126" s="120">
        <f t="shared" si="74"/>
        <v>0</v>
      </c>
      <c r="P126" s="120">
        <f t="shared" si="74"/>
        <v>0</v>
      </c>
      <c r="Q126" s="120">
        <f t="shared" si="74"/>
        <v>0</v>
      </c>
      <c r="R126" s="120">
        <f t="shared" si="74"/>
        <v>0</v>
      </c>
      <c r="S126" s="120">
        <f t="shared" si="74"/>
        <v>0</v>
      </c>
      <c r="T126" s="120">
        <f t="shared" si="74"/>
        <v>0</v>
      </c>
      <c r="U126" s="120">
        <f t="shared" si="74"/>
        <v>0</v>
      </c>
      <c r="V126" s="120">
        <f t="shared" si="74"/>
        <v>0</v>
      </c>
      <c r="W126" s="120">
        <f t="shared" si="74"/>
        <v>0</v>
      </c>
      <c r="X126" s="120">
        <f t="shared" si="74"/>
        <v>0</v>
      </c>
      <c r="Y126" s="120">
        <f t="shared" si="74"/>
        <v>0</v>
      </c>
      <c r="Z126" s="120">
        <f t="shared" si="74"/>
        <v>0</v>
      </c>
      <c r="AA126" s="120">
        <f t="shared" si="74"/>
        <v>0</v>
      </c>
      <c r="AB126" s="120">
        <f t="shared" si="74"/>
        <v>0</v>
      </c>
      <c r="AC126" s="120">
        <f t="shared" si="74"/>
        <v>0</v>
      </c>
      <c r="AD126" s="120">
        <f t="shared" si="74"/>
        <v>0</v>
      </c>
      <c r="AE126" s="120">
        <f t="shared" si="74"/>
        <v>0</v>
      </c>
      <c r="AF126" s="120">
        <f t="shared" si="74"/>
        <v>0</v>
      </c>
      <c r="AG126" s="120">
        <f t="shared" si="74"/>
        <v>0</v>
      </c>
      <c r="AH126" s="120">
        <f t="shared" si="74"/>
        <v>0</v>
      </c>
      <c r="AI126" s="120">
        <f t="shared" si="74"/>
        <v>0</v>
      </c>
      <c r="AJ126" s="120">
        <f t="shared" si="74"/>
        <v>0</v>
      </c>
      <c r="AK126" s="120">
        <f t="shared" si="74"/>
        <v>0</v>
      </c>
      <c r="AL126" s="120">
        <f t="shared" si="74"/>
        <v>0</v>
      </c>
      <c r="AM126" s="120">
        <f t="shared" si="74"/>
        <v>0</v>
      </c>
      <c r="AN126" s="120">
        <f t="shared" si="74"/>
        <v>0</v>
      </c>
      <c r="AO126" s="120">
        <f t="shared" si="74"/>
        <v>0</v>
      </c>
      <c r="AP126" s="120">
        <f t="shared" si="74"/>
        <v>0</v>
      </c>
      <c r="AQ126" s="120">
        <f t="shared" si="74"/>
        <v>0</v>
      </c>
      <c r="AR126" s="120">
        <f t="shared" si="74"/>
        <v>0</v>
      </c>
      <c r="AS126" s="120">
        <f t="shared" si="74"/>
        <v>0</v>
      </c>
      <c r="AT126" s="120">
        <f t="shared" si="74"/>
        <v>0</v>
      </c>
      <c r="AU126" s="120">
        <f t="shared" si="74"/>
        <v>0</v>
      </c>
      <c r="AV126" s="120">
        <f t="shared" si="74"/>
        <v>0</v>
      </c>
      <c r="AW126" s="120">
        <f t="shared" si="74"/>
        <v>0</v>
      </c>
      <c r="AX126" s="120">
        <f t="shared" si="74"/>
        <v>0</v>
      </c>
      <c r="AY126" s="120">
        <f t="shared" si="74"/>
        <v>0</v>
      </c>
      <c r="AZ126" s="120">
        <f t="shared" si="74"/>
        <v>0</v>
      </c>
      <c r="BA126" s="120">
        <f t="shared" si="74"/>
        <v>0</v>
      </c>
      <c r="BB126" s="120">
        <f t="shared" si="74"/>
        <v>0</v>
      </c>
      <c r="BC126" s="120">
        <f t="shared" si="74"/>
        <v>0</v>
      </c>
      <c r="BD126" s="120">
        <f t="shared" si="74"/>
        <v>0</v>
      </c>
      <c r="BE126" s="120">
        <f t="shared" si="74"/>
        <v>0</v>
      </c>
      <c r="BF126" s="120">
        <f t="shared" si="74"/>
        <v>0</v>
      </c>
      <c r="BG126" s="120">
        <f t="shared" si="74"/>
        <v>0</v>
      </c>
      <c r="BH126" s="120">
        <f t="shared" si="74"/>
        <v>0</v>
      </c>
      <c r="BI126" s="120">
        <f t="shared" si="74"/>
        <v>0</v>
      </c>
      <c r="BJ126" s="120">
        <f t="shared" si="74"/>
        <v>0</v>
      </c>
      <c r="BK126" s="120">
        <f t="shared" si="74"/>
        <v>0</v>
      </c>
      <c r="BL126" s="120">
        <f t="shared" si="74"/>
        <v>0</v>
      </c>
      <c r="BM126" s="120">
        <f t="shared" si="74"/>
        <v>0</v>
      </c>
      <c r="BN126" s="120">
        <f t="shared" si="74"/>
        <v>0</v>
      </c>
      <c r="BO126" s="120">
        <f t="shared" si="74"/>
        <v>0</v>
      </c>
      <c r="BP126" s="120">
        <f t="shared" si="74"/>
        <v>0</v>
      </c>
      <c r="BQ126" s="120">
        <f t="shared" si="74"/>
        <v>0</v>
      </c>
      <c r="BR126" s="120">
        <f t="shared" si="74"/>
        <v>0</v>
      </c>
      <c r="BS126" s="120">
        <f t="shared" si="74"/>
        <v>0</v>
      </c>
      <c r="BT126" s="120">
        <f t="shared" si="74"/>
        <v>0</v>
      </c>
      <c r="BU126" s="120">
        <f t="shared" si="75"/>
        <v>0</v>
      </c>
      <c r="BV126" s="120">
        <f t="shared" si="75"/>
        <v>0</v>
      </c>
      <c r="BW126" s="120">
        <f t="shared" si="75"/>
        <v>0</v>
      </c>
      <c r="BX126" s="120">
        <f t="shared" si="75"/>
        <v>0</v>
      </c>
      <c r="BY126" s="120">
        <f t="shared" si="75"/>
        <v>0</v>
      </c>
      <c r="BZ126" s="120">
        <f t="shared" si="75"/>
        <v>0</v>
      </c>
      <c r="CA126" s="120">
        <f t="shared" si="75"/>
        <v>0</v>
      </c>
      <c r="CB126" s="120">
        <f t="shared" si="75"/>
        <v>0</v>
      </c>
      <c r="CC126" s="120">
        <f t="shared" si="75"/>
        <v>0</v>
      </c>
      <c r="CD126" s="120">
        <f t="shared" si="75"/>
        <v>0</v>
      </c>
      <c r="CE126" s="120">
        <f t="shared" si="75"/>
        <v>0</v>
      </c>
      <c r="CF126" s="120">
        <f t="shared" si="75"/>
        <v>0</v>
      </c>
      <c r="CG126" s="120">
        <f t="shared" si="75"/>
        <v>0</v>
      </c>
      <c r="CH126" s="120">
        <f t="shared" si="75"/>
        <v>0</v>
      </c>
      <c r="CI126" s="120">
        <f t="shared" si="75"/>
        <v>0</v>
      </c>
      <c r="CJ126" s="120">
        <f t="shared" si="75"/>
        <v>0</v>
      </c>
      <c r="CK126" s="120">
        <f t="shared" si="75"/>
        <v>0</v>
      </c>
      <c r="CL126" s="120">
        <f t="shared" si="75"/>
        <v>0</v>
      </c>
      <c r="CM126" s="120">
        <f t="shared" si="75"/>
        <v>0</v>
      </c>
      <c r="CN126" s="120">
        <f t="shared" si="75"/>
        <v>0</v>
      </c>
      <c r="CO126" s="120">
        <f t="shared" si="75"/>
        <v>0</v>
      </c>
      <c r="CP126" s="120">
        <f t="shared" si="75"/>
        <v>0</v>
      </c>
      <c r="CQ126" s="120">
        <f t="shared" si="75"/>
        <v>0</v>
      </c>
      <c r="CR126" s="120">
        <f t="shared" si="75"/>
        <v>0</v>
      </c>
      <c r="CS126" s="120">
        <f t="shared" si="75"/>
        <v>0</v>
      </c>
      <c r="CT126" s="120">
        <f t="shared" si="75"/>
        <v>0</v>
      </c>
      <c r="CU126" s="120">
        <f t="shared" si="75"/>
        <v>0</v>
      </c>
      <c r="CV126" s="120">
        <f t="shared" si="75"/>
        <v>0</v>
      </c>
      <c r="CW126" s="120">
        <f t="shared" si="75"/>
        <v>0</v>
      </c>
      <c r="CX126" s="120">
        <f t="shared" si="75"/>
        <v>0</v>
      </c>
      <c r="CY126" s="120">
        <f t="shared" si="75"/>
        <v>0</v>
      </c>
      <c r="CZ126" s="120"/>
      <c r="DA126" s="115"/>
      <c r="DB126" s="114"/>
      <c r="DC126" s="115"/>
    </row>
    <row r="127" spans="1:107" ht="36" hidden="1" x14ac:dyDescent="0.35">
      <c r="A127" s="118" t="s">
        <v>283</v>
      </c>
      <c r="B127" s="95" t="s">
        <v>186</v>
      </c>
      <c r="C127" s="95"/>
      <c r="D127" s="95"/>
      <c r="E127" s="95"/>
      <c r="F127" s="109"/>
      <c r="G127" s="98">
        <f t="shared" si="73"/>
        <v>0</v>
      </c>
      <c r="H127" s="98">
        <f t="shared" si="62"/>
        <v>0</v>
      </c>
      <c r="I127" s="119">
        <f t="shared" si="74"/>
        <v>0</v>
      </c>
      <c r="J127" s="119">
        <f t="shared" si="74"/>
        <v>0</v>
      </c>
      <c r="K127" s="119">
        <f t="shared" si="74"/>
        <v>0</v>
      </c>
      <c r="L127" s="120">
        <f t="shared" si="74"/>
        <v>0</v>
      </c>
      <c r="M127" s="120">
        <f t="shared" si="74"/>
        <v>0</v>
      </c>
      <c r="N127" s="120">
        <f t="shared" si="74"/>
        <v>0</v>
      </c>
      <c r="O127" s="120">
        <f t="shared" si="74"/>
        <v>0</v>
      </c>
      <c r="P127" s="120">
        <f t="shared" si="74"/>
        <v>0</v>
      </c>
      <c r="Q127" s="120">
        <f t="shared" si="74"/>
        <v>0</v>
      </c>
      <c r="R127" s="120">
        <f t="shared" si="74"/>
        <v>0</v>
      </c>
      <c r="S127" s="120">
        <f t="shared" si="74"/>
        <v>0</v>
      </c>
      <c r="T127" s="120">
        <f t="shared" si="74"/>
        <v>0</v>
      </c>
      <c r="U127" s="120">
        <f t="shared" si="74"/>
        <v>0</v>
      </c>
      <c r="V127" s="120">
        <f t="shared" si="74"/>
        <v>0</v>
      </c>
      <c r="W127" s="120">
        <f t="shared" si="74"/>
        <v>0</v>
      </c>
      <c r="X127" s="120">
        <f t="shared" si="74"/>
        <v>0</v>
      </c>
      <c r="Y127" s="120">
        <f t="shared" si="74"/>
        <v>0</v>
      </c>
      <c r="Z127" s="120">
        <f t="shared" si="74"/>
        <v>0</v>
      </c>
      <c r="AA127" s="120">
        <f t="shared" si="74"/>
        <v>0</v>
      </c>
      <c r="AB127" s="120">
        <f t="shared" si="74"/>
        <v>0</v>
      </c>
      <c r="AC127" s="120">
        <f t="shared" si="74"/>
        <v>0</v>
      </c>
      <c r="AD127" s="120">
        <f t="shared" si="74"/>
        <v>0</v>
      </c>
      <c r="AE127" s="120">
        <f t="shared" si="74"/>
        <v>0</v>
      </c>
      <c r="AF127" s="120">
        <f t="shared" si="74"/>
        <v>0</v>
      </c>
      <c r="AG127" s="120">
        <f t="shared" si="74"/>
        <v>0</v>
      </c>
      <c r="AH127" s="120">
        <f t="shared" si="74"/>
        <v>0</v>
      </c>
      <c r="AI127" s="120">
        <f t="shared" si="74"/>
        <v>0</v>
      </c>
      <c r="AJ127" s="120">
        <f t="shared" si="74"/>
        <v>0</v>
      </c>
      <c r="AK127" s="120">
        <f t="shared" si="74"/>
        <v>0</v>
      </c>
      <c r="AL127" s="120">
        <f t="shared" si="74"/>
        <v>0</v>
      </c>
      <c r="AM127" s="120">
        <f t="shared" si="74"/>
        <v>0</v>
      </c>
      <c r="AN127" s="120">
        <f t="shared" si="74"/>
        <v>0</v>
      </c>
      <c r="AO127" s="120">
        <f t="shared" si="74"/>
        <v>0</v>
      </c>
      <c r="AP127" s="120">
        <f t="shared" si="74"/>
        <v>0</v>
      </c>
      <c r="AQ127" s="120">
        <f t="shared" si="74"/>
        <v>0</v>
      </c>
      <c r="AR127" s="120">
        <f t="shared" si="74"/>
        <v>0</v>
      </c>
      <c r="AS127" s="120">
        <f t="shared" si="74"/>
        <v>0</v>
      </c>
      <c r="AT127" s="120">
        <f t="shared" si="74"/>
        <v>0</v>
      </c>
      <c r="AU127" s="120">
        <f t="shared" si="74"/>
        <v>0</v>
      </c>
      <c r="AV127" s="120">
        <f t="shared" si="74"/>
        <v>0</v>
      </c>
      <c r="AW127" s="120">
        <f t="shared" si="74"/>
        <v>0</v>
      </c>
      <c r="AX127" s="120">
        <f t="shared" si="74"/>
        <v>0</v>
      </c>
      <c r="AY127" s="120">
        <f t="shared" si="74"/>
        <v>0</v>
      </c>
      <c r="AZ127" s="120">
        <f t="shared" si="74"/>
        <v>0</v>
      </c>
      <c r="BA127" s="120">
        <f t="shared" si="74"/>
        <v>0</v>
      </c>
      <c r="BB127" s="120">
        <f t="shared" si="74"/>
        <v>0</v>
      </c>
      <c r="BC127" s="120">
        <f t="shared" si="74"/>
        <v>0</v>
      </c>
      <c r="BD127" s="120">
        <f t="shared" si="74"/>
        <v>0</v>
      </c>
      <c r="BE127" s="120">
        <f t="shared" si="74"/>
        <v>0</v>
      </c>
      <c r="BF127" s="120">
        <f t="shared" si="74"/>
        <v>0</v>
      </c>
      <c r="BG127" s="120">
        <f t="shared" si="74"/>
        <v>0</v>
      </c>
      <c r="BH127" s="120">
        <f t="shared" si="74"/>
        <v>0</v>
      </c>
      <c r="BI127" s="120">
        <f t="shared" si="74"/>
        <v>0</v>
      </c>
      <c r="BJ127" s="120">
        <f t="shared" si="74"/>
        <v>0</v>
      </c>
      <c r="BK127" s="120">
        <f t="shared" si="74"/>
        <v>0</v>
      </c>
      <c r="BL127" s="120">
        <f t="shared" si="74"/>
        <v>0</v>
      </c>
      <c r="BM127" s="120">
        <f t="shared" si="74"/>
        <v>0</v>
      </c>
      <c r="BN127" s="120">
        <f t="shared" si="74"/>
        <v>0</v>
      </c>
      <c r="BO127" s="120">
        <f t="shared" si="74"/>
        <v>0</v>
      </c>
      <c r="BP127" s="120">
        <f t="shared" si="74"/>
        <v>0</v>
      </c>
      <c r="BQ127" s="120">
        <f t="shared" si="74"/>
        <v>0</v>
      </c>
      <c r="BR127" s="120">
        <f t="shared" si="74"/>
        <v>0</v>
      </c>
      <c r="BS127" s="120">
        <f t="shared" si="74"/>
        <v>0</v>
      </c>
      <c r="BT127" s="120">
        <f t="shared" ref="BT127:BU130" si="76">BT$69*BT26</f>
        <v>0</v>
      </c>
      <c r="BU127" s="120">
        <f t="shared" si="76"/>
        <v>0</v>
      </c>
      <c r="BV127" s="120">
        <f t="shared" si="75"/>
        <v>0</v>
      </c>
      <c r="BW127" s="120">
        <f t="shared" si="75"/>
        <v>0</v>
      </c>
      <c r="BX127" s="120">
        <f t="shared" si="75"/>
        <v>0</v>
      </c>
      <c r="BY127" s="120">
        <f t="shared" si="75"/>
        <v>0</v>
      </c>
      <c r="BZ127" s="120">
        <f t="shared" si="75"/>
        <v>0</v>
      </c>
      <c r="CA127" s="120">
        <f t="shared" si="75"/>
        <v>0</v>
      </c>
      <c r="CB127" s="120">
        <f t="shared" si="75"/>
        <v>0</v>
      </c>
      <c r="CC127" s="120">
        <f t="shared" si="75"/>
        <v>0</v>
      </c>
      <c r="CD127" s="120">
        <f t="shared" si="75"/>
        <v>0</v>
      </c>
      <c r="CE127" s="120">
        <f t="shared" si="75"/>
        <v>0</v>
      </c>
      <c r="CF127" s="120">
        <f t="shared" si="75"/>
        <v>0</v>
      </c>
      <c r="CG127" s="120">
        <f t="shared" si="75"/>
        <v>0</v>
      </c>
      <c r="CH127" s="120">
        <f t="shared" si="75"/>
        <v>0</v>
      </c>
      <c r="CI127" s="120">
        <f t="shared" si="75"/>
        <v>0</v>
      </c>
      <c r="CJ127" s="120">
        <f t="shared" si="75"/>
        <v>0</v>
      </c>
      <c r="CK127" s="120">
        <f t="shared" si="75"/>
        <v>0</v>
      </c>
      <c r="CL127" s="120">
        <f t="shared" si="75"/>
        <v>0</v>
      </c>
      <c r="CM127" s="120">
        <f t="shared" si="75"/>
        <v>0</v>
      </c>
      <c r="CN127" s="120">
        <f t="shared" si="75"/>
        <v>0</v>
      </c>
      <c r="CO127" s="120">
        <f t="shared" si="75"/>
        <v>0</v>
      </c>
      <c r="CP127" s="120">
        <f t="shared" si="75"/>
        <v>0</v>
      </c>
      <c r="CQ127" s="120">
        <f t="shared" si="75"/>
        <v>0</v>
      </c>
      <c r="CR127" s="120">
        <f t="shared" si="75"/>
        <v>0</v>
      </c>
      <c r="CS127" s="120">
        <f t="shared" si="75"/>
        <v>0</v>
      </c>
      <c r="CT127" s="120">
        <f t="shared" si="75"/>
        <v>0</v>
      </c>
      <c r="CU127" s="120">
        <f t="shared" si="75"/>
        <v>0</v>
      </c>
      <c r="CV127" s="120">
        <f t="shared" si="75"/>
        <v>0</v>
      </c>
      <c r="CW127" s="120">
        <f t="shared" si="75"/>
        <v>0</v>
      </c>
      <c r="CX127" s="120">
        <f t="shared" si="75"/>
        <v>0</v>
      </c>
      <c r="CY127" s="120">
        <f t="shared" si="75"/>
        <v>0</v>
      </c>
      <c r="CZ127" s="120"/>
      <c r="DA127" s="115"/>
      <c r="DB127" s="114"/>
      <c r="DC127" s="115"/>
    </row>
    <row r="128" spans="1:107" ht="54" hidden="1" x14ac:dyDescent="0.35">
      <c r="A128" s="118" t="s">
        <v>284</v>
      </c>
      <c r="B128" s="109" t="s">
        <v>187</v>
      </c>
      <c r="C128" s="109"/>
      <c r="D128" s="109"/>
      <c r="E128" s="109"/>
      <c r="F128" s="109"/>
      <c r="G128" s="98">
        <f t="shared" si="73"/>
        <v>0</v>
      </c>
      <c r="H128" s="98">
        <f t="shared" si="62"/>
        <v>0</v>
      </c>
      <c r="I128" s="119">
        <f t="shared" ref="I128:BT131" si="77">I$69*I27</f>
        <v>0</v>
      </c>
      <c r="J128" s="119">
        <f t="shared" si="77"/>
        <v>0</v>
      </c>
      <c r="K128" s="119">
        <f t="shared" si="77"/>
        <v>0</v>
      </c>
      <c r="L128" s="120">
        <f t="shared" si="77"/>
        <v>0</v>
      </c>
      <c r="M128" s="120">
        <f t="shared" si="77"/>
        <v>0</v>
      </c>
      <c r="N128" s="120">
        <f t="shared" si="77"/>
        <v>0</v>
      </c>
      <c r="O128" s="120">
        <f t="shared" si="77"/>
        <v>0</v>
      </c>
      <c r="P128" s="120">
        <f t="shared" si="77"/>
        <v>0</v>
      </c>
      <c r="Q128" s="120">
        <f t="shared" si="77"/>
        <v>0</v>
      </c>
      <c r="R128" s="120">
        <f t="shared" si="77"/>
        <v>0</v>
      </c>
      <c r="S128" s="120">
        <f t="shared" si="77"/>
        <v>0</v>
      </c>
      <c r="T128" s="120">
        <f t="shared" si="77"/>
        <v>0</v>
      </c>
      <c r="U128" s="120">
        <f t="shared" si="77"/>
        <v>0</v>
      </c>
      <c r="V128" s="120">
        <f t="shared" si="77"/>
        <v>0</v>
      </c>
      <c r="W128" s="120">
        <f t="shared" si="77"/>
        <v>0</v>
      </c>
      <c r="X128" s="120">
        <f t="shared" si="77"/>
        <v>0</v>
      </c>
      <c r="Y128" s="120">
        <f t="shared" si="77"/>
        <v>0</v>
      </c>
      <c r="Z128" s="120">
        <f t="shared" si="77"/>
        <v>0</v>
      </c>
      <c r="AA128" s="120">
        <f t="shared" si="77"/>
        <v>0</v>
      </c>
      <c r="AB128" s="120">
        <f t="shared" si="77"/>
        <v>0</v>
      </c>
      <c r="AC128" s="120">
        <f t="shared" si="77"/>
        <v>0</v>
      </c>
      <c r="AD128" s="120">
        <f t="shared" si="77"/>
        <v>0</v>
      </c>
      <c r="AE128" s="120">
        <f t="shared" si="77"/>
        <v>0</v>
      </c>
      <c r="AF128" s="120">
        <f t="shared" si="77"/>
        <v>0</v>
      </c>
      <c r="AG128" s="120">
        <f t="shared" si="77"/>
        <v>0</v>
      </c>
      <c r="AH128" s="120">
        <f t="shared" si="77"/>
        <v>0</v>
      </c>
      <c r="AI128" s="120">
        <f t="shared" si="77"/>
        <v>0</v>
      </c>
      <c r="AJ128" s="120">
        <f t="shared" si="77"/>
        <v>0</v>
      </c>
      <c r="AK128" s="120">
        <f t="shared" si="77"/>
        <v>0</v>
      </c>
      <c r="AL128" s="120">
        <f t="shared" si="77"/>
        <v>0</v>
      </c>
      <c r="AM128" s="120">
        <f t="shared" si="77"/>
        <v>0</v>
      </c>
      <c r="AN128" s="120">
        <f t="shared" si="77"/>
        <v>0</v>
      </c>
      <c r="AO128" s="120">
        <f t="shared" si="77"/>
        <v>0</v>
      </c>
      <c r="AP128" s="120">
        <f t="shared" si="77"/>
        <v>0</v>
      </c>
      <c r="AQ128" s="120">
        <f t="shared" si="77"/>
        <v>0</v>
      </c>
      <c r="AR128" s="120">
        <f t="shared" si="77"/>
        <v>0</v>
      </c>
      <c r="AS128" s="120">
        <f t="shared" si="77"/>
        <v>0</v>
      </c>
      <c r="AT128" s="120">
        <f t="shared" si="77"/>
        <v>0</v>
      </c>
      <c r="AU128" s="120">
        <f t="shared" si="77"/>
        <v>0</v>
      </c>
      <c r="AV128" s="120">
        <f t="shared" si="77"/>
        <v>0</v>
      </c>
      <c r="AW128" s="120">
        <f t="shared" si="77"/>
        <v>0</v>
      </c>
      <c r="AX128" s="120">
        <f t="shared" si="77"/>
        <v>0</v>
      </c>
      <c r="AY128" s="120">
        <f t="shared" si="77"/>
        <v>0</v>
      </c>
      <c r="AZ128" s="120">
        <f t="shared" si="77"/>
        <v>0</v>
      </c>
      <c r="BA128" s="120">
        <f t="shared" si="77"/>
        <v>0</v>
      </c>
      <c r="BB128" s="120">
        <f t="shared" si="77"/>
        <v>0</v>
      </c>
      <c r="BC128" s="120">
        <f t="shared" si="77"/>
        <v>0</v>
      </c>
      <c r="BD128" s="120">
        <f t="shared" si="77"/>
        <v>0</v>
      </c>
      <c r="BE128" s="120">
        <f t="shared" si="77"/>
        <v>0</v>
      </c>
      <c r="BF128" s="120">
        <f t="shared" si="77"/>
        <v>0</v>
      </c>
      <c r="BG128" s="120">
        <f t="shared" si="77"/>
        <v>0</v>
      </c>
      <c r="BH128" s="120">
        <f t="shared" si="77"/>
        <v>0</v>
      </c>
      <c r="BI128" s="120">
        <f t="shared" si="77"/>
        <v>0</v>
      </c>
      <c r="BJ128" s="120">
        <f t="shared" si="77"/>
        <v>0</v>
      </c>
      <c r="BK128" s="120">
        <f t="shared" si="77"/>
        <v>0</v>
      </c>
      <c r="BL128" s="120">
        <f t="shared" si="77"/>
        <v>0</v>
      </c>
      <c r="BM128" s="120">
        <f t="shared" si="77"/>
        <v>0</v>
      </c>
      <c r="BN128" s="120">
        <f t="shared" si="77"/>
        <v>0</v>
      </c>
      <c r="BO128" s="120">
        <f t="shared" si="77"/>
        <v>0</v>
      </c>
      <c r="BP128" s="120">
        <f t="shared" si="77"/>
        <v>0</v>
      </c>
      <c r="BQ128" s="120">
        <f t="shared" si="77"/>
        <v>0</v>
      </c>
      <c r="BR128" s="120">
        <f t="shared" si="77"/>
        <v>0</v>
      </c>
      <c r="BS128" s="120">
        <f t="shared" si="77"/>
        <v>0</v>
      </c>
      <c r="BT128" s="120">
        <f t="shared" si="77"/>
        <v>0</v>
      </c>
      <c r="BU128" s="120">
        <f t="shared" si="76"/>
        <v>0</v>
      </c>
      <c r="BV128" s="120">
        <f t="shared" si="75"/>
        <v>0</v>
      </c>
      <c r="BW128" s="120">
        <f t="shared" si="75"/>
        <v>0</v>
      </c>
      <c r="BX128" s="120">
        <f t="shared" si="75"/>
        <v>0</v>
      </c>
      <c r="BY128" s="120">
        <f t="shared" si="75"/>
        <v>0</v>
      </c>
      <c r="BZ128" s="120">
        <f t="shared" si="75"/>
        <v>0</v>
      </c>
      <c r="CA128" s="120">
        <f t="shared" si="75"/>
        <v>0</v>
      </c>
      <c r="CB128" s="120">
        <f t="shared" si="75"/>
        <v>0</v>
      </c>
      <c r="CC128" s="120">
        <f t="shared" si="75"/>
        <v>0</v>
      </c>
      <c r="CD128" s="120">
        <f t="shared" si="75"/>
        <v>0</v>
      </c>
      <c r="CE128" s="120">
        <f t="shared" si="75"/>
        <v>0</v>
      </c>
      <c r="CF128" s="120">
        <f t="shared" si="75"/>
        <v>0</v>
      </c>
      <c r="CG128" s="120">
        <f t="shared" si="75"/>
        <v>0</v>
      </c>
      <c r="CH128" s="120">
        <f t="shared" si="75"/>
        <v>0</v>
      </c>
      <c r="CI128" s="120">
        <f t="shared" si="75"/>
        <v>0</v>
      </c>
      <c r="CJ128" s="120">
        <f t="shared" si="75"/>
        <v>0</v>
      </c>
      <c r="CK128" s="120">
        <f t="shared" si="75"/>
        <v>0</v>
      </c>
      <c r="CL128" s="120">
        <f t="shared" si="75"/>
        <v>0</v>
      </c>
      <c r="CM128" s="120">
        <f t="shared" si="75"/>
        <v>0</v>
      </c>
      <c r="CN128" s="120">
        <f t="shared" si="75"/>
        <v>0</v>
      </c>
      <c r="CO128" s="120">
        <f t="shared" si="75"/>
        <v>0</v>
      </c>
      <c r="CP128" s="120">
        <f t="shared" si="75"/>
        <v>0</v>
      </c>
      <c r="CQ128" s="120">
        <f t="shared" si="75"/>
        <v>0</v>
      </c>
      <c r="CR128" s="120">
        <f t="shared" si="75"/>
        <v>0</v>
      </c>
      <c r="CS128" s="120">
        <f t="shared" si="75"/>
        <v>0</v>
      </c>
      <c r="CT128" s="120">
        <f t="shared" si="75"/>
        <v>0</v>
      </c>
      <c r="CU128" s="120">
        <f t="shared" si="75"/>
        <v>0</v>
      </c>
      <c r="CV128" s="120">
        <f t="shared" si="75"/>
        <v>0</v>
      </c>
      <c r="CW128" s="120">
        <f t="shared" si="75"/>
        <v>0</v>
      </c>
      <c r="CX128" s="120">
        <f t="shared" si="75"/>
        <v>0</v>
      </c>
      <c r="CY128" s="120">
        <f t="shared" si="75"/>
        <v>0</v>
      </c>
      <c r="CZ128" s="120"/>
      <c r="DA128" s="115"/>
      <c r="DB128" s="114"/>
      <c r="DC128" s="115"/>
    </row>
    <row r="129" spans="1:107" ht="18" hidden="1" x14ac:dyDescent="0.35">
      <c r="A129" s="14" t="s">
        <v>188</v>
      </c>
      <c r="B129" s="109" t="s">
        <v>189</v>
      </c>
      <c r="C129" s="109"/>
      <c r="D129" s="109"/>
      <c r="E129" s="109"/>
      <c r="F129" s="15"/>
      <c r="G129" s="98">
        <f t="shared" si="73"/>
        <v>4600.6018617948703</v>
      </c>
      <c r="H129" s="98">
        <f t="shared" si="62"/>
        <v>55207.222341538443</v>
      </c>
      <c r="I129" s="32">
        <f t="shared" si="77"/>
        <v>68.536050000000003</v>
      </c>
      <c r="J129" s="32">
        <f t="shared" si="77"/>
        <v>111.94455000000001</v>
      </c>
      <c r="K129" s="32">
        <f t="shared" si="77"/>
        <v>80.290000000000006</v>
      </c>
      <c r="L129" s="38">
        <f t="shared" si="77"/>
        <v>77.058800000000005</v>
      </c>
      <c r="M129" s="38">
        <f t="shared" si="77"/>
        <v>147.49540000000002</v>
      </c>
      <c r="N129" s="38">
        <f t="shared" si="77"/>
        <v>158.0445</v>
      </c>
      <c r="O129" s="38">
        <f t="shared" si="77"/>
        <v>135.50751</v>
      </c>
      <c r="P129" s="38">
        <f t="shared" si="77"/>
        <v>110.76500000000001</v>
      </c>
      <c r="Q129" s="38">
        <f t="shared" si="77"/>
        <v>128.3092</v>
      </c>
      <c r="R129" s="38">
        <f t="shared" si="77"/>
        <v>83.328310000000002</v>
      </c>
      <c r="S129" s="38">
        <f t="shared" si="77"/>
        <v>44.870400000000004</v>
      </c>
      <c r="T129" s="38">
        <f t="shared" si="77"/>
        <v>69.825959999999995</v>
      </c>
      <c r="U129" s="38">
        <f t="shared" si="77"/>
        <v>82.531200000000013</v>
      </c>
      <c r="V129" s="38">
        <f t="shared" si="77"/>
        <v>47.437799999999996</v>
      </c>
      <c r="W129" s="38">
        <f t="shared" si="77"/>
        <v>80.738599999999991</v>
      </c>
      <c r="X129" s="38">
        <f t="shared" si="77"/>
        <v>81.06035</v>
      </c>
      <c r="Y129" s="38">
        <f t="shared" si="77"/>
        <v>85.2</v>
      </c>
      <c r="Z129" s="38">
        <f t="shared" si="77"/>
        <v>105.76960000000001</v>
      </c>
      <c r="AA129" s="38">
        <f t="shared" si="77"/>
        <v>72.177599999999998</v>
      </c>
      <c r="AB129" s="38">
        <f t="shared" si="77"/>
        <v>115.76880000000001</v>
      </c>
      <c r="AC129" s="38">
        <f t="shared" si="77"/>
        <v>115.96409999999999</v>
      </c>
      <c r="AD129" s="38">
        <f t="shared" si="77"/>
        <v>90.833400000000012</v>
      </c>
      <c r="AE129" s="38">
        <f t="shared" si="77"/>
        <v>122.15238000000001</v>
      </c>
      <c r="AF129" s="38">
        <f t="shared" si="77"/>
        <v>86.926000000000002</v>
      </c>
      <c r="AG129" s="38">
        <f t="shared" si="77"/>
        <v>45.903879999999994</v>
      </c>
      <c r="AH129" s="38">
        <f t="shared" si="77"/>
        <v>57.654999999999994</v>
      </c>
      <c r="AI129" s="38">
        <f t="shared" si="77"/>
        <v>0</v>
      </c>
      <c r="AJ129" s="38">
        <f t="shared" si="77"/>
        <v>0</v>
      </c>
      <c r="AK129" s="38">
        <f t="shared" si="77"/>
        <v>0</v>
      </c>
      <c r="AL129" s="38">
        <f t="shared" si="77"/>
        <v>0</v>
      </c>
      <c r="AM129" s="38">
        <f t="shared" si="77"/>
        <v>0</v>
      </c>
      <c r="AN129" s="38">
        <f t="shared" si="77"/>
        <v>17.4817</v>
      </c>
      <c r="AO129" s="38">
        <f t="shared" si="77"/>
        <v>10.85979</v>
      </c>
      <c r="AP129" s="38">
        <f t="shared" si="77"/>
        <v>92.892449999999997</v>
      </c>
      <c r="AQ129" s="38">
        <f t="shared" si="77"/>
        <v>77.004000000000005</v>
      </c>
      <c r="AR129" s="38">
        <f t="shared" si="77"/>
        <v>0</v>
      </c>
      <c r="AS129" s="38">
        <f t="shared" si="77"/>
        <v>0</v>
      </c>
      <c r="AT129" s="38">
        <f t="shared" si="77"/>
        <v>45.406199999999998</v>
      </c>
      <c r="AU129" s="38">
        <f t="shared" si="77"/>
        <v>0</v>
      </c>
      <c r="AV129" s="38">
        <f t="shared" si="77"/>
        <v>0</v>
      </c>
      <c r="AW129" s="38">
        <f t="shared" si="77"/>
        <v>0</v>
      </c>
      <c r="AX129" s="38">
        <f t="shared" si="77"/>
        <v>0</v>
      </c>
      <c r="AY129" s="38">
        <f t="shared" si="77"/>
        <v>32.391500000000001</v>
      </c>
      <c r="AZ129" s="38">
        <f t="shared" si="77"/>
        <v>28.339499999999997</v>
      </c>
      <c r="BA129" s="38">
        <f t="shared" si="77"/>
        <v>23.044871794871796</v>
      </c>
      <c r="BB129" s="38">
        <f t="shared" si="77"/>
        <v>121.16752000000001</v>
      </c>
      <c r="BC129" s="38">
        <f t="shared" si="77"/>
        <v>77.241240000000005</v>
      </c>
      <c r="BD129" s="38">
        <f t="shared" si="77"/>
        <v>2.8740800000000002</v>
      </c>
      <c r="BE129" s="38">
        <f t="shared" si="77"/>
        <v>114.75250000000001</v>
      </c>
      <c r="BF129" s="38">
        <f t="shared" si="77"/>
        <v>0</v>
      </c>
      <c r="BG129" s="38">
        <f t="shared" si="77"/>
        <v>145.45362</v>
      </c>
      <c r="BH129" s="38">
        <f t="shared" si="77"/>
        <v>42.612000000000002</v>
      </c>
      <c r="BI129" s="38">
        <f t="shared" si="77"/>
        <v>2.8803000000000001</v>
      </c>
      <c r="BJ129" s="38">
        <f t="shared" si="77"/>
        <v>0</v>
      </c>
      <c r="BK129" s="38">
        <f t="shared" si="77"/>
        <v>23.872139999999998</v>
      </c>
      <c r="BL129" s="38">
        <f t="shared" si="77"/>
        <v>0</v>
      </c>
      <c r="BM129" s="38">
        <f t="shared" si="77"/>
        <v>68.149079999999998</v>
      </c>
      <c r="BN129" s="38">
        <f t="shared" si="77"/>
        <v>0</v>
      </c>
      <c r="BO129" s="38">
        <f t="shared" si="77"/>
        <v>71.522329999999997</v>
      </c>
      <c r="BP129" s="38">
        <f t="shared" si="77"/>
        <v>26.80818</v>
      </c>
      <c r="BQ129" s="38">
        <f t="shared" si="77"/>
        <v>58.983339999999998</v>
      </c>
      <c r="BR129" s="38">
        <f t="shared" si="77"/>
        <v>87.599299999999999</v>
      </c>
      <c r="BS129" s="38">
        <f t="shared" si="77"/>
        <v>60.325199999999995</v>
      </c>
      <c r="BT129" s="38">
        <f t="shared" si="77"/>
        <v>0</v>
      </c>
      <c r="BU129" s="38">
        <f t="shared" si="76"/>
        <v>0</v>
      </c>
      <c r="BV129" s="38">
        <f t="shared" si="75"/>
        <v>0</v>
      </c>
      <c r="BW129" s="38">
        <f t="shared" si="75"/>
        <v>2.9071599999999997</v>
      </c>
      <c r="BX129" s="38">
        <f t="shared" si="75"/>
        <v>33.003099999999996</v>
      </c>
      <c r="BY129" s="38">
        <f t="shared" si="75"/>
        <v>68.927499999999995</v>
      </c>
      <c r="BZ129" s="38">
        <f t="shared" si="75"/>
        <v>72.843999999999994</v>
      </c>
      <c r="CA129" s="38">
        <f t="shared" si="75"/>
        <v>95.912999999999997</v>
      </c>
      <c r="CB129" s="38">
        <f t="shared" si="75"/>
        <v>2.8896000000000002</v>
      </c>
      <c r="CC129" s="38">
        <f t="shared" si="75"/>
        <v>69.195610000000002</v>
      </c>
      <c r="CD129" s="38">
        <f t="shared" si="75"/>
        <v>76.611959999999996</v>
      </c>
      <c r="CE129" s="38">
        <f t="shared" si="75"/>
        <v>23.761999999999997</v>
      </c>
      <c r="CF129" s="38">
        <f t="shared" si="75"/>
        <v>23.495999999999999</v>
      </c>
      <c r="CG129" s="38">
        <f t="shared" si="75"/>
        <v>22.610400000000002</v>
      </c>
      <c r="CH129" s="38">
        <f t="shared" si="75"/>
        <v>22.107799999999997</v>
      </c>
      <c r="CI129" s="38">
        <f t="shared" si="75"/>
        <v>21.982399999999998</v>
      </c>
      <c r="CJ129" s="38">
        <f t="shared" si="75"/>
        <v>0</v>
      </c>
      <c r="CK129" s="38">
        <f t="shared" si="75"/>
        <v>166.8212</v>
      </c>
      <c r="CL129" s="38">
        <f t="shared" si="75"/>
        <v>64.495999999999995</v>
      </c>
      <c r="CM129" s="38">
        <f t="shared" si="75"/>
        <v>64.590400000000002</v>
      </c>
      <c r="CN129" s="38">
        <f t="shared" si="75"/>
        <v>0</v>
      </c>
      <c r="CO129" s="38">
        <f t="shared" si="75"/>
        <v>0</v>
      </c>
      <c r="CP129" s="38">
        <f t="shared" si="75"/>
        <v>0</v>
      </c>
      <c r="CQ129" s="38">
        <f t="shared" si="75"/>
        <v>77.407200000000003</v>
      </c>
      <c r="CR129" s="38">
        <f t="shared" si="75"/>
        <v>53.281299999999995</v>
      </c>
      <c r="CS129" s="38">
        <f t="shared" si="75"/>
        <v>0</v>
      </c>
      <c r="CT129" s="38">
        <f t="shared" si="75"/>
        <v>0</v>
      </c>
      <c r="CU129" s="38">
        <f t="shared" si="75"/>
        <v>0</v>
      </c>
      <c r="CV129" s="38">
        <f t="shared" si="75"/>
        <v>0</v>
      </c>
      <c r="CW129" s="38">
        <f t="shared" si="75"/>
        <v>0</v>
      </c>
      <c r="CX129" s="38">
        <f t="shared" si="75"/>
        <v>0</v>
      </c>
      <c r="CY129" s="38">
        <f t="shared" si="75"/>
        <v>0</v>
      </c>
      <c r="CZ129" s="38"/>
      <c r="DA129" s="214"/>
      <c r="DB129" s="114"/>
      <c r="DC129" s="214"/>
    </row>
    <row r="130" spans="1:107" ht="18" hidden="1" x14ac:dyDescent="0.35">
      <c r="A130" s="14" t="s">
        <v>190</v>
      </c>
      <c r="B130" s="109" t="s">
        <v>191</v>
      </c>
      <c r="C130" s="109"/>
      <c r="D130" s="109"/>
      <c r="E130" s="109"/>
      <c r="F130" s="15"/>
      <c r="G130" s="98">
        <f t="shared" si="73"/>
        <v>366.13658111111096</v>
      </c>
      <c r="H130" s="98">
        <f t="shared" si="62"/>
        <v>4393.6389733333317</v>
      </c>
      <c r="I130" s="32">
        <f t="shared" si="77"/>
        <v>2.0768499999999999</v>
      </c>
      <c r="J130" s="32">
        <f t="shared" si="77"/>
        <v>7.4629700000000003</v>
      </c>
      <c r="K130" s="32">
        <f t="shared" si="77"/>
        <v>3.2115999999999998</v>
      </c>
      <c r="L130" s="38">
        <f t="shared" si="77"/>
        <v>2.7521</v>
      </c>
      <c r="M130" s="38">
        <f t="shared" si="77"/>
        <v>4.3381000000000007</v>
      </c>
      <c r="N130" s="38">
        <f t="shared" si="77"/>
        <v>5.8535000000000004</v>
      </c>
      <c r="O130" s="38">
        <f t="shared" si="77"/>
        <v>4.3712100000000005</v>
      </c>
      <c r="P130" s="38">
        <f t="shared" si="77"/>
        <v>4.4306000000000001</v>
      </c>
      <c r="Q130" s="38">
        <f t="shared" si="77"/>
        <v>3.7738</v>
      </c>
      <c r="R130" s="38">
        <f t="shared" si="77"/>
        <v>2.6880100000000002</v>
      </c>
      <c r="S130" s="38">
        <f t="shared" si="77"/>
        <v>2.8044000000000002</v>
      </c>
      <c r="T130" s="38">
        <f t="shared" si="77"/>
        <v>1.9396099999999998</v>
      </c>
      <c r="U130" s="38">
        <f t="shared" si="77"/>
        <v>3.4388000000000001</v>
      </c>
      <c r="V130" s="38">
        <f t="shared" si="77"/>
        <v>0.79063000000000005</v>
      </c>
      <c r="W130" s="38">
        <f t="shared" si="77"/>
        <v>4.2493999999999996</v>
      </c>
      <c r="X130" s="38">
        <f t="shared" si="77"/>
        <v>2.6148500000000001</v>
      </c>
      <c r="Y130" s="38">
        <f t="shared" si="77"/>
        <v>4.26</v>
      </c>
      <c r="Z130" s="38">
        <f t="shared" si="77"/>
        <v>3.3053000000000003</v>
      </c>
      <c r="AA130" s="38">
        <f t="shared" si="77"/>
        <v>6.0148000000000001</v>
      </c>
      <c r="AB130" s="38">
        <f t="shared" si="77"/>
        <v>8.2692000000000014</v>
      </c>
      <c r="AC130" s="38">
        <f t="shared" si="77"/>
        <v>7.7309399999999995</v>
      </c>
      <c r="AD130" s="38">
        <f t="shared" si="77"/>
        <v>6.4881000000000002</v>
      </c>
      <c r="AE130" s="38">
        <f t="shared" si="77"/>
        <v>8.7251700000000003</v>
      </c>
      <c r="AF130" s="38">
        <f t="shared" si="77"/>
        <v>6.2090000000000005</v>
      </c>
      <c r="AG130" s="38">
        <f t="shared" si="77"/>
        <v>4.1730799999999997</v>
      </c>
      <c r="AH130" s="38">
        <f t="shared" si="77"/>
        <v>4.4350000000000005</v>
      </c>
      <c r="AI130" s="38">
        <f t="shared" si="77"/>
        <v>0.34110000000000001</v>
      </c>
      <c r="AJ130" s="38">
        <f t="shared" si="77"/>
        <v>0.16950000000000001</v>
      </c>
      <c r="AK130" s="38">
        <f t="shared" si="77"/>
        <v>0.28698000000000001</v>
      </c>
      <c r="AL130" s="38">
        <f t="shared" si="77"/>
        <v>0.21490000000000001</v>
      </c>
      <c r="AM130" s="38">
        <f t="shared" si="77"/>
        <v>3.24213</v>
      </c>
      <c r="AN130" s="38">
        <f t="shared" si="77"/>
        <v>3.49634</v>
      </c>
      <c r="AO130" s="38">
        <f t="shared" si="77"/>
        <v>3.6199300000000001</v>
      </c>
      <c r="AP130" s="38">
        <f t="shared" si="77"/>
        <v>4.4234499999999999</v>
      </c>
      <c r="AQ130" s="38">
        <f t="shared" si="77"/>
        <v>3.2084999999999999</v>
      </c>
      <c r="AR130" s="38">
        <f t="shared" si="77"/>
        <v>0.24260000000000001</v>
      </c>
      <c r="AS130" s="38">
        <f t="shared" si="77"/>
        <v>0.73939999999999995</v>
      </c>
      <c r="AT130" s="38">
        <f t="shared" si="77"/>
        <v>2.1621999999999999</v>
      </c>
      <c r="AU130" s="38">
        <f t="shared" si="77"/>
        <v>0.371</v>
      </c>
      <c r="AV130" s="38">
        <f t="shared" si="77"/>
        <v>0.25569999999999998</v>
      </c>
      <c r="AW130" s="38">
        <f t="shared" si="77"/>
        <v>0.14930000000000002</v>
      </c>
      <c r="AX130" s="38">
        <f t="shared" si="77"/>
        <v>0.83120000000000005</v>
      </c>
      <c r="AY130" s="38">
        <f t="shared" si="77"/>
        <v>6.4782999999999999</v>
      </c>
      <c r="AZ130" s="38">
        <f t="shared" si="77"/>
        <v>5.6678999999999995</v>
      </c>
      <c r="BA130" s="38">
        <f t="shared" si="77"/>
        <v>6.4710000000000001</v>
      </c>
      <c r="BB130" s="38">
        <f t="shared" si="77"/>
        <v>15.145940000000001</v>
      </c>
      <c r="BC130" s="38">
        <f t="shared" si="77"/>
        <v>8.5823600000000013</v>
      </c>
      <c r="BD130" s="38">
        <f t="shared" si="77"/>
        <v>2.8740800000000002</v>
      </c>
      <c r="BE130" s="38">
        <f t="shared" si="77"/>
        <v>13.770300000000001</v>
      </c>
      <c r="BF130" s="38">
        <f t="shared" si="77"/>
        <v>0</v>
      </c>
      <c r="BG130" s="38">
        <f t="shared" si="77"/>
        <v>16.783110000000001</v>
      </c>
      <c r="BH130" s="38">
        <f t="shared" si="77"/>
        <v>3.0350427350427349</v>
      </c>
      <c r="BI130" s="38">
        <f t="shared" si="77"/>
        <v>2.8803000000000001</v>
      </c>
      <c r="BJ130" s="38">
        <f t="shared" si="77"/>
        <v>0</v>
      </c>
      <c r="BK130" s="38">
        <f t="shared" si="77"/>
        <v>1.8892165242165244</v>
      </c>
      <c r="BL130" s="38">
        <f t="shared" si="77"/>
        <v>0</v>
      </c>
      <c r="BM130" s="38">
        <f t="shared" si="77"/>
        <v>7.57212</v>
      </c>
      <c r="BN130" s="38">
        <f t="shared" si="77"/>
        <v>0</v>
      </c>
      <c r="BO130" s="38">
        <f t="shared" si="77"/>
        <v>6.6532400000000003</v>
      </c>
      <c r="BP130" s="38">
        <f t="shared" si="77"/>
        <v>2.5943399999999999</v>
      </c>
      <c r="BQ130" s="38">
        <f t="shared" si="77"/>
        <v>6.8057700000000008</v>
      </c>
      <c r="BR130" s="38">
        <f t="shared" si="77"/>
        <v>10.3058</v>
      </c>
      <c r="BS130" s="38">
        <f t="shared" si="77"/>
        <v>6.9605999999999995</v>
      </c>
      <c r="BT130" s="38">
        <f t="shared" si="77"/>
        <v>0</v>
      </c>
      <c r="BU130" s="38">
        <f t="shared" si="76"/>
        <v>0</v>
      </c>
      <c r="BV130" s="38">
        <f t="shared" si="75"/>
        <v>0</v>
      </c>
      <c r="BW130" s="38">
        <f t="shared" si="75"/>
        <v>2.9071599999999997</v>
      </c>
      <c r="BX130" s="38">
        <f t="shared" si="75"/>
        <v>1.8081908831908831</v>
      </c>
      <c r="BY130" s="38">
        <f t="shared" si="75"/>
        <v>5.5141999999999998</v>
      </c>
      <c r="BZ130" s="38">
        <f t="shared" si="75"/>
        <v>7.2843999999999998</v>
      </c>
      <c r="CA130" s="38">
        <f t="shared" si="75"/>
        <v>9.5913000000000004</v>
      </c>
      <c r="CB130" s="38">
        <f t="shared" si="75"/>
        <v>2.8896000000000002</v>
      </c>
      <c r="CC130" s="38">
        <f t="shared" si="75"/>
        <v>8.1406600000000005</v>
      </c>
      <c r="CD130" s="38">
        <f t="shared" si="75"/>
        <v>8.5124400000000016</v>
      </c>
      <c r="CE130" s="38">
        <f t="shared" si="75"/>
        <v>1.6924501424501424</v>
      </c>
      <c r="CF130" s="38">
        <f t="shared" si="75"/>
        <v>1.5213675213675215</v>
      </c>
      <c r="CG130" s="38">
        <f t="shared" si="75"/>
        <v>1.8842000000000001</v>
      </c>
      <c r="CH130" s="38">
        <f t="shared" si="75"/>
        <v>1.4314814814814816</v>
      </c>
      <c r="CI130" s="38">
        <f t="shared" si="75"/>
        <v>1.4233618233618235</v>
      </c>
      <c r="CJ130" s="38">
        <f t="shared" si="75"/>
        <v>0</v>
      </c>
      <c r="CK130" s="38">
        <f t="shared" si="75"/>
        <v>17.873699999999999</v>
      </c>
      <c r="CL130" s="38">
        <f t="shared" si="75"/>
        <v>8.0619999999999994</v>
      </c>
      <c r="CM130" s="38">
        <f t="shared" si="75"/>
        <v>8.0738000000000003</v>
      </c>
      <c r="CN130" s="38">
        <f t="shared" si="75"/>
        <v>0</v>
      </c>
      <c r="CO130" s="38">
        <f t="shared" si="75"/>
        <v>0</v>
      </c>
      <c r="CP130" s="38">
        <f t="shared" si="75"/>
        <v>0</v>
      </c>
      <c r="CQ130" s="38">
        <f t="shared" si="75"/>
        <v>7.9391999999999996</v>
      </c>
      <c r="CR130" s="38">
        <f t="shared" si="75"/>
        <v>4.9563999999999995</v>
      </c>
      <c r="CS130" s="38">
        <f t="shared" si="75"/>
        <v>0</v>
      </c>
      <c r="CT130" s="38">
        <f t="shared" si="75"/>
        <v>0</v>
      </c>
      <c r="CU130" s="38">
        <f t="shared" si="75"/>
        <v>0</v>
      </c>
      <c r="CV130" s="38">
        <f t="shared" si="75"/>
        <v>0</v>
      </c>
      <c r="CW130" s="38">
        <f t="shared" si="75"/>
        <v>0</v>
      </c>
      <c r="CX130" s="38">
        <f t="shared" si="75"/>
        <v>0</v>
      </c>
      <c r="CY130" s="38">
        <f t="shared" si="75"/>
        <v>0</v>
      </c>
      <c r="CZ130" s="38"/>
      <c r="DA130" s="214"/>
      <c r="DB130" s="114"/>
      <c r="DC130" s="214"/>
    </row>
    <row r="131" spans="1:107" ht="36" hidden="1" x14ac:dyDescent="0.35">
      <c r="A131" s="14" t="s">
        <v>192</v>
      </c>
      <c r="B131" s="109" t="s">
        <v>193</v>
      </c>
      <c r="C131" s="109"/>
      <c r="D131" s="109"/>
      <c r="E131" s="109"/>
      <c r="F131" s="15"/>
      <c r="G131" s="98">
        <f t="shared" si="73"/>
        <v>10312.267080000003</v>
      </c>
      <c r="H131" s="98">
        <f t="shared" si="62"/>
        <v>123747.20496000003</v>
      </c>
      <c r="I131" s="32">
        <f t="shared" si="77"/>
        <v>178.60909999999998</v>
      </c>
      <c r="J131" s="32">
        <f t="shared" si="77"/>
        <v>238.81504000000001</v>
      </c>
      <c r="K131" s="32">
        <f t="shared" si="77"/>
        <v>115.61759999999998</v>
      </c>
      <c r="L131" s="38">
        <f t="shared" si="77"/>
        <v>99.075599999999994</v>
      </c>
      <c r="M131" s="38">
        <f t="shared" si="77"/>
        <v>264.6241</v>
      </c>
      <c r="N131" s="38">
        <f t="shared" si="77"/>
        <v>199.01900000000001</v>
      </c>
      <c r="O131" s="38">
        <f t="shared" si="77"/>
        <v>358.43922000000003</v>
      </c>
      <c r="P131" s="38">
        <f t="shared" si="77"/>
        <v>150.64040000000003</v>
      </c>
      <c r="Q131" s="38">
        <f t="shared" si="77"/>
        <v>116.98780000000001</v>
      </c>
      <c r="R131" s="38">
        <f t="shared" si="77"/>
        <v>83.328310000000002</v>
      </c>
      <c r="S131" s="38">
        <f t="shared" si="77"/>
        <v>84.132000000000005</v>
      </c>
      <c r="T131" s="38">
        <f t="shared" si="77"/>
        <v>178.44412</v>
      </c>
      <c r="U131" s="38">
        <f t="shared" si="77"/>
        <v>134.11320000000001</v>
      </c>
      <c r="V131" s="38">
        <f t="shared" si="77"/>
        <v>72.737960000000001</v>
      </c>
      <c r="W131" s="38">
        <f t="shared" si="77"/>
        <v>118.9832</v>
      </c>
      <c r="X131" s="38">
        <f t="shared" si="77"/>
        <v>99.3643</v>
      </c>
      <c r="Y131" s="38">
        <f t="shared" si="77"/>
        <v>178.92000000000002</v>
      </c>
      <c r="Z131" s="38">
        <f t="shared" si="77"/>
        <v>198.31800000000001</v>
      </c>
      <c r="AA131" s="38">
        <f t="shared" si="77"/>
        <v>210.51800000000003</v>
      </c>
      <c r="AB131" s="38">
        <f t="shared" si="77"/>
        <v>206.73000000000002</v>
      </c>
      <c r="AC131" s="38">
        <f t="shared" si="77"/>
        <v>208.73537999999999</v>
      </c>
      <c r="AD131" s="38">
        <f t="shared" si="77"/>
        <v>181.66680000000002</v>
      </c>
      <c r="AE131" s="38">
        <f t="shared" si="77"/>
        <v>235.57959</v>
      </c>
      <c r="AF131" s="38">
        <f t="shared" si="77"/>
        <v>173.852</v>
      </c>
      <c r="AG131" s="38">
        <f t="shared" si="77"/>
        <v>125.19239999999999</v>
      </c>
      <c r="AH131" s="38">
        <f t="shared" si="77"/>
        <v>124.18</v>
      </c>
      <c r="AI131" s="38">
        <f t="shared" si="77"/>
        <v>21.4893</v>
      </c>
      <c r="AJ131" s="38">
        <f t="shared" si="77"/>
        <v>16.102499999999999</v>
      </c>
      <c r="AK131" s="38">
        <f t="shared" si="77"/>
        <v>21.523500000000002</v>
      </c>
      <c r="AL131" s="38">
        <f t="shared" si="77"/>
        <v>21.490000000000002</v>
      </c>
      <c r="AM131" s="38">
        <f t="shared" si="77"/>
        <v>16.210650000000001</v>
      </c>
      <c r="AN131" s="38">
        <f t="shared" si="77"/>
        <v>17.4817</v>
      </c>
      <c r="AO131" s="38">
        <f t="shared" si="77"/>
        <v>18.09965</v>
      </c>
      <c r="AP131" s="38">
        <f t="shared" si="77"/>
        <v>30.96415</v>
      </c>
      <c r="AQ131" s="38">
        <f t="shared" si="77"/>
        <v>16.0425</v>
      </c>
      <c r="AR131" s="38">
        <f t="shared" si="77"/>
        <v>21.5914</v>
      </c>
      <c r="AS131" s="38">
        <f t="shared" si="77"/>
        <v>56.194399999999995</v>
      </c>
      <c r="AT131" s="38">
        <f t="shared" si="77"/>
        <v>434.60219999999998</v>
      </c>
      <c r="AU131" s="38">
        <f t="shared" si="77"/>
        <v>43.407000000000004</v>
      </c>
      <c r="AV131" s="38">
        <f t="shared" si="77"/>
        <v>32.729599999999998</v>
      </c>
      <c r="AW131" s="38">
        <f t="shared" si="77"/>
        <v>16.124400000000001</v>
      </c>
      <c r="AX131" s="38">
        <f t="shared" si="77"/>
        <v>64.833600000000004</v>
      </c>
      <c r="AY131" s="38">
        <f t="shared" si="77"/>
        <v>213.78390000000002</v>
      </c>
      <c r="AZ131" s="38">
        <f t="shared" si="77"/>
        <v>198.37649999999999</v>
      </c>
      <c r="BA131" s="38">
        <f t="shared" si="77"/>
        <v>200.601</v>
      </c>
      <c r="BB131" s="38">
        <f t="shared" si="77"/>
        <v>242.33504000000002</v>
      </c>
      <c r="BC131" s="38">
        <f t="shared" si="77"/>
        <v>120.15304</v>
      </c>
      <c r="BD131" s="38">
        <f t="shared" si="77"/>
        <v>48.859360000000002</v>
      </c>
      <c r="BE131" s="38">
        <f t="shared" si="77"/>
        <v>165.24359999999999</v>
      </c>
      <c r="BF131" s="38">
        <f t="shared" si="77"/>
        <v>21.407399999999999</v>
      </c>
      <c r="BG131" s="38">
        <f t="shared" si="77"/>
        <v>128.67051000000001</v>
      </c>
      <c r="BH131" s="38">
        <f t="shared" si="77"/>
        <v>127.83599999999998</v>
      </c>
      <c r="BI131" s="38">
        <f t="shared" si="77"/>
        <v>348.5163</v>
      </c>
      <c r="BJ131" s="38">
        <f t="shared" si="77"/>
        <v>133.57919999999999</v>
      </c>
      <c r="BK131" s="38">
        <f t="shared" si="77"/>
        <v>61.00658</v>
      </c>
      <c r="BL131" s="38">
        <f t="shared" si="77"/>
        <v>43.717199999999998</v>
      </c>
      <c r="BM131" s="38">
        <f t="shared" si="77"/>
        <v>87.07938</v>
      </c>
      <c r="BN131" s="38">
        <f t="shared" si="77"/>
        <v>43.500700000000002</v>
      </c>
      <c r="BO131" s="38">
        <f t="shared" si="77"/>
        <v>39.919440000000002</v>
      </c>
      <c r="BP131" s="38">
        <f t="shared" si="77"/>
        <v>6.9182399999999999</v>
      </c>
      <c r="BQ131" s="38">
        <f t="shared" si="77"/>
        <v>88.475010000000012</v>
      </c>
      <c r="BR131" s="38">
        <f t="shared" si="77"/>
        <v>133.97539999999998</v>
      </c>
      <c r="BS131" s="38">
        <f t="shared" si="77"/>
        <v>67.285799999999995</v>
      </c>
      <c r="BT131" s="38">
        <f t="shared" ref="BT131:CN146" si="78">BT$69*BT30</f>
        <v>31.487500000000001</v>
      </c>
      <c r="BU131" s="38">
        <f t="shared" si="78"/>
        <v>43.589599999999997</v>
      </c>
      <c r="BV131" s="38">
        <f t="shared" si="75"/>
        <v>43.482399999999998</v>
      </c>
      <c r="BW131" s="38">
        <f t="shared" si="75"/>
        <v>49.421720000000001</v>
      </c>
      <c r="BX131" s="38">
        <f t="shared" si="75"/>
        <v>99.009299999999996</v>
      </c>
      <c r="BY131" s="38">
        <f t="shared" si="75"/>
        <v>325.33779999999996</v>
      </c>
      <c r="BZ131" s="38">
        <f t="shared" si="75"/>
        <v>101.9816</v>
      </c>
      <c r="CA131" s="38">
        <f t="shared" si="75"/>
        <v>191.82599999999999</v>
      </c>
      <c r="CB131" s="38">
        <f t="shared" si="75"/>
        <v>49.123200000000004</v>
      </c>
      <c r="CC131" s="38">
        <f t="shared" si="75"/>
        <v>118.03957</v>
      </c>
      <c r="CD131" s="38">
        <f t="shared" si="75"/>
        <v>119.17416000000001</v>
      </c>
      <c r="CE131" s="38">
        <f t="shared" si="75"/>
        <v>66.533599999999993</v>
      </c>
      <c r="CF131" s="38">
        <f t="shared" si="75"/>
        <v>59.808</v>
      </c>
      <c r="CG131" s="38">
        <f t="shared" si="75"/>
        <v>84.789000000000001</v>
      </c>
      <c r="CH131" s="38">
        <f t="shared" si="75"/>
        <v>90.440999999999988</v>
      </c>
      <c r="CI131" s="38">
        <f t="shared" si="75"/>
        <v>85.931200000000004</v>
      </c>
      <c r="CJ131" s="38">
        <f t="shared" si="75"/>
        <v>32.883600000000001</v>
      </c>
      <c r="CK131" s="38">
        <f t="shared" si="75"/>
        <v>202.5686</v>
      </c>
      <c r="CL131" s="38">
        <f t="shared" si="75"/>
        <v>177.36399999999998</v>
      </c>
      <c r="CM131" s="38">
        <f t="shared" si="75"/>
        <v>181.66049999999998</v>
      </c>
      <c r="CN131" s="38">
        <f t="shared" si="75"/>
        <v>13.208399999999999</v>
      </c>
      <c r="CO131" s="38">
        <f t="shared" si="75"/>
        <v>13.181000000000001</v>
      </c>
      <c r="CP131" s="38">
        <f t="shared" si="75"/>
        <v>30.188600000000001</v>
      </c>
      <c r="CQ131" s="38">
        <f t="shared" si="75"/>
        <v>39.695999999999998</v>
      </c>
      <c r="CR131" s="38">
        <f t="shared" si="75"/>
        <v>39.651199999999996</v>
      </c>
      <c r="CS131" s="38">
        <f t="shared" si="75"/>
        <v>21.650000000000002</v>
      </c>
      <c r="CT131" s="38">
        <f t="shared" si="75"/>
        <v>55.062000000000005</v>
      </c>
      <c r="CU131" s="38">
        <f t="shared" si="75"/>
        <v>55.053000000000004</v>
      </c>
      <c r="CV131" s="38">
        <f t="shared" si="75"/>
        <v>55.182400000000001</v>
      </c>
      <c r="CW131" s="38">
        <f t="shared" si="75"/>
        <v>55.288400000000003</v>
      </c>
      <c r="CX131" s="38">
        <f t="shared" si="75"/>
        <v>58.815600000000003</v>
      </c>
      <c r="CY131" s="38">
        <f t="shared" si="75"/>
        <v>14.088859999999999</v>
      </c>
      <c r="CZ131" s="38"/>
      <c r="DA131" s="115"/>
      <c r="DB131" s="114"/>
      <c r="DC131" s="115"/>
    </row>
    <row r="132" spans="1:107" ht="46.5" hidden="1" customHeight="1" x14ac:dyDescent="0.35">
      <c r="A132" s="14" t="s">
        <v>194</v>
      </c>
      <c r="B132" s="109" t="s">
        <v>195</v>
      </c>
      <c r="C132" s="109"/>
      <c r="D132" s="109"/>
      <c r="E132" s="109"/>
      <c r="F132" s="15"/>
      <c r="G132" s="98">
        <f t="shared" si="73"/>
        <v>24936.235309999996</v>
      </c>
      <c r="H132" s="98">
        <f t="shared" si="62"/>
        <v>299234.82371999999</v>
      </c>
      <c r="I132" s="32">
        <f t="shared" ref="I132:BT135" si="79">I$69*I31</f>
        <v>373.83299999999997</v>
      </c>
      <c r="J132" s="32">
        <f t="shared" si="79"/>
        <v>485.09305000000001</v>
      </c>
      <c r="K132" s="32">
        <f t="shared" si="79"/>
        <v>362.91079999999999</v>
      </c>
      <c r="L132" s="38">
        <f t="shared" si="79"/>
        <v>255.9453</v>
      </c>
      <c r="M132" s="38">
        <f t="shared" si="79"/>
        <v>299.32890000000003</v>
      </c>
      <c r="N132" s="38">
        <f t="shared" si="79"/>
        <v>485.84050000000002</v>
      </c>
      <c r="O132" s="38">
        <f t="shared" si="79"/>
        <v>450.23462999999998</v>
      </c>
      <c r="P132" s="38">
        <f t="shared" si="79"/>
        <v>509.51900000000006</v>
      </c>
      <c r="Q132" s="38">
        <f t="shared" si="79"/>
        <v>452.85599999999999</v>
      </c>
      <c r="R132" s="38">
        <f t="shared" si="79"/>
        <v>266.11299000000002</v>
      </c>
      <c r="S132" s="38">
        <f t="shared" si="79"/>
        <v>392.61600000000004</v>
      </c>
      <c r="T132" s="38">
        <f t="shared" si="79"/>
        <v>228.87397999999999</v>
      </c>
      <c r="U132" s="38">
        <f t="shared" si="79"/>
        <v>312.93080000000003</v>
      </c>
      <c r="V132" s="38">
        <f t="shared" si="79"/>
        <v>139.94150999999999</v>
      </c>
      <c r="W132" s="38">
        <f t="shared" si="79"/>
        <v>382.44599999999997</v>
      </c>
      <c r="X132" s="38">
        <f t="shared" si="79"/>
        <v>308.55229999999995</v>
      </c>
      <c r="Y132" s="38">
        <f t="shared" si="79"/>
        <v>336.54</v>
      </c>
      <c r="Z132" s="38">
        <f t="shared" si="79"/>
        <v>297.47700000000003</v>
      </c>
      <c r="AA132" s="38">
        <f t="shared" si="79"/>
        <v>625.53919999999994</v>
      </c>
      <c r="AB132" s="38">
        <f t="shared" si="79"/>
        <v>611.92079999999999</v>
      </c>
      <c r="AC132" s="38">
        <f t="shared" si="79"/>
        <v>672.59177999999997</v>
      </c>
      <c r="AD132" s="38">
        <f t="shared" si="79"/>
        <v>590.4171</v>
      </c>
      <c r="AE132" s="38">
        <f t="shared" si="79"/>
        <v>759.08978999999999</v>
      </c>
      <c r="AF132" s="38">
        <f t="shared" si="79"/>
        <v>254.56900000000002</v>
      </c>
      <c r="AG132" s="38">
        <f t="shared" si="79"/>
        <v>162.75012000000001</v>
      </c>
      <c r="AH132" s="38">
        <f t="shared" si="79"/>
        <v>261.66499999999996</v>
      </c>
      <c r="AI132" s="38">
        <f t="shared" si="79"/>
        <v>0</v>
      </c>
      <c r="AJ132" s="38">
        <f t="shared" si="79"/>
        <v>0</v>
      </c>
      <c r="AK132" s="38">
        <f t="shared" si="79"/>
        <v>0</v>
      </c>
      <c r="AL132" s="38">
        <f t="shared" si="79"/>
        <v>0</v>
      </c>
      <c r="AM132" s="38">
        <f t="shared" si="79"/>
        <v>94.021770000000004</v>
      </c>
      <c r="AN132" s="38">
        <f t="shared" si="79"/>
        <v>73.423140000000004</v>
      </c>
      <c r="AO132" s="38">
        <f t="shared" si="79"/>
        <v>68.778669999999991</v>
      </c>
      <c r="AP132" s="38">
        <f t="shared" si="79"/>
        <v>623.7064499999999</v>
      </c>
      <c r="AQ132" s="38">
        <f t="shared" si="79"/>
        <v>256.68</v>
      </c>
      <c r="AR132" s="38">
        <f t="shared" si="79"/>
        <v>0</v>
      </c>
      <c r="AS132" s="38">
        <f t="shared" si="79"/>
        <v>195.941</v>
      </c>
      <c r="AT132" s="38">
        <f t="shared" si="79"/>
        <v>387.03379999999993</v>
      </c>
      <c r="AU132" s="38">
        <f t="shared" si="79"/>
        <v>32.647999999999996</v>
      </c>
      <c r="AV132" s="38">
        <f t="shared" si="79"/>
        <v>0</v>
      </c>
      <c r="AW132" s="38">
        <f t="shared" si="79"/>
        <v>0</v>
      </c>
      <c r="AX132" s="38">
        <f t="shared" si="79"/>
        <v>88.938400000000001</v>
      </c>
      <c r="AY132" s="38">
        <f t="shared" si="79"/>
        <v>537.69890000000009</v>
      </c>
      <c r="AZ132" s="38">
        <f t="shared" si="79"/>
        <v>464.76779999999997</v>
      </c>
      <c r="BA132" s="38">
        <f t="shared" si="79"/>
        <v>550.03500000000008</v>
      </c>
      <c r="BB132" s="38">
        <f t="shared" si="79"/>
        <v>507.38899000000004</v>
      </c>
      <c r="BC132" s="38">
        <f t="shared" si="79"/>
        <v>360.45912000000004</v>
      </c>
      <c r="BD132" s="38">
        <f t="shared" si="79"/>
        <v>163.82256000000001</v>
      </c>
      <c r="BE132" s="38">
        <f t="shared" si="79"/>
        <v>417.69910000000004</v>
      </c>
      <c r="BF132" s="38">
        <f t="shared" si="79"/>
        <v>168.20099999999999</v>
      </c>
      <c r="BG132" s="38">
        <f t="shared" si="79"/>
        <v>660.13565999999992</v>
      </c>
      <c r="BH132" s="38">
        <f t="shared" si="79"/>
        <v>230.10479999999998</v>
      </c>
      <c r="BI132" s="38">
        <f t="shared" si="79"/>
        <v>466.60860000000002</v>
      </c>
      <c r="BJ132" s="38">
        <f t="shared" si="79"/>
        <v>364.06880000000001</v>
      </c>
      <c r="BK132" s="38">
        <f t="shared" si="79"/>
        <v>228.11156</v>
      </c>
      <c r="BL132" s="38">
        <f t="shared" si="79"/>
        <v>56.146600000000007</v>
      </c>
      <c r="BM132" s="38">
        <f t="shared" si="79"/>
        <v>495.97386</v>
      </c>
      <c r="BN132" s="38">
        <f t="shared" si="79"/>
        <v>32.733199999999997</v>
      </c>
      <c r="BO132" s="38">
        <f t="shared" si="79"/>
        <v>149.69789999999998</v>
      </c>
      <c r="BP132" s="38">
        <f t="shared" si="79"/>
        <v>149.60693999999998</v>
      </c>
      <c r="BQ132" s="38">
        <f t="shared" si="79"/>
        <v>331.21413999999999</v>
      </c>
      <c r="BR132" s="38">
        <f t="shared" si="79"/>
        <v>566.81899999999996</v>
      </c>
      <c r="BS132" s="38">
        <f t="shared" si="79"/>
        <v>201.85739999999998</v>
      </c>
      <c r="BT132" s="38">
        <f t="shared" si="79"/>
        <v>28.052500000000002</v>
      </c>
      <c r="BU132" s="38">
        <f t="shared" si="78"/>
        <v>46.552</v>
      </c>
      <c r="BV132" s="38">
        <f t="shared" si="75"/>
        <v>56.025400000000005</v>
      </c>
      <c r="BW132" s="38">
        <f t="shared" si="75"/>
        <v>206.40835999999996</v>
      </c>
      <c r="BX132" s="38">
        <f t="shared" si="75"/>
        <v>238.63779999999997</v>
      </c>
      <c r="BY132" s="38">
        <f t="shared" si="75"/>
        <v>256.41030000000001</v>
      </c>
      <c r="BZ132" s="38">
        <f t="shared" si="75"/>
        <v>502.62360000000001</v>
      </c>
      <c r="CA132" s="38">
        <f t="shared" si="75"/>
        <v>252.57089999999999</v>
      </c>
      <c r="CB132" s="38">
        <f t="shared" si="75"/>
        <v>205.16159999999996</v>
      </c>
      <c r="CC132" s="38">
        <f t="shared" si="75"/>
        <v>317.48574000000002</v>
      </c>
      <c r="CD132" s="38">
        <f t="shared" si="75"/>
        <v>519.25883999999996</v>
      </c>
      <c r="CE132" s="38">
        <f t="shared" si="75"/>
        <v>182.9674</v>
      </c>
      <c r="CF132" s="38">
        <f t="shared" si="75"/>
        <v>209.328</v>
      </c>
      <c r="CG132" s="38">
        <f t="shared" si="75"/>
        <v>182.76740000000001</v>
      </c>
      <c r="CH132" s="38">
        <f t="shared" ref="CH132:CZ147" si="80">CH$69*CH31</f>
        <v>154.75459999999998</v>
      </c>
      <c r="CI132" s="38">
        <f t="shared" si="80"/>
        <v>219.82400000000001</v>
      </c>
      <c r="CJ132" s="38">
        <f t="shared" si="80"/>
        <v>0</v>
      </c>
      <c r="CK132" s="38">
        <f t="shared" si="80"/>
        <v>595.79</v>
      </c>
      <c r="CL132" s="38">
        <f t="shared" si="80"/>
        <v>386.976</v>
      </c>
      <c r="CM132" s="38">
        <f t="shared" si="80"/>
        <v>230.10330000000002</v>
      </c>
      <c r="CN132" s="38">
        <f t="shared" si="80"/>
        <v>74.602999999999994</v>
      </c>
      <c r="CO132" s="38">
        <f t="shared" si="80"/>
        <v>158.70999999999998</v>
      </c>
      <c r="CP132" s="38">
        <f t="shared" si="80"/>
        <v>205.10490000000001</v>
      </c>
      <c r="CQ132" s="38">
        <f t="shared" si="80"/>
        <v>134.96639999999999</v>
      </c>
      <c r="CR132" s="38">
        <f t="shared" si="80"/>
        <v>261.45009999999996</v>
      </c>
      <c r="CS132" s="38">
        <f t="shared" si="80"/>
        <v>0</v>
      </c>
      <c r="CT132" s="38">
        <f t="shared" si="80"/>
        <v>14.076000000000001</v>
      </c>
      <c r="CU132" s="38">
        <f t="shared" si="80"/>
        <v>13.865200000000002</v>
      </c>
      <c r="CV132" s="38">
        <f t="shared" si="80"/>
        <v>13.7956</v>
      </c>
      <c r="CW132" s="38">
        <f t="shared" si="80"/>
        <v>35.8962</v>
      </c>
      <c r="CX132" s="38">
        <f t="shared" si="80"/>
        <v>14.0646</v>
      </c>
      <c r="CY132" s="38">
        <f t="shared" si="80"/>
        <v>14.088859999999999</v>
      </c>
      <c r="CZ132" s="38"/>
      <c r="DA132" s="115"/>
      <c r="DB132" s="114"/>
      <c r="DC132" s="115"/>
    </row>
    <row r="133" spans="1:107" ht="18" hidden="1" x14ac:dyDescent="0.35">
      <c r="A133" s="21" t="s">
        <v>196</v>
      </c>
      <c r="B133" s="215" t="s">
        <v>197</v>
      </c>
      <c r="C133" s="215"/>
      <c r="D133" s="215"/>
      <c r="E133" s="215"/>
      <c r="F133" s="215"/>
      <c r="G133" s="122">
        <f t="shared" si="73"/>
        <v>0</v>
      </c>
      <c r="H133" s="123">
        <f t="shared" si="62"/>
        <v>0</v>
      </c>
      <c r="I133" s="53">
        <f t="shared" si="79"/>
        <v>0</v>
      </c>
      <c r="J133" s="53">
        <f t="shared" si="79"/>
        <v>0</v>
      </c>
      <c r="K133" s="53">
        <f t="shared" si="79"/>
        <v>0</v>
      </c>
      <c r="L133" s="54">
        <f t="shared" si="79"/>
        <v>0</v>
      </c>
      <c r="M133" s="54">
        <f t="shared" si="79"/>
        <v>0</v>
      </c>
      <c r="N133" s="54">
        <f t="shared" si="79"/>
        <v>0</v>
      </c>
      <c r="O133" s="54">
        <f t="shared" si="79"/>
        <v>0</v>
      </c>
      <c r="P133" s="54">
        <f t="shared" si="79"/>
        <v>0</v>
      </c>
      <c r="Q133" s="54">
        <f t="shared" si="79"/>
        <v>0</v>
      </c>
      <c r="R133" s="54">
        <f t="shared" si="79"/>
        <v>0</v>
      </c>
      <c r="S133" s="54">
        <f t="shared" si="79"/>
        <v>0</v>
      </c>
      <c r="T133" s="54">
        <f t="shared" si="79"/>
        <v>0</v>
      </c>
      <c r="U133" s="54">
        <f t="shared" si="79"/>
        <v>0</v>
      </c>
      <c r="V133" s="54">
        <f t="shared" si="79"/>
        <v>0</v>
      </c>
      <c r="W133" s="54">
        <f t="shared" si="79"/>
        <v>0</v>
      </c>
      <c r="X133" s="54">
        <f t="shared" si="79"/>
        <v>0</v>
      </c>
      <c r="Y133" s="54">
        <f t="shared" si="79"/>
        <v>0</v>
      </c>
      <c r="Z133" s="54">
        <f t="shared" si="79"/>
        <v>0</v>
      </c>
      <c r="AA133" s="54">
        <f t="shared" si="79"/>
        <v>0</v>
      </c>
      <c r="AB133" s="54">
        <f t="shared" si="79"/>
        <v>0</v>
      </c>
      <c r="AC133" s="54">
        <f t="shared" si="79"/>
        <v>0</v>
      </c>
      <c r="AD133" s="54">
        <f t="shared" si="79"/>
        <v>0</v>
      </c>
      <c r="AE133" s="54">
        <f t="shared" si="79"/>
        <v>0</v>
      </c>
      <c r="AF133" s="54">
        <f t="shared" si="79"/>
        <v>0</v>
      </c>
      <c r="AG133" s="54">
        <f t="shared" si="79"/>
        <v>0</v>
      </c>
      <c r="AH133" s="54">
        <f t="shared" si="79"/>
        <v>0</v>
      </c>
      <c r="AI133" s="54">
        <f t="shared" si="79"/>
        <v>0</v>
      </c>
      <c r="AJ133" s="54">
        <f t="shared" si="79"/>
        <v>0</v>
      </c>
      <c r="AK133" s="54">
        <f t="shared" si="79"/>
        <v>0</v>
      </c>
      <c r="AL133" s="54">
        <f t="shared" si="79"/>
        <v>0</v>
      </c>
      <c r="AM133" s="54">
        <f t="shared" si="79"/>
        <v>0</v>
      </c>
      <c r="AN133" s="54">
        <f t="shared" si="79"/>
        <v>0</v>
      </c>
      <c r="AO133" s="54">
        <f t="shared" si="79"/>
        <v>0</v>
      </c>
      <c r="AP133" s="54">
        <f t="shared" si="79"/>
        <v>0</v>
      </c>
      <c r="AQ133" s="54">
        <f t="shared" si="79"/>
        <v>0</v>
      </c>
      <c r="AR133" s="54">
        <f t="shared" si="79"/>
        <v>0</v>
      </c>
      <c r="AS133" s="54">
        <f t="shared" si="79"/>
        <v>0</v>
      </c>
      <c r="AT133" s="54">
        <f t="shared" si="79"/>
        <v>0</v>
      </c>
      <c r="AU133" s="54">
        <f t="shared" si="79"/>
        <v>0</v>
      </c>
      <c r="AV133" s="54">
        <f t="shared" si="79"/>
        <v>0</v>
      </c>
      <c r="AW133" s="54">
        <f t="shared" si="79"/>
        <v>0</v>
      </c>
      <c r="AX133" s="54">
        <f t="shared" si="79"/>
        <v>0</v>
      </c>
      <c r="AY133" s="54">
        <f t="shared" si="79"/>
        <v>0</v>
      </c>
      <c r="AZ133" s="54">
        <f t="shared" si="79"/>
        <v>0</v>
      </c>
      <c r="BA133" s="54">
        <f t="shared" si="79"/>
        <v>0</v>
      </c>
      <c r="BB133" s="54">
        <f t="shared" si="79"/>
        <v>0</v>
      </c>
      <c r="BC133" s="54">
        <f t="shared" si="79"/>
        <v>0</v>
      </c>
      <c r="BD133" s="54">
        <f t="shared" si="79"/>
        <v>0</v>
      </c>
      <c r="BE133" s="54">
        <f t="shared" si="79"/>
        <v>0</v>
      </c>
      <c r="BF133" s="54">
        <f t="shared" si="79"/>
        <v>0</v>
      </c>
      <c r="BG133" s="54">
        <f t="shared" si="79"/>
        <v>0</v>
      </c>
      <c r="BH133" s="54">
        <f t="shared" si="79"/>
        <v>0</v>
      </c>
      <c r="BI133" s="54">
        <f t="shared" si="79"/>
        <v>0</v>
      </c>
      <c r="BJ133" s="54">
        <f t="shared" si="79"/>
        <v>0</v>
      </c>
      <c r="BK133" s="54">
        <f t="shared" si="79"/>
        <v>0</v>
      </c>
      <c r="BL133" s="54">
        <f t="shared" si="79"/>
        <v>0</v>
      </c>
      <c r="BM133" s="54">
        <f t="shared" si="79"/>
        <v>0</v>
      </c>
      <c r="BN133" s="54">
        <f t="shared" si="79"/>
        <v>0</v>
      </c>
      <c r="BO133" s="54">
        <f t="shared" si="79"/>
        <v>0</v>
      </c>
      <c r="BP133" s="54">
        <f t="shared" si="79"/>
        <v>0</v>
      </c>
      <c r="BQ133" s="54">
        <f t="shared" si="79"/>
        <v>0</v>
      </c>
      <c r="BR133" s="54">
        <f t="shared" si="79"/>
        <v>0</v>
      </c>
      <c r="BS133" s="54">
        <f t="shared" si="79"/>
        <v>0</v>
      </c>
      <c r="BT133" s="54">
        <f t="shared" si="79"/>
        <v>0</v>
      </c>
      <c r="BU133" s="54">
        <f t="shared" si="78"/>
        <v>0</v>
      </c>
      <c r="BV133" s="54">
        <f t="shared" si="78"/>
        <v>0</v>
      </c>
      <c r="BW133" s="54">
        <f t="shared" si="78"/>
        <v>0</v>
      </c>
      <c r="BX133" s="54">
        <f t="shared" si="78"/>
        <v>0</v>
      </c>
      <c r="BY133" s="54">
        <f t="shared" si="78"/>
        <v>0</v>
      </c>
      <c r="BZ133" s="54">
        <f t="shared" si="78"/>
        <v>0</v>
      </c>
      <c r="CA133" s="54">
        <f t="shared" si="78"/>
        <v>0</v>
      </c>
      <c r="CB133" s="54">
        <f t="shared" si="78"/>
        <v>0</v>
      </c>
      <c r="CC133" s="54">
        <f t="shared" si="78"/>
        <v>0</v>
      </c>
      <c r="CD133" s="54">
        <f t="shared" si="78"/>
        <v>0</v>
      </c>
      <c r="CE133" s="54">
        <f t="shared" si="78"/>
        <v>0</v>
      </c>
      <c r="CF133" s="54">
        <f t="shared" si="78"/>
        <v>0</v>
      </c>
      <c r="CG133" s="54">
        <f t="shared" si="78"/>
        <v>0</v>
      </c>
      <c r="CH133" s="54">
        <f t="shared" si="78"/>
        <v>0</v>
      </c>
      <c r="CI133" s="54">
        <f t="shared" si="78"/>
        <v>0</v>
      </c>
      <c r="CJ133" s="54">
        <f t="shared" si="78"/>
        <v>0</v>
      </c>
      <c r="CK133" s="54">
        <f t="shared" si="78"/>
        <v>0</v>
      </c>
      <c r="CL133" s="54">
        <f t="shared" si="78"/>
        <v>0</v>
      </c>
      <c r="CM133" s="54">
        <f t="shared" si="78"/>
        <v>0</v>
      </c>
      <c r="CN133" s="54">
        <v>0</v>
      </c>
      <c r="CO133" s="54">
        <f t="shared" si="80"/>
        <v>0</v>
      </c>
      <c r="CP133" s="54">
        <f t="shared" si="80"/>
        <v>0</v>
      </c>
      <c r="CQ133" s="54">
        <f t="shared" si="80"/>
        <v>0</v>
      </c>
      <c r="CR133" s="54">
        <f t="shared" si="80"/>
        <v>0</v>
      </c>
      <c r="CS133" s="54">
        <f t="shared" si="80"/>
        <v>0</v>
      </c>
      <c r="CT133" s="54">
        <f t="shared" si="80"/>
        <v>0</v>
      </c>
      <c r="CU133" s="54">
        <f t="shared" si="80"/>
        <v>0</v>
      </c>
      <c r="CV133" s="54">
        <f t="shared" si="80"/>
        <v>0</v>
      </c>
      <c r="CW133" s="54">
        <f t="shared" si="80"/>
        <v>0</v>
      </c>
      <c r="CX133" s="54">
        <f t="shared" si="80"/>
        <v>0</v>
      </c>
      <c r="CY133" s="54">
        <f t="shared" si="80"/>
        <v>0</v>
      </c>
      <c r="CZ133" s="54"/>
      <c r="DA133" s="124"/>
      <c r="DB133" s="97"/>
      <c r="DC133" s="124"/>
    </row>
    <row r="134" spans="1:107" ht="68.25" hidden="1" customHeight="1" x14ac:dyDescent="0.35">
      <c r="A134" s="14" t="s">
        <v>198</v>
      </c>
      <c r="B134" s="109" t="s">
        <v>199</v>
      </c>
      <c r="C134" s="109"/>
      <c r="D134" s="109"/>
      <c r="E134" s="109"/>
      <c r="F134" s="15"/>
      <c r="G134" s="98">
        <f t="shared" si="73"/>
        <v>14077.118499999995</v>
      </c>
      <c r="H134" s="98">
        <f t="shared" si="62"/>
        <v>168925.42199999993</v>
      </c>
      <c r="I134" s="32">
        <f t="shared" si="79"/>
        <v>31.152749999999997</v>
      </c>
      <c r="J134" s="32">
        <f t="shared" si="79"/>
        <v>291.05583000000001</v>
      </c>
      <c r="K134" s="32">
        <f t="shared" si="79"/>
        <v>202.33079999999998</v>
      </c>
      <c r="L134" s="38">
        <f t="shared" si="79"/>
        <v>187.14279999999999</v>
      </c>
      <c r="M134" s="38">
        <f t="shared" si="79"/>
        <v>360.06230000000005</v>
      </c>
      <c r="N134" s="38">
        <f t="shared" si="79"/>
        <v>573.64300000000003</v>
      </c>
      <c r="O134" s="38">
        <f t="shared" si="79"/>
        <v>183.59082000000001</v>
      </c>
      <c r="P134" s="38">
        <f t="shared" si="79"/>
        <v>128.48740000000001</v>
      </c>
      <c r="Q134" s="38">
        <f t="shared" si="79"/>
        <v>369.83240000000001</v>
      </c>
      <c r="R134" s="38">
        <f t="shared" si="79"/>
        <v>201.60075000000001</v>
      </c>
      <c r="S134" s="38">
        <f t="shared" si="79"/>
        <v>210.33</v>
      </c>
      <c r="T134" s="38">
        <f t="shared" si="79"/>
        <v>38.792200000000001</v>
      </c>
      <c r="U134" s="38">
        <f t="shared" si="79"/>
        <v>206.328</v>
      </c>
      <c r="V134" s="38">
        <f t="shared" si="79"/>
        <v>22.928270000000001</v>
      </c>
      <c r="W134" s="38">
        <f t="shared" si="79"/>
        <v>76.489199999999983</v>
      </c>
      <c r="X134" s="38">
        <f t="shared" si="79"/>
        <v>196.11374999999998</v>
      </c>
      <c r="Y134" s="38">
        <f t="shared" si="79"/>
        <v>195.96</v>
      </c>
      <c r="Z134" s="38">
        <f t="shared" si="79"/>
        <v>290.8664</v>
      </c>
      <c r="AA134" s="38">
        <f t="shared" si="79"/>
        <v>324.79919999999998</v>
      </c>
      <c r="AB134" s="38">
        <f t="shared" si="79"/>
        <v>496.15200000000004</v>
      </c>
      <c r="AC134" s="38">
        <f t="shared" si="79"/>
        <v>881.32715999999994</v>
      </c>
      <c r="AD134" s="38">
        <f t="shared" si="79"/>
        <v>402.26220000000001</v>
      </c>
      <c r="AE134" s="38">
        <f t="shared" si="79"/>
        <v>523.51019999999994</v>
      </c>
      <c r="AF134" s="38">
        <f t="shared" si="79"/>
        <v>372.53999999999996</v>
      </c>
      <c r="AG134" s="38">
        <f t="shared" si="79"/>
        <v>250.38479999999998</v>
      </c>
      <c r="AH134" s="38">
        <f t="shared" si="79"/>
        <v>252.79500000000002</v>
      </c>
      <c r="AI134" s="38">
        <f t="shared" si="79"/>
        <v>1.0233000000000001</v>
      </c>
      <c r="AJ134" s="38">
        <f t="shared" si="79"/>
        <v>0</v>
      </c>
      <c r="AK134" s="38">
        <f t="shared" si="79"/>
        <v>0</v>
      </c>
      <c r="AL134" s="38">
        <f t="shared" si="79"/>
        <v>0</v>
      </c>
      <c r="AM134" s="38">
        <f t="shared" si="79"/>
        <v>262.61252999999999</v>
      </c>
      <c r="AN134" s="38">
        <f t="shared" si="79"/>
        <v>251.73648</v>
      </c>
      <c r="AO134" s="38">
        <f t="shared" si="79"/>
        <v>249.77517</v>
      </c>
      <c r="AP134" s="38">
        <f t="shared" si="79"/>
        <v>84.045549999999992</v>
      </c>
      <c r="AQ134" s="38">
        <f t="shared" si="79"/>
        <v>73.795500000000004</v>
      </c>
      <c r="AR134" s="38">
        <f t="shared" si="79"/>
        <v>0</v>
      </c>
      <c r="AS134" s="38">
        <f t="shared" si="79"/>
        <v>31.0548</v>
      </c>
      <c r="AT134" s="38">
        <f t="shared" si="79"/>
        <v>56.217199999999991</v>
      </c>
      <c r="AU134" s="38">
        <f t="shared" si="79"/>
        <v>20.776</v>
      </c>
      <c r="AV134" s="38">
        <f t="shared" si="79"/>
        <v>0</v>
      </c>
      <c r="AW134" s="38">
        <f t="shared" si="79"/>
        <v>0</v>
      </c>
      <c r="AX134" s="38">
        <f t="shared" si="79"/>
        <v>78.963999999999999</v>
      </c>
      <c r="AY134" s="38">
        <f t="shared" si="79"/>
        <v>220.26220000000004</v>
      </c>
      <c r="AZ134" s="38">
        <f t="shared" si="79"/>
        <v>209.71229999999997</v>
      </c>
      <c r="BA134" s="38">
        <f t="shared" si="79"/>
        <v>200.601</v>
      </c>
      <c r="BB134" s="38">
        <f t="shared" si="79"/>
        <v>113.59455</v>
      </c>
      <c r="BC134" s="38">
        <f t="shared" si="79"/>
        <v>77.241240000000005</v>
      </c>
      <c r="BD134" s="38">
        <f t="shared" si="79"/>
        <v>123.58543999999999</v>
      </c>
      <c r="BE134" s="38">
        <f t="shared" si="79"/>
        <v>367.20800000000003</v>
      </c>
      <c r="BF134" s="38">
        <f t="shared" si="79"/>
        <v>20.8977</v>
      </c>
      <c r="BG134" s="38">
        <f t="shared" si="79"/>
        <v>324.47345999999999</v>
      </c>
      <c r="BH134" s="38">
        <f t="shared" si="79"/>
        <v>110.79119999999999</v>
      </c>
      <c r="BI134" s="38">
        <f t="shared" si="79"/>
        <v>201.62100000000004</v>
      </c>
      <c r="BJ134" s="38">
        <f t="shared" si="79"/>
        <v>175.4864</v>
      </c>
      <c r="BK134" s="38">
        <f t="shared" si="79"/>
        <v>220.15418000000003</v>
      </c>
      <c r="BL134" s="38">
        <f t="shared" si="79"/>
        <v>18.4298</v>
      </c>
      <c r="BM134" s="38">
        <f t="shared" si="79"/>
        <v>34.074539999999999</v>
      </c>
      <c r="BN134" s="38">
        <f t="shared" si="79"/>
        <v>18.089400000000001</v>
      </c>
      <c r="BO134" s="38">
        <f t="shared" si="79"/>
        <v>126.41155999999999</v>
      </c>
      <c r="BP134" s="38">
        <f t="shared" si="79"/>
        <v>25.078620000000001</v>
      </c>
      <c r="BQ134" s="38">
        <f t="shared" si="79"/>
        <v>149.72694000000001</v>
      </c>
      <c r="BR134" s="38">
        <f t="shared" si="79"/>
        <v>72.140599999999992</v>
      </c>
      <c r="BS134" s="38">
        <f t="shared" si="79"/>
        <v>299.30579999999998</v>
      </c>
      <c r="BT134" s="38">
        <f t="shared" si="79"/>
        <v>73.28</v>
      </c>
      <c r="BU134" s="38">
        <f t="shared" si="78"/>
        <v>17.7744</v>
      </c>
      <c r="BV134" s="38">
        <f t="shared" si="78"/>
        <v>14.633500000000002</v>
      </c>
      <c r="BW134" s="38">
        <f t="shared" si="78"/>
        <v>174.42959999999999</v>
      </c>
      <c r="BX134" s="38">
        <f t="shared" si="78"/>
        <v>134.55109999999999</v>
      </c>
      <c r="BY134" s="38">
        <f t="shared" si="78"/>
        <v>187.4828</v>
      </c>
      <c r="BZ134" s="38">
        <f t="shared" si="78"/>
        <v>298.66039999999998</v>
      </c>
      <c r="CA134" s="38">
        <f t="shared" si="78"/>
        <v>284.5419</v>
      </c>
      <c r="CB134" s="38">
        <f t="shared" si="78"/>
        <v>124.25279999999998</v>
      </c>
      <c r="CC134" s="38">
        <f t="shared" si="78"/>
        <v>142.46155000000002</v>
      </c>
      <c r="CD134" s="38">
        <f t="shared" si="78"/>
        <v>76.611959999999996</v>
      </c>
      <c r="CE134" s="38">
        <f t="shared" si="78"/>
        <v>106.92899999999999</v>
      </c>
      <c r="CF134" s="38">
        <f t="shared" si="78"/>
        <v>98.256</v>
      </c>
      <c r="CG134" s="38">
        <f t="shared" si="78"/>
        <v>97.978399999999993</v>
      </c>
      <c r="CH134" s="38">
        <f t="shared" si="78"/>
        <v>104.50959999999999</v>
      </c>
      <c r="CI134" s="38">
        <f t="shared" si="78"/>
        <v>97.921600000000012</v>
      </c>
      <c r="CJ134" s="38">
        <f t="shared" si="78"/>
        <v>0</v>
      </c>
      <c r="CK134" s="38">
        <f t="shared" si="78"/>
        <v>184.69489999999999</v>
      </c>
      <c r="CL134" s="38">
        <f t="shared" si="78"/>
        <v>104.806</v>
      </c>
      <c r="CM134" s="38">
        <f t="shared" si="78"/>
        <v>104.9594</v>
      </c>
      <c r="CN134" s="38">
        <f t="shared" si="78"/>
        <v>18.834199999999999</v>
      </c>
      <c r="CO134" s="38">
        <f t="shared" si="80"/>
        <v>15.870999999999999</v>
      </c>
      <c r="CP134" s="38">
        <f t="shared" si="80"/>
        <v>37.291800000000002</v>
      </c>
      <c r="CQ134" s="38">
        <f t="shared" si="80"/>
        <v>33.741599999999998</v>
      </c>
      <c r="CR134" s="38">
        <f t="shared" si="80"/>
        <v>53.281299999999995</v>
      </c>
      <c r="CS134" s="38">
        <f t="shared" si="80"/>
        <v>0</v>
      </c>
      <c r="CT134" s="38">
        <f t="shared" si="80"/>
        <v>0</v>
      </c>
      <c r="CU134" s="38">
        <f t="shared" si="80"/>
        <v>0</v>
      </c>
      <c r="CV134" s="38">
        <f t="shared" si="80"/>
        <v>0</v>
      </c>
      <c r="CW134" s="38">
        <f t="shared" si="80"/>
        <v>0</v>
      </c>
      <c r="CX134" s="38">
        <f t="shared" si="80"/>
        <v>0</v>
      </c>
      <c r="CY134" s="38">
        <f t="shared" si="80"/>
        <v>0</v>
      </c>
      <c r="CZ134" s="38"/>
      <c r="DA134" s="115"/>
      <c r="DB134" s="114"/>
      <c r="DC134" s="115"/>
    </row>
    <row r="135" spans="1:107" ht="18" hidden="1" x14ac:dyDescent="0.3">
      <c r="A135" s="199" t="s">
        <v>200</v>
      </c>
      <c r="B135" s="95" t="s">
        <v>201</v>
      </c>
      <c r="C135" s="95"/>
      <c r="D135" s="95"/>
      <c r="E135" s="95"/>
      <c r="F135" s="216"/>
      <c r="G135" s="113">
        <f t="shared" si="73"/>
        <v>253850.38177000007</v>
      </c>
      <c r="H135" s="113">
        <f t="shared" si="62"/>
        <v>3046204.5812400007</v>
      </c>
      <c r="I135" s="119">
        <f t="shared" si="79"/>
        <v>2184.8462</v>
      </c>
      <c r="J135" s="119">
        <f t="shared" si="79"/>
        <v>6880.8583400000007</v>
      </c>
      <c r="K135" s="119">
        <f t="shared" si="79"/>
        <v>2588.5496000000003</v>
      </c>
      <c r="L135" s="120">
        <f t="shared" si="79"/>
        <v>2906.2175999999999</v>
      </c>
      <c r="M135" s="120">
        <f t="shared" si="79"/>
        <v>3522.5372000000007</v>
      </c>
      <c r="N135" s="120">
        <f t="shared" si="79"/>
        <v>6245.6844999999994</v>
      </c>
      <c r="O135" s="120">
        <f t="shared" si="79"/>
        <v>4030.2556200000004</v>
      </c>
      <c r="P135" s="120">
        <f t="shared" si="79"/>
        <v>4643.2688000000007</v>
      </c>
      <c r="Q135" s="120">
        <f t="shared" si="79"/>
        <v>3479.4436000000005</v>
      </c>
      <c r="R135" s="120">
        <f t="shared" si="79"/>
        <v>1268.74072</v>
      </c>
      <c r="S135" s="120">
        <f t="shared" si="79"/>
        <v>1850.9040000000002</v>
      </c>
      <c r="T135" s="120">
        <f t="shared" si="79"/>
        <v>1668.0645999999999</v>
      </c>
      <c r="U135" s="120">
        <f t="shared" si="79"/>
        <v>3978.6916000000001</v>
      </c>
      <c r="V135" s="120">
        <f t="shared" si="79"/>
        <v>513.90949999999998</v>
      </c>
      <c r="W135" s="120">
        <f t="shared" si="79"/>
        <v>3204.0475999999999</v>
      </c>
      <c r="X135" s="120">
        <f t="shared" si="79"/>
        <v>1453.8566000000001</v>
      </c>
      <c r="Y135" s="120">
        <f t="shared" si="79"/>
        <v>6087.54</v>
      </c>
      <c r="Z135" s="120">
        <f t="shared" si="79"/>
        <v>2607.8817000000004</v>
      </c>
      <c r="AA135" s="120">
        <f t="shared" si="79"/>
        <v>6995.2124000000003</v>
      </c>
      <c r="AB135" s="120">
        <f t="shared" si="79"/>
        <v>13222.450800000001</v>
      </c>
      <c r="AC135" s="120">
        <f t="shared" si="79"/>
        <v>13498.221239999999</v>
      </c>
      <c r="AD135" s="120">
        <f t="shared" si="79"/>
        <v>7701.3747000000012</v>
      </c>
      <c r="AE135" s="120">
        <f t="shared" si="79"/>
        <v>11787.704669999999</v>
      </c>
      <c r="AF135" s="120">
        <f t="shared" si="79"/>
        <v>5910.9679999999998</v>
      </c>
      <c r="AG135" s="120">
        <f t="shared" si="79"/>
        <v>6167.8122400000002</v>
      </c>
      <c r="AH135" s="120">
        <f t="shared" si="79"/>
        <v>3006.9300000000003</v>
      </c>
      <c r="AI135" s="120">
        <f t="shared" si="79"/>
        <v>289.935</v>
      </c>
      <c r="AJ135" s="120">
        <f t="shared" si="79"/>
        <v>126.9555</v>
      </c>
      <c r="AK135" s="120">
        <f t="shared" si="79"/>
        <v>201.17298</v>
      </c>
      <c r="AL135" s="120">
        <f t="shared" si="79"/>
        <v>162.03460000000001</v>
      </c>
      <c r="AM135" s="120">
        <f t="shared" si="79"/>
        <v>4256.91669</v>
      </c>
      <c r="AN135" s="120">
        <f t="shared" si="79"/>
        <v>6293.4120000000003</v>
      </c>
      <c r="AO135" s="120">
        <f t="shared" si="79"/>
        <v>6077.86247</v>
      </c>
      <c r="AP135" s="120">
        <f t="shared" si="79"/>
        <v>2600.9885999999997</v>
      </c>
      <c r="AQ135" s="120">
        <f t="shared" si="79"/>
        <v>3667.3155000000002</v>
      </c>
      <c r="AR135" s="120">
        <f t="shared" si="79"/>
        <v>202.81359999999998</v>
      </c>
      <c r="AS135" s="120">
        <f t="shared" si="79"/>
        <v>300.19639999999998</v>
      </c>
      <c r="AT135" s="120">
        <f t="shared" si="79"/>
        <v>1909.2225999999998</v>
      </c>
      <c r="AU135" s="120">
        <f t="shared" si="79"/>
        <v>100.54100000000001</v>
      </c>
      <c r="AV135" s="120">
        <f t="shared" si="79"/>
        <v>81.312600000000003</v>
      </c>
      <c r="AW135" s="120">
        <f t="shared" si="79"/>
        <v>116.90190000000001</v>
      </c>
      <c r="AX135" s="120">
        <f t="shared" si="79"/>
        <v>584.33360000000005</v>
      </c>
      <c r="AY135" s="120">
        <f t="shared" si="79"/>
        <v>2500.6238000000003</v>
      </c>
      <c r="AZ135" s="120">
        <f t="shared" si="79"/>
        <v>3123.0129000000002</v>
      </c>
      <c r="BA135" s="120">
        <f t="shared" si="79"/>
        <v>4354.9830000000002</v>
      </c>
      <c r="BB135" s="120">
        <f t="shared" si="79"/>
        <v>11336.73609</v>
      </c>
      <c r="BC135" s="120">
        <f t="shared" si="79"/>
        <v>4853.3245800000004</v>
      </c>
      <c r="BD135" s="120">
        <f t="shared" si="79"/>
        <v>2859.7096000000001</v>
      </c>
      <c r="BE135" s="120">
        <f t="shared" si="79"/>
        <v>3763.8820000000001</v>
      </c>
      <c r="BF135" s="120">
        <f t="shared" si="79"/>
        <v>135.07050000000001</v>
      </c>
      <c r="BG135" s="120">
        <f t="shared" si="79"/>
        <v>4358.0142299999998</v>
      </c>
      <c r="BH135" s="120">
        <f t="shared" si="79"/>
        <v>4614.8795999999993</v>
      </c>
      <c r="BI135" s="120">
        <f t="shared" si="79"/>
        <v>1077.2322000000001</v>
      </c>
      <c r="BJ135" s="120">
        <f t="shared" si="79"/>
        <v>1000.5343999999999</v>
      </c>
      <c r="BK135" s="120">
        <f t="shared" si="79"/>
        <v>1108.72828</v>
      </c>
      <c r="BL135" s="120">
        <f t="shared" si="79"/>
        <v>112.72180000000002</v>
      </c>
      <c r="BM135" s="120">
        <f t="shared" si="79"/>
        <v>259.34511000000003</v>
      </c>
      <c r="BN135" s="120">
        <f t="shared" si="79"/>
        <v>140.8389</v>
      </c>
      <c r="BO135" s="120">
        <f t="shared" si="79"/>
        <v>567.18871000000001</v>
      </c>
      <c r="BP135" s="120">
        <f t="shared" si="79"/>
        <v>129.71699999999998</v>
      </c>
      <c r="BQ135" s="120">
        <f t="shared" si="79"/>
        <v>1882.9297000000001</v>
      </c>
      <c r="BR135" s="120">
        <f t="shared" si="79"/>
        <v>7353.1882999999998</v>
      </c>
      <c r="BS135" s="120">
        <f t="shared" si="79"/>
        <v>1058.0111999999999</v>
      </c>
      <c r="BT135" s="120">
        <f t="shared" ref="BT135:BU138" si="81">BT$69*BT34</f>
        <v>366.40000000000003</v>
      </c>
      <c r="BU135" s="120">
        <f t="shared" si="81"/>
        <v>109.6088</v>
      </c>
      <c r="BV135" s="120">
        <f t="shared" si="78"/>
        <v>109.12410000000001</v>
      </c>
      <c r="BW135" s="120">
        <f t="shared" si="78"/>
        <v>2473.99316</v>
      </c>
      <c r="BX135" s="120">
        <f t="shared" si="78"/>
        <v>1157.6471999999999</v>
      </c>
      <c r="BY135" s="120">
        <f t="shared" si="78"/>
        <v>2853.5984999999996</v>
      </c>
      <c r="BZ135" s="120">
        <f t="shared" si="78"/>
        <v>1183.7149999999999</v>
      </c>
      <c r="CA135" s="120">
        <f t="shared" si="78"/>
        <v>2129.2685999999999</v>
      </c>
      <c r="CB135" s="120">
        <f t="shared" si="78"/>
        <v>1829.1168</v>
      </c>
      <c r="CC135" s="120">
        <f t="shared" si="78"/>
        <v>3313.2486199999998</v>
      </c>
      <c r="CD135" s="120">
        <f t="shared" si="78"/>
        <v>4549.8991800000003</v>
      </c>
      <c r="CE135" s="120">
        <f t="shared" si="78"/>
        <v>2597.1865999999995</v>
      </c>
      <c r="CF135" s="120">
        <f t="shared" si="78"/>
        <v>852.26400000000001</v>
      </c>
      <c r="CG135" s="120">
        <f t="shared" si="78"/>
        <v>350.46120000000002</v>
      </c>
      <c r="CH135" s="120">
        <f t="shared" si="78"/>
        <v>1525.4382000000001</v>
      </c>
      <c r="CI135" s="120">
        <f t="shared" si="78"/>
        <v>1682.6528000000001</v>
      </c>
      <c r="CJ135" s="120">
        <f t="shared" si="78"/>
        <v>139.87799999999999</v>
      </c>
      <c r="CK135" s="120">
        <f t="shared" si="78"/>
        <v>3848.8033999999998</v>
      </c>
      <c r="CL135" s="120">
        <f t="shared" si="78"/>
        <v>3712.5510000000004</v>
      </c>
      <c r="CM135" s="120">
        <f t="shared" si="78"/>
        <v>3907.7192</v>
      </c>
      <c r="CN135" s="120">
        <f t="shared" si="78"/>
        <v>92.947999999999993</v>
      </c>
      <c r="CO135" s="120">
        <f t="shared" si="80"/>
        <v>108.40700000000001</v>
      </c>
      <c r="CP135" s="120">
        <f t="shared" si="80"/>
        <v>541.61900000000003</v>
      </c>
      <c r="CQ135" s="120">
        <f t="shared" si="80"/>
        <v>607.34879999999998</v>
      </c>
      <c r="CR135" s="120">
        <f t="shared" si="80"/>
        <v>653.00569999999993</v>
      </c>
      <c r="CS135" s="120">
        <f t="shared" si="80"/>
        <v>108.8995</v>
      </c>
      <c r="CT135" s="120">
        <f t="shared" si="80"/>
        <v>205.34399999999999</v>
      </c>
      <c r="CU135" s="120">
        <f t="shared" si="80"/>
        <v>378.84620000000001</v>
      </c>
      <c r="CV135" s="120">
        <f t="shared" si="80"/>
        <v>469.54309999999998</v>
      </c>
      <c r="CW135" s="120">
        <f t="shared" si="80"/>
        <v>404.34800000000001</v>
      </c>
      <c r="CX135" s="120">
        <f t="shared" si="80"/>
        <v>301.74959999999999</v>
      </c>
      <c r="CY135" s="120">
        <f t="shared" si="80"/>
        <v>317.18973999999997</v>
      </c>
      <c r="CZ135" s="120"/>
      <c r="DA135" s="214"/>
      <c r="DB135" s="217"/>
      <c r="DC135" s="214"/>
    </row>
    <row r="136" spans="1:107" ht="18" hidden="1" x14ac:dyDescent="0.3">
      <c r="A136" s="199"/>
      <c r="B136" s="95" t="s">
        <v>202</v>
      </c>
      <c r="C136" s="95"/>
      <c r="D136" s="95"/>
      <c r="E136" s="95"/>
      <c r="F136" s="216"/>
      <c r="G136" s="113">
        <f t="shared" si="73"/>
        <v>0</v>
      </c>
      <c r="H136" s="113">
        <f t="shared" si="62"/>
        <v>0</v>
      </c>
      <c r="I136" s="119">
        <f t="shared" ref="I136:BT139" si="82">I$69*I35</f>
        <v>0</v>
      </c>
      <c r="J136" s="119">
        <f t="shared" si="82"/>
        <v>0</v>
      </c>
      <c r="K136" s="119">
        <f t="shared" si="82"/>
        <v>0</v>
      </c>
      <c r="L136" s="120">
        <f t="shared" si="82"/>
        <v>0</v>
      </c>
      <c r="M136" s="120">
        <f t="shared" si="82"/>
        <v>0</v>
      </c>
      <c r="N136" s="120">
        <f t="shared" si="82"/>
        <v>0</v>
      </c>
      <c r="O136" s="120">
        <f t="shared" si="82"/>
        <v>0</v>
      </c>
      <c r="P136" s="120">
        <f t="shared" si="82"/>
        <v>0</v>
      </c>
      <c r="Q136" s="120">
        <f t="shared" si="82"/>
        <v>0</v>
      </c>
      <c r="R136" s="120">
        <f t="shared" si="82"/>
        <v>0</v>
      </c>
      <c r="S136" s="120">
        <f t="shared" si="82"/>
        <v>0</v>
      </c>
      <c r="T136" s="120">
        <f t="shared" si="82"/>
        <v>0</v>
      </c>
      <c r="U136" s="120">
        <f t="shared" si="82"/>
        <v>0</v>
      </c>
      <c r="V136" s="120">
        <f t="shared" si="82"/>
        <v>0</v>
      </c>
      <c r="W136" s="120">
        <f t="shared" si="82"/>
        <v>0</v>
      </c>
      <c r="X136" s="120">
        <f t="shared" si="82"/>
        <v>0</v>
      </c>
      <c r="Y136" s="120">
        <f t="shared" si="82"/>
        <v>0</v>
      </c>
      <c r="Z136" s="120">
        <f t="shared" si="82"/>
        <v>0</v>
      </c>
      <c r="AA136" s="120">
        <f t="shared" si="82"/>
        <v>0</v>
      </c>
      <c r="AB136" s="120">
        <f t="shared" si="82"/>
        <v>0</v>
      </c>
      <c r="AC136" s="120">
        <f t="shared" si="82"/>
        <v>0</v>
      </c>
      <c r="AD136" s="120">
        <f t="shared" si="82"/>
        <v>0</v>
      </c>
      <c r="AE136" s="120">
        <f t="shared" si="82"/>
        <v>0</v>
      </c>
      <c r="AF136" s="120">
        <f t="shared" si="82"/>
        <v>0</v>
      </c>
      <c r="AG136" s="120">
        <f t="shared" si="82"/>
        <v>0</v>
      </c>
      <c r="AH136" s="120">
        <f t="shared" si="82"/>
        <v>0</v>
      </c>
      <c r="AI136" s="120">
        <f t="shared" si="82"/>
        <v>0</v>
      </c>
      <c r="AJ136" s="120">
        <f t="shared" si="82"/>
        <v>0</v>
      </c>
      <c r="AK136" s="120">
        <f t="shared" si="82"/>
        <v>0</v>
      </c>
      <c r="AL136" s="120">
        <f t="shared" si="82"/>
        <v>0</v>
      </c>
      <c r="AM136" s="120">
        <f t="shared" si="82"/>
        <v>0</v>
      </c>
      <c r="AN136" s="120">
        <f t="shared" si="82"/>
        <v>0</v>
      </c>
      <c r="AO136" s="120">
        <f t="shared" si="82"/>
        <v>0</v>
      </c>
      <c r="AP136" s="120">
        <f t="shared" si="82"/>
        <v>0</v>
      </c>
      <c r="AQ136" s="120">
        <f t="shared" si="82"/>
        <v>0</v>
      </c>
      <c r="AR136" s="120">
        <f t="shared" si="82"/>
        <v>0</v>
      </c>
      <c r="AS136" s="120">
        <f t="shared" si="82"/>
        <v>0</v>
      </c>
      <c r="AT136" s="120">
        <f t="shared" si="82"/>
        <v>0</v>
      </c>
      <c r="AU136" s="120">
        <f t="shared" si="82"/>
        <v>0</v>
      </c>
      <c r="AV136" s="120">
        <f t="shared" si="82"/>
        <v>0</v>
      </c>
      <c r="AW136" s="120">
        <f t="shared" si="82"/>
        <v>0</v>
      </c>
      <c r="AX136" s="120">
        <f t="shared" si="82"/>
        <v>0</v>
      </c>
      <c r="AY136" s="120">
        <f t="shared" si="82"/>
        <v>0</v>
      </c>
      <c r="AZ136" s="120">
        <f t="shared" si="82"/>
        <v>0</v>
      </c>
      <c r="BA136" s="120">
        <f t="shared" si="82"/>
        <v>0</v>
      </c>
      <c r="BB136" s="120">
        <f t="shared" si="82"/>
        <v>0</v>
      </c>
      <c r="BC136" s="120">
        <f t="shared" si="82"/>
        <v>0</v>
      </c>
      <c r="BD136" s="120">
        <f t="shared" si="82"/>
        <v>0</v>
      </c>
      <c r="BE136" s="120">
        <f t="shared" si="82"/>
        <v>0</v>
      </c>
      <c r="BF136" s="120">
        <f t="shared" si="82"/>
        <v>0</v>
      </c>
      <c r="BG136" s="120">
        <f t="shared" si="82"/>
        <v>0</v>
      </c>
      <c r="BH136" s="120">
        <f t="shared" si="82"/>
        <v>0</v>
      </c>
      <c r="BI136" s="120">
        <f t="shared" si="82"/>
        <v>0</v>
      </c>
      <c r="BJ136" s="120">
        <f t="shared" si="82"/>
        <v>0</v>
      </c>
      <c r="BK136" s="120">
        <f t="shared" si="82"/>
        <v>0</v>
      </c>
      <c r="BL136" s="120">
        <f t="shared" si="82"/>
        <v>0</v>
      </c>
      <c r="BM136" s="120">
        <f t="shared" si="82"/>
        <v>0</v>
      </c>
      <c r="BN136" s="120">
        <f t="shared" si="82"/>
        <v>0</v>
      </c>
      <c r="BO136" s="120">
        <f t="shared" si="82"/>
        <v>0</v>
      </c>
      <c r="BP136" s="120">
        <f t="shared" si="82"/>
        <v>0</v>
      </c>
      <c r="BQ136" s="120">
        <f t="shared" si="82"/>
        <v>0</v>
      </c>
      <c r="BR136" s="120">
        <f t="shared" si="82"/>
        <v>0</v>
      </c>
      <c r="BS136" s="120">
        <f t="shared" si="82"/>
        <v>0</v>
      </c>
      <c r="BT136" s="120">
        <f t="shared" si="82"/>
        <v>0</v>
      </c>
      <c r="BU136" s="120">
        <f t="shared" si="81"/>
        <v>0</v>
      </c>
      <c r="BV136" s="120">
        <f t="shared" si="78"/>
        <v>0</v>
      </c>
      <c r="BW136" s="120">
        <f t="shared" si="78"/>
        <v>0</v>
      </c>
      <c r="BX136" s="120">
        <f t="shared" si="78"/>
        <v>0</v>
      </c>
      <c r="BY136" s="120">
        <f t="shared" si="78"/>
        <v>0</v>
      </c>
      <c r="BZ136" s="120">
        <f t="shared" si="78"/>
        <v>0</v>
      </c>
      <c r="CA136" s="120">
        <f t="shared" si="78"/>
        <v>0</v>
      </c>
      <c r="CB136" s="120">
        <f t="shared" si="78"/>
        <v>0</v>
      </c>
      <c r="CC136" s="120">
        <f t="shared" si="78"/>
        <v>0</v>
      </c>
      <c r="CD136" s="120">
        <f t="shared" si="78"/>
        <v>0</v>
      </c>
      <c r="CE136" s="120">
        <f t="shared" si="78"/>
        <v>0</v>
      </c>
      <c r="CF136" s="120">
        <f t="shared" si="78"/>
        <v>0</v>
      </c>
      <c r="CG136" s="120">
        <f t="shared" si="78"/>
        <v>0</v>
      </c>
      <c r="CH136" s="120">
        <f t="shared" si="78"/>
        <v>0</v>
      </c>
      <c r="CI136" s="120">
        <f t="shared" si="78"/>
        <v>0</v>
      </c>
      <c r="CJ136" s="120">
        <f t="shared" si="78"/>
        <v>0</v>
      </c>
      <c r="CK136" s="120">
        <f t="shared" si="78"/>
        <v>0</v>
      </c>
      <c r="CL136" s="120">
        <f t="shared" si="78"/>
        <v>0</v>
      </c>
      <c r="CM136" s="120">
        <f t="shared" si="78"/>
        <v>0</v>
      </c>
      <c r="CN136" s="120">
        <f t="shared" si="78"/>
        <v>0</v>
      </c>
      <c r="CO136" s="120">
        <f t="shared" si="80"/>
        <v>0</v>
      </c>
      <c r="CP136" s="120">
        <f t="shared" si="80"/>
        <v>0</v>
      </c>
      <c r="CQ136" s="120">
        <f t="shared" si="80"/>
        <v>0</v>
      </c>
      <c r="CR136" s="120">
        <f t="shared" si="80"/>
        <v>0</v>
      </c>
      <c r="CS136" s="120">
        <f t="shared" si="80"/>
        <v>0</v>
      </c>
      <c r="CT136" s="120">
        <f t="shared" si="80"/>
        <v>0</v>
      </c>
      <c r="CU136" s="120">
        <f t="shared" si="80"/>
        <v>0</v>
      </c>
      <c r="CV136" s="120">
        <f t="shared" si="80"/>
        <v>0</v>
      </c>
      <c r="CW136" s="120">
        <f t="shared" si="80"/>
        <v>0</v>
      </c>
      <c r="CX136" s="120">
        <f t="shared" si="80"/>
        <v>0</v>
      </c>
      <c r="CY136" s="120">
        <f t="shared" si="80"/>
        <v>0</v>
      </c>
      <c r="CZ136" s="120"/>
      <c r="DA136" s="214"/>
      <c r="DB136" s="218"/>
      <c r="DC136" s="214"/>
    </row>
    <row r="137" spans="1:107" ht="36" hidden="1" x14ac:dyDescent="0.3">
      <c r="A137" s="199"/>
      <c r="B137" s="95" t="s">
        <v>203</v>
      </c>
      <c r="C137" s="95"/>
      <c r="D137" s="95"/>
      <c r="E137" s="95"/>
      <c r="F137" s="216"/>
      <c r="G137" s="113">
        <f t="shared" si="73"/>
        <v>0</v>
      </c>
      <c r="H137" s="113">
        <f t="shared" si="62"/>
        <v>0</v>
      </c>
      <c r="I137" s="119">
        <f t="shared" si="82"/>
        <v>0</v>
      </c>
      <c r="J137" s="119">
        <f t="shared" si="82"/>
        <v>0</v>
      </c>
      <c r="K137" s="119">
        <f t="shared" si="82"/>
        <v>0</v>
      </c>
      <c r="L137" s="120">
        <f t="shared" si="82"/>
        <v>0</v>
      </c>
      <c r="M137" s="120">
        <f t="shared" si="82"/>
        <v>0</v>
      </c>
      <c r="N137" s="120">
        <f t="shared" si="82"/>
        <v>0</v>
      </c>
      <c r="O137" s="120">
        <f t="shared" si="82"/>
        <v>0</v>
      </c>
      <c r="P137" s="120">
        <f t="shared" si="82"/>
        <v>0</v>
      </c>
      <c r="Q137" s="120">
        <f t="shared" si="82"/>
        <v>0</v>
      </c>
      <c r="R137" s="120">
        <f t="shared" si="82"/>
        <v>0</v>
      </c>
      <c r="S137" s="120">
        <f t="shared" si="82"/>
        <v>0</v>
      </c>
      <c r="T137" s="120">
        <f t="shared" si="82"/>
        <v>0</v>
      </c>
      <c r="U137" s="120">
        <f t="shared" si="82"/>
        <v>0</v>
      </c>
      <c r="V137" s="120">
        <f t="shared" si="82"/>
        <v>0</v>
      </c>
      <c r="W137" s="120">
        <f t="shared" si="82"/>
        <v>0</v>
      </c>
      <c r="X137" s="120">
        <f t="shared" si="82"/>
        <v>0</v>
      </c>
      <c r="Y137" s="120">
        <f t="shared" si="82"/>
        <v>0</v>
      </c>
      <c r="Z137" s="120">
        <f t="shared" si="82"/>
        <v>0</v>
      </c>
      <c r="AA137" s="120">
        <f t="shared" si="82"/>
        <v>0</v>
      </c>
      <c r="AB137" s="120">
        <f t="shared" si="82"/>
        <v>0</v>
      </c>
      <c r="AC137" s="120">
        <f t="shared" si="82"/>
        <v>0</v>
      </c>
      <c r="AD137" s="120">
        <f t="shared" si="82"/>
        <v>0</v>
      </c>
      <c r="AE137" s="120">
        <f t="shared" si="82"/>
        <v>0</v>
      </c>
      <c r="AF137" s="120">
        <f t="shared" si="82"/>
        <v>0</v>
      </c>
      <c r="AG137" s="120">
        <f t="shared" si="82"/>
        <v>0</v>
      </c>
      <c r="AH137" s="120">
        <f t="shared" si="82"/>
        <v>0</v>
      </c>
      <c r="AI137" s="120">
        <f t="shared" si="82"/>
        <v>0</v>
      </c>
      <c r="AJ137" s="120">
        <f t="shared" si="82"/>
        <v>0</v>
      </c>
      <c r="AK137" s="120">
        <f t="shared" si="82"/>
        <v>0</v>
      </c>
      <c r="AL137" s="120">
        <f t="shared" si="82"/>
        <v>0</v>
      </c>
      <c r="AM137" s="120">
        <f t="shared" si="82"/>
        <v>0</v>
      </c>
      <c r="AN137" s="120">
        <f t="shared" si="82"/>
        <v>0</v>
      </c>
      <c r="AO137" s="120">
        <f t="shared" si="82"/>
        <v>0</v>
      </c>
      <c r="AP137" s="120">
        <f t="shared" si="82"/>
        <v>0</v>
      </c>
      <c r="AQ137" s="120">
        <f t="shared" si="82"/>
        <v>0</v>
      </c>
      <c r="AR137" s="120">
        <f t="shared" si="82"/>
        <v>0</v>
      </c>
      <c r="AS137" s="120">
        <f t="shared" si="82"/>
        <v>0</v>
      </c>
      <c r="AT137" s="120">
        <f t="shared" si="82"/>
        <v>0</v>
      </c>
      <c r="AU137" s="120">
        <f t="shared" si="82"/>
        <v>0</v>
      </c>
      <c r="AV137" s="120">
        <f t="shared" si="82"/>
        <v>0</v>
      </c>
      <c r="AW137" s="120">
        <f t="shared" si="82"/>
        <v>0</v>
      </c>
      <c r="AX137" s="120">
        <f t="shared" si="82"/>
        <v>0</v>
      </c>
      <c r="AY137" s="120">
        <f t="shared" si="82"/>
        <v>0</v>
      </c>
      <c r="AZ137" s="120">
        <f t="shared" si="82"/>
        <v>0</v>
      </c>
      <c r="BA137" s="120">
        <f t="shared" si="82"/>
        <v>0</v>
      </c>
      <c r="BB137" s="120">
        <f t="shared" si="82"/>
        <v>0</v>
      </c>
      <c r="BC137" s="120">
        <f t="shared" si="82"/>
        <v>0</v>
      </c>
      <c r="BD137" s="120">
        <f t="shared" si="82"/>
        <v>0</v>
      </c>
      <c r="BE137" s="120">
        <f t="shared" si="82"/>
        <v>0</v>
      </c>
      <c r="BF137" s="120">
        <f t="shared" si="82"/>
        <v>0</v>
      </c>
      <c r="BG137" s="120">
        <f t="shared" si="82"/>
        <v>0</v>
      </c>
      <c r="BH137" s="120">
        <f t="shared" si="82"/>
        <v>0</v>
      </c>
      <c r="BI137" s="120">
        <f t="shared" si="82"/>
        <v>0</v>
      </c>
      <c r="BJ137" s="120">
        <f t="shared" si="82"/>
        <v>0</v>
      </c>
      <c r="BK137" s="120">
        <f t="shared" si="82"/>
        <v>0</v>
      </c>
      <c r="BL137" s="120">
        <f t="shared" si="82"/>
        <v>0</v>
      </c>
      <c r="BM137" s="120">
        <f t="shared" si="82"/>
        <v>0</v>
      </c>
      <c r="BN137" s="120">
        <f t="shared" si="82"/>
        <v>0</v>
      </c>
      <c r="BO137" s="120">
        <f t="shared" si="82"/>
        <v>0</v>
      </c>
      <c r="BP137" s="120">
        <f t="shared" si="82"/>
        <v>0</v>
      </c>
      <c r="BQ137" s="120">
        <f t="shared" si="82"/>
        <v>0</v>
      </c>
      <c r="BR137" s="120">
        <f t="shared" si="82"/>
        <v>0</v>
      </c>
      <c r="BS137" s="120">
        <f t="shared" si="82"/>
        <v>0</v>
      </c>
      <c r="BT137" s="120">
        <f t="shared" si="82"/>
        <v>0</v>
      </c>
      <c r="BU137" s="120">
        <f t="shared" si="81"/>
        <v>0</v>
      </c>
      <c r="BV137" s="120">
        <f t="shared" si="78"/>
        <v>0</v>
      </c>
      <c r="BW137" s="120">
        <f t="shared" si="78"/>
        <v>0</v>
      </c>
      <c r="BX137" s="120">
        <f t="shared" si="78"/>
        <v>0</v>
      </c>
      <c r="BY137" s="120">
        <f t="shared" si="78"/>
        <v>0</v>
      </c>
      <c r="BZ137" s="120">
        <f t="shared" si="78"/>
        <v>0</v>
      </c>
      <c r="CA137" s="120">
        <f t="shared" si="78"/>
        <v>0</v>
      </c>
      <c r="CB137" s="120">
        <f t="shared" si="78"/>
        <v>0</v>
      </c>
      <c r="CC137" s="120">
        <f t="shared" si="78"/>
        <v>0</v>
      </c>
      <c r="CD137" s="120">
        <f t="shared" si="78"/>
        <v>0</v>
      </c>
      <c r="CE137" s="120">
        <f t="shared" si="78"/>
        <v>0</v>
      </c>
      <c r="CF137" s="120">
        <f t="shared" si="78"/>
        <v>0</v>
      </c>
      <c r="CG137" s="120">
        <f t="shared" si="78"/>
        <v>0</v>
      </c>
      <c r="CH137" s="120">
        <f t="shared" si="78"/>
        <v>0</v>
      </c>
      <c r="CI137" s="120">
        <f t="shared" si="78"/>
        <v>0</v>
      </c>
      <c r="CJ137" s="120">
        <f t="shared" si="78"/>
        <v>0</v>
      </c>
      <c r="CK137" s="120">
        <f t="shared" si="78"/>
        <v>0</v>
      </c>
      <c r="CL137" s="120">
        <f t="shared" si="78"/>
        <v>0</v>
      </c>
      <c r="CM137" s="120">
        <f t="shared" si="78"/>
        <v>0</v>
      </c>
      <c r="CN137" s="120">
        <f t="shared" si="78"/>
        <v>0</v>
      </c>
      <c r="CO137" s="120">
        <f t="shared" si="80"/>
        <v>0</v>
      </c>
      <c r="CP137" s="120">
        <f t="shared" si="80"/>
        <v>0</v>
      </c>
      <c r="CQ137" s="120">
        <f t="shared" si="80"/>
        <v>0</v>
      </c>
      <c r="CR137" s="120">
        <f t="shared" si="80"/>
        <v>0</v>
      </c>
      <c r="CS137" s="120">
        <f t="shared" si="80"/>
        <v>0</v>
      </c>
      <c r="CT137" s="120">
        <f t="shared" si="80"/>
        <v>0</v>
      </c>
      <c r="CU137" s="120">
        <f t="shared" si="80"/>
        <v>0</v>
      </c>
      <c r="CV137" s="120">
        <f t="shared" si="80"/>
        <v>0</v>
      </c>
      <c r="CW137" s="120">
        <f t="shared" si="80"/>
        <v>0</v>
      </c>
      <c r="CX137" s="120">
        <f t="shared" si="80"/>
        <v>0</v>
      </c>
      <c r="CY137" s="120">
        <f t="shared" si="80"/>
        <v>0</v>
      </c>
      <c r="CZ137" s="120"/>
      <c r="DA137" s="214"/>
      <c r="DB137" s="218"/>
      <c r="DC137" s="214"/>
    </row>
    <row r="138" spans="1:107" ht="18" hidden="1" x14ac:dyDescent="0.3">
      <c r="A138" s="199"/>
      <c r="B138" s="95" t="s">
        <v>204</v>
      </c>
      <c r="C138" s="95"/>
      <c r="D138" s="95"/>
      <c r="E138" s="95"/>
      <c r="F138" s="216"/>
      <c r="G138" s="113">
        <f t="shared" si="73"/>
        <v>0</v>
      </c>
      <c r="H138" s="113">
        <f t="shared" si="62"/>
        <v>0</v>
      </c>
      <c r="I138" s="119">
        <f t="shared" si="82"/>
        <v>0</v>
      </c>
      <c r="J138" s="119">
        <f t="shared" si="82"/>
        <v>0</v>
      </c>
      <c r="K138" s="119">
        <f t="shared" si="82"/>
        <v>0</v>
      </c>
      <c r="L138" s="120">
        <f t="shared" si="82"/>
        <v>0</v>
      </c>
      <c r="M138" s="120">
        <f t="shared" si="82"/>
        <v>0</v>
      </c>
      <c r="N138" s="120">
        <f t="shared" si="82"/>
        <v>0</v>
      </c>
      <c r="O138" s="120">
        <f t="shared" si="82"/>
        <v>0</v>
      </c>
      <c r="P138" s="120">
        <f t="shared" si="82"/>
        <v>0</v>
      </c>
      <c r="Q138" s="120">
        <f t="shared" si="82"/>
        <v>0</v>
      </c>
      <c r="R138" s="120">
        <f t="shared" si="82"/>
        <v>0</v>
      </c>
      <c r="S138" s="120">
        <f t="shared" si="82"/>
        <v>0</v>
      </c>
      <c r="T138" s="120">
        <f t="shared" si="82"/>
        <v>0</v>
      </c>
      <c r="U138" s="120">
        <f t="shared" si="82"/>
        <v>0</v>
      </c>
      <c r="V138" s="120">
        <f t="shared" si="82"/>
        <v>0</v>
      </c>
      <c r="W138" s="120">
        <f t="shared" si="82"/>
        <v>0</v>
      </c>
      <c r="X138" s="120">
        <f t="shared" si="82"/>
        <v>0</v>
      </c>
      <c r="Y138" s="120">
        <f t="shared" si="82"/>
        <v>0</v>
      </c>
      <c r="Z138" s="120">
        <f t="shared" si="82"/>
        <v>0</v>
      </c>
      <c r="AA138" s="120">
        <f t="shared" si="82"/>
        <v>0</v>
      </c>
      <c r="AB138" s="120">
        <f t="shared" si="82"/>
        <v>0</v>
      </c>
      <c r="AC138" s="120">
        <f t="shared" si="82"/>
        <v>0</v>
      </c>
      <c r="AD138" s="120">
        <f t="shared" si="82"/>
        <v>0</v>
      </c>
      <c r="AE138" s="120">
        <f t="shared" si="82"/>
        <v>0</v>
      </c>
      <c r="AF138" s="120">
        <f t="shared" si="82"/>
        <v>0</v>
      </c>
      <c r="AG138" s="120">
        <f t="shared" si="82"/>
        <v>0</v>
      </c>
      <c r="AH138" s="120">
        <f t="shared" si="82"/>
        <v>0</v>
      </c>
      <c r="AI138" s="120">
        <f t="shared" si="82"/>
        <v>0</v>
      </c>
      <c r="AJ138" s="120">
        <f t="shared" si="82"/>
        <v>0</v>
      </c>
      <c r="AK138" s="120">
        <f t="shared" si="82"/>
        <v>0</v>
      </c>
      <c r="AL138" s="120">
        <f t="shared" si="82"/>
        <v>0</v>
      </c>
      <c r="AM138" s="120">
        <f t="shared" si="82"/>
        <v>0</v>
      </c>
      <c r="AN138" s="120">
        <f t="shared" si="82"/>
        <v>0</v>
      </c>
      <c r="AO138" s="120">
        <f t="shared" si="82"/>
        <v>0</v>
      </c>
      <c r="AP138" s="120">
        <f t="shared" si="82"/>
        <v>0</v>
      </c>
      <c r="AQ138" s="120">
        <f t="shared" si="82"/>
        <v>0</v>
      </c>
      <c r="AR138" s="120">
        <f t="shared" si="82"/>
        <v>0</v>
      </c>
      <c r="AS138" s="120">
        <f t="shared" si="82"/>
        <v>0</v>
      </c>
      <c r="AT138" s="120">
        <f t="shared" si="82"/>
        <v>0</v>
      </c>
      <c r="AU138" s="120">
        <f t="shared" si="82"/>
        <v>0</v>
      </c>
      <c r="AV138" s="120">
        <f t="shared" si="82"/>
        <v>0</v>
      </c>
      <c r="AW138" s="120">
        <f t="shared" si="82"/>
        <v>0</v>
      </c>
      <c r="AX138" s="120">
        <f t="shared" si="82"/>
        <v>0</v>
      </c>
      <c r="AY138" s="120">
        <f t="shared" si="82"/>
        <v>0</v>
      </c>
      <c r="AZ138" s="120">
        <f t="shared" si="82"/>
        <v>0</v>
      </c>
      <c r="BA138" s="120">
        <f t="shared" si="82"/>
        <v>0</v>
      </c>
      <c r="BB138" s="120">
        <f t="shared" si="82"/>
        <v>0</v>
      </c>
      <c r="BC138" s="120">
        <f t="shared" si="82"/>
        <v>0</v>
      </c>
      <c r="BD138" s="120">
        <f t="shared" si="82"/>
        <v>0</v>
      </c>
      <c r="BE138" s="120">
        <f t="shared" si="82"/>
        <v>0</v>
      </c>
      <c r="BF138" s="120">
        <f t="shared" si="82"/>
        <v>0</v>
      </c>
      <c r="BG138" s="120">
        <f t="shared" si="82"/>
        <v>0</v>
      </c>
      <c r="BH138" s="120">
        <f t="shared" si="82"/>
        <v>0</v>
      </c>
      <c r="BI138" s="120">
        <f t="shared" si="82"/>
        <v>0</v>
      </c>
      <c r="BJ138" s="120">
        <f t="shared" si="82"/>
        <v>0</v>
      </c>
      <c r="BK138" s="120">
        <f t="shared" si="82"/>
        <v>0</v>
      </c>
      <c r="BL138" s="120">
        <f t="shared" si="82"/>
        <v>0</v>
      </c>
      <c r="BM138" s="120">
        <f t="shared" si="82"/>
        <v>0</v>
      </c>
      <c r="BN138" s="120">
        <f t="shared" si="82"/>
        <v>0</v>
      </c>
      <c r="BO138" s="120">
        <f t="shared" si="82"/>
        <v>0</v>
      </c>
      <c r="BP138" s="120">
        <f t="shared" si="82"/>
        <v>0</v>
      </c>
      <c r="BQ138" s="120">
        <f t="shared" si="82"/>
        <v>0</v>
      </c>
      <c r="BR138" s="120">
        <f t="shared" si="82"/>
        <v>0</v>
      </c>
      <c r="BS138" s="120">
        <f t="shared" si="82"/>
        <v>0</v>
      </c>
      <c r="BT138" s="120">
        <f t="shared" si="82"/>
        <v>0</v>
      </c>
      <c r="BU138" s="120">
        <f t="shared" si="81"/>
        <v>0</v>
      </c>
      <c r="BV138" s="120">
        <f t="shared" si="78"/>
        <v>0</v>
      </c>
      <c r="BW138" s="120">
        <f t="shared" si="78"/>
        <v>0</v>
      </c>
      <c r="BX138" s="120">
        <f t="shared" si="78"/>
        <v>0</v>
      </c>
      <c r="BY138" s="120">
        <f t="shared" si="78"/>
        <v>0</v>
      </c>
      <c r="BZ138" s="120">
        <f t="shared" si="78"/>
        <v>0</v>
      </c>
      <c r="CA138" s="120">
        <f t="shared" si="78"/>
        <v>0</v>
      </c>
      <c r="CB138" s="120">
        <f t="shared" si="78"/>
        <v>0</v>
      </c>
      <c r="CC138" s="120">
        <f t="shared" si="78"/>
        <v>0</v>
      </c>
      <c r="CD138" s="120">
        <f t="shared" si="78"/>
        <v>0</v>
      </c>
      <c r="CE138" s="120">
        <f t="shared" si="78"/>
        <v>0</v>
      </c>
      <c r="CF138" s="120">
        <f t="shared" si="78"/>
        <v>0</v>
      </c>
      <c r="CG138" s="120">
        <f t="shared" si="78"/>
        <v>0</v>
      </c>
      <c r="CH138" s="120">
        <f t="shared" si="78"/>
        <v>0</v>
      </c>
      <c r="CI138" s="120">
        <f t="shared" si="78"/>
        <v>0</v>
      </c>
      <c r="CJ138" s="120">
        <f t="shared" si="78"/>
        <v>0</v>
      </c>
      <c r="CK138" s="120">
        <f t="shared" si="78"/>
        <v>0</v>
      </c>
      <c r="CL138" s="120">
        <f t="shared" si="78"/>
        <v>0</v>
      </c>
      <c r="CM138" s="120">
        <f t="shared" si="78"/>
        <v>0</v>
      </c>
      <c r="CN138" s="120">
        <f t="shared" si="78"/>
        <v>0</v>
      </c>
      <c r="CO138" s="120">
        <f t="shared" si="80"/>
        <v>0</v>
      </c>
      <c r="CP138" s="120">
        <f t="shared" si="80"/>
        <v>0</v>
      </c>
      <c r="CQ138" s="120">
        <f t="shared" si="80"/>
        <v>0</v>
      </c>
      <c r="CR138" s="120">
        <f t="shared" si="80"/>
        <v>0</v>
      </c>
      <c r="CS138" s="120">
        <f t="shared" si="80"/>
        <v>0</v>
      </c>
      <c r="CT138" s="120">
        <f t="shared" si="80"/>
        <v>0</v>
      </c>
      <c r="CU138" s="120">
        <f t="shared" si="80"/>
        <v>0</v>
      </c>
      <c r="CV138" s="120">
        <f t="shared" si="80"/>
        <v>0</v>
      </c>
      <c r="CW138" s="120">
        <f t="shared" si="80"/>
        <v>0</v>
      </c>
      <c r="CX138" s="120">
        <f t="shared" si="80"/>
        <v>0</v>
      </c>
      <c r="CY138" s="120">
        <f t="shared" si="80"/>
        <v>0</v>
      </c>
      <c r="CZ138" s="120"/>
      <c r="DA138" s="214"/>
      <c r="DB138" s="218"/>
      <c r="DC138" s="214"/>
    </row>
    <row r="139" spans="1:107" ht="18" hidden="1" x14ac:dyDescent="0.3">
      <c r="A139" s="199"/>
      <c r="B139" s="95" t="s">
        <v>183</v>
      </c>
      <c r="C139" s="95"/>
      <c r="D139" s="95"/>
      <c r="E139" s="95"/>
      <c r="F139" s="216"/>
      <c r="G139" s="113">
        <f t="shared" si="73"/>
        <v>0</v>
      </c>
      <c r="H139" s="113">
        <f t="shared" si="62"/>
        <v>0</v>
      </c>
      <c r="I139" s="119">
        <f t="shared" si="82"/>
        <v>0</v>
      </c>
      <c r="J139" s="119">
        <f t="shared" si="82"/>
        <v>0</v>
      </c>
      <c r="K139" s="119">
        <f t="shared" si="82"/>
        <v>0</v>
      </c>
      <c r="L139" s="120">
        <f t="shared" si="82"/>
        <v>0</v>
      </c>
      <c r="M139" s="120">
        <f t="shared" si="82"/>
        <v>0</v>
      </c>
      <c r="N139" s="120">
        <f t="shared" si="82"/>
        <v>0</v>
      </c>
      <c r="O139" s="120">
        <f t="shared" si="82"/>
        <v>0</v>
      </c>
      <c r="P139" s="120">
        <f t="shared" si="82"/>
        <v>0</v>
      </c>
      <c r="Q139" s="120">
        <f t="shared" si="82"/>
        <v>0</v>
      </c>
      <c r="R139" s="120">
        <f t="shared" si="82"/>
        <v>0</v>
      </c>
      <c r="S139" s="120">
        <f t="shared" si="82"/>
        <v>0</v>
      </c>
      <c r="T139" s="120">
        <f t="shared" si="82"/>
        <v>0</v>
      </c>
      <c r="U139" s="120">
        <f t="shared" si="82"/>
        <v>0</v>
      </c>
      <c r="V139" s="120">
        <f t="shared" si="82"/>
        <v>0</v>
      </c>
      <c r="W139" s="120">
        <f t="shared" si="82"/>
        <v>0</v>
      </c>
      <c r="X139" s="120">
        <f t="shared" si="82"/>
        <v>0</v>
      </c>
      <c r="Y139" s="120">
        <f t="shared" si="82"/>
        <v>0</v>
      </c>
      <c r="Z139" s="120">
        <f t="shared" si="82"/>
        <v>0</v>
      </c>
      <c r="AA139" s="120">
        <f t="shared" si="82"/>
        <v>0</v>
      </c>
      <c r="AB139" s="120">
        <f t="shared" si="82"/>
        <v>0</v>
      </c>
      <c r="AC139" s="120">
        <f t="shared" si="82"/>
        <v>0</v>
      </c>
      <c r="AD139" s="120">
        <f t="shared" si="82"/>
        <v>0</v>
      </c>
      <c r="AE139" s="120">
        <f t="shared" si="82"/>
        <v>0</v>
      </c>
      <c r="AF139" s="120">
        <f t="shared" si="82"/>
        <v>0</v>
      </c>
      <c r="AG139" s="120">
        <f t="shared" si="82"/>
        <v>0</v>
      </c>
      <c r="AH139" s="120">
        <f t="shared" si="82"/>
        <v>0</v>
      </c>
      <c r="AI139" s="120">
        <f t="shared" si="82"/>
        <v>0</v>
      </c>
      <c r="AJ139" s="120">
        <f t="shared" si="82"/>
        <v>0</v>
      </c>
      <c r="AK139" s="120">
        <f t="shared" si="82"/>
        <v>0</v>
      </c>
      <c r="AL139" s="120">
        <f t="shared" si="82"/>
        <v>0</v>
      </c>
      <c r="AM139" s="120">
        <f t="shared" si="82"/>
        <v>0</v>
      </c>
      <c r="AN139" s="120">
        <f t="shared" si="82"/>
        <v>0</v>
      </c>
      <c r="AO139" s="120">
        <f t="shared" si="82"/>
        <v>0</v>
      </c>
      <c r="AP139" s="120">
        <f t="shared" si="82"/>
        <v>0</v>
      </c>
      <c r="AQ139" s="120">
        <f t="shared" si="82"/>
        <v>0</v>
      </c>
      <c r="AR139" s="120">
        <f t="shared" si="82"/>
        <v>0</v>
      </c>
      <c r="AS139" s="120">
        <f t="shared" si="82"/>
        <v>0</v>
      </c>
      <c r="AT139" s="120">
        <f t="shared" si="82"/>
        <v>0</v>
      </c>
      <c r="AU139" s="120">
        <f t="shared" si="82"/>
        <v>0</v>
      </c>
      <c r="AV139" s="120">
        <f t="shared" si="82"/>
        <v>0</v>
      </c>
      <c r="AW139" s="120">
        <f t="shared" si="82"/>
        <v>0</v>
      </c>
      <c r="AX139" s="120">
        <f t="shared" si="82"/>
        <v>0</v>
      </c>
      <c r="AY139" s="120">
        <f t="shared" si="82"/>
        <v>0</v>
      </c>
      <c r="AZ139" s="120">
        <f t="shared" si="82"/>
        <v>0</v>
      </c>
      <c r="BA139" s="120">
        <f t="shared" si="82"/>
        <v>0</v>
      </c>
      <c r="BB139" s="120">
        <f t="shared" si="82"/>
        <v>0</v>
      </c>
      <c r="BC139" s="120">
        <f t="shared" si="82"/>
        <v>0</v>
      </c>
      <c r="BD139" s="120">
        <f t="shared" si="82"/>
        <v>0</v>
      </c>
      <c r="BE139" s="120">
        <f t="shared" si="82"/>
        <v>0</v>
      </c>
      <c r="BF139" s="120">
        <f t="shared" si="82"/>
        <v>0</v>
      </c>
      <c r="BG139" s="120">
        <f t="shared" si="82"/>
        <v>0</v>
      </c>
      <c r="BH139" s="120">
        <f t="shared" si="82"/>
        <v>0</v>
      </c>
      <c r="BI139" s="120">
        <f t="shared" si="82"/>
        <v>0</v>
      </c>
      <c r="BJ139" s="120">
        <f t="shared" si="82"/>
        <v>0</v>
      </c>
      <c r="BK139" s="120">
        <f t="shared" si="82"/>
        <v>0</v>
      </c>
      <c r="BL139" s="120">
        <f t="shared" si="82"/>
        <v>0</v>
      </c>
      <c r="BM139" s="120">
        <f t="shared" si="82"/>
        <v>0</v>
      </c>
      <c r="BN139" s="120">
        <f t="shared" si="82"/>
        <v>0</v>
      </c>
      <c r="BO139" s="120">
        <f t="shared" si="82"/>
        <v>0</v>
      </c>
      <c r="BP139" s="120">
        <f t="shared" si="82"/>
        <v>0</v>
      </c>
      <c r="BQ139" s="120">
        <f t="shared" si="82"/>
        <v>0</v>
      </c>
      <c r="BR139" s="120">
        <f t="shared" si="82"/>
        <v>0</v>
      </c>
      <c r="BS139" s="120">
        <f t="shared" si="82"/>
        <v>0</v>
      </c>
      <c r="BT139" s="120">
        <f t="shared" ref="BT139:BU142" si="83">BT$69*BT38</f>
        <v>0</v>
      </c>
      <c r="BU139" s="120">
        <f t="shared" si="83"/>
        <v>0</v>
      </c>
      <c r="BV139" s="120">
        <f t="shared" si="78"/>
        <v>0</v>
      </c>
      <c r="BW139" s="120">
        <f t="shared" si="78"/>
        <v>0</v>
      </c>
      <c r="BX139" s="120">
        <f t="shared" si="78"/>
        <v>0</v>
      </c>
      <c r="BY139" s="120">
        <f t="shared" si="78"/>
        <v>0</v>
      </c>
      <c r="BZ139" s="120">
        <f t="shared" si="78"/>
        <v>0</v>
      </c>
      <c r="CA139" s="120">
        <f t="shared" si="78"/>
        <v>0</v>
      </c>
      <c r="CB139" s="120">
        <f t="shared" si="78"/>
        <v>0</v>
      </c>
      <c r="CC139" s="120">
        <f t="shared" si="78"/>
        <v>0</v>
      </c>
      <c r="CD139" s="120">
        <f t="shared" si="78"/>
        <v>0</v>
      </c>
      <c r="CE139" s="120">
        <f t="shared" si="78"/>
        <v>0</v>
      </c>
      <c r="CF139" s="120">
        <f t="shared" si="78"/>
        <v>0</v>
      </c>
      <c r="CG139" s="120">
        <f t="shared" si="78"/>
        <v>0</v>
      </c>
      <c r="CH139" s="120">
        <f t="shared" si="78"/>
        <v>0</v>
      </c>
      <c r="CI139" s="120">
        <f t="shared" si="78"/>
        <v>0</v>
      </c>
      <c r="CJ139" s="120">
        <f t="shared" si="78"/>
        <v>0</v>
      </c>
      <c r="CK139" s="120">
        <f t="shared" si="78"/>
        <v>0</v>
      </c>
      <c r="CL139" s="120">
        <f t="shared" si="78"/>
        <v>0</v>
      </c>
      <c r="CM139" s="120">
        <f t="shared" si="78"/>
        <v>0</v>
      </c>
      <c r="CN139" s="120">
        <f t="shared" si="78"/>
        <v>0</v>
      </c>
      <c r="CO139" s="120">
        <f t="shared" si="80"/>
        <v>0</v>
      </c>
      <c r="CP139" s="120">
        <f t="shared" si="80"/>
        <v>0</v>
      </c>
      <c r="CQ139" s="120">
        <f t="shared" si="80"/>
        <v>0</v>
      </c>
      <c r="CR139" s="120">
        <f t="shared" si="80"/>
        <v>0</v>
      </c>
      <c r="CS139" s="120">
        <f t="shared" si="80"/>
        <v>0</v>
      </c>
      <c r="CT139" s="120">
        <f t="shared" si="80"/>
        <v>0</v>
      </c>
      <c r="CU139" s="120">
        <f t="shared" si="80"/>
        <v>0</v>
      </c>
      <c r="CV139" s="120">
        <f t="shared" si="80"/>
        <v>0</v>
      </c>
      <c r="CW139" s="120">
        <f t="shared" si="80"/>
        <v>0</v>
      </c>
      <c r="CX139" s="120">
        <f t="shared" si="80"/>
        <v>0</v>
      </c>
      <c r="CY139" s="120">
        <f t="shared" si="80"/>
        <v>0</v>
      </c>
      <c r="CZ139" s="120"/>
      <c r="DA139" s="214"/>
      <c r="DB139" s="218"/>
      <c r="DC139" s="214"/>
    </row>
    <row r="140" spans="1:107" ht="18" hidden="1" x14ac:dyDescent="0.3">
      <c r="A140" s="199"/>
      <c r="B140" s="95" t="s">
        <v>184</v>
      </c>
      <c r="C140" s="95"/>
      <c r="D140" s="95"/>
      <c r="E140" s="95"/>
      <c r="F140" s="216"/>
      <c r="G140" s="113">
        <f t="shared" si="73"/>
        <v>0</v>
      </c>
      <c r="H140" s="113">
        <f t="shared" si="62"/>
        <v>0</v>
      </c>
      <c r="I140" s="119">
        <f t="shared" ref="I140:BT143" si="84">I$69*I39</f>
        <v>0</v>
      </c>
      <c r="J140" s="119">
        <f t="shared" si="84"/>
        <v>0</v>
      </c>
      <c r="K140" s="119">
        <f t="shared" si="84"/>
        <v>0</v>
      </c>
      <c r="L140" s="120">
        <f t="shared" si="84"/>
        <v>0</v>
      </c>
      <c r="M140" s="120">
        <f t="shared" si="84"/>
        <v>0</v>
      </c>
      <c r="N140" s="120">
        <f t="shared" si="84"/>
        <v>0</v>
      </c>
      <c r="O140" s="120">
        <f t="shared" si="84"/>
        <v>0</v>
      </c>
      <c r="P140" s="120">
        <f t="shared" si="84"/>
        <v>0</v>
      </c>
      <c r="Q140" s="120">
        <f t="shared" si="84"/>
        <v>0</v>
      </c>
      <c r="R140" s="120">
        <f t="shared" si="84"/>
        <v>0</v>
      </c>
      <c r="S140" s="120">
        <f t="shared" si="84"/>
        <v>0</v>
      </c>
      <c r="T140" s="120">
        <f t="shared" si="84"/>
        <v>0</v>
      </c>
      <c r="U140" s="120">
        <f t="shared" si="84"/>
        <v>0</v>
      </c>
      <c r="V140" s="120">
        <f t="shared" si="84"/>
        <v>0</v>
      </c>
      <c r="W140" s="120">
        <f t="shared" si="84"/>
        <v>0</v>
      </c>
      <c r="X140" s="120">
        <f t="shared" si="84"/>
        <v>0</v>
      </c>
      <c r="Y140" s="120">
        <f t="shared" si="84"/>
        <v>0</v>
      </c>
      <c r="Z140" s="120">
        <f t="shared" si="84"/>
        <v>0</v>
      </c>
      <c r="AA140" s="120">
        <f t="shared" si="84"/>
        <v>0</v>
      </c>
      <c r="AB140" s="120">
        <f t="shared" si="84"/>
        <v>0</v>
      </c>
      <c r="AC140" s="120">
        <f t="shared" si="84"/>
        <v>0</v>
      </c>
      <c r="AD140" s="120">
        <f t="shared" si="84"/>
        <v>0</v>
      </c>
      <c r="AE140" s="120">
        <f t="shared" si="84"/>
        <v>0</v>
      </c>
      <c r="AF140" s="120">
        <f t="shared" si="84"/>
        <v>0</v>
      </c>
      <c r="AG140" s="120">
        <f t="shared" si="84"/>
        <v>0</v>
      </c>
      <c r="AH140" s="120">
        <f t="shared" si="84"/>
        <v>0</v>
      </c>
      <c r="AI140" s="120">
        <f t="shared" si="84"/>
        <v>0</v>
      </c>
      <c r="AJ140" s="120">
        <f t="shared" si="84"/>
        <v>0</v>
      </c>
      <c r="AK140" s="120">
        <f t="shared" si="84"/>
        <v>0</v>
      </c>
      <c r="AL140" s="120">
        <f t="shared" si="84"/>
        <v>0</v>
      </c>
      <c r="AM140" s="120">
        <f t="shared" si="84"/>
        <v>0</v>
      </c>
      <c r="AN140" s="120">
        <f t="shared" si="84"/>
        <v>0</v>
      </c>
      <c r="AO140" s="120">
        <f t="shared" si="84"/>
        <v>0</v>
      </c>
      <c r="AP140" s="120">
        <f t="shared" si="84"/>
        <v>0</v>
      </c>
      <c r="AQ140" s="120">
        <f t="shared" si="84"/>
        <v>0</v>
      </c>
      <c r="AR140" s="120">
        <f t="shared" si="84"/>
        <v>0</v>
      </c>
      <c r="AS140" s="120">
        <f t="shared" si="84"/>
        <v>0</v>
      </c>
      <c r="AT140" s="120">
        <f t="shared" si="84"/>
        <v>0</v>
      </c>
      <c r="AU140" s="120">
        <f t="shared" si="84"/>
        <v>0</v>
      </c>
      <c r="AV140" s="120">
        <f t="shared" si="84"/>
        <v>0</v>
      </c>
      <c r="AW140" s="120">
        <f t="shared" si="84"/>
        <v>0</v>
      </c>
      <c r="AX140" s="120">
        <f t="shared" si="84"/>
        <v>0</v>
      </c>
      <c r="AY140" s="120">
        <f t="shared" si="84"/>
        <v>0</v>
      </c>
      <c r="AZ140" s="120">
        <f t="shared" si="84"/>
        <v>0</v>
      </c>
      <c r="BA140" s="120">
        <f t="shared" si="84"/>
        <v>0</v>
      </c>
      <c r="BB140" s="120">
        <f t="shared" si="84"/>
        <v>0</v>
      </c>
      <c r="BC140" s="120">
        <f t="shared" si="84"/>
        <v>0</v>
      </c>
      <c r="BD140" s="120">
        <f t="shared" si="84"/>
        <v>0</v>
      </c>
      <c r="BE140" s="120">
        <f t="shared" si="84"/>
        <v>0</v>
      </c>
      <c r="BF140" s="120">
        <f t="shared" si="84"/>
        <v>0</v>
      </c>
      <c r="BG140" s="120">
        <f t="shared" si="84"/>
        <v>0</v>
      </c>
      <c r="BH140" s="120">
        <f t="shared" si="84"/>
        <v>0</v>
      </c>
      <c r="BI140" s="120">
        <f t="shared" si="84"/>
        <v>0</v>
      </c>
      <c r="BJ140" s="120">
        <f t="shared" si="84"/>
        <v>0</v>
      </c>
      <c r="BK140" s="120">
        <f t="shared" si="84"/>
        <v>0</v>
      </c>
      <c r="BL140" s="120">
        <f t="shared" si="84"/>
        <v>0</v>
      </c>
      <c r="BM140" s="120">
        <f t="shared" si="84"/>
        <v>0</v>
      </c>
      <c r="BN140" s="120">
        <f t="shared" si="84"/>
        <v>0</v>
      </c>
      <c r="BO140" s="120">
        <f t="shared" si="84"/>
        <v>0</v>
      </c>
      <c r="BP140" s="120">
        <f t="shared" si="84"/>
        <v>0</v>
      </c>
      <c r="BQ140" s="120">
        <f t="shared" si="84"/>
        <v>0</v>
      </c>
      <c r="BR140" s="120">
        <f t="shared" si="84"/>
        <v>0</v>
      </c>
      <c r="BS140" s="120">
        <f t="shared" si="84"/>
        <v>0</v>
      </c>
      <c r="BT140" s="120">
        <f t="shared" si="84"/>
        <v>0</v>
      </c>
      <c r="BU140" s="120">
        <f t="shared" si="83"/>
        <v>0</v>
      </c>
      <c r="BV140" s="120">
        <f t="shared" si="78"/>
        <v>0</v>
      </c>
      <c r="BW140" s="120">
        <f t="shared" si="78"/>
        <v>0</v>
      </c>
      <c r="BX140" s="120">
        <f t="shared" si="78"/>
        <v>0</v>
      </c>
      <c r="BY140" s="120">
        <f t="shared" si="78"/>
        <v>0</v>
      </c>
      <c r="BZ140" s="120">
        <f t="shared" si="78"/>
        <v>0</v>
      </c>
      <c r="CA140" s="120">
        <f t="shared" si="78"/>
        <v>0</v>
      </c>
      <c r="CB140" s="120">
        <f t="shared" si="78"/>
        <v>0</v>
      </c>
      <c r="CC140" s="120">
        <f t="shared" si="78"/>
        <v>0</v>
      </c>
      <c r="CD140" s="120">
        <f t="shared" si="78"/>
        <v>0</v>
      </c>
      <c r="CE140" s="120">
        <f t="shared" si="78"/>
        <v>0</v>
      </c>
      <c r="CF140" s="120">
        <f t="shared" si="78"/>
        <v>0</v>
      </c>
      <c r="CG140" s="120">
        <f t="shared" si="78"/>
        <v>0</v>
      </c>
      <c r="CH140" s="120">
        <f t="shared" si="78"/>
        <v>0</v>
      </c>
      <c r="CI140" s="120">
        <f t="shared" si="78"/>
        <v>0</v>
      </c>
      <c r="CJ140" s="120">
        <f t="shared" si="78"/>
        <v>0</v>
      </c>
      <c r="CK140" s="120">
        <f t="shared" si="78"/>
        <v>0</v>
      </c>
      <c r="CL140" s="120">
        <f t="shared" si="78"/>
        <v>0</v>
      </c>
      <c r="CM140" s="120">
        <f t="shared" si="78"/>
        <v>0</v>
      </c>
      <c r="CN140" s="120">
        <f t="shared" si="78"/>
        <v>0</v>
      </c>
      <c r="CO140" s="120">
        <f t="shared" si="80"/>
        <v>0</v>
      </c>
      <c r="CP140" s="120">
        <f t="shared" si="80"/>
        <v>0</v>
      </c>
      <c r="CQ140" s="120">
        <f t="shared" si="80"/>
        <v>0</v>
      </c>
      <c r="CR140" s="120">
        <f t="shared" si="80"/>
        <v>0</v>
      </c>
      <c r="CS140" s="120">
        <f t="shared" si="80"/>
        <v>0</v>
      </c>
      <c r="CT140" s="120">
        <f t="shared" si="80"/>
        <v>0</v>
      </c>
      <c r="CU140" s="120">
        <f t="shared" si="80"/>
        <v>0</v>
      </c>
      <c r="CV140" s="120">
        <f t="shared" si="80"/>
        <v>0</v>
      </c>
      <c r="CW140" s="120">
        <f t="shared" si="80"/>
        <v>0</v>
      </c>
      <c r="CX140" s="120">
        <f t="shared" si="80"/>
        <v>0</v>
      </c>
      <c r="CY140" s="120">
        <f t="shared" si="80"/>
        <v>0</v>
      </c>
      <c r="CZ140" s="120"/>
      <c r="DA140" s="214"/>
      <c r="DB140" s="218"/>
      <c r="DC140" s="214"/>
    </row>
    <row r="141" spans="1:107" ht="18" hidden="1" x14ac:dyDescent="0.3">
      <c r="A141" s="199"/>
      <c r="B141" s="95" t="s">
        <v>185</v>
      </c>
      <c r="C141" s="95"/>
      <c r="D141" s="95"/>
      <c r="E141" s="95"/>
      <c r="F141" s="216"/>
      <c r="G141" s="113">
        <f t="shared" si="73"/>
        <v>0</v>
      </c>
      <c r="H141" s="113">
        <f t="shared" si="62"/>
        <v>0</v>
      </c>
      <c r="I141" s="119">
        <f t="shared" si="84"/>
        <v>0</v>
      </c>
      <c r="J141" s="119">
        <f t="shared" si="84"/>
        <v>0</v>
      </c>
      <c r="K141" s="119">
        <f t="shared" si="84"/>
        <v>0</v>
      </c>
      <c r="L141" s="120">
        <f t="shared" si="84"/>
        <v>0</v>
      </c>
      <c r="M141" s="120">
        <f t="shared" si="84"/>
        <v>0</v>
      </c>
      <c r="N141" s="120">
        <f t="shared" si="84"/>
        <v>0</v>
      </c>
      <c r="O141" s="120">
        <f t="shared" si="84"/>
        <v>0</v>
      </c>
      <c r="P141" s="120">
        <f t="shared" si="84"/>
        <v>0</v>
      </c>
      <c r="Q141" s="120">
        <f t="shared" si="84"/>
        <v>0</v>
      </c>
      <c r="R141" s="120">
        <f t="shared" si="84"/>
        <v>0</v>
      </c>
      <c r="S141" s="120">
        <f t="shared" si="84"/>
        <v>0</v>
      </c>
      <c r="T141" s="120">
        <f t="shared" si="84"/>
        <v>0</v>
      </c>
      <c r="U141" s="120">
        <f t="shared" si="84"/>
        <v>0</v>
      </c>
      <c r="V141" s="120">
        <f t="shared" si="84"/>
        <v>0</v>
      </c>
      <c r="W141" s="120">
        <f t="shared" si="84"/>
        <v>0</v>
      </c>
      <c r="X141" s="120">
        <f t="shared" si="84"/>
        <v>0</v>
      </c>
      <c r="Y141" s="120">
        <f t="shared" si="84"/>
        <v>0</v>
      </c>
      <c r="Z141" s="120">
        <f t="shared" si="84"/>
        <v>0</v>
      </c>
      <c r="AA141" s="120">
        <f t="shared" si="84"/>
        <v>0</v>
      </c>
      <c r="AB141" s="120">
        <f t="shared" si="84"/>
        <v>0</v>
      </c>
      <c r="AC141" s="120">
        <f t="shared" si="84"/>
        <v>0</v>
      </c>
      <c r="AD141" s="120">
        <f t="shared" si="84"/>
        <v>0</v>
      </c>
      <c r="AE141" s="120">
        <f t="shared" si="84"/>
        <v>0</v>
      </c>
      <c r="AF141" s="120">
        <f t="shared" si="84"/>
        <v>0</v>
      </c>
      <c r="AG141" s="120">
        <f t="shared" si="84"/>
        <v>0</v>
      </c>
      <c r="AH141" s="120">
        <f t="shared" si="84"/>
        <v>0</v>
      </c>
      <c r="AI141" s="120">
        <f t="shared" si="84"/>
        <v>0</v>
      </c>
      <c r="AJ141" s="120">
        <f t="shared" si="84"/>
        <v>0</v>
      </c>
      <c r="AK141" s="120">
        <f t="shared" si="84"/>
        <v>0</v>
      </c>
      <c r="AL141" s="120">
        <f t="shared" si="84"/>
        <v>0</v>
      </c>
      <c r="AM141" s="120">
        <f t="shared" si="84"/>
        <v>0</v>
      </c>
      <c r="AN141" s="120">
        <f t="shared" si="84"/>
        <v>0</v>
      </c>
      <c r="AO141" s="120">
        <f t="shared" si="84"/>
        <v>0</v>
      </c>
      <c r="AP141" s="120">
        <f t="shared" si="84"/>
        <v>0</v>
      </c>
      <c r="AQ141" s="120">
        <f t="shared" si="84"/>
        <v>0</v>
      </c>
      <c r="AR141" s="120">
        <f t="shared" si="84"/>
        <v>0</v>
      </c>
      <c r="AS141" s="120">
        <f t="shared" si="84"/>
        <v>0</v>
      </c>
      <c r="AT141" s="120">
        <f t="shared" si="84"/>
        <v>0</v>
      </c>
      <c r="AU141" s="120">
        <f t="shared" si="84"/>
        <v>0</v>
      </c>
      <c r="AV141" s="120">
        <f t="shared" si="84"/>
        <v>0</v>
      </c>
      <c r="AW141" s="120">
        <f t="shared" si="84"/>
        <v>0</v>
      </c>
      <c r="AX141" s="120">
        <f t="shared" si="84"/>
        <v>0</v>
      </c>
      <c r="AY141" s="120">
        <f t="shared" si="84"/>
        <v>0</v>
      </c>
      <c r="AZ141" s="120">
        <f t="shared" si="84"/>
        <v>0</v>
      </c>
      <c r="BA141" s="120">
        <f t="shared" si="84"/>
        <v>0</v>
      </c>
      <c r="BB141" s="120">
        <f t="shared" si="84"/>
        <v>0</v>
      </c>
      <c r="BC141" s="120">
        <f t="shared" si="84"/>
        <v>0</v>
      </c>
      <c r="BD141" s="120">
        <f t="shared" si="84"/>
        <v>0</v>
      </c>
      <c r="BE141" s="120">
        <f t="shared" si="84"/>
        <v>0</v>
      </c>
      <c r="BF141" s="120">
        <f t="shared" si="84"/>
        <v>0</v>
      </c>
      <c r="BG141" s="120">
        <f t="shared" si="84"/>
        <v>0</v>
      </c>
      <c r="BH141" s="120">
        <f t="shared" si="84"/>
        <v>0</v>
      </c>
      <c r="BI141" s="120">
        <f t="shared" si="84"/>
        <v>0</v>
      </c>
      <c r="BJ141" s="120">
        <f t="shared" si="84"/>
        <v>0</v>
      </c>
      <c r="BK141" s="120">
        <f t="shared" si="84"/>
        <v>0</v>
      </c>
      <c r="BL141" s="120">
        <f t="shared" si="84"/>
        <v>0</v>
      </c>
      <c r="BM141" s="120">
        <f t="shared" si="84"/>
        <v>0</v>
      </c>
      <c r="BN141" s="120">
        <f t="shared" si="84"/>
        <v>0</v>
      </c>
      <c r="BO141" s="120">
        <f t="shared" si="84"/>
        <v>0</v>
      </c>
      <c r="BP141" s="120">
        <f t="shared" si="84"/>
        <v>0</v>
      </c>
      <c r="BQ141" s="120">
        <f t="shared" si="84"/>
        <v>0</v>
      </c>
      <c r="BR141" s="120">
        <f t="shared" si="84"/>
        <v>0</v>
      </c>
      <c r="BS141" s="120">
        <f t="shared" si="84"/>
        <v>0</v>
      </c>
      <c r="BT141" s="120">
        <f t="shared" si="84"/>
        <v>0</v>
      </c>
      <c r="BU141" s="120">
        <f t="shared" si="83"/>
        <v>0</v>
      </c>
      <c r="BV141" s="120">
        <f t="shared" si="78"/>
        <v>0</v>
      </c>
      <c r="BW141" s="120">
        <f t="shared" si="78"/>
        <v>0</v>
      </c>
      <c r="BX141" s="120">
        <f t="shared" si="78"/>
        <v>0</v>
      </c>
      <c r="BY141" s="120">
        <f t="shared" si="78"/>
        <v>0</v>
      </c>
      <c r="BZ141" s="120">
        <f t="shared" si="78"/>
        <v>0</v>
      </c>
      <c r="CA141" s="120">
        <f t="shared" si="78"/>
        <v>0</v>
      </c>
      <c r="CB141" s="120">
        <f t="shared" si="78"/>
        <v>0</v>
      </c>
      <c r="CC141" s="120">
        <f t="shared" si="78"/>
        <v>0</v>
      </c>
      <c r="CD141" s="120">
        <f t="shared" si="78"/>
        <v>0</v>
      </c>
      <c r="CE141" s="120">
        <f t="shared" si="78"/>
        <v>0</v>
      </c>
      <c r="CF141" s="120">
        <f t="shared" si="78"/>
        <v>0</v>
      </c>
      <c r="CG141" s="120">
        <f t="shared" si="78"/>
        <v>0</v>
      </c>
      <c r="CH141" s="120">
        <f t="shared" si="78"/>
        <v>0</v>
      </c>
      <c r="CI141" s="120">
        <f t="shared" si="78"/>
        <v>0</v>
      </c>
      <c r="CJ141" s="120">
        <f t="shared" si="78"/>
        <v>0</v>
      </c>
      <c r="CK141" s="120">
        <f t="shared" si="78"/>
        <v>0</v>
      </c>
      <c r="CL141" s="120">
        <f t="shared" si="78"/>
        <v>0</v>
      </c>
      <c r="CM141" s="120">
        <f t="shared" si="78"/>
        <v>0</v>
      </c>
      <c r="CN141" s="120">
        <f t="shared" si="78"/>
        <v>0</v>
      </c>
      <c r="CO141" s="120">
        <f t="shared" si="80"/>
        <v>0</v>
      </c>
      <c r="CP141" s="120">
        <f t="shared" si="80"/>
        <v>0</v>
      </c>
      <c r="CQ141" s="120">
        <f t="shared" si="80"/>
        <v>0</v>
      </c>
      <c r="CR141" s="120">
        <f t="shared" si="80"/>
        <v>0</v>
      </c>
      <c r="CS141" s="120">
        <f t="shared" si="80"/>
        <v>0</v>
      </c>
      <c r="CT141" s="120">
        <f t="shared" si="80"/>
        <v>0</v>
      </c>
      <c r="CU141" s="120">
        <f t="shared" si="80"/>
        <v>0</v>
      </c>
      <c r="CV141" s="120">
        <f t="shared" si="80"/>
        <v>0</v>
      </c>
      <c r="CW141" s="120">
        <f t="shared" si="80"/>
        <v>0</v>
      </c>
      <c r="CX141" s="120">
        <f t="shared" si="80"/>
        <v>0</v>
      </c>
      <c r="CY141" s="120">
        <f t="shared" si="80"/>
        <v>0</v>
      </c>
      <c r="CZ141" s="120"/>
      <c r="DA141" s="214"/>
      <c r="DB141" s="218"/>
      <c r="DC141" s="214"/>
    </row>
    <row r="142" spans="1:107" ht="18" hidden="1" x14ac:dyDescent="0.3">
      <c r="A142" s="199"/>
      <c r="B142" s="95" t="s">
        <v>186</v>
      </c>
      <c r="C142" s="95"/>
      <c r="D142" s="95"/>
      <c r="E142" s="95"/>
      <c r="F142" s="216"/>
      <c r="G142" s="113">
        <f t="shared" si="73"/>
        <v>0</v>
      </c>
      <c r="H142" s="113">
        <f t="shared" si="62"/>
        <v>0</v>
      </c>
      <c r="I142" s="119">
        <f t="shared" si="84"/>
        <v>0</v>
      </c>
      <c r="J142" s="119">
        <f t="shared" si="84"/>
        <v>0</v>
      </c>
      <c r="K142" s="119">
        <f t="shared" si="84"/>
        <v>0</v>
      </c>
      <c r="L142" s="120">
        <f t="shared" si="84"/>
        <v>0</v>
      </c>
      <c r="M142" s="120">
        <f t="shared" si="84"/>
        <v>0</v>
      </c>
      <c r="N142" s="120">
        <f t="shared" si="84"/>
        <v>0</v>
      </c>
      <c r="O142" s="120">
        <f t="shared" si="84"/>
        <v>0</v>
      </c>
      <c r="P142" s="120">
        <f t="shared" si="84"/>
        <v>0</v>
      </c>
      <c r="Q142" s="120">
        <f t="shared" si="84"/>
        <v>0</v>
      </c>
      <c r="R142" s="120">
        <f t="shared" si="84"/>
        <v>0</v>
      </c>
      <c r="S142" s="120">
        <f t="shared" si="84"/>
        <v>0</v>
      </c>
      <c r="T142" s="120">
        <f t="shared" si="84"/>
        <v>0</v>
      </c>
      <c r="U142" s="120">
        <f t="shared" si="84"/>
        <v>0</v>
      </c>
      <c r="V142" s="120">
        <f t="shared" si="84"/>
        <v>0</v>
      </c>
      <c r="W142" s="120">
        <f t="shared" si="84"/>
        <v>0</v>
      </c>
      <c r="X142" s="120">
        <f t="shared" si="84"/>
        <v>0</v>
      </c>
      <c r="Y142" s="120">
        <f t="shared" si="84"/>
        <v>0</v>
      </c>
      <c r="Z142" s="120">
        <f t="shared" si="84"/>
        <v>0</v>
      </c>
      <c r="AA142" s="120">
        <f t="shared" si="84"/>
        <v>0</v>
      </c>
      <c r="AB142" s="120">
        <f t="shared" si="84"/>
        <v>0</v>
      </c>
      <c r="AC142" s="120">
        <f t="shared" si="84"/>
        <v>0</v>
      </c>
      <c r="AD142" s="120">
        <f t="shared" si="84"/>
        <v>0</v>
      </c>
      <c r="AE142" s="120">
        <f t="shared" si="84"/>
        <v>0</v>
      </c>
      <c r="AF142" s="120">
        <f t="shared" si="84"/>
        <v>0</v>
      </c>
      <c r="AG142" s="120">
        <f t="shared" si="84"/>
        <v>0</v>
      </c>
      <c r="AH142" s="120">
        <f t="shared" si="84"/>
        <v>0</v>
      </c>
      <c r="AI142" s="120">
        <f t="shared" si="84"/>
        <v>0</v>
      </c>
      <c r="AJ142" s="120">
        <f t="shared" si="84"/>
        <v>0</v>
      </c>
      <c r="AK142" s="120">
        <f t="shared" si="84"/>
        <v>0</v>
      </c>
      <c r="AL142" s="120">
        <f t="shared" si="84"/>
        <v>0</v>
      </c>
      <c r="AM142" s="120">
        <f t="shared" si="84"/>
        <v>0</v>
      </c>
      <c r="AN142" s="120">
        <f t="shared" si="84"/>
        <v>0</v>
      </c>
      <c r="AO142" s="120">
        <f t="shared" si="84"/>
        <v>0</v>
      </c>
      <c r="AP142" s="120">
        <f t="shared" si="84"/>
        <v>0</v>
      </c>
      <c r="AQ142" s="120">
        <f t="shared" si="84"/>
        <v>0</v>
      </c>
      <c r="AR142" s="120">
        <f t="shared" si="84"/>
        <v>0</v>
      </c>
      <c r="AS142" s="120">
        <f t="shared" si="84"/>
        <v>0</v>
      </c>
      <c r="AT142" s="120">
        <f t="shared" si="84"/>
        <v>0</v>
      </c>
      <c r="AU142" s="120">
        <f t="shared" si="84"/>
        <v>0</v>
      </c>
      <c r="AV142" s="120">
        <f t="shared" si="84"/>
        <v>0</v>
      </c>
      <c r="AW142" s="120">
        <f t="shared" si="84"/>
        <v>0</v>
      </c>
      <c r="AX142" s="120">
        <f t="shared" si="84"/>
        <v>0</v>
      </c>
      <c r="AY142" s="120">
        <f t="shared" si="84"/>
        <v>0</v>
      </c>
      <c r="AZ142" s="120">
        <f t="shared" si="84"/>
        <v>0</v>
      </c>
      <c r="BA142" s="120">
        <f t="shared" si="84"/>
        <v>0</v>
      </c>
      <c r="BB142" s="120">
        <f t="shared" si="84"/>
        <v>0</v>
      </c>
      <c r="BC142" s="120">
        <f t="shared" si="84"/>
        <v>0</v>
      </c>
      <c r="BD142" s="120">
        <f t="shared" si="84"/>
        <v>0</v>
      </c>
      <c r="BE142" s="120">
        <f t="shared" si="84"/>
        <v>0</v>
      </c>
      <c r="BF142" s="120">
        <f t="shared" si="84"/>
        <v>0</v>
      </c>
      <c r="BG142" s="120">
        <f t="shared" si="84"/>
        <v>0</v>
      </c>
      <c r="BH142" s="120">
        <f t="shared" si="84"/>
        <v>0</v>
      </c>
      <c r="BI142" s="120">
        <f t="shared" si="84"/>
        <v>0</v>
      </c>
      <c r="BJ142" s="120">
        <f t="shared" si="84"/>
        <v>0</v>
      </c>
      <c r="BK142" s="120">
        <f t="shared" si="84"/>
        <v>0</v>
      </c>
      <c r="BL142" s="120">
        <f t="shared" si="84"/>
        <v>0</v>
      </c>
      <c r="BM142" s="120">
        <f t="shared" si="84"/>
        <v>0</v>
      </c>
      <c r="BN142" s="120">
        <f t="shared" si="84"/>
        <v>0</v>
      </c>
      <c r="BO142" s="120">
        <f t="shared" si="84"/>
        <v>0</v>
      </c>
      <c r="BP142" s="120">
        <f t="shared" si="84"/>
        <v>0</v>
      </c>
      <c r="BQ142" s="120">
        <f t="shared" si="84"/>
        <v>0</v>
      </c>
      <c r="BR142" s="120">
        <f t="shared" si="84"/>
        <v>0</v>
      </c>
      <c r="BS142" s="120">
        <f t="shared" si="84"/>
        <v>0</v>
      </c>
      <c r="BT142" s="120">
        <f t="shared" si="84"/>
        <v>0</v>
      </c>
      <c r="BU142" s="120">
        <f t="shared" si="83"/>
        <v>0</v>
      </c>
      <c r="BV142" s="120">
        <f t="shared" si="78"/>
        <v>0</v>
      </c>
      <c r="BW142" s="120">
        <f t="shared" si="78"/>
        <v>0</v>
      </c>
      <c r="BX142" s="120">
        <f t="shared" si="78"/>
        <v>0</v>
      </c>
      <c r="BY142" s="120">
        <f t="shared" si="78"/>
        <v>0</v>
      </c>
      <c r="BZ142" s="120">
        <f t="shared" si="78"/>
        <v>0</v>
      </c>
      <c r="CA142" s="120">
        <f t="shared" si="78"/>
        <v>0</v>
      </c>
      <c r="CB142" s="120">
        <f t="shared" si="78"/>
        <v>0</v>
      </c>
      <c r="CC142" s="120">
        <f t="shared" si="78"/>
        <v>0</v>
      </c>
      <c r="CD142" s="120">
        <f t="shared" si="78"/>
        <v>0</v>
      </c>
      <c r="CE142" s="120">
        <f t="shared" si="78"/>
        <v>0</v>
      </c>
      <c r="CF142" s="120">
        <f t="shared" si="78"/>
        <v>0</v>
      </c>
      <c r="CG142" s="120">
        <f t="shared" si="78"/>
        <v>0</v>
      </c>
      <c r="CH142" s="120">
        <f t="shared" si="78"/>
        <v>0</v>
      </c>
      <c r="CI142" s="120">
        <f t="shared" si="78"/>
        <v>0</v>
      </c>
      <c r="CJ142" s="120">
        <f t="shared" si="78"/>
        <v>0</v>
      </c>
      <c r="CK142" s="120">
        <f t="shared" si="78"/>
        <v>0</v>
      </c>
      <c r="CL142" s="120">
        <f t="shared" si="78"/>
        <v>0</v>
      </c>
      <c r="CM142" s="120">
        <f t="shared" si="78"/>
        <v>0</v>
      </c>
      <c r="CN142" s="120">
        <f t="shared" si="78"/>
        <v>0</v>
      </c>
      <c r="CO142" s="120">
        <f t="shared" si="80"/>
        <v>0</v>
      </c>
      <c r="CP142" s="120">
        <f t="shared" si="80"/>
        <v>0</v>
      </c>
      <c r="CQ142" s="120">
        <f t="shared" si="80"/>
        <v>0</v>
      </c>
      <c r="CR142" s="120">
        <f t="shared" si="80"/>
        <v>0</v>
      </c>
      <c r="CS142" s="120">
        <f t="shared" si="80"/>
        <v>0</v>
      </c>
      <c r="CT142" s="120">
        <f t="shared" si="80"/>
        <v>0</v>
      </c>
      <c r="CU142" s="120">
        <f t="shared" si="80"/>
        <v>0</v>
      </c>
      <c r="CV142" s="120">
        <f t="shared" si="80"/>
        <v>0</v>
      </c>
      <c r="CW142" s="120">
        <f t="shared" si="80"/>
        <v>0</v>
      </c>
      <c r="CX142" s="120">
        <f t="shared" si="80"/>
        <v>0</v>
      </c>
      <c r="CY142" s="120">
        <f t="shared" si="80"/>
        <v>0</v>
      </c>
      <c r="CZ142" s="120"/>
      <c r="DA142" s="214"/>
      <c r="DB142" s="218"/>
      <c r="DC142" s="214"/>
    </row>
    <row r="143" spans="1:107" ht="144" hidden="1" x14ac:dyDescent="0.3">
      <c r="A143" s="199"/>
      <c r="B143" s="95" t="s">
        <v>205</v>
      </c>
      <c r="C143" s="95"/>
      <c r="D143" s="95"/>
      <c r="E143" s="95"/>
      <c r="F143" s="216"/>
      <c r="G143" s="113">
        <f t="shared" si="73"/>
        <v>0</v>
      </c>
      <c r="H143" s="113">
        <f t="shared" si="62"/>
        <v>0</v>
      </c>
      <c r="I143" s="119">
        <f t="shared" si="84"/>
        <v>0</v>
      </c>
      <c r="J143" s="119">
        <f t="shared" si="84"/>
        <v>0</v>
      </c>
      <c r="K143" s="119">
        <f t="shared" si="84"/>
        <v>0</v>
      </c>
      <c r="L143" s="120">
        <f t="shared" si="84"/>
        <v>0</v>
      </c>
      <c r="M143" s="120">
        <f t="shared" si="84"/>
        <v>0</v>
      </c>
      <c r="N143" s="120">
        <f t="shared" si="84"/>
        <v>0</v>
      </c>
      <c r="O143" s="120">
        <f t="shared" si="84"/>
        <v>0</v>
      </c>
      <c r="P143" s="120">
        <f t="shared" si="84"/>
        <v>0</v>
      </c>
      <c r="Q143" s="120">
        <f t="shared" si="84"/>
        <v>0</v>
      </c>
      <c r="R143" s="120">
        <f t="shared" si="84"/>
        <v>0</v>
      </c>
      <c r="S143" s="120">
        <f t="shared" si="84"/>
        <v>0</v>
      </c>
      <c r="T143" s="120">
        <f t="shared" si="84"/>
        <v>0</v>
      </c>
      <c r="U143" s="120">
        <f t="shared" si="84"/>
        <v>0</v>
      </c>
      <c r="V143" s="120">
        <f t="shared" si="84"/>
        <v>0</v>
      </c>
      <c r="W143" s="120">
        <f t="shared" si="84"/>
        <v>0</v>
      </c>
      <c r="X143" s="120">
        <f t="shared" si="84"/>
        <v>0</v>
      </c>
      <c r="Y143" s="120">
        <f t="shared" si="84"/>
        <v>0</v>
      </c>
      <c r="Z143" s="120">
        <f t="shared" si="84"/>
        <v>0</v>
      </c>
      <c r="AA143" s="120">
        <f t="shared" si="84"/>
        <v>0</v>
      </c>
      <c r="AB143" s="120">
        <f t="shared" si="84"/>
        <v>0</v>
      </c>
      <c r="AC143" s="120">
        <f t="shared" si="84"/>
        <v>0</v>
      </c>
      <c r="AD143" s="120">
        <f t="shared" si="84"/>
        <v>0</v>
      </c>
      <c r="AE143" s="120">
        <f t="shared" si="84"/>
        <v>0</v>
      </c>
      <c r="AF143" s="120">
        <f t="shared" si="84"/>
        <v>0</v>
      </c>
      <c r="AG143" s="120">
        <f t="shared" si="84"/>
        <v>0</v>
      </c>
      <c r="AH143" s="120">
        <f t="shared" si="84"/>
        <v>0</v>
      </c>
      <c r="AI143" s="120">
        <f t="shared" si="84"/>
        <v>0</v>
      </c>
      <c r="AJ143" s="120">
        <f t="shared" si="84"/>
        <v>0</v>
      </c>
      <c r="AK143" s="120">
        <f t="shared" si="84"/>
        <v>0</v>
      </c>
      <c r="AL143" s="120">
        <f t="shared" si="84"/>
        <v>0</v>
      </c>
      <c r="AM143" s="120">
        <f t="shared" si="84"/>
        <v>0</v>
      </c>
      <c r="AN143" s="120">
        <f t="shared" si="84"/>
        <v>0</v>
      </c>
      <c r="AO143" s="120">
        <f t="shared" si="84"/>
        <v>0</v>
      </c>
      <c r="AP143" s="120">
        <f t="shared" si="84"/>
        <v>0</v>
      </c>
      <c r="AQ143" s="120">
        <f t="shared" si="84"/>
        <v>0</v>
      </c>
      <c r="AR143" s="120">
        <f t="shared" si="84"/>
        <v>0</v>
      </c>
      <c r="AS143" s="120">
        <f t="shared" si="84"/>
        <v>0</v>
      </c>
      <c r="AT143" s="120">
        <f t="shared" si="84"/>
        <v>0</v>
      </c>
      <c r="AU143" s="120">
        <f t="shared" si="84"/>
        <v>0</v>
      </c>
      <c r="AV143" s="120">
        <f t="shared" si="84"/>
        <v>0</v>
      </c>
      <c r="AW143" s="120">
        <f t="shared" si="84"/>
        <v>0</v>
      </c>
      <c r="AX143" s="120">
        <f t="shared" si="84"/>
        <v>0</v>
      </c>
      <c r="AY143" s="120">
        <f t="shared" si="84"/>
        <v>0</v>
      </c>
      <c r="AZ143" s="120">
        <f t="shared" si="84"/>
        <v>0</v>
      </c>
      <c r="BA143" s="120">
        <f t="shared" si="84"/>
        <v>0</v>
      </c>
      <c r="BB143" s="120">
        <f t="shared" si="84"/>
        <v>0</v>
      </c>
      <c r="BC143" s="120">
        <f t="shared" si="84"/>
        <v>0</v>
      </c>
      <c r="BD143" s="120">
        <f t="shared" si="84"/>
        <v>0</v>
      </c>
      <c r="BE143" s="120">
        <f t="shared" si="84"/>
        <v>0</v>
      </c>
      <c r="BF143" s="120">
        <f t="shared" si="84"/>
        <v>0</v>
      </c>
      <c r="BG143" s="120">
        <f t="shared" si="84"/>
        <v>0</v>
      </c>
      <c r="BH143" s="120">
        <f t="shared" si="84"/>
        <v>0</v>
      </c>
      <c r="BI143" s="120">
        <f t="shared" si="84"/>
        <v>0</v>
      </c>
      <c r="BJ143" s="120">
        <f t="shared" si="84"/>
        <v>0</v>
      </c>
      <c r="BK143" s="120">
        <f t="shared" si="84"/>
        <v>0</v>
      </c>
      <c r="BL143" s="120">
        <f t="shared" si="84"/>
        <v>0</v>
      </c>
      <c r="BM143" s="120">
        <f t="shared" si="84"/>
        <v>0</v>
      </c>
      <c r="BN143" s="120">
        <f t="shared" si="84"/>
        <v>0</v>
      </c>
      <c r="BO143" s="120">
        <f t="shared" si="84"/>
        <v>0</v>
      </c>
      <c r="BP143" s="120">
        <f t="shared" si="84"/>
        <v>0</v>
      </c>
      <c r="BQ143" s="120">
        <f t="shared" si="84"/>
        <v>0</v>
      </c>
      <c r="BR143" s="120">
        <f t="shared" si="84"/>
        <v>0</v>
      </c>
      <c r="BS143" s="120">
        <f t="shared" si="84"/>
        <v>0</v>
      </c>
      <c r="BT143" s="120">
        <f t="shared" ref="BT143:CY148" si="85">BT$69*BT42</f>
        <v>0</v>
      </c>
      <c r="BU143" s="120">
        <f t="shared" si="85"/>
        <v>0</v>
      </c>
      <c r="BV143" s="120">
        <f t="shared" si="78"/>
        <v>0</v>
      </c>
      <c r="BW143" s="120">
        <f t="shared" si="78"/>
        <v>0</v>
      </c>
      <c r="BX143" s="120">
        <f t="shared" si="78"/>
        <v>0</v>
      </c>
      <c r="BY143" s="120">
        <f t="shared" si="78"/>
        <v>0</v>
      </c>
      <c r="BZ143" s="120">
        <f t="shared" si="78"/>
        <v>0</v>
      </c>
      <c r="CA143" s="120">
        <f t="shared" si="78"/>
        <v>0</v>
      </c>
      <c r="CB143" s="120">
        <f t="shared" si="78"/>
        <v>0</v>
      </c>
      <c r="CC143" s="120">
        <f t="shared" si="78"/>
        <v>0</v>
      </c>
      <c r="CD143" s="120">
        <f t="shared" si="78"/>
        <v>0</v>
      </c>
      <c r="CE143" s="120">
        <f t="shared" si="78"/>
        <v>0</v>
      </c>
      <c r="CF143" s="120">
        <f t="shared" si="78"/>
        <v>0</v>
      </c>
      <c r="CG143" s="120">
        <f t="shared" si="78"/>
        <v>0</v>
      </c>
      <c r="CH143" s="120">
        <f t="shared" si="78"/>
        <v>0</v>
      </c>
      <c r="CI143" s="120">
        <f t="shared" si="78"/>
        <v>0</v>
      </c>
      <c r="CJ143" s="120">
        <f t="shared" si="78"/>
        <v>0</v>
      </c>
      <c r="CK143" s="120">
        <f t="shared" si="78"/>
        <v>0</v>
      </c>
      <c r="CL143" s="120">
        <f t="shared" si="78"/>
        <v>0</v>
      </c>
      <c r="CM143" s="120">
        <f t="shared" si="78"/>
        <v>0</v>
      </c>
      <c r="CN143" s="120">
        <f t="shared" si="78"/>
        <v>0</v>
      </c>
      <c r="CO143" s="120">
        <f t="shared" si="80"/>
        <v>0</v>
      </c>
      <c r="CP143" s="120">
        <f t="shared" si="80"/>
        <v>0</v>
      </c>
      <c r="CQ143" s="120">
        <f t="shared" si="80"/>
        <v>0</v>
      </c>
      <c r="CR143" s="120">
        <f t="shared" si="80"/>
        <v>0</v>
      </c>
      <c r="CS143" s="120">
        <f t="shared" si="80"/>
        <v>0</v>
      </c>
      <c r="CT143" s="120">
        <f t="shared" si="80"/>
        <v>0</v>
      </c>
      <c r="CU143" s="120">
        <f t="shared" si="80"/>
        <v>0</v>
      </c>
      <c r="CV143" s="120">
        <f t="shared" si="80"/>
        <v>0</v>
      </c>
      <c r="CW143" s="120">
        <f t="shared" si="80"/>
        <v>0</v>
      </c>
      <c r="CX143" s="120">
        <f t="shared" si="80"/>
        <v>0</v>
      </c>
      <c r="CY143" s="120">
        <f t="shared" si="80"/>
        <v>0</v>
      </c>
      <c r="CZ143" s="120"/>
      <c r="DA143" s="214"/>
      <c r="DB143" s="219"/>
      <c r="DC143" s="214"/>
    </row>
    <row r="144" spans="1:107" ht="18" hidden="1" x14ac:dyDescent="0.35">
      <c r="A144" s="21" t="s">
        <v>206</v>
      </c>
      <c r="B144" s="213" t="s">
        <v>207</v>
      </c>
      <c r="C144" s="213"/>
      <c r="D144" s="213"/>
      <c r="E144" s="213"/>
      <c r="F144" s="213"/>
      <c r="G144" s="96">
        <f t="shared" si="73"/>
        <v>0</v>
      </c>
      <c r="H144" s="125">
        <f t="shared" si="62"/>
        <v>0</v>
      </c>
      <c r="I144" s="53">
        <f t="shared" ref="I144:BT148" si="86">I$69*I43</f>
        <v>0</v>
      </c>
      <c r="J144" s="53">
        <f t="shared" si="86"/>
        <v>0</v>
      </c>
      <c r="K144" s="53">
        <f t="shared" si="86"/>
        <v>0</v>
      </c>
      <c r="L144" s="54">
        <f t="shared" si="86"/>
        <v>0</v>
      </c>
      <c r="M144" s="54">
        <f t="shared" si="86"/>
        <v>0</v>
      </c>
      <c r="N144" s="54">
        <f t="shared" si="86"/>
        <v>0</v>
      </c>
      <c r="O144" s="54">
        <f t="shared" si="86"/>
        <v>0</v>
      </c>
      <c r="P144" s="54">
        <f t="shared" si="86"/>
        <v>0</v>
      </c>
      <c r="Q144" s="54">
        <f t="shared" si="86"/>
        <v>0</v>
      </c>
      <c r="R144" s="54">
        <f t="shared" si="86"/>
        <v>0</v>
      </c>
      <c r="S144" s="54">
        <f t="shared" si="86"/>
        <v>0</v>
      </c>
      <c r="T144" s="54">
        <f t="shared" si="86"/>
        <v>0</v>
      </c>
      <c r="U144" s="54">
        <f t="shared" si="86"/>
        <v>0</v>
      </c>
      <c r="V144" s="54">
        <f t="shared" si="86"/>
        <v>0</v>
      </c>
      <c r="W144" s="54">
        <f t="shared" si="86"/>
        <v>0</v>
      </c>
      <c r="X144" s="54">
        <f t="shared" si="86"/>
        <v>0</v>
      </c>
      <c r="Y144" s="54">
        <f t="shared" si="86"/>
        <v>0</v>
      </c>
      <c r="Z144" s="54">
        <f t="shared" si="86"/>
        <v>0</v>
      </c>
      <c r="AA144" s="54">
        <f t="shared" si="86"/>
        <v>0</v>
      </c>
      <c r="AB144" s="54">
        <f t="shared" si="86"/>
        <v>0</v>
      </c>
      <c r="AC144" s="54">
        <f t="shared" si="86"/>
        <v>0</v>
      </c>
      <c r="AD144" s="54">
        <f t="shared" si="86"/>
        <v>0</v>
      </c>
      <c r="AE144" s="54">
        <f t="shared" si="86"/>
        <v>0</v>
      </c>
      <c r="AF144" s="54">
        <f t="shared" si="86"/>
        <v>0</v>
      </c>
      <c r="AG144" s="54">
        <f t="shared" si="86"/>
        <v>0</v>
      </c>
      <c r="AH144" s="54">
        <f t="shared" si="86"/>
        <v>0</v>
      </c>
      <c r="AI144" s="54">
        <f t="shared" si="86"/>
        <v>0</v>
      </c>
      <c r="AJ144" s="54">
        <f t="shared" si="86"/>
        <v>0</v>
      </c>
      <c r="AK144" s="54">
        <f t="shared" si="86"/>
        <v>0</v>
      </c>
      <c r="AL144" s="54">
        <f t="shared" si="86"/>
        <v>0</v>
      </c>
      <c r="AM144" s="54">
        <f t="shared" si="86"/>
        <v>0</v>
      </c>
      <c r="AN144" s="54">
        <f t="shared" si="86"/>
        <v>0</v>
      </c>
      <c r="AO144" s="54">
        <f t="shared" si="86"/>
        <v>0</v>
      </c>
      <c r="AP144" s="54">
        <f t="shared" si="86"/>
        <v>0</v>
      </c>
      <c r="AQ144" s="54">
        <f t="shared" si="86"/>
        <v>0</v>
      </c>
      <c r="AR144" s="54">
        <f t="shared" si="86"/>
        <v>0</v>
      </c>
      <c r="AS144" s="54">
        <f t="shared" si="86"/>
        <v>0</v>
      </c>
      <c r="AT144" s="54">
        <f t="shared" si="86"/>
        <v>0</v>
      </c>
      <c r="AU144" s="54">
        <f t="shared" si="86"/>
        <v>0</v>
      </c>
      <c r="AV144" s="54">
        <f t="shared" si="86"/>
        <v>0</v>
      </c>
      <c r="AW144" s="54">
        <f t="shared" si="86"/>
        <v>0</v>
      </c>
      <c r="AX144" s="54">
        <f t="shared" si="86"/>
        <v>0</v>
      </c>
      <c r="AY144" s="54">
        <f t="shared" si="86"/>
        <v>0</v>
      </c>
      <c r="AZ144" s="54">
        <f t="shared" si="86"/>
        <v>0</v>
      </c>
      <c r="BA144" s="54">
        <f t="shared" si="86"/>
        <v>0</v>
      </c>
      <c r="BB144" s="54">
        <f t="shared" si="86"/>
        <v>0</v>
      </c>
      <c r="BC144" s="54">
        <f t="shared" si="86"/>
        <v>0</v>
      </c>
      <c r="BD144" s="54">
        <f t="shared" si="86"/>
        <v>0</v>
      </c>
      <c r="BE144" s="54">
        <f t="shared" si="86"/>
        <v>0</v>
      </c>
      <c r="BF144" s="54">
        <f t="shared" si="86"/>
        <v>0</v>
      </c>
      <c r="BG144" s="54">
        <f t="shared" si="86"/>
        <v>0</v>
      </c>
      <c r="BH144" s="54">
        <f t="shared" si="86"/>
        <v>0</v>
      </c>
      <c r="BI144" s="54">
        <f t="shared" si="86"/>
        <v>0</v>
      </c>
      <c r="BJ144" s="54">
        <f t="shared" si="86"/>
        <v>0</v>
      </c>
      <c r="BK144" s="54">
        <f t="shared" si="86"/>
        <v>0</v>
      </c>
      <c r="BL144" s="54">
        <f t="shared" si="86"/>
        <v>0</v>
      </c>
      <c r="BM144" s="54">
        <f t="shared" si="86"/>
        <v>0</v>
      </c>
      <c r="BN144" s="54">
        <f t="shared" si="86"/>
        <v>0</v>
      </c>
      <c r="BO144" s="54">
        <f t="shared" si="86"/>
        <v>0</v>
      </c>
      <c r="BP144" s="54">
        <f t="shared" si="86"/>
        <v>0</v>
      </c>
      <c r="BQ144" s="54">
        <f t="shared" si="86"/>
        <v>0</v>
      </c>
      <c r="BR144" s="54">
        <f t="shared" si="86"/>
        <v>0</v>
      </c>
      <c r="BS144" s="54">
        <f t="shared" si="86"/>
        <v>0</v>
      </c>
      <c r="BT144" s="54">
        <f t="shared" si="86"/>
        <v>0</v>
      </c>
      <c r="BU144" s="54">
        <f t="shared" si="85"/>
        <v>0</v>
      </c>
      <c r="BV144" s="54">
        <f t="shared" si="78"/>
        <v>0</v>
      </c>
      <c r="BW144" s="54">
        <f t="shared" si="78"/>
        <v>0</v>
      </c>
      <c r="BX144" s="54">
        <f t="shared" si="78"/>
        <v>0</v>
      </c>
      <c r="BY144" s="54">
        <f t="shared" si="78"/>
        <v>0</v>
      </c>
      <c r="BZ144" s="54">
        <f t="shared" si="78"/>
        <v>0</v>
      </c>
      <c r="CA144" s="54">
        <f t="shared" si="78"/>
        <v>0</v>
      </c>
      <c r="CB144" s="54">
        <f t="shared" si="78"/>
        <v>0</v>
      </c>
      <c r="CC144" s="54">
        <f t="shared" si="78"/>
        <v>0</v>
      </c>
      <c r="CD144" s="54">
        <f t="shared" si="78"/>
        <v>0</v>
      </c>
      <c r="CE144" s="54">
        <f t="shared" si="78"/>
        <v>0</v>
      </c>
      <c r="CF144" s="54">
        <f t="shared" si="78"/>
        <v>0</v>
      </c>
      <c r="CG144" s="54">
        <f t="shared" si="78"/>
        <v>0</v>
      </c>
      <c r="CH144" s="54">
        <f t="shared" si="78"/>
        <v>0</v>
      </c>
      <c r="CI144" s="54">
        <f t="shared" si="78"/>
        <v>0</v>
      </c>
      <c r="CJ144" s="54">
        <f t="shared" si="78"/>
        <v>0</v>
      </c>
      <c r="CK144" s="54">
        <f t="shared" si="78"/>
        <v>0</v>
      </c>
      <c r="CL144" s="54">
        <f t="shared" si="78"/>
        <v>0</v>
      </c>
      <c r="CM144" s="54">
        <f t="shared" si="78"/>
        <v>0</v>
      </c>
      <c r="CN144" s="54">
        <f t="shared" si="78"/>
        <v>0</v>
      </c>
      <c r="CO144" s="54">
        <f t="shared" si="80"/>
        <v>0</v>
      </c>
      <c r="CP144" s="54">
        <f t="shared" si="80"/>
        <v>0</v>
      </c>
      <c r="CQ144" s="54">
        <f t="shared" si="80"/>
        <v>0</v>
      </c>
      <c r="CR144" s="54">
        <f t="shared" si="80"/>
        <v>0</v>
      </c>
      <c r="CS144" s="54">
        <f t="shared" si="80"/>
        <v>0</v>
      </c>
      <c r="CT144" s="54">
        <f t="shared" si="80"/>
        <v>0</v>
      </c>
      <c r="CU144" s="54">
        <f t="shared" si="80"/>
        <v>0</v>
      </c>
      <c r="CV144" s="54">
        <f t="shared" si="80"/>
        <v>0</v>
      </c>
      <c r="CW144" s="54">
        <f t="shared" si="80"/>
        <v>0</v>
      </c>
      <c r="CX144" s="54">
        <f t="shared" si="80"/>
        <v>0</v>
      </c>
      <c r="CY144" s="54">
        <f t="shared" si="80"/>
        <v>0</v>
      </c>
      <c r="CZ144" s="54"/>
      <c r="DA144" s="124"/>
      <c r="DB144" s="97"/>
      <c r="DC144" s="124"/>
    </row>
    <row r="145" spans="1:107" ht="18" hidden="1" x14ac:dyDescent="0.35">
      <c r="A145" s="14" t="s">
        <v>208</v>
      </c>
      <c r="B145" s="95" t="s">
        <v>209</v>
      </c>
      <c r="C145" s="95"/>
      <c r="D145" s="95"/>
      <c r="E145" s="95"/>
      <c r="F145" s="15"/>
      <c r="G145" s="98">
        <f t="shared" si="73"/>
        <v>268.30086000000006</v>
      </c>
      <c r="H145" s="98">
        <f t="shared" si="62"/>
        <v>3219.6103200000007</v>
      </c>
      <c r="I145" s="32">
        <f t="shared" si="86"/>
        <v>0</v>
      </c>
      <c r="J145" s="32">
        <f t="shared" si="86"/>
        <v>7.4629700000000003</v>
      </c>
      <c r="K145" s="32">
        <f t="shared" si="86"/>
        <v>3.2115999999999998</v>
      </c>
      <c r="L145" s="38">
        <f t="shared" si="86"/>
        <v>2.7521</v>
      </c>
      <c r="M145" s="38">
        <f t="shared" si="86"/>
        <v>4.3381000000000007</v>
      </c>
      <c r="N145" s="38">
        <f t="shared" si="86"/>
        <v>5.8535000000000004</v>
      </c>
      <c r="O145" s="38">
        <f t="shared" si="86"/>
        <v>4.3712100000000005</v>
      </c>
      <c r="P145" s="38">
        <f t="shared" si="86"/>
        <v>4.4306000000000001</v>
      </c>
      <c r="Q145" s="38">
        <f t="shared" si="86"/>
        <v>3.7738</v>
      </c>
      <c r="R145" s="38">
        <f t="shared" si="86"/>
        <v>2.6880100000000002</v>
      </c>
      <c r="S145" s="38">
        <f t="shared" si="86"/>
        <v>2.8044000000000002</v>
      </c>
      <c r="T145" s="38">
        <f t="shared" si="86"/>
        <v>1.9396099999999998</v>
      </c>
      <c r="U145" s="38">
        <f t="shared" si="86"/>
        <v>3.4388000000000001</v>
      </c>
      <c r="V145" s="38">
        <f t="shared" si="86"/>
        <v>0.79063000000000005</v>
      </c>
      <c r="W145" s="38">
        <f t="shared" si="86"/>
        <v>4.2493999999999996</v>
      </c>
      <c r="X145" s="38">
        <f t="shared" si="86"/>
        <v>2.6148500000000001</v>
      </c>
      <c r="Y145" s="38">
        <f t="shared" si="86"/>
        <v>4.26</v>
      </c>
      <c r="Z145" s="38">
        <f t="shared" si="86"/>
        <v>3.3053000000000003</v>
      </c>
      <c r="AA145" s="38">
        <f t="shared" si="86"/>
        <v>6.0148000000000001</v>
      </c>
      <c r="AB145" s="38">
        <f t="shared" si="86"/>
        <v>8.2692000000000014</v>
      </c>
      <c r="AC145" s="38">
        <f t="shared" si="86"/>
        <v>7.7309399999999995</v>
      </c>
      <c r="AD145" s="38">
        <f t="shared" si="86"/>
        <v>6.4881000000000002</v>
      </c>
      <c r="AE145" s="38">
        <f t="shared" si="86"/>
        <v>8.7251700000000003</v>
      </c>
      <c r="AF145" s="38">
        <f t="shared" si="86"/>
        <v>6.2090000000000005</v>
      </c>
      <c r="AG145" s="38">
        <f t="shared" si="86"/>
        <v>4.1730799999999997</v>
      </c>
      <c r="AH145" s="38">
        <f t="shared" si="86"/>
        <v>4.4350000000000005</v>
      </c>
      <c r="AI145" s="38">
        <f t="shared" si="86"/>
        <v>0.34110000000000001</v>
      </c>
      <c r="AJ145" s="38">
        <f t="shared" si="86"/>
        <v>0.16950000000000001</v>
      </c>
      <c r="AK145" s="38">
        <f t="shared" si="86"/>
        <v>0.28698000000000001</v>
      </c>
      <c r="AL145" s="38">
        <f t="shared" si="86"/>
        <v>0.21490000000000001</v>
      </c>
      <c r="AM145" s="38">
        <f t="shared" si="86"/>
        <v>3.24213</v>
      </c>
      <c r="AN145" s="38">
        <f t="shared" si="86"/>
        <v>3.49634</v>
      </c>
      <c r="AO145" s="38">
        <f t="shared" si="86"/>
        <v>3.6199300000000001</v>
      </c>
      <c r="AP145" s="38">
        <f t="shared" si="86"/>
        <v>4.4234499999999999</v>
      </c>
      <c r="AQ145" s="38">
        <f t="shared" si="86"/>
        <v>3.2084999999999999</v>
      </c>
      <c r="AR145" s="38">
        <f t="shared" si="86"/>
        <v>0.24260000000000001</v>
      </c>
      <c r="AS145" s="38">
        <f t="shared" si="86"/>
        <v>0.73939999999999995</v>
      </c>
      <c r="AT145" s="38">
        <f t="shared" si="86"/>
        <v>2.1621999999999999</v>
      </c>
      <c r="AU145" s="38">
        <f t="shared" si="86"/>
        <v>0.371</v>
      </c>
      <c r="AV145" s="38">
        <f t="shared" si="86"/>
        <v>0.25569999999999998</v>
      </c>
      <c r="AW145" s="38">
        <f t="shared" si="86"/>
        <v>0.14930000000000002</v>
      </c>
      <c r="AX145" s="38">
        <f t="shared" si="86"/>
        <v>0.83120000000000005</v>
      </c>
      <c r="AY145" s="38">
        <f t="shared" si="86"/>
        <v>6.4782999999999999</v>
      </c>
      <c r="AZ145" s="38">
        <f t="shared" si="86"/>
        <v>5.6678999999999995</v>
      </c>
      <c r="BA145" s="38">
        <f t="shared" si="86"/>
        <v>6.4710000000000001</v>
      </c>
      <c r="BB145" s="38">
        <f t="shared" si="86"/>
        <v>7.5729700000000006</v>
      </c>
      <c r="BC145" s="38">
        <f t="shared" si="86"/>
        <v>4.2911800000000007</v>
      </c>
      <c r="BD145" s="38">
        <f t="shared" si="86"/>
        <v>2.8740800000000002</v>
      </c>
      <c r="BE145" s="38">
        <f t="shared" si="86"/>
        <v>4.5901000000000005</v>
      </c>
      <c r="BF145" s="38">
        <f t="shared" si="86"/>
        <v>0.50970000000000004</v>
      </c>
      <c r="BG145" s="38">
        <f t="shared" si="86"/>
        <v>5.5943699999999996</v>
      </c>
      <c r="BH145" s="38">
        <f t="shared" si="86"/>
        <v>4.2611999999999997</v>
      </c>
      <c r="BI145" s="38">
        <f t="shared" si="86"/>
        <v>2.8803000000000001</v>
      </c>
      <c r="BJ145" s="38">
        <f t="shared" si="86"/>
        <v>2.6191999999999998</v>
      </c>
      <c r="BK145" s="38">
        <f t="shared" si="86"/>
        <v>2.65246</v>
      </c>
      <c r="BL145" s="38">
        <f t="shared" si="86"/>
        <v>0.42860000000000004</v>
      </c>
      <c r="BM145" s="38">
        <f t="shared" si="86"/>
        <v>1.89303</v>
      </c>
      <c r="BN145" s="38">
        <f t="shared" si="86"/>
        <v>0.43069999999999997</v>
      </c>
      <c r="BO145" s="38">
        <f t="shared" si="86"/>
        <v>1.6633100000000001</v>
      </c>
      <c r="BP145" s="38">
        <f t="shared" si="86"/>
        <v>0.86477999999999999</v>
      </c>
      <c r="BQ145" s="38">
        <f t="shared" si="86"/>
        <v>2.2685900000000001</v>
      </c>
      <c r="BR145" s="38">
        <f t="shared" si="86"/>
        <v>5.1528999999999998</v>
      </c>
      <c r="BS145" s="38">
        <f t="shared" si="86"/>
        <v>2.3201999999999998</v>
      </c>
      <c r="BT145" s="38">
        <f t="shared" si="86"/>
        <v>0.57250000000000001</v>
      </c>
      <c r="BU145" s="38">
        <f t="shared" si="85"/>
        <v>0.42320000000000002</v>
      </c>
      <c r="BV145" s="38">
        <f t="shared" si="78"/>
        <v>0.41810000000000003</v>
      </c>
      <c r="BW145" s="38">
        <f t="shared" si="78"/>
        <v>2.9071599999999997</v>
      </c>
      <c r="BX145" s="38">
        <f t="shared" si="78"/>
        <v>2.5387</v>
      </c>
      <c r="BY145" s="38">
        <f t="shared" si="78"/>
        <v>2.7570999999999999</v>
      </c>
      <c r="BZ145" s="38">
        <f t="shared" si="78"/>
        <v>3.6421999999999999</v>
      </c>
      <c r="CA145" s="38">
        <f t="shared" si="78"/>
        <v>3.1970999999999998</v>
      </c>
      <c r="CB145" s="38">
        <f t="shared" si="78"/>
        <v>2.8896000000000002</v>
      </c>
      <c r="CC145" s="38">
        <f t="shared" si="78"/>
        <v>4.0703300000000002</v>
      </c>
      <c r="CD145" s="38">
        <f t="shared" si="78"/>
        <v>4.2562200000000008</v>
      </c>
      <c r="CE145" s="38">
        <f t="shared" si="78"/>
        <v>2.3761999999999999</v>
      </c>
      <c r="CF145" s="38">
        <f t="shared" si="78"/>
        <v>2.1360000000000001</v>
      </c>
      <c r="CG145" s="38">
        <f t="shared" si="78"/>
        <v>1.8842000000000001</v>
      </c>
      <c r="CH145" s="38">
        <f t="shared" si="78"/>
        <v>2.0097999999999998</v>
      </c>
      <c r="CI145" s="38">
        <f t="shared" si="78"/>
        <v>1.9984000000000002</v>
      </c>
      <c r="CJ145" s="38">
        <f t="shared" si="78"/>
        <v>0.24540000000000001</v>
      </c>
      <c r="CK145" s="38">
        <f t="shared" si="78"/>
        <v>5.9578999999999995</v>
      </c>
      <c r="CL145" s="38">
        <f t="shared" si="78"/>
        <v>4.0309999999999997</v>
      </c>
      <c r="CM145" s="38">
        <f t="shared" si="78"/>
        <v>4.0369000000000002</v>
      </c>
      <c r="CN145" s="38">
        <f t="shared" si="78"/>
        <v>0.24460000000000001</v>
      </c>
      <c r="CO145" s="38">
        <f t="shared" si="80"/>
        <v>0.26900000000000002</v>
      </c>
      <c r="CP145" s="38">
        <f t="shared" si="80"/>
        <v>0.88790000000000002</v>
      </c>
      <c r="CQ145" s="38">
        <f t="shared" si="80"/>
        <v>0.99239999999999995</v>
      </c>
      <c r="CR145" s="38">
        <f t="shared" si="80"/>
        <v>1.2390999999999999</v>
      </c>
      <c r="CS145" s="38">
        <f t="shared" si="80"/>
        <v>0.2165</v>
      </c>
      <c r="CT145" s="38">
        <f t="shared" si="80"/>
        <v>0.41400000000000003</v>
      </c>
      <c r="CU145" s="38">
        <f t="shared" si="80"/>
        <v>0.4078</v>
      </c>
      <c r="CV145" s="38">
        <f t="shared" si="80"/>
        <v>0.49269999999999997</v>
      </c>
      <c r="CW145" s="38">
        <f t="shared" si="80"/>
        <v>0.41260000000000002</v>
      </c>
      <c r="CX145" s="38">
        <f t="shared" si="80"/>
        <v>0.42620000000000002</v>
      </c>
      <c r="CY145" s="38">
        <f t="shared" si="80"/>
        <v>0.38078000000000001</v>
      </c>
      <c r="CZ145" s="38"/>
      <c r="DA145" s="115"/>
      <c r="DB145" s="114"/>
      <c r="DC145" s="115"/>
    </row>
    <row r="146" spans="1:107" ht="66" hidden="1" customHeight="1" x14ac:dyDescent="0.35">
      <c r="A146" s="14" t="s">
        <v>210</v>
      </c>
      <c r="B146" s="95" t="s">
        <v>211</v>
      </c>
      <c r="C146" s="95"/>
      <c r="D146" s="95"/>
      <c r="E146" s="95"/>
      <c r="F146" s="15"/>
      <c r="G146" s="98">
        <f t="shared" si="73"/>
        <v>78614.694930000012</v>
      </c>
      <c r="H146" s="98">
        <f t="shared" si="62"/>
        <v>943376.33916000021</v>
      </c>
      <c r="I146" s="126">
        <f t="shared" si="86"/>
        <v>355.14134999999999</v>
      </c>
      <c r="J146" s="126">
        <f>J$69*J45</f>
        <v>2597.1135599999998</v>
      </c>
      <c r="K146" s="32">
        <f t="shared" si="86"/>
        <v>635.89679999999998</v>
      </c>
      <c r="L146" s="38">
        <f t="shared" si="86"/>
        <v>729.30650000000003</v>
      </c>
      <c r="M146" s="38">
        <f t="shared" si="86"/>
        <v>1405.5444000000002</v>
      </c>
      <c r="N146" s="38">
        <f t="shared" si="86"/>
        <v>2593.1005</v>
      </c>
      <c r="O146" s="38">
        <f t="shared" si="86"/>
        <v>1376.9311500000001</v>
      </c>
      <c r="P146" s="38">
        <f t="shared" si="86"/>
        <v>1883.0050000000001</v>
      </c>
      <c r="Q146" s="38">
        <f t="shared" si="86"/>
        <v>1162.3304000000001</v>
      </c>
      <c r="R146" s="38">
        <f t="shared" si="86"/>
        <v>1196.1644500000002</v>
      </c>
      <c r="S146" s="38">
        <f t="shared" si="86"/>
        <v>1334.8943999999999</v>
      </c>
      <c r="T146" s="38">
        <f t="shared" si="86"/>
        <v>1000.83876</v>
      </c>
      <c r="U146" s="38">
        <f t="shared" si="86"/>
        <v>1041.9564</v>
      </c>
      <c r="V146" s="38">
        <f t="shared" si="86"/>
        <v>139.94150999999999</v>
      </c>
      <c r="W146" s="38">
        <f t="shared" si="86"/>
        <v>1181.3332</v>
      </c>
      <c r="X146" s="38">
        <f t="shared" si="86"/>
        <v>1848.6989499999997</v>
      </c>
      <c r="Y146" s="38">
        <f t="shared" si="86"/>
        <v>1380.24</v>
      </c>
      <c r="Z146" s="38">
        <f t="shared" si="86"/>
        <v>1100.6649000000002</v>
      </c>
      <c r="AA146" s="38">
        <f t="shared" si="86"/>
        <v>1467.6112000000001</v>
      </c>
      <c r="AB146" s="38">
        <f t="shared" si="86"/>
        <v>2356.7220000000002</v>
      </c>
      <c r="AC146" s="38">
        <f t="shared" si="86"/>
        <v>170.08067999999997</v>
      </c>
      <c r="AD146" s="38">
        <f t="shared" si="86"/>
        <v>1291.1319000000001</v>
      </c>
      <c r="AE146" s="38">
        <f t="shared" si="86"/>
        <v>2591.3754899999999</v>
      </c>
      <c r="AF146" s="38">
        <f t="shared" si="86"/>
        <v>1757.1469999999999</v>
      </c>
      <c r="AG146" s="38">
        <f t="shared" si="86"/>
        <v>897.21219999999994</v>
      </c>
      <c r="AH146" s="38">
        <f t="shared" si="86"/>
        <v>2545.6899999999996</v>
      </c>
      <c r="AI146" s="38">
        <f t="shared" si="86"/>
        <v>0</v>
      </c>
      <c r="AJ146" s="38">
        <f t="shared" si="86"/>
        <v>0</v>
      </c>
      <c r="AK146" s="38">
        <f t="shared" si="86"/>
        <v>0</v>
      </c>
      <c r="AL146" s="38">
        <f t="shared" si="86"/>
        <v>0</v>
      </c>
      <c r="AM146" s="38">
        <f t="shared" si="86"/>
        <v>379.32921000000005</v>
      </c>
      <c r="AN146" s="38">
        <f t="shared" si="86"/>
        <v>0</v>
      </c>
      <c r="AO146" s="38">
        <f t="shared" si="86"/>
        <v>0</v>
      </c>
      <c r="AP146" s="38">
        <f t="shared" si="86"/>
        <v>2455.0147500000003</v>
      </c>
      <c r="AQ146" s="38">
        <f t="shared" si="86"/>
        <v>0</v>
      </c>
      <c r="AR146" s="38">
        <f t="shared" si="86"/>
        <v>0</v>
      </c>
      <c r="AS146" s="38">
        <f t="shared" si="86"/>
        <v>209.98959999999997</v>
      </c>
      <c r="AT146" s="38">
        <f t="shared" si="86"/>
        <v>910.28619999999989</v>
      </c>
      <c r="AU146" s="38">
        <f t="shared" si="86"/>
        <v>280.10500000000002</v>
      </c>
      <c r="AV146" s="38">
        <f t="shared" si="86"/>
        <v>0</v>
      </c>
      <c r="AW146" s="38">
        <f t="shared" si="86"/>
        <v>0</v>
      </c>
      <c r="AX146" s="38">
        <f t="shared" si="86"/>
        <v>153.77200000000002</v>
      </c>
      <c r="AY146" s="38">
        <f t="shared" si="86"/>
        <v>2448.7973999999999</v>
      </c>
      <c r="AZ146" s="38">
        <f t="shared" si="86"/>
        <v>759.49860000000001</v>
      </c>
      <c r="BA146" s="38">
        <f t="shared" si="86"/>
        <v>1300.671</v>
      </c>
      <c r="BB146" s="38">
        <f t="shared" si="86"/>
        <v>1802.3668600000001</v>
      </c>
      <c r="BC146" s="38">
        <f t="shared" si="86"/>
        <v>986.97140000000013</v>
      </c>
      <c r="BD146" s="38">
        <f t="shared" si="86"/>
        <v>54.607519999999994</v>
      </c>
      <c r="BE146" s="38">
        <f t="shared" si="86"/>
        <v>1432.1112000000001</v>
      </c>
      <c r="BF146" s="38">
        <f t="shared" si="86"/>
        <v>118.76010000000001</v>
      </c>
      <c r="BG146" s="38">
        <f t="shared" si="86"/>
        <v>620.97506999999996</v>
      </c>
      <c r="BH146" s="38">
        <f t="shared" si="86"/>
        <v>2019.8087999999998</v>
      </c>
      <c r="BI146" s="38">
        <f t="shared" si="86"/>
        <v>866.97030000000007</v>
      </c>
      <c r="BJ146" s="38">
        <f t="shared" si="86"/>
        <v>68.099199999999996</v>
      </c>
      <c r="BK146" s="38">
        <f t="shared" si="86"/>
        <v>1015.8921800000001</v>
      </c>
      <c r="BL146" s="38">
        <f t="shared" si="86"/>
        <v>69.861800000000002</v>
      </c>
      <c r="BM146" s="38">
        <f t="shared" si="86"/>
        <v>1330.80009</v>
      </c>
      <c r="BN146" s="38">
        <f t="shared" si="86"/>
        <v>83.986500000000007</v>
      </c>
      <c r="BO146" s="38">
        <f t="shared" si="86"/>
        <v>287.75262999999995</v>
      </c>
      <c r="BP146" s="38">
        <f t="shared" si="86"/>
        <v>490.33025999999995</v>
      </c>
      <c r="BQ146" s="38">
        <f t="shared" si="86"/>
        <v>356.16863000000001</v>
      </c>
      <c r="BR146" s="38">
        <f t="shared" si="86"/>
        <v>958.43939999999998</v>
      </c>
      <c r="BS146" s="38">
        <f t="shared" si="86"/>
        <v>1413.0017999999998</v>
      </c>
      <c r="BT146" s="38">
        <f t="shared" si="86"/>
        <v>456.28250000000003</v>
      </c>
      <c r="BU146" s="38">
        <f t="shared" si="85"/>
        <v>112.148</v>
      </c>
      <c r="BV146" s="38">
        <f t="shared" si="78"/>
        <v>112.05080000000001</v>
      </c>
      <c r="BW146" s="38">
        <f t="shared" si="78"/>
        <v>436.07399999999996</v>
      </c>
      <c r="BX146" s="38">
        <f t="shared" si="78"/>
        <v>517.89479999999992</v>
      </c>
      <c r="BY146" s="38">
        <f t="shared" si="78"/>
        <v>614.83330000000001</v>
      </c>
      <c r="BZ146" s="38">
        <f t="shared" ref="BZ146:CN147" si="87">BZ$69*BZ45</f>
        <v>1595.2836</v>
      </c>
      <c r="CA146" s="38">
        <f t="shared" si="87"/>
        <v>409.22879999999998</v>
      </c>
      <c r="CB146" s="38">
        <f t="shared" si="87"/>
        <v>138.70079999999999</v>
      </c>
      <c r="CC146" s="38">
        <f t="shared" si="87"/>
        <v>2438.1276699999999</v>
      </c>
      <c r="CD146" s="38">
        <f t="shared" si="87"/>
        <v>812.93802000000005</v>
      </c>
      <c r="CE146" s="38">
        <f t="shared" si="87"/>
        <v>1014.6374</v>
      </c>
      <c r="CF146" s="38">
        <f t="shared" si="87"/>
        <v>1288.008</v>
      </c>
      <c r="CG146" s="38">
        <f t="shared" si="87"/>
        <v>1288.7928000000002</v>
      </c>
      <c r="CH146" s="38">
        <f t="shared" si="87"/>
        <v>924.50800000000004</v>
      </c>
      <c r="CI146" s="38">
        <f t="shared" si="87"/>
        <v>923.26080000000013</v>
      </c>
      <c r="CJ146" s="38">
        <f t="shared" si="87"/>
        <v>0</v>
      </c>
      <c r="CK146" s="38">
        <f t="shared" si="87"/>
        <v>1364.3590999999999</v>
      </c>
      <c r="CL146" s="38">
        <f t="shared" si="87"/>
        <v>1406.819</v>
      </c>
      <c r="CM146" s="38">
        <f t="shared" si="87"/>
        <v>1477.5054</v>
      </c>
      <c r="CN146" s="38">
        <f t="shared" si="87"/>
        <v>90.991199999999992</v>
      </c>
      <c r="CO146" s="38">
        <f t="shared" si="80"/>
        <v>90.922000000000011</v>
      </c>
      <c r="CP146" s="38">
        <f t="shared" si="80"/>
        <v>106.54799999999999</v>
      </c>
      <c r="CQ146" s="38">
        <f t="shared" si="80"/>
        <v>326.49959999999999</v>
      </c>
      <c r="CR146" s="38">
        <f t="shared" si="80"/>
        <v>251.53729999999999</v>
      </c>
      <c r="CS146" s="38">
        <f t="shared" si="80"/>
        <v>0</v>
      </c>
      <c r="CT146" s="38">
        <f t="shared" si="80"/>
        <v>250.47</v>
      </c>
      <c r="CU146" s="38">
        <f t="shared" si="80"/>
        <v>245.08779999999999</v>
      </c>
      <c r="CV146" s="38">
        <f t="shared" si="80"/>
        <v>327.64550000000003</v>
      </c>
      <c r="CW146" s="38">
        <f t="shared" si="80"/>
        <v>249.21039999999999</v>
      </c>
      <c r="CX146" s="38">
        <f t="shared" si="80"/>
        <v>253.58899999999997</v>
      </c>
      <c r="CY146" s="38">
        <f t="shared" si="80"/>
        <v>176.30114</v>
      </c>
      <c r="CZ146" s="38"/>
      <c r="DA146" s="115"/>
      <c r="DB146" s="114"/>
      <c r="DC146" s="115"/>
    </row>
    <row r="147" spans="1:107" ht="18" hidden="1" x14ac:dyDescent="0.35">
      <c r="A147" s="14" t="s">
        <v>212</v>
      </c>
      <c r="B147" s="95" t="s">
        <v>213</v>
      </c>
      <c r="C147" s="95"/>
      <c r="D147" s="95"/>
      <c r="E147" s="95"/>
      <c r="F147" s="15"/>
      <c r="G147" s="98">
        <f t="shared" si="73"/>
        <v>60278.284500000009</v>
      </c>
      <c r="H147" s="98">
        <f t="shared" si="62"/>
        <v>723339.41400000011</v>
      </c>
      <c r="I147" s="32">
        <f>I$69/9*8*I46</f>
        <v>0</v>
      </c>
      <c r="J147" s="32">
        <f>J$69*J46</f>
        <v>2097.0945700000002</v>
      </c>
      <c r="K147" s="32">
        <f t="shared" ref="K147:V147" si="88">K$69/9*8*K46</f>
        <v>0</v>
      </c>
      <c r="L147" s="38">
        <f t="shared" si="88"/>
        <v>0</v>
      </c>
      <c r="M147" s="38">
        <f t="shared" si="88"/>
        <v>0</v>
      </c>
      <c r="N147" s="38">
        <f t="shared" si="88"/>
        <v>0</v>
      </c>
      <c r="O147" s="38">
        <f t="shared" si="88"/>
        <v>0</v>
      </c>
      <c r="P147" s="38">
        <f t="shared" si="88"/>
        <v>0</v>
      </c>
      <c r="Q147" s="38">
        <f t="shared" si="88"/>
        <v>0</v>
      </c>
      <c r="R147" s="38">
        <f t="shared" si="88"/>
        <v>0</v>
      </c>
      <c r="S147" s="38">
        <f t="shared" si="88"/>
        <v>0</v>
      </c>
      <c r="T147" s="38">
        <f t="shared" si="88"/>
        <v>0</v>
      </c>
      <c r="U147" s="38">
        <f t="shared" si="88"/>
        <v>0</v>
      </c>
      <c r="V147" s="38">
        <f t="shared" si="88"/>
        <v>0</v>
      </c>
      <c r="W147" s="38">
        <f>W$69*W46</f>
        <v>3221.0451999999996</v>
      </c>
      <c r="X147" s="38">
        <f t="shared" si="86"/>
        <v>0</v>
      </c>
      <c r="Y147" s="38">
        <f t="shared" si="86"/>
        <v>1056.48</v>
      </c>
      <c r="Z147" s="38">
        <f t="shared" si="86"/>
        <v>0</v>
      </c>
      <c r="AA147" s="38">
        <f t="shared" si="86"/>
        <v>3151.7552000000001</v>
      </c>
      <c r="AB147" s="38">
        <f t="shared" si="86"/>
        <v>2621.3364000000001</v>
      </c>
      <c r="AC147" s="38">
        <f t="shared" si="86"/>
        <v>3463.4611199999999</v>
      </c>
      <c r="AD147" s="38">
        <f t="shared" si="86"/>
        <v>3140.2404000000001</v>
      </c>
      <c r="AE147" s="38">
        <f t="shared" si="86"/>
        <v>2460.4979399999997</v>
      </c>
      <c r="AF147" s="38">
        <f t="shared" si="86"/>
        <v>3998.596</v>
      </c>
      <c r="AG147" s="38">
        <f t="shared" si="86"/>
        <v>1402.15488</v>
      </c>
      <c r="AH147" s="38">
        <f t="shared" si="86"/>
        <v>3095.6299999999997</v>
      </c>
      <c r="AI147" s="38">
        <f t="shared" si="86"/>
        <v>0</v>
      </c>
      <c r="AJ147" s="38">
        <f t="shared" si="86"/>
        <v>0</v>
      </c>
      <c r="AK147" s="38">
        <f t="shared" si="86"/>
        <v>0</v>
      </c>
      <c r="AL147" s="38">
        <f t="shared" si="86"/>
        <v>0</v>
      </c>
      <c r="AM147" s="38">
        <f t="shared" si="86"/>
        <v>0</v>
      </c>
      <c r="AN147" s="38">
        <f t="shared" si="86"/>
        <v>0</v>
      </c>
      <c r="AO147" s="38">
        <f t="shared" si="86"/>
        <v>0</v>
      </c>
      <c r="AP147" s="38">
        <f t="shared" si="86"/>
        <v>2136.5263499999996</v>
      </c>
      <c r="AQ147" s="38">
        <f t="shared" si="86"/>
        <v>0</v>
      </c>
      <c r="AR147" s="38">
        <f t="shared" si="86"/>
        <v>0</v>
      </c>
      <c r="AS147" s="38">
        <f t="shared" si="86"/>
        <v>0</v>
      </c>
      <c r="AT147" s="38">
        <f t="shared" si="86"/>
        <v>0</v>
      </c>
      <c r="AU147" s="38">
        <f t="shared" si="86"/>
        <v>0</v>
      </c>
      <c r="AV147" s="38">
        <f t="shared" si="86"/>
        <v>0</v>
      </c>
      <c r="AW147" s="38">
        <f t="shared" si="86"/>
        <v>0</v>
      </c>
      <c r="AX147" s="38">
        <f t="shared" si="86"/>
        <v>0</v>
      </c>
      <c r="AY147" s="38">
        <f t="shared" si="86"/>
        <v>2941.1482000000001</v>
      </c>
      <c r="AZ147" s="38">
        <f t="shared" si="86"/>
        <v>2601.5661</v>
      </c>
      <c r="BA147" s="38">
        <f t="shared" si="86"/>
        <v>1993.068</v>
      </c>
      <c r="BB147" s="38">
        <f t="shared" si="86"/>
        <v>1188.9562900000001</v>
      </c>
      <c r="BC147" s="38">
        <f t="shared" si="86"/>
        <v>2046.8928600000002</v>
      </c>
      <c r="BD147" s="38">
        <f t="shared" si="86"/>
        <v>0</v>
      </c>
      <c r="BE147" s="38">
        <f t="shared" si="86"/>
        <v>0</v>
      </c>
      <c r="BF147" s="38">
        <f t="shared" si="86"/>
        <v>0</v>
      </c>
      <c r="BG147" s="38">
        <f t="shared" si="86"/>
        <v>2758.02441</v>
      </c>
      <c r="BH147" s="38">
        <f t="shared" si="86"/>
        <v>1666.1292000000001</v>
      </c>
      <c r="BI147" s="38">
        <f t="shared" si="86"/>
        <v>0</v>
      </c>
      <c r="BJ147" s="38">
        <f t="shared" si="86"/>
        <v>0</v>
      </c>
      <c r="BK147" s="38">
        <f t="shared" si="86"/>
        <v>0</v>
      </c>
      <c r="BL147" s="38">
        <f t="shared" si="86"/>
        <v>0</v>
      </c>
      <c r="BM147" s="38">
        <f t="shared" si="86"/>
        <v>0</v>
      </c>
      <c r="BN147" s="38">
        <f t="shared" si="86"/>
        <v>0</v>
      </c>
      <c r="BO147" s="38">
        <f t="shared" si="86"/>
        <v>0</v>
      </c>
      <c r="BP147" s="38">
        <f t="shared" si="86"/>
        <v>0</v>
      </c>
      <c r="BQ147" s="38">
        <f t="shared" si="86"/>
        <v>0</v>
      </c>
      <c r="BR147" s="38">
        <f t="shared" si="86"/>
        <v>1190.3199</v>
      </c>
      <c r="BS147" s="38">
        <f t="shared" si="86"/>
        <v>0</v>
      </c>
      <c r="BT147" s="38">
        <f t="shared" si="86"/>
        <v>0</v>
      </c>
      <c r="BU147" s="38">
        <f t="shared" si="85"/>
        <v>0</v>
      </c>
      <c r="BV147" s="38">
        <f t="shared" si="85"/>
        <v>0</v>
      </c>
      <c r="BW147" s="38">
        <f t="shared" si="85"/>
        <v>0</v>
      </c>
      <c r="BX147" s="38">
        <f t="shared" si="85"/>
        <v>0</v>
      </c>
      <c r="BY147" s="38">
        <f t="shared" si="85"/>
        <v>0</v>
      </c>
      <c r="BZ147" s="38">
        <f t="shared" si="85"/>
        <v>0</v>
      </c>
      <c r="CA147" s="38">
        <f t="shared" si="85"/>
        <v>0</v>
      </c>
      <c r="CB147" s="38">
        <f t="shared" si="85"/>
        <v>0</v>
      </c>
      <c r="CC147" s="38">
        <f t="shared" si="85"/>
        <v>1196.6770199999999</v>
      </c>
      <c r="CD147" s="38">
        <f t="shared" si="85"/>
        <v>1119.3858600000001</v>
      </c>
      <c r="CE147" s="38">
        <f t="shared" si="85"/>
        <v>959.98479999999995</v>
      </c>
      <c r="CF147" s="38">
        <f t="shared" si="85"/>
        <v>1542.192</v>
      </c>
      <c r="CG147" s="38">
        <f t="shared" si="85"/>
        <v>1541.2755999999999</v>
      </c>
      <c r="CH147" s="38">
        <f t="shared" si="85"/>
        <v>1268.1838</v>
      </c>
      <c r="CI147" s="38">
        <f t="shared" si="85"/>
        <v>1272.9808</v>
      </c>
      <c r="CJ147" s="38">
        <f t="shared" si="87"/>
        <v>0</v>
      </c>
      <c r="CK147" s="38">
        <f t="shared" si="87"/>
        <v>0</v>
      </c>
      <c r="CL147" s="38">
        <f t="shared" si="87"/>
        <v>1435.0359999999998</v>
      </c>
      <c r="CM147" s="38">
        <f t="shared" si="87"/>
        <v>1711.6456000000001</v>
      </c>
      <c r="CN147" s="38">
        <f t="shared" si="87"/>
        <v>0</v>
      </c>
      <c r="CO147" s="38">
        <f>CO$69*CO46</f>
        <v>0</v>
      </c>
      <c r="CP147" s="38">
        <f>CP$69*CP46</f>
        <v>0</v>
      </c>
      <c r="CQ147" s="38">
        <f>CQ$69*CQ46</f>
        <v>0</v>
      </c>
      <c r="CR147" s="38">
        <f>CR$69*CR46</f>
        <v>0</v>
      </c>
      <c r="CS147" s="38">
        <f>CS$69*CS46</f>
        <v>0</v>
      </c>
      <c r="CT147" s="38">
        <f t="shared" si="80"/>
        <v>0</v>
      </c>
      <c r="CU147" s="38">
        <f t="shared" si="80"/>
        <v>0</v>
      </c>
      <c r="CV147" s="38">
        <f t="shared" si="80"/>
        <v>0</v>
      </c>
      <c r="CW147" s="38">
        <f t="shared" si="80"/>
        <v>0</v>
      </c>
      <c r="CX147" s="38">
        <f t="shared" si="80"/>
        <v>0</v>
      </c>
      <c r="CY147" s="38">
        <f t="shared" si="80"/>
        <v>0</v>
      </c>
      <c r="CZ147" s="38">
        <f t="shared" si="80"/>
        <v>0</v>
      </c>
      <c r="DA147" s="115"/>
      <c r="DB147" s="114"/>
      <c r="DC147" s="115"/>
    </row>
    <row r="148" spans="1:107" ht="18" hidden="1" x14ac:dyDescent="0.35">
      <c r="A148" s="21" t="s">
        <v>214</v>
      </c>
      <c r="B148" s="22" t="s">
        <v>215</v>
      </c>
      <c r="C148" s="22"/>
      <c r="D148" s="22"/>
      <c r="E148" s="22"/>
      <c r="F148" s="60"/>
      <c r="G148" s="96">
        <f t="shared" si="73"/>
        <v>142319.03305</v>
      </c>
      <c r="H148" s="96">
        <f t="shared" si="62"/>
        <v>1707828.3966000001</v>
      </c>
      <c r="I148" s="53">
        <f>I$69*I47</f>
        <v>1048.80925</v>
      </c>
      <c r="J148" s="53">
        <f t="shared" ref="J148:AO148" si="89">J$69*J47</f>
        <v>4403.1522999999997</v>
      </c>
      <c r="K148" s="53">
        <f t="shared" si="89"/>
        <v>1589.742</v>
      </c>
      <c r="L148" s="54">
        <f t="shared" si="89"/>
        <v>1521.9113</v>
      </c>
      <c r="M148" s="54">
        <f t="shared" si="89"/>
        <v>2212.431</v>
      </c>
      <c r="N148" s="54">
        <f t="shared" si="89"/>
        <v>3354.0554999999999</v>
      </c>
      <c r="O148" s="54">
        <f t="shared" si="89"/>
        <v>2382.3094500000002</v>
      </c>
      <c r="P148" s="54">
        <f t="shared" si="89"/>
        <v>2614.0540000000001</v>
      </c>
      <c r="Q148" s="54">
        <f t="shared" si="89"/>
        <v>2086.9114000000004</v>
      </c>
      <c r="R148" s="54">
        <f t="shared" si="89"/>
        <v>1327.8769400000001</v>
      </c>
      <c r="S148" s="54">
        <f t="shared" si="89"/>
        <v>1618.1387999999999</v>
      </c>
      <c r="T148" s="54">
        <f t="shared" si="89"/>
        <v>1121.09458</v>
      </c>
      <c r="U148" s="54">
        <f t="shared" si="89"/>
        <v>1949.7995999999998</v>
      </c>
      <c r="V148" s="54">
        <f t="shared" si="89"/>
        <v>434.84650000000005</v>
      </c>
      <c r="W148" s="54">
        <f t="shared" si="89"/>
        <v>2485.8989999999994</v>
      </c>
      <c r="X148" s="54">
        <f t="shared" si="89"/>
        <v>1540.1466499999999</v>
      </c>
      <c r="Y148" s="54">
        <f t="shared" si="89"/>
        <v>2325.96</v>
      </c>
      <c r="Z148" s="54">
        <f t="shared" si="89"/>
        <v>1672.4818</v>
      </c>
      <c r="AA148" s="54">
        <f t="shared" si="89"/>
        <v>3488.5839999999998</v>
      </c>
      <c r="AB148" s="54">
        <f t="shared" si="89"/>
        <v>3894.7932000000001</v>
      </c>
      <c r="AC148" s="54">
        <f t="shared" si="89"/>
        <v>3556.2323999999999</v>
      </c>
      <c r="AD148" s="54">
        <f t="shared" si="89"/>
        <v>3847.4432999999999</v>
      </c>
      <c r="AE148" s="54">
        <f t="shared" si="89"/>
        <v>4127.0054099999998</v>
      </c>
      <c r="AF148" s="54">
        <f t="shared" si="89"/>
        <v>3650.8919999999998</v>
      </c>
      <c r="AG148" s="54">
        <f t="shared" si="89"/>
        <v>2499.6749199999999</v>
      </c>
      <c r="AH148" s="54">
        <f t="shared" si="89"/>
        <v>2727.5250000000001</v>
      </c>
      <c r="AI148" s="54">
        <f t="shared" si="89"/>
        <v>75.72420000000001</v>
      </c>
      <c r="AJ148" s="54">
        <f t="shared" si="89"/>
        <v>32.204999999999998</v>
      </c>
      <c r="AK148" s="54">
        <f t="shared" si="89"/>
        <v>45.055860000000003</v>
      </c>
      <c r="AL148" s="54">
        <f t="shared" si="89"/>
        <v>36.533000000000001</v>
      </c>
      <c r="AM148" s="54">
        <f t="shared" si="89"/>
        <v>1766.9608500000002</v>
      </c>
      <c r="AN148" s="54">
        <f t="shared" si="89"/>
        <v>1853.0602000000001</v>
      </c>
      <c r="AO148" s="54">
        <f t="shared" si="89"/>
        <v>1835.3045099999999</v>
      </c>
      <c r="AP148" s="54">
        <f t="shared" si="86"/>
        <v>1990.5525</v>
      </c>
      <c r="AQ148" s="54">
        <f t="shared" si="86"/>
        <v>1867.347</v>
      </c>
      <c r="AR148" s="54">
        <f t="shared" si="86"/>
        <v>42.940199999999997</v>
      </c>
      <c r="AS148" s="54">
        <f t="shared" si="86"/>
        <v>378.57279999999997</v>
      </c>
      <c r="AT148" s="54">
        <f t="shared" si="86"/>
        <v>1217.3185999999998</v>
      </c>
      <c r="AU148" s="54">
        <f t="shared" si="86"/>
        <v>126.14000000000001</v>
      </c>
      <c r="AV148" s="54">
        <f t="shared" si="86"/>
        <v>52.418499999999995</v>
      </c>
      <c r="AW148" s="54">
        <f t="shared" si="86"/>
        <v>27.023300000000003</v>
      </c>
      <c r="AX148" s="54">
        <f t="shared" si="86"/>
        <v>464.64080000000007</v>
      </c>
      <c r="AY148" s="54">
        <f t="shared" si="86"/>
        <v>3129.0189</v>
      </c>
      <c r="AZ148" s="54">
        <f t="shared" si="86"/>
        <v>2561.8908000000001</v>
      </c>
      <c r="BA148" s="54">
        <f t="shared" si="86"/>
        <v>3494.34</v>
      </c>
      <c r="BB148" s="54">
        <f t="shared" si="86"/>
        <v>3279.0960100000002</v>
      </c>
      <c r="BC148" s="54">
        <f t="shared" si="86"/>
        <v>1742.2190800000003</v>
      </c>
      <c r="BD148" s="54">
        <f t="shared" si="86"/>
        <v>1669.8404799999998</v>
      </c>
      <c r="BE148" s="54">
        <f t="shared" ref="BE148:BU148" si="90">BE$69*BE47</f>
        <v>2143.5767000000001</v>
      </c>
      <c r="BF148" s="54">
        <f t="shared" si="90"/>
        <v>189.09870000000001</v>
      </c>
      <c r="BG148" s="54">
        <f t="shared" si="90"/>
        <v>2881.1005500000001</v>
      </c>
      <c r="BH148" s="54">
        <f t="shared" si="90"/>
        <v>2194.518</v>
      </c>
      <c r="BI148" s="54">
        <f t="shared" si="90"/>
        <v>1687.8558</v>
      </c>
      <c r="BJ148" s="54">
        <f t="shared" si="90"/>
        <v>1482.4671999999998</v>
      </c>
      <c r="BK148" s="54">
        <f t="shared" si="90"/>
        <v>1551.6890999999998</v>
      </c>
      <c r="BL148" s="54">
        <f t="shared" si="90"/>
        <v>196.72740000000002</v>
      </c>
      <c r="BM148" s="54">
        <f t="shared" si="90"/>
        <v>785.60744999999997</v>
      </c>
      <c r="BN148" s="54">
        <f t="shared" si="90"/>
        <v>214.91929999999999</v>
      </c>
      <c r="BO148" s="54">
        <f t="shared" si="90"/>
        <v>838.30823999999996</v>
      </c>
      <c r="BP148" s="54">
        <f t="shared" si="90"/>
        <v>398.66358000000002</v>
      </c>
      <c r="BQ148" s="54">
        <f t="shared" si="90"/>
        <v>1168.32385</v>
      </c>
      <c r="BR148" s="54">
        <f t="shared" si="90"/>
        <v>2885.6240000000003</v>
      </c>
      <c r="BS148" s="54">
        <f t="shared" si="90"/>
        <v>1329.4745999999998</v>
      </c>
      <c r="BT148" s="54">
        <f t="shared" si="90"/>
        <v>259.34250000000003</v>
      </c>
      <c r="BU148" s="54">
        <f t="shared" si="90"/>
        <v>135.0008</v>
      </c>
      <c r="BV148" s="54">
        <f t="shared" si="85"/>
        <v>108.706</v>
      </c>
      <c r="BW148" s="54">
        <f t="shared" si="85"/>
        <v>1346.0150799999999</v>
      </c>
      <c r="BX148" s="54">
        <f t="shared" si="85"/>
        <v>1094.1796999999999</v>
      </c>
      <c r="BY148" s="54">
        <f t="shared" si="85"/>
        <v>1400.6068</v>
      </c>
      <c r="BZ148" s="54">
        <f t="shared" si="85"/>
        <v>1537.0083999999999</v>
      </c>
      <c r="CA148" s="54">
        <f t="shared" si="85"/>
        <v>1489.8486</v>
      </c>
      <c r="CB148" s="54">
        <f t="shared" si="85"/>
        <v>1346.5536</v>
      </c>
      <c r="CC148" s="54">
        <f t="shared" si="85"/>
        <v>2055.51665</v>
      </c>
      <c r="CD148" s="54">
        <f t="shared" si="85"/>
        <v>2911.2544800000005</v>
      </c>
      <c r="CE148" s="54">
        <f t="shared" si="85"/>
        <v>1656.2113999999997</v>
      </c>
      <c r="CF148" s="54">
        <f t="shared" si="85"/>
        <v>1463.16</v>
      </c>
      <c r="CG148" s="54">
        <f t="shared" si="85"/>
        <v>1207.7722000000001</v>
      </c>
      <c r="CH148" s="54">
        <f t="shared" si="85"/>
        <v>1360.6346000000001</v>
      </c>
      <c r="CI148" s="54">
        <f t="shared" si="85"/>
        <v>1312.9488000000001</v>
      </c>
      <c r="CJ148" s="54">
        <f t="shared" si="85"/>
        <v>43.926600000000001</v>
      </c>
      <c r="CK148" s="54">
        <f t="shared" si="85"/>
        <v>3068.3184999999999</v>
      </c>
      <c r="CL148" s="54">
        <f t="shared" si="85"/>
        <v>2374.259</v>
      </c>
      <c r="CM148" s="54">
        <f t="shared" si="85"/>
        <v>2337.3651</v>
      </c>
      <c r="CN148" s="54">
        <f t="shared" si="85"/>
        <v>87.566800000000001</v>
      </c>
      <c r="CO148" s="54">
        <f t="shared" si="85"/>
        <v>80.7</v>
      </c>
      <c r="CP148" s="54">
        <f t="shared" si="85"/>
        <v>349.83260000000001</v>
      </c>
      <c r="CQ148" s="54">
        <f t="shared" si="85"/>
        <v>336.42360000000002</v>
      </c>
      <c r="CR148" s="54">
        <f t="shared" si="85"/>
        <v>449.79329999999993</v>
      </c>
      <c r="CS148" s="54">
        <f t="shared" si="85"/>
        <v>111.4975</v>
      </c>
      <c r="CT148" s="54">
        <f t="shared" si="85"/>
        <v>215.28</v>
      </c>
      <c r="CU148" s="54">
        <f t="shared" si="85"/>
        <v>184.32560000000001</v>
      </c>
      <c r="CV148" s="54">
        <f t="shared" si="85"/>
        <v>210.87559999999999</v>
      </c>
      <c r="CW148" s="54">
        <f t="shared" si="85"/>
        <v>207.9504</v>
      </c>
      <c r="CX148" s="54">
        <f t="shared" si="85"/>
        <v>212.24760000000001</v>
      </c>
      <c r="CY148" s="54">
        <f t="shared" si="85"/>
        <v>245.98388</v>
      </c>
      <c r="CZ148" s="54">
        <f t="shared" ref="CZ148" si="91">CZ$69*CZ47</f>
        <v>268.26800000000003</v>
      </c>
      <c r="DA148" s="124"/>
      <c r="DB148" s="97"/>
      <c r="DC148" s="124"/>
    </row>
    <row r="149" spans="1:107" ht="18" hidden="1" x14ac:dyDescent="0.35">
      <c r="A149" s="21" t="s">
        <v>285</v>
      </c>
      <c r="B149" s="22" t="s">
        <v>286</v>
      </c>
      <c r="C149" s="22"/>
      <c r="D149" s="22"/>
      <c r="E149" s="22"/>
      <c r="F149" s="60"/>
      <c r="G149" s="127">
        <f>SUM(G84:G148)*0.2</f>
        <v>201216.25883258122</v>
      </c>
      <c r="H149" s="127">
        <f t="shared" ref="H149:AL149" si="92">SUM(H84:H148)*0.2</f>
        <v>2414595.1059909752</v>
      </c>
      <c r="I149" s="53">
        <f t="shared" si="92"/>
        <v>1504.0547700000002</v>
      </c>
      <c r="J149" s="53">
        <f t="shared" si="92"/>
        <v>6255.9070120000006</v>
      </c>
      <c r="K149" s="53">
        <f t="shared" si="92"/>
        <v>2080.4744799999999</v>
      </c>
      <c r="L149" s="54">
        <f t="shared" si="92"/>
        <v>2005.7304799999999</v>
      </c>
      <c r="M149" s="54">
        <f t="shared" si="92"/>
        <v>2903.056520000001</v>
      </c>
      <c r="N149" s="54">
        <f t="shared" si="92"/>
        <v>4133.7416999999996</v>
      </c>
      <c r="O149" s="54">
        <f t="shared" si="92"/>
        <v>2921.7167640000007</v>
      </c>
      <c r="P149" s="54">
        <f t="shared" si="92"/>
        <v>3239.6547200000005</v>
      </c>
      <c r="Q149" s="54">
        <f t="shared" si="92"/>
        <v>2678.6432400000008</v>
      </c>
      <c r="R149" s="54">
        <f t="shared" si="92"/>
        <v>1793.9778739999999</v>
      </c>
      <c r="S149" s="54">
        <f t="shared" si="92"/>
        <v>1959.1538400000002</v>
      </c>
      <c r="T149" s="54">
        <f t="shared" si="92"/>
        <v>1409.7085480000001</v>
      </c>
      <c r="U149" s="54">
        <f t="shared" si="92"/>
        <v>2503.4464000000007</v>
      </c>
      <c r="V149" s="54">
        <f t="shared" si="92"/>
        <v>570.99298600000009</v>
      </c>
      <c r="W149" s="54">
        <f t="shared" si="92"/>
        <v>3654.3035999999993</v>
      </c>
      <c r="X149" s="54">
        <f t="shared" si="92"/>
        <v>1902.5648600000002</v>
      </c>
      <c r="Y149" s="54">
        <f t="shared" si="92"/>
        <v>3525.4627600000003</v>
      </c>
      <c r="Z149" s="54">
        <f t="shared" si="92"/>
        <v>2414.19112</v>
      </c>
      <c r="AA149" s="54">
        <f t="shared" si="92"/>
        <v>4871.1608000000006</v>
      </c>
      <c r="AB149" s="54">
        <f t="shared" si="92"/>
        <v>6889.419460000001</v>
      </c>
      <c r="AC149" s="54">
        <f t="shared" si="92"/>
        <v>6721.3712080000005</v>
      </c>
      <c r="AD149" s="54">
        <f t="shared" si="92"/>
        <v>5309.4587800000008</v>
      </c>
      <c r="AE149" s="54">
        <f t="shared" si="92"/>
        <v>7089.8239680000006</v>
      </c>
      <c r="AF149" s="54">
        <f t="shared" si="92"/>
        <v>4866.1697000000004</v>
      </c>
      <c r="AG149" s="54">
        <f t="shared" si="92"/>
        <v>3392.3350160000005</v>
      </c>
      <c r="AH149" s="54">
        <f t="shared" si="92"/>
        <v>3733.4566800000002</v>
      </c>
      <c r="AI149" s="54">
        <f t="shared" si="92"/>
        <v>100.48806</v>
      </c>
      <c r="AJ149" s="54">
        <f t="shared" si="92"/>
        <v>37.866300000000003</v>
      </c>
      <c r="AK149" s="54">
        <f t="shared" si="92"/>
        <v>55.846308000000001</v>
      </c>
      <c r="AL149" s="54">
        <f t="shared" si="92"/>
        <v>45.343900000000012</v>
      </c>
      <c r="AM149" s="54">
        <f t="shared" ref="AM149:CX149" si="93">SUM(AM84:AM148)*0.2</f>
        <v>2052.26829</v>
      </c>
      <c r="AN149" s="54">
        <f t="shared" si="93"/>
        <v>2254.440032</v>
      </c>
      <c r="AO149" s="54">
        <f t="shared" si="93"/>
        <v>2218.2931039999999</v>
      </c>
      <c r="AP149" s="54">
        <f t="shared" si="93"/>
        <v>3668.2007120000003</v>
      </c>
      <c r="AQ149" s="54">
        <f t="shared" si="93"/>
        <v>2319.7455000000004</v>
      </c>
      <c r="AR149" s="54">
        <f t="shared" si="93"/>
        <v>54.584999999999994</v>
      </c>
      <c r="AS149" s="54">
        <f t="shared" si="93"/>
        <v>523.93884000000003</v>
      </c>
      <c r="AT149" s="54">
        <f t="shared" si="93"/>
        <v>1618.6229199999998</v>
      </c>
      <c r="AU149" s="54">
        <f t="shared" si="93"/>
        <v>221.85800000000006</v>
      </c>
      <c r="AV149" s="54">
        <f t="shared" si="93"/>
        <v>47.815899999999999</v>
      </c>
      <c r="AW149" s="54">
        <f t="shared" si="93"/>
        <v>33.20432000000001</v>
      </c>
      <c r="AX149" s="54">
        <f t="shared" si="93"/>
        <v>537.12144000000001</v>
      </c>
      <c r="AY149" s="54">
        <f t="shared" si="93"/>
        <v>4084.4880600000006</v>
      </c>
      <c r="AZ149" s="54">
        <f t="shared" si="93"/>
        <v>3573.3612600000001</v>
      </c>
      <c r="BA149" s="54">
        <f t="shared" si="93"/>
        <v>4151.825294358975</v>
      </c>
      <c r="BB149" s="54">
        <f t="shared" si="93"/>
        <v>6447.9897180000016</v>
      </c>
      <c r="BC149" s="54">
        <f t="shared" si="93"/>
        <v>3737.5312840000001</v>
      </c>
      <c r="BD149" s="54">
        <f t="shared" si="93"/>
        <v>1823.8911679999999</v>
      </c>
      <c r="BE149" s="54">
        <f t="shared" si="93"/>
        <v>3091.8913599999996</v>
      </c>
      <c r="BF149" s="54">
        <f t="shared" si="93"/>
        <v>362.29476000000005</v>
      </c>
      <c r="BG149" s="54">
        <f t="shared" si="93"/>
        <v>4521.7701539999989</v>
      </c>
      <c r="BH149" s="54">
        <f t="shared" si="93"/>
        <v>3678.7171685470089</v>
      </c>
      <c r="BI149" s="54">
        <f t="shared" si="93"/>
        <v>1905.0304200000003</v>
      </c>
      <c r="BJ149" s="54">
        <f t="shared" si="93"/>
        <v>1806.7241599999998</v>
      </c>
      <c r="BK149" s="54">
        <f t="shared" si="93"/>
        <v>1660.8178033048437</v>
      </c>
      <c r="BL149" s="54">
        <f t="shared" si="93"/>
        <v>300.4486</v>
      </c>
      <c r="BM149" s="54">
        <f t="shared" si="93"/>
        <v>1360.3313579999999</v>
      </c>
      <c r="BN149" s="54">
        <f t="shared" si="93"/>
        <v>305.96927999999997</v>
      </c>
      <c r="BO149" s="54">
        <f t="shared" si="93"/>
        <v>1081.1515000000002</v>
      </c>
      <c r="BP149" s="54">
        <f t="shared" si="93"/>
        <v>617.79883199999995</v>
      </c>
      <c r="BQ149" s="54">
        <f t="shared" si="93"/>
        <v>1608.43031</v>
      </c>
      <c r="BR149" s="54">
        <f t="shared" si="93"/>
        <v>4410.0890599999993</v>
      </c>
      <c r="BS149" s="54">
        <f t="shared" si="93"/>
        <v>1641.3094799999999</v>
      </c>
      <c r="BT149" s="54">
        <f t="shared" si="93"/>
        <v>325.75250000000005</v>
      </c>
      <c r="BU149" s="54">
        <f t="shared" si="93"/>
        <v>297.34031999999996</v>
      </c>
      <c r="BV149" s="54">
        <f t="shared" si="93"/>
        <v>294.84412000000003</v>
      </c>
      <c r="BW149" s="54">
        <f t="shared" si="93"/>
        <v>2007.1032640000003</v>
      </c>
      <c r="BX149" s="54">
        <f t="shared" si="93"/>
        <v>1559.1234381766383</v>
      </c>
      <c r="BY149" s="54">
        <f t="shared" si="93"/>
        <v>1975.7378599999997</v>
      </c>
      <c r="BZ149" s="54">
        <f t="shared" si="93"/>
        <v>2093.53656</v>
      </c>
      <c r="CA149" s="54">
        <f t="shared" si="93"/>
        <v>2068.5236999999997</v>
      </c>
      <c r="CB149" s="54">
        <f t="shared" si="93"/>
        <v>1862.63616</v>
      </c>
      <c r="CC149" s="54">
        <f t="shared" si="93"/>
        <v>3375.6777999999999</v>
      </c>
      <c r="CD149" s="54">
        <f t="shared" si="93"/>
        <v>3480.8965120000003</v>
      </c>
      <c r="CE149" s="54">
        <f t="shared" si="93"/>
        <v>1956.67557002849</v>
      </c>
      <c r="CF149" s="54">
        <f t="shared" si="93"/>
        <v>1735.1641735042738</v>
      </c>
      <c r="CG149" s="54">
        <f t="shared" si="93"/>
        <v>1513.7990000000002</v>
      </c>
      <c r="CH149" s="54">
        <f t="shared" si="93"/>
        <v>1754.0240962962962</v>
      </c>
      <c r="CI149" s="54">
        <f t="shared" si="93"/>
        <v>1734.3931523646727</v>
      </c>
      <c r="CJ149" s="54">
        <f t="shared" si="93"/>
        <v>77.693640000000016</v>
      </c>
      <c r="CK149" s="54">
        <f t="shared" si="93"/>
        <v>4320.6690800000006</v>
      </c>
      <c r="CL149" s="54">
        <f t="shared" si="93"/>
        <v>3226.5611400000003</v>
      </c>
      <c r="CM149" s="54">
        <f t="shared" si="93"/>
        <v>3184.8757800000003</v>
      </c>
      <c r="CN149" s="54">
        <f t="shared" si="93"/>
        <v>177.04148000000001</v>
      </c>
      <c r="CO149" s="54">
        <f t="shared" si="93"/>
        <v>194.80980000000005</v>
      </c>
      <c r="CP149" s="54">
        <f t="shared" si="93"/>
        <v>625.08159999999998</v>
      </c>
      <c r="CQ149" s="54">
        <f t="shared" si="93"/>
        <v>723.26112000000001</v>
      </c>
      <c r="CR149" s="54">
        <f t="shared" si="93"/>
        <v>879.01754000000005</v>
      </c>
      <c r="CS149" s="54">
        <f t="shared" si="93"/>
        <v>48.4527</v>
      </c>
      <c r="CT149" s="54">
        <f t="shared" si="93"/>
        <v>212.63040000000001</v>
      </c>
      <c r="CU149" s="54">
        <f t="shared" si="93"/>
        <v>236.36088000000001</v>
      </c>
      <c r="CV149" s="54">
        <f t="shared" si="93"/>
        <v>287.34264000000002</v>
      </c>
      <c r="CW149" s="54">
        <f t="shared" si="93"/>
        <v>253.58396000000005</v>
      </c>
      <c r="CX149" s="54">
        <f t="shared" si="93"/>
        <v>230.91515999999999</v>
      </c>
      <c r="CY149" s="54">
        <f>SUM(CY84:CY148)*0.2</f>
        <v>211.256744</v>
      </c>
      <c r="CZ149" s="54">
        <f>SUM(CZ84:CZ148)*0.2</f>
        <v>53.653600000000012</v>
      </c>
      <c r="DA149" s="127"/>
      <c r="DB149" s="128"/>
      <c r="DC149" s="127"/>
    </row>
    <row r="150" spans="1:107" ht="13.5" hidden="1" customHeight="1" thickBot="1" x14ac:dyDescent="0.35">
      <c r="A150" s="129" t="s">
        <v>216</v>
      </c>
      <c r="B150" s="130" t="s">
        <v>217</v>
      </c>
      <c r="C150" s="130"/>
      <c r="D150" s="130"/>
      <c r="E150" s="130"/>
      <c r="F150" s="131"/>
      <c r="G150" s="132">
        <f>SUM(G84:G149)</f>
        <v>1207297.5529954871</v>
      </c>
      <c r="H150" s="132">
        <f t="shared" ref="H150:BS150" si="94">SUM(H84:H149)</f>
        <v>14487570.635945849</v>
      </c>
      <c r="I150" s="133">
        <f t="shared" si="94"/>
        <v>9024.3286200000002</v>
      </c>
      <c r="J150" s="133">
        <f t="shared" si="94"/>
        <v>37535.442072000005</v>
      </c>
      <c r="K150" s="133">
        <f t="shared" si="94"/>
        <v>12482.846879999997</v>
      </c>
      <c r="L150" s="134">
        <f t="shared" si="94"/>
        <v>12034.382879999999</v>
      </c>
      <c r="M150" s="134">
        <f t="shared" si="94"/>
        <v>17418.339120000004</v>
      </c>
      <c r="N150" s="134">
        <f t="shared" si="94"/>
        <v>24802.450199999996</v>
      </c>
      <c r="O150" s="134">
        <f t="shared" si="94"/>
        <v>17530.300584000004</v>
      </c>
      <c r="P150" s="134">
        <f t="shared" si="94"/>
        <v>19437.928319999999</v>
      </c>
      <c r="Q150" s="134">
        <f t="shared" si="94"/>
        <v>16071.859440000004</v>
      </c>
      <c r="R150" s="134">
        <f t="shared" si="94"/>
        <v>10763.867243999999</v>
      </c>
      <c r="S150" s="134">
        <f t="shared" si="94"/>
        <v>11754.923040000001</v>
      </c>
      <c r="T150" s="134">
        <f t="shared" si="94"/>
        <v>8458.2512879999995</v>
      </c>
      <c r="U150" s="134">
        <f t="shared" si="94"/>
        <v>15020.678400000003</v>
      </c>
      <c r="V150" s="134">
        <f t="shared" si="94"/>
        <v>3425.9579160000003</v>
      </c>
      <c r="W150" s="134">
        <f t="shared" si="94"/>
        <v>21925.821599999996</v>
      </c>
      <c r="X150" s="134">
        <f t="shared" si="94"/>
        <v>11415.389160000001</v>
      </c>
      <c r="Y150" s="134">
        <f t="shared" si="94"/>
        <v>21152.776559999998</v>
      </c>
      <c r="Z150" s="134">
        <f t="shared" si="94"/>
        <v>14485.146719999999</v>
      </c>
      <c r="AA150" s="134">
        <f t="shared" si="94"/>
        <v>29226.964800000002</v>
      </c>
      <c r="AB150" s="134">
        <f t="shared" si="94"/>
        <v>41336.516759999999</v>
      </c>
      <c r="AC150" s="134">
        <f t="shared" si="94"/>
        <v>40328.227247999996</v>
      </c>
      <c r="AD150" s="134">
        <f t="shared" si="94"/>
        <v>31856.752680000001</v>
      </c>
      <c r="AE150" s="134">
        <f t="shared" si="94"/>
        <v>42538.943807999996</v>
      </c>
      <c r="AF150" s="134">
        <f t="shared" si="94"/>
        <v>29197.018199999999</v>
      </c>
      <c r="AG150" s="134">
        <f t="shared" si="94"/>
        <v>20354.010096000002</v>
      </c>
      <c r="AH150" s="134">
        <f t="shared" si="94"/>
        <v>22400.74008</v>
      </c>
      <c r="AI150" s="134">
        <f t="shared" si="94"/>
        <v>602.92836</v>
      </c>
      <c r="AJ150" s="134">
        <f t="shared" si="94"/>
        <v>227.1978</v>
      </c>
      <c r="AK150" s="134">
        <f t="shared" si="94"/>
        <v>335.07784800000002</v>
      </c>
      <c r="AL150" s="134">
        <f t="shared" si="94"/>
        <v>272.06340000000006</v>
      </c>
      <c r="AM150" s="134">
        <f t="shared" si="94"/>
        <v>12313.60974</v>
      </c>
      <c r="AN150" s="134">
        <f t="shared" si="94"/>
        <v>13526.640191999999</v>
      </c>
      <c r="AO150" s="134">
        <f t="shared" si="94"/>
        <v>13309.758624</v>
      </c>
      <c r="AP150" s="134">
        <f t="shared" si="94"/>
        <v>22009.204272000003</v>
      </c>
      <c r="AQ150" s="134">
        <f t="shared" si="94"/>
        <v>13918.473000000002</v>
      </c>
      <c r="AR150" s="134">
        <f t="shared" si="94"/>
        <v>327.50999999999993</v>
      </c>
      <c r="AS150" s="134">
        <f t="shared" si="94"/>
        <v>3143.6330399999997</v>
      </c>
      <c r="AT150" s="134">
        <f t="shared" si="94"/>
        <v>9711.7375199999988</v>
      </c>
      <c r="AU150" s="134">
        <f t="shared" si="94"/>
        <v>1331.1480000000001</v>
      </c>
      <c r="AV150" s="134">
        <f t="shared" si="94"/>
        <v>286.8954</v>
      </c>
      <c r="AW150" s="134">
        <f t="shared" si="94"/>
        <v>199.22592000000003</v>
      </c>
      <c r="AX150" s="134">
        <f t="shared" si="94"/>
        <v>3222.7286399999998</v>
      </c>
      <c r="AY150" s="134">
        <f t="shared" si="94"/>
        <v>24506.928360000002</v>
      </c>
      <c r="AZ150" s="134">
        <f t="shared" si="94"/>
        <v>21440.167560000002</v>
      </c>
      <c r="BA150" s="134">
        <f t="shared" si="94"/>
        <v>24910.951766153848</v>
      </c>
      <c r="BB150" s="134">
        <f t="shared" si="94"/>
        <v>38687.938308000012</v>
      </c>
      <c r="BC150" s="134">
        <f t="shared" si="94"/>
        <v>22425.187704</v>
      </c>
      <c r="BD150" s="134">
        <f t="shared" si="94"/>
        <v>10943.347007999999</v>
      </c>
      <c r="BE150" s="134">
        <f t="shared" si="94"/>
        <v>18551.348159999998</v>
      </c>
      <c r="BF150" s="134">
        <f t="shared" si="94"/>
        <v>2173.7685600000004</v>
      </c>
      <c r="BG150" s="134">
        <f t="shared" si="94"/>
        <v>27130.620923999992</v>
      </c>
      <c r="BH150" s="134">
        <f t="shared" si="94"/>
        <v>22072.303011282052</v>
      </c>
      <c r="BI150" s="134">
        <f t="shared" si="94"/>
        <v>11430.182520000002</v>
      </c>
      <c r="BJ150" s="134">
        <f t="shared" si="94"/>
        <v>10840.344959999999</v>
      </c>
      <c r="BK150" s="134">
        <f t="shared" si="94"/>
        <v>9964.9068198290624</v>
      </c>
      <c r="BL150" s="134">
        <f t="shared" si="94"/>
        <v>1802.6915999999999</v>
      </c>
      <c r="BM150" s="134">
        <f t="shared" si="94"/>
        <v>8161.9881479999985</v>
      </c>
      <c r="BN150" s="134">
        <f t="shared" si="94"/>
        <v>1835.8156799999999</v>
      </c>
      <c r="BO150" s="134">
        <f t="shared" si="94"/>
        <v>6486.9090000000006</v>
      </c>
      <c r="BP150" s="134">
        <f t="shared" si="94"/>
        <v>3706.7929919999997</v>
      </c>
      <c r="BQ150" s="134">
        <f t="shared" si="94"/>
        <v>9650.5818600000002</v>
      </c>
      <c r="BR150" s="134">
        <f t="shared" si="94"/>
        <v>26460.534359999994</v>
      </c>
      <c r="BS150" s="134">
        <f t="shared" si="94"/>
        <v>9847.8568799999994</v>
      </c>
      <c r="BT150" s="134">
        <f t="shared" ref="BT150:CX150" si="95">SUM(BT84:BT149)</f>
        <v>1954.5150000000001</v>
      </c>
      <c r="BU150" s="134">
        <f t="shared" si="95"/>
        <v>1784.0419199999999</v>
      </c>
      <c r="BV150" s="134">
        <f t="shared" si="95"/>
        <v>1769.0647200000001</v>
      </c>
      <c r="BW150" s="134">
        <f t="shared" si="95"/>
        <v>12042.619584</v>
      </c>
      <c r="BX150" s="134">
        <f t="shared" si="95"/>
        <v>9354.7406290598301</v>
      </c>
      <c r="BY150" s="134">
        <f t="shared" si="95"/>
        <v>11854.427159999997</v>
      </c>
      <c r="BZ150" s="134">
        <f t="shared" si="95"/>
        <v>12561.219360000001</v>
      </c>
      <c r="CA150" s="134">
        <f t="shared" si="95"/>
        <v>12411.142199999998</v>
      </c>
      <c r="CB150" s="134">
        <f t="shared" si="95"/>
        <v>11175.81696</v>
      </c>
      <c r="CC150" s="134">
        <f t="shared" si="95"/>
        <v>20254.066800000001</v>
      </c>
      <c r="CD150" s="134">
        <f t="shared" si="95"/>
        <v>20885.379072</v>
      </c>
      <c r="CE150" s="134">
        <f t="shared" si="95"/>
        <v>11740.05342017094</v>
      </c>
      <c r="CF150" s="134">
        <f t="shared" si="95"/>
        <v>10410.985041025642</v>
      </c>
      <c r="CG150" s="134">
        <f t="shared" si="95"/>
        <v>9082.7940000000017</v>
      </c>
      <c r="CH150" s="134">
        <f t="shared" si="95"/>
        <v>10524.144577777777</v>
      </c>
      <c r="CI150" s="134">
        <f t="shared" si="95"/>
        <v>10406.358914188037</v>
      </c>
      <c r="CJ150" s="134">
        <f t="shared" si="95"/>
        <v>466.16184000000004</v>
      </c>
      <c r="CK150" s="134">
        <f t="shared" si="95"/>
        <v>25924.014480000002</v>
      </c>
      <c r="CL150" s="134">
        <f t="shared" si="95"/>
        <v>19359.366840000002</v>
      </c>
      <c r="CM150" s="134">
        <f t="shared" si="95"/>
        <v>19109.254679999998</v>
      </c>
      <c r="CN150" s="134">
        <f t="shared" si="95"/>
        <v>1062.2488800000001</v>
      </c>
      <c r="CO150" s="134">
        <f t="shared" si="95"/>
        <v>1168.8588000000002</v>
      </c>
      <c r="CP150" s="134">
        <f t="shared" si="95"/>
        <v>3750.4895999999999</v>
      </c>
      <c r="CQ150" s="134">
        <f t="shared" si="95"/>
        <v>4339.5667199999998</v>
      </c>
      <c r="CR150" s="134">
        <f t="shared" si="95"/>
        <v>5274.1052399999999</v>
      </c>
      <c r="CS150" s="134">
        <f t="shared" si="95"/>
        <v>290.71620000000001</v>
      </c>
      <c r="CT150" s="134">
        <f>SUM(CT84:CT149)</f>
        <v>1275.7824000000001</v>
      </c>
      <c r="CU150" s="134">
        <f t="shared" si="95"/>
        <v>1418.1652799999999</v>
      </c>
      <c r="CV150" s="134">
        <f t="shared" si="95"/>
        <v>1724.0558400000002</v>
      </c>
      <c r="CW150" s="134">
        <f t="shared" si="95"/>
        <v>1521.5037600000001</v>
      </c>
      <c r="CX150" s="134">
        <f t="shared" si="95"/>
        <v>1385.4909599999999</v>
      </c>
      <c r="CY150" s="134">
        <f>SUM(CY84:CY149)</f>
        <v>1267.5404639999999</v>
      </c>
      <c r="CZ150" s="134">
        <f>SUM(CZ84:CZ149)</f>
        <v>321.92160000000001</v>
      </c>
      <c r="DA150" s="135"/>
      <c r="DB150" s="136"/>
      <c r="DC150" s="135"/>
    </row>
    <row r="151" spans="1:107" ht="19.5" hidden="1" customHeight="1" thickBot="1" x14ac:dyDescent="0.35">
      <c r="A151" s="137"/>
      <c r="B151" s="138"/>
      <c r="C151" s="138"/>
      <c r="D151" s="138"/>
      <c r="E151" s="138"/>
      <c r="F151" s="139"/>
      <c r="G151" s="140"/>
      <c r="H151" s="141"/>
      <c r="I151" s="142"/>
      <c r="J151" s="142"/>
      <c r="K151" s="142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1"/>
      <c r="CO151" s="141"/>
      <c r="CP151" s="141"/>
      <c r="CQ151" s="141"/>
      <c r="CR151" s="141"/>
      <c r="CS151" s="141"/>
      <c r="CT151" s="141"/>
      <c r="CU151" s="141"/>
      <c r="CV151" s="141"/>
      <c r="CW151" s="141"/>
      <c r="CX151" s="141"/>
      <c r="CY151" s="141"/>
      <c r="CZ151" s="141"/>
      <c r="DA151" s="143"/>
      <c r="DB151" s="143"/>
      <c r="DC151" s="143"/>
    </row>
    <row r="153" spans="1:107" ht="21" x14ac:dyDescent="0.4">
      <c r="CH153" s="147"/>
      <c r="CI153" s="147"/>
      <c r="CJ153" s="147"/>
      <c r="CK153" s="147"/>
      <c r="CL153" s="147"/>
      <c r="CM153" s="147"/>
      <c r="CN153" s="147"/>
      <c r="CO153" s="147"/>
      <c r="CP153" s="147"/>
      <c r="CQ153" s="147"/>
      <c r="CR153" s="147"/>
      <c r="CS153" s="147"/>
      <c r="CT153" s="147"/>
      <c r="CU153" s="147"/>
      <c r="CV153" s="147"/>
      <c r="CW153" s="147"/>
      <c r="CX153" s="147"/>
      <c r="CY153" s="147"/>
      <c r="CZ153" s="147"/>
      <c r="DA153" s="94"/>
      <c r="DC153" s="94"/>
    </row>
    <row r="154" spans="1:107" ht="25.2" x14ac:dyDescent="0.45">
      <c r="CH154" s="147"/>
      <c r="CI154" s="163" t="s">
        <v>287</v>
      </c>
      <c r="CJ154" s="163"/>
      <c r="CK154" s="163"/>
      <c r="CL154" s="163"/>
      <c r="CM154" s="163"/>
      <c r="CN154" s="163"/>
      <c r="CO154" s="163"/>
      <c r="CP154" s="163"/>
      <c r="CQ154" s="163"/>
      <c r="CR154" s="163"/>
      <c r="CS154" s="163"/>
      <c r="CT154" s="163"/>
      <c r="CU154" s="163"/>
      <c r="CV154" s="163" t="s">
        <v>288</v>
      </c>
      <c r="CW154" s="163"/>
      <c r="CX154" s="147"/>
      <c r="CY154" s="147"/>
      <c r="CZ154" s="147"/>
      <c r="DA154" s="94"/>
      <c r="DC154" s="94"/>
    </row>
    <row r="155" spans="1:107" ht="21" x14ac:dyDescent="0.4">
      <c r="CH155" s="147"/>
      <c r="CI155" s="147"/>
      <c r="CJ155" s="147"/>
      <c r="CK155" s="147"/>
      <c r="CL155" s="147"/>
      <c r="CM155" s="147"/>
      <c r="CN155" s="147"/>
      <c r="CO155" s="147"/>
      <c r="CP155" s="147"/>
      <c r="CQ155" s="147"/>
      <c r="CR155" s="147"/>
      <c r="CS155" s="147"/>
      <c r="CT155" s="147"/>
      <c r="CU155" s="147"/>
      <c r="CV155" s="147"/>
      <c r="CW155" s="147"/>
      <c r="CX155" s="147"/>
      <c r="CY155" s="147"/>
      <c r="CZ155" s="147"/>
      <c r="DA155" s="94"/>
      <c r="DC155" s="94"/>
    </row>
    <row r="156" spans="1:107" ht="21" x14ac:dyDescent="0.4">
      <c r="CH156" s="147"/>
      <c r="CI156" s="147"/>
      <c r="CJ156" s="147"/>
      <c r="CK156" s="147"/>
      <c r="CL156" s="147"/>
      <c r="CM156" s="147"/>
      <c r="CN156" s="147"/>
      <c r="CO156" s="147"/>
      <c r="CP156" s="147"/>
      <c r="CQ156" s="147"/>
      <c r="CR156" s="147"/>
      <c r="CS156" s="147"/>
      <c r="CT156" s="147"/>
      <c r="CU156" s="147"/>
      <c r="CV156" s="147"/>
      <c r="CW156" s="147"/>
      <c r="CX156" s="147"/>
      <c r="CY156" s="147"/>
      <c r="CZ156" s="147"/>
    </row>
  </sheetData>
  <mergeCells count="223">
    <mergeCell ref="B144:F144"/>
    <mergeCell ref="DA129:DA130"/>
    <mergeCell ref="DC129:DC130"/>
    <mergeCell ref="B133:F133"/>
    <mergeCell ref="A135:A143"/>
    <mergeCell ref="F135:F143"/>
    <mergeCell ref="DA135:DA143"/>
    <mergeCell ref="DB135:DB143"/>
    <mergeCell ref="DC135:DC143"/>
    <mergeCell ref="DA84:DA99"/>
    <mergeCell ref="DB84:DB99"/>
    <mergeCell ref="DC84:DC99"/>
    <mergeCell ref="DA113:DA114"/>
    <mergeCell ref="DB113:DB114"/>
    <mergeCell ref="DC113:DC114"/>
    <mergeCell ref="B43:F43"/>
    <mergeCell ref="B50:F50"/>
    <mergeCell ref="B54:F54"/>
    <mergeCell ref="B55:F55"/>
    <mergeCell ref="B59:F59"/>
    <mergeCell ref="B83:F83"/>
    <mergeCell ref="CV34:CV42"/>
    <mergeCell ref="CW34:CW42"/>
    <mergeCell ref="CX34:CX42"/>
    <mergeCell ref="CY34:CY42"/>
    <mergeCell ref="CZ34:CZ42"/>
    <mergeCell ref="DA34:DA42"/>
    <mergeCell ref="CP34:CP42"/>
    <mergeCell ref="CQ34:CQ42"/>
    <mergeCell ref="CR34:CR42"/>
    <mergeCell ref="CS34:CS42"/>
    <mergeCell ref="CT34:CT42"/>
    <mergeCell ref="CU34:CU42"/>
    <mergeCell ref="CJ34:CJ42"/>
    <mergeCell ref="CK34:CK42"/>
    <mergeCell ref="CL34:CL42"/>
    <mergeCell ref="CM34:CM42"/>
    <mergeCell ref="CN34:CN42"/>
    <mergeCell ref="CO34:CO42"/>
    <mergeCell ref="CD34:CD42"/>
    <mergeCell ref="CE34:CE42"/>
    <mergeCell ref="CF34:CF42"/>
    <mergeCell ref="CG34:CG42"/>
    <mergeCell ref="CH34:CH42"/>
    <mergeCell ref="CI34:CI42"/>
    <mergeCell ref="BX34:BX42"/>
    <mergeCell ref="BY34:BY42"/>
    <mergeCell ref="BZ34:BZ42"/>
    <mergeCell ref="CA34:CA42"/>
    <mergeCell ref="CB34:CB42"/>
    <mergeCell ref="CC34:CC42"/>
    <mergeCell ref="BR34:BR42"/>
    <mergeCell ref="BS34:BS42"/>
    <mergeCell ref="BT34:BT42"/>
    <mergeCell ref="BU34:BU42"/>
    <mergeCell ref="BV34:BV42"/>
    <mergeCell ref="BW34:BW42"/>
    <mergeCell ref="BL34:BL42"/>
    <mergeCell ref="BM34:BM42"/>
    <mergeCell ref="BN34:BN42"/>
    <mergeCell ref="BO34:BO42"/>
    <mergeCell ref="BP34:BP42"/>
    <mergeCell ref="BQ34:BQ42"/>
    <mergeCell ref="BF34:BF42"/>
    <mergeCell ref="BG34:BG42"/>
    <mergeCell ref="BH34:BH42"/>
    <mergeCell ref="BI34:BI42"/>
    <mergeCell ref="BJ34:BJ42"/>
    <mergeCell ref="BK34:BK42"/>
    <mergeCell ref="AZ34:AZ42"/>
    <mergeCell ref="BA34:BA42"/>
    <mergeCell ref="BB34:BB42"/>
    <mergeCell ref="BC34:BC42"/>
    <mergeCell ref="BD34:BD42"/>
    <mergeCell ref="BE34:BE42"/>
    <mergeCell ref="AT34:AT42"/>
    <mergeCell ref="AU34:AU42"/>
    <mergeCell ref="AV34:AV42"/>
    <mergeCell ref="AW34:AW42"/>
    <mergeCell ref="AX34:AX42"/>
    <mergeCell ref="AY34:AY42"/>
    <mergeCell ref="AN34:AN42"/>
    <mergeCell ref="AO34:AO42"/>
    <mergeCell ref="AP34:AP42"/>
    <mergeCell ref="AQ34:AQ42"/>
    <mergeCell ref="AR34:AR42"/>
    <mergeCell ref="AS34:AS42"/>
    <mergeCell ref="AH34:AH42"/>
    <mergeCell ref="AI34:AI42"/>
    <mergeCell ref="AJ34:AJ42"/>
    <mergeCell ref="AK34:AK42"/>
    <mergeCell ref="AL34:AL42"/>
    <mergeCell ref="AM34:AM42"/>
    <mergeCell ref="AB34:AB42"/>
    <mergeCell ref="AC34:AC42"/>
    <mergeCell ref="AD34:AD42"/>
    <mergeCell ref="AE34:AE42"/>
    <mergeCell ref="AF34:AF42"/>
    <mergeCell ref="AG34:AG42"/>
    <mergeCell ref="V34:V42"/>
    <mergeCell ref="W34:W42"/>
    <mergeCell ref="X34:X42"/>
    <mergeCell ref="Y34:Y42"/>
    <mergeCell ref="Z34:Z42"/>
    <mergeCell ref="AA34:AA42"/>
    <mergeCell ref="P34:P42"/>
    <mergeCell ref="Q34:Q42"/>
    <mergeCell ref="R34:R42"/>
    <mergeCell ref="S34:S42"/>
    <mergeCell ref="T34:T42"/>
    <mergeCell ref="U34:U42"/>
    <mergeCell ref="J34:J42"/>
    <mergeCell ref="K34:K42"/>
    <mergeCell ref="L34:L42"/>
    <mergeCell ref="M34:M42"/>
    <mergeCell ref="N34:N42"/>
    <mergeCell ref="O34:O42"/>
    <mergeCell ref="CX21:CX27"/>
    <mergeCell ref="CY21:CY27"/>
    <mergeCell ref="CZ21:CZ27"/>
    <mergeCell ref="DA21:DA27"/>
    <mergeCell ref="B32:F32"/>
    <mergeCell ref="A34:A42"/>
    <mergeCell ref="F34:F42"/>
    <mergeCell ref="G34:G42"/>
    <mergeCell ref="H34:H42"/>
    <mergeCell ref="I34:I42"/>
    <mergeCell ref="CR21:CR27"/>
    <mergeCell ref="CS21:CS27"/>
    <mergeCell ref="CT21:CT27"/>
    <mergeCell ref="CU21:CU27"/>
    <mergeCell ref="CV21:CV27"/>
    <mergeCell ref="CW21:CW27"/>
    <mergeCell ref="CL21:CL27"/>
    <mergeCell ref="CM21:CM27"/>
    <mergeCell ref="CN21:CN27"/>
    <mergeCell ref="CO21:CO27"/>
    <mergeCell ref="CP21:CP27"/>
    <mergeCell ref="CQ21:CQ27"/>
    <mergeCell ref="CF21:CF27"/>
    <mergeCell ref="CG21:CG27"/>
    <mergeCell ref="CH21:CH27"/>
    <mergeCell ref="CI21:CI27"/>
    <mergeCell ref="CJ21:CJ27"/>
    <mergeCell ref="CK21:CK27"/>
    <mergeCell ref="BZ21:BZ27"/>
    <mergeCell ref="CA21:CA27"/>
    <mergeCell ref="CB21:CB27"/>
    <mergeCell ref="CC21:CC27"/>
    <mergeCell ref="CD21:CD27"/>
    <mergeCell ref="CE21:CE27"/>
    <mergeCell ref="BT21:BT27"/>
    <mergeCell ref="BU21:BU27"/>
    <mergeCell ref="BV21:BV27"/>
    <mergeCell ref="BW21:BW27"/>
    <mergeCell ref="BX21:BX27"/>
    <mergeCell ref="BY21:BY27"/>
    <mergeCell ref="BN21:BN27"/>
    <mergeCell ref="BO21:BO27"/>
    <mergeCell ref="BP21:BP27"/>
    <mergeCell ref="BQ21:BQ27"/>
    <mergeCell ref="BR21:BR27"/>
    <mergeCell ref="BS21:BS27"/>
    <mergeCell ref="BH21:BH27"/>
    <mergeCell ref="BI21:BI27"/>
    <mergeCell ref="BJ21:BJ27"/>
    <mergeCell ref="BK21:BK27"/>
    <mergeCell ref="BL21:BL27"/>
    <mergeCell ref="BM21:BM27"/>
    <mergeCell ref="BB21:BB27"/>
    <mergeCell ref="BC21:BC27"/>
    <mergeCell ref="BD21:BD27"/>
    <mergeCell ref="BE21:BE27"/>
    <mergeCell ref="BF21:BF27"/>
    <mergeCell ref="BG21:BG27"/>
    <mergeCell ref="AV21:AV27"/>
    <mergeCell ref="AW21:AW27"/>
    <mergeCell ref="AX21:AX27"/>
    <mergeCell ref="AY21:AY27"/>
    <mergeCell ref="AZ21:AZ27"/>
    <mergeCell ref="BA21:BA27"/>
    <mergeCell ref="AP21:AP27"/>
    <mergeCell ref="AQ21:AQ27"/>
    <mergeCell ref="AR21:AR27"/>
    <mergeCell ref="AS21:AS27"/>
    <mergeCell ref="AT21:AT27"/>
    <mergeCell ref="AU21:AU27"/>
    <mergeCell ref="AJ21:AJ27"/>
    <mergeCell ref="AK21:AK27"/>
    <mergeCell ref="AL21:AL27"/>
    <mergeCell ref="AM21:AM27"/>
    <mergeCell ref="AN21:AN27"/>
    <mergeCell ref="AO21:AO27"/>
    <mergeCell ref="AD21:AD27"/>
    <mergeCell ref="AE21:AE27"/>
    <mergeCell ref="AF21:AF27"/>
    <mergeCell ref="AG21:AG27"/>
    <mergeCell ref="AH21:AH27"/>
    <mergeCell ref="AI21:AI27"/>
    <mergeCell ref="X21:X27"/>
    <mergeCell ref="Y21:Y27"/>
    <mergeCell ref="Z21:Z27"/>
    <mergeCell ref="AA21:AA27"/>
    <mergeCell ref="AB21:AB27"/>
    <mergeCell ref="AC21:AC27"/>
    <mergeCell ref="R21:R27"/>
    <mergeCell ref="S21:S27"/>
    <mergeCell ref="T21:T27"/>
    <mergeCell ref="U21:U27"/>
    <mergeCell ref="V21:V27"/>
    <mergeCell ref="W21:W27"/>
    <mergeCell ref="L21:L27"/>
    <mergeCell ref="M21:M27"/>
    <mergeCell ref="N21:N27"/>
    <mergeCell ref="O21:O27"/>
    <mergeCell ref="P21:P27"/>
    <mergeCell ref="Q21:Q27"/>
    <mergeCell ref="B14:F14"/>
    <mergeCell ref="A21:A27"/>
    <mergeCell ref="F21:F27"/>
    <mergeCell ref="I21:I27"/>
    <mergeCell ref="J21:J27"/>
    <mergeCell ref="K21:K27"/>
  </mergeCells>
  <printOptions horizontalCentered="1"/>
  <pageMargins left="0.19685039370078741" right="3.937007874015748E-2" top="3.937007874015748E-2" bottom="3.937007874015748E-2" header="0.31496062992125984" footer="0.31496062992125984"/>
  <pageSetup paperSize="9" scale="38" fitToWidth="0" orientation="landscape" r:id="rId1"/>
  <headerFooter alignWithMargins="0"/>
  <colBreaks count="4" manualBreakCount="4">
    <brk id="36" max="153" man="1"/>
    <brk id="65" max="153" man="1"/>
    <brk id="85" max="153" man="1"/>
    <brk id="106" min="3" max="1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</vt:lpstr>
      <vt:lpstr>Лист1</vt:lpstr>
      <vt:lpstr>Додаток!Заголовки_для_печати</vt:lpstr>
      <vt:lpstr>Додаток!Область_печати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2018-05-11T13:33:38Z</dcterms:modified>
</cp:coreProperties>
</file>