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<sst xmlns="http://schemas.openxmlformats.org/spreadsheetml/2006/main" count="704" uniqueCount="184">
  <si>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</si>
  <si>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</si>
  <si>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</si>
  <si>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</si>
  <si>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</si>
  <si>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</si>
  <si>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</si>
  <si>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</si>
  <si>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</si>
  <si>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</si>
  <si>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</si>
  <si>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</si>
  <si>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</si>
  <si>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</si>
  <si>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</si>
  <si>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</si>
  <si>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</si>
  <si>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</si>
  <si>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</si>
  <si>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</si>
  <si>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</si>
  <si>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</si>
  <si>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</si>
  <si>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</si>
  <si>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</si>
  <si>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</si>
  <si>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</si>
  <si>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</si>
  <si>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</si>
  <si>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</si>
  <si>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</si>
  <si>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</si>
  <si>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</si>
  <si>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</si>
  <si>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</si>
  <si>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</si>
  <si>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</si>
  <si>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</si>
  <si>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</si>
  <si>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</si>
  <si>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</si>
  <si>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</si>
  <si>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</si>
  <si>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</si>
  <si>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</si>
  <si>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</si>
  <si>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</si>
  <si>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</si>
  <si>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</si>
  <si>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</si>
  <si>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</si>
  <si>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</si>
  <si>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</si>
  <si>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</si>
  <si>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</si>
  <si>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</si>
  <si>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</si>
  <si>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</si>
  <si>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</si>
  <si>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</si>
  <si>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</si>
  <si>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</si>
  <si>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</si>
  <si>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</si>
  <si>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</si>
  <si>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</si>
  <si>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</si>
  <si>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Заробітна плата</t>
  </si>
  <si>
    <t>Нарахування на оплату праці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</si>
  <si>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</si>
  <si>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</si>
  <si>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</si>
  <si>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</si>
  <si>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</si>
  <si>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</si>
  <si>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</si>
  <si>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</si>
  <si>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</si>
  <si>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</si>
  <si>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</si>
  <si>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</si>
  <si>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</si>
  <si>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</si>
  <si>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2020 рік</t>
  </si>
  <si>
    <t>2021 рік</t>
  </si>
  <si>
    <t>Головний бухгалтер</t>
  </si>
  <si>
    <t>2. Управління освіти Чернігівської міської ради</t>
  </si>
  <si>
    <t>В.О. Білогура</t>
  </si>
  <si>
    <t>Н.М. Кот</t>
  </si>
  <si>
    <t>Прирівнені</t>
  </si>
  <si>
    <t>Спеціалісти</t>
  </si>
  <si>
    <t>Робітники</t>
  </si>
  <si>
    <t>0611150</t>
  </si>
  <si>
    <t>Забезпечити  належну методичну  роботу в закладах освіти</t>
  </si>
  <si>
    <t xml:space="preserve"> Показники затрат</t>
  </si>
  <si>
    <t xml:space="preserve">кількість закладів  </t>
  </si>
  <si>
    <t>од.</t>
  </si>
  <si>
    <t>звіт.</t>
  </si>
  <si>
    <t>середньорічне число штатних одиниць адмінперсоналу , за умовами оплати праці віднесених до педагог. персоналу</t>
  </si>
  <si>
    <t xml:space="preserve">од. </t>
  </si>
  <si>
    <t>середньорічне число штатних одиниць спеціалістів</t>
  </si>
  <si>
    <t>робітники</t>
  </si>
  <si>
    <t>всього середньорічне число ставок (штатних одиниць)</t>
  </si>
  <si>
    <t>Обов’язкові виплати</t>
  </si>
  <si>
    <t>Стимулюючі допл.та надбавки</t>
  </si>
  <si>
    <t>Премії</t>
  </si>
  <si>
    <t>Матеріальна допомога</t>
  </si>
  <si>
    <t>Завдання: Забезпечити належну методичну роботу в закладах освіти</t>
  </si>
  <si>
    <t>3)підстави для реалізації бюджетної програми : Конституція України  (Закон від від 28 . 06. 1996 № 254 / 96), Бюджетний кодекс  України (Закон  від 08.07. № 2456- VI), Закон України " Про освіту " від 05.09.2017р. № 2145 - VIII, наказ Міністерства  фінансів України від  26.08. 2014 № 836  "Про деякі питання  запровадження програмно- цільового методу складання та виконання  місцевих бюджетів "</t>
  </si>
  <si>
    <t>1) мета бюджетної програми, строки її реалізації;</t>
  </si>
  <si>
    <t>2) завдання бюджетної програми;</t>
  </si>
  <si>
    <t>5. Надходження для виконання бюджетної програми:</t>
  </si>
  <si>
    <t>1) надходження для виконання бюджетної програми у 2019 - 2021 роках: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</si>
  <si>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</si>
  <si>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</si>
  <si>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Кошти, що передаються із загального фонду до спеціального (бюджет розвитку)</t>
  </si>
  <si>
    <t>Плата за оренду майна бюджетних установ</t>
  </si>
  <si>
    <t>Начальник управління освіти</t>
  </si>
  <si>
    <t>Інші видатки</t>
  </si>
  <si>
    <t>Забезпечити належну методичну роботу в закладах освіти та організацію проведення інших освітніх програм та заходів</t>
  </si>
  <si>
    <t>(код Типової відомчої класифікації видатків та кредитування місцевого бюджету)</t>
  </si>
  <si>
    <t>( код за ЕДРПОУ)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</si>
  <si>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</si>
  <si>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</si>
  <si>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бюджету)</t>
  </si>
  <si>
    <t>( код Програмної класифікації видатків та кредитувння місцевого бюджету)</t>
  </si>
  <si>
    <t>(код Типової програмної класифікації видатків та кредитування місцевого бюджету)</t>
  </si>
  <si>
    <t>( код Функціональної класифікації видатків та кредитувння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</si>
  <si>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</si>
  <si>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2022 рік (прогноз)</t>
  </si>
  <si>
    <t>2022  рік (прогноз)</t>
  </si>
  <si>
    <t>Дебіторська заборгованість на 01.01.2019</t>
  </si>
  <si>
    <t>Кошти, що отримуються бюджетними установами від реалізації майна</t>
  </si>
  <si>
    <t>0610000</t>
  </si>
  <si>
    <t>0600000</t>
  </si>
  <si>
    <t>02147598</t>
  </si>
  <si>
    <t>БЮДЖЕТНИЙ ЗАПИТ НА 2021 - 2023 РОКИ індивідуальний (Форма 2021-2)</t>
  </si>
  <si>
    <t>4. Мета та завдання бюджетної програми  на 2021- 2023 роки: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</si>
  <si>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</si>
  <si>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</si>
  <si>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</si>
  <si>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</si>
  <si>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</si>
  <si>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</si>
  <si>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</si>
  <si>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</si>
  <si>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</si>
  <si>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Економічної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</si>
  <si>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</si>
  <si>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</si>
  <si>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</si>
  <si>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</si>
  <si>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2019-2021 роках :</t>
  </si>
  <si>
    <t>2) результативні показники бюджетної програми у 2022- 2023 роках:</t>
  </si>
  <si>
    <t>2023рік (прогноз)</t>
  </si>
  <si>
    <t>2020 рік (план)</t>
  </si>
  <si>
    <t>2022 рік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</si>
  <si>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</si>
  <si>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</si>
  <si>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2022- 2023 роках:</t>
  </si>
  <si>
    <t>20221 рік (прогноз)</t>
  </si>
  <si>
    <t>12. Об'єкти, які виконуються в межах бюджетної програми за рахунок коштів бюджету розвитку у 2019- 2023 роках:</t>
  </si>
  <si>
    <t>2020  рік (затверджено)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</si>
  <si>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</si>
  <si>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</si>
  <si>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</si>
  <si>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Кредиторська заборгованість на початок минулого бюджетного періоду на 01.01.2019</t>
  </si>
  <si>
    <t>Кредиторська заборгованість на кінець минулого бюджетного періоду на 01.01.2020</t>
  </si>
  <si>
    <t>2) кредиторська заборгованість місцевого бюджету у 2020 - 2021 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</si>
  <si>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</si>
  <si>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</si>
  <si>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</si>
  <si>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</si>
  <si>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</si>
  <si>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затверджені призначення з урах змін на 01.10.2020</t>
  </si>
  <si>
    <t>Показники ефективності :</t>
  </si>
  <si>
    <t>розрахунок</t>
  </si>
  <si>
    <t xml:space="preserve"> Показники затрат:</t>
  </si>
  <si>
    <t>Погашення заборгованості за спожиті  комунальні послуги та енергоносії станом на 01.01.2020 року</t>
  </si>
  <si>
    <t>Методичне забезпечення діяльності закладів освіти</t>
  </si>
  <si>
    <t>Забезпечення належних умов для професійного розвитку педагогічних працівників, надання їм психологічної підтримки.</t>
  </si>
  <si>
    <t>стан охоплення  педагогічних працівників організаційно- методичними заходами  центру професійного розвитку педагогічних працівників ЧМР</t>
  </si>
  <si>
    <t>Сприяння підвищенню кваліфікації педагогічних працівників та забезпечення надання  їм психологічної підтримки</t>
  </si>
  <si>
    <t>У 2019 році видатки загального фонду бюджету були спрямовані на заробітну плату з нарахуваннями на неї, харчування, комунальні послуги, закупівлю предметів, матеріалів, меблів, оплату різних послуг. Станом на 01.01.2020 року виникла кредиторська заборгованість у сумі 11 684 грн 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якісних послуг в  центрі професійного розвитку педагогічних працівників ЧМР.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</si>
</sst>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,##0.000"/>
    <numFmt numFmtId="189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47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86" fontId="21" fillId="0" borderId="10" xfId="0" applyNumberFormat="1" applyFont="1" applyBorder="1" applyAlignment="1">
      <alignment horizontal="center" vertical="top" wrapText="1"/>
    </xf>
    <xf numFmtId="186" fontId="20" fillId="0" borderId="10" xfId="0" applyNumberFormat="1" applyFont="1" applyBorder="1" applyAlignment="1">
      <alignment horizontal="center" vertical="center" wrapText="1"/>
    </xf>
    <xf numFmtId="186" fontId="20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1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3" fontId="18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23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2" fillId="0" borderId="0" xfId="0" applyFont="1" applyFill="1" applyAlignment="1">
      <alignment horizontal="left" vertical="center" wrapText="1"/>
    </xf>
    <xf numFmtId="0" fontId="11" fillId="0" borderId="0" xfId="0" applyNumberFormat="1" applyFont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tabSelected="1" zoomScale="75" zoomScaleNormal="75" zoomScaleSheetLayoutView="75" zoomScalePageLayoutView="0" workbookViewId="0" topLeftCell="A177">
      <selection activeCell="J189" sqref="J189"/>
    </sheetView>
  </sheetViews>
  <sheetFormatPr defaultColWidth="9.140625" defaultRowHeight="15"/>
  <cols>
    <col min="1" max="1" width="19.140625" style="1" customWidth="1"/>
    <col min="2" max="2" width="36.8515625" style="1" customWidth="1"/>
    <col min="3" max="3" width="21.28125" style="1" customWidth="1"/>
    <col min="4" max="4" width="19.421875" style="1" customWidth="1"/>
    <col min="5" max="5" width="15.28125" style="1" customWidth="1"/>
    <col min="6" max="6" width="18.8515625" style="1" customWidth="1"/>
    <col min="7" max="7" width="20.00390625" style="1" customWidth="1"/>
    <col min="8" max="8" width="18.7109375" style="1" customWidth="1"/>
    <col min="9" max="9" width="15.28125" style="1" customWidth="1"/>
    <col min="10" max="10" width="18.28125" style="1" customWidth="1"/>
    <col min="11" max="11" width="24.140625" style="1" customWidth="1"/>
    <col min="12" max="12" width="15.57421875" style="1" customWidth="1"/>
    <col min="13" max="13" width="14.140625" style="1" customWidth="1"/>
    <col min="14" max="14" width="18.42187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0:16" ht="15">
      <c r="J1" s="70" t="s">
        <v>0</v>
      </c>
      <c r="M1" s="69"/>
      <c r="N1" s="69"/>
      <c r="O1" s="69"/>
      <c r="P1" s="70"/>
    </row>
    <row r="2" spans="10:16" ht="15">
      <c r="J2" s="70" t="s">
        <v>1</v>
      </c>
      <c r="M2" s="69"/>
      <c r="N2" s="69"/>
      <c r="O2" s="69"/>
      <c r="P2" s="70"/>
    </row>
    <row r="3" spans="10:16" ht="15">
      <c r="J3" s="70" t="s">
        <v>2</v>
      </c>
      <c r="M3" s="69"/>
      <c r="N3" s="69"/>
      <c r="O3" s="69"/>
      <c r="P3" s="70"/>
    </row>
    <row r="4" spans="10:16" ht="15">
      <c r="J4" s="70" t="s">
        <v>3</v>
      </c>
      <c r="M4" s="69"/>
      <c r="N4" s="69"/>
      <c r="O4" s="69"/>
      <c r="P4" s="70"/>
    </row>
    <row r="5" spans="1:16" ht="15.75">
      <c r="A5" s="15"/>
      <c r="B5" s="15"/>
      <c r="C5" s="15"/>
      <c r="D5" s="15"/>
      <c r="E5" s="15"/>
      <c r="F5" s="15"/>
      <c r="G5" s="15"/>
      <c r="H5" s="15"/>
      <c r="I5" s="15"/>
      <c r="J5" s="72" t="s">
        <v>4</v>
      </c>
      <c r="K5" s="15"/>
      <c r="L5" s="15"/>
      <c r="M5" s="71"/>
      <c r="N5" s="71"/>
      <c r="O5" s="71"/>
      <c r="P5" s="72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72"/>
      <c r="K6" s="15"/>
      <c r="L6" s="15"/>
      <c r="M6" s="71"/>
      <c r="N6" s="71"/>
      <c r="O6" s="71"/>
      <c r="P6" s="72"/>
    </row>
    <row r="7" spans="1:16" ht="18.75">
      <c r="A7" s="128" t="s">
        <v>136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15.75" customHeight="1">
      <c r="A9" s="123" t="s">
        <v>66</v>
      </c>
      <c r="B9" s="123"/>
      <c r="C9" s="123"/>
      <c r="D9" s="123"/>
      <c r="E9" s="123"/>
      <c r="F9" s="123"/>
      <c r="G9" s="123"/>
      <c r="H9" s="123"/>
      <c r="I9" s="88"/>
      <c r="J9" s="124" t="s">
        <v>134</v>
      </c>
      <c r="K9" s="124"/>
      <c r="L9" s="88"/>
      <c r="M9" s="124" t="s">
        <v>135</v>
      </c>
      <c r="N9" s="124"/>
      <c r="O9" s="129"/>
      <c r="P9" s="129"/>
    </row>
    <row r="10" spans="1:16" ht="69" customHeight="1">
      <c r="A10" s="132" t="s">
        <v>5</v>
      </c>
      <c r="B10" s="132"/>
      <c r="C10" s="132"/>
      <c r="D10" s="132"/>
      <c r="E10" s="132"/>
      <c r="F10" s="132"/>
      <c r="G10" s="132"/>
      <c r="H10" s="132"/>
      <c r="I10" s="62"/>
      <c r="J10" s="130" t="s">
        <v>120</v>
      </c>
      <c r="K10" s="130"/>
      <c r="L10" s="62"/>
      <c r="M10" s="130" t="s">
        <v>121</v>
      </c>
      <c r="N10" s="130"/>
      <c r="O10" s="130"/>
      <c r="P10" s="130"/>
    </row>
    <row r="11" spans="1:16" ht="15.75" customHeight="1">
      <c r="A11" s="123" t="s">
        <v>86</v>
      </c>
      <c r="B11" s="123"/>
      <c r="C11" s="123"/>
      <c r="D11" s="123"/>
      <c r="E11" s="123"/>
      <c r="F11" s="123"/>
      <c r="G11" s="123"/>
      <c r="H11" s="123"/>
      <c r="I11" s="88"/>
      <c r="J11" s="124" t="s">
        <v>133</v>
      </c>
      <c r="K11" s="124"/>
      <c r="L11" s="88"/>
      <c r="M11" s="124" t="s">
        <v>135</v>
      </c>
      <c r="N11" s="124"/>
      <c r="O11" s="129"/>
      <c r="P11" s="129"/>
    </row>
    <row r="12" spans="1:16" ht="118.5" customHeight="1">
      <c r="A12" s="131" t="s">
        <v>6</v>
      </c>
      <c r="B12" s="131"/>
      <c r="C12" s="131"/>
      <c r="D12" s="131"/>
      <c r="E12" s="131"/>
      <c r="F12" s="131"/>
      <c r="G12" s="131"/>
      <c r="H12" s="131"/>
      <c r="I12" s="62"/>
      <c r="J12" s="126" t="s">
        <v>122</v>
      </c>
      <c r="K12" s="126"/>
      <c r="L12" s="62"/>
      <c r="M12" s="130" t="s">
        <v>121</v>
      </c>
      <c r="N12" s="130"/>
      <c r="O12" s="130"/>
      <c r="P12" s="130"/>
    </row>
    <row r="13" spans="1:16" ht="73.5" customHeight="1">
      <c r="A13" s="74" t="s">
        <v>123</v>
      </c>
      <c r="B13" s="89" t="s">
        <v>92</v>
      </c>
      <c r="C13" s="90"/>
      <c r="D13" s="122">
        <v>1150</v>
      </c>
      <c r="E13" s="122"/>
      <c r="F13" s="90"/>
      <c r="G13" s="122">
        <v>990</v>
      </c>
      <c r="H13" s="122"/>
      <c r="I13" s="90"/>
      <c r="J13" s="125" t="s">
        <v>179</v>
      </c>
      <c r="K13" s="125"/>
      <c r="L13" s="90"/>
      <c r="M13" s="121">
        <v>25559000000</v>
      </c>
      <c r="N13" s="121"/>
      <c r="O13" s="73"/>
      <c r="P13" s="73"/>
    </row>
    <row r="14" spans="1:16" ht="140.25" customHeight="1">
      <c r="A14" s="75"/>
      <c r="B14" s="75" t="s">
        <v>125</v>
      </c>
      <c r="C14" s="75"/>
      <c r="D14" s="126" t="s">
        <v>126</v>
      </c>
      <c r="E14" s="126"/>
      <c r="F14" s="75"/>
      <c r="G14" s="126" t="s">
        <v>127</v>
      </c>
      <c r="H14" s="126"/>
      <c r="I14" s="75"/>
      <c r="J14" s="126" t="s">
        <v>128</v>
      </c>
      <c r="K14" s="126"/>
      <c r="L14" s="76"/>
      <c r="M14" s="133" t="s">
        <v>124</v>
      </c>
      <c r="N14" s="133"/>
      <c r="O14" s="62"/>
      <c r="P14" s="62"/>
    </row>
    <row r="15" spans="1:16" ht="15.75">
      <c r="A15" s="61"/>
      <c r="B15" s="6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>
      <c r="A16" s="112" t="s">
        <v>137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23.25" customHeight="1">
      <c r="A17" s="112" t="s">
        <v>109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27" customHeight="1">
      <c r="A18" s="139" t="s">
        <v>180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63"/>
      <c r="O18" s="63"/>
      <c r="P18" s="63"/>
    </row>
    <row r="19" spans="1:16" ht="15.75">
      <c r="A19" s="112" t="s">
        <v>110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33" customHeight="1">
      <c r="A20" s="134" t="s">
        <v>93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63"/>
      <c r="O20" s="63"/>
      <c r="P20" s="63"/>
    </row>
    <row r="21" spans="1:16" ht="51" customHeight="1">
      <c r="A21" s="127" t="s">
        <v>108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ht="21.75" customHeight="1">
      <c r="A22" s="135"/>
      <c r="B22" s="135"/>
      <c r="C22" s="135"/>
      <c r="D22" s="135"/>
      <c r="E22" s="135"/>
      <c r="F22" s="135"/>
      <c r="G22" s="135"/>
      <c r="H22" s="135"/>
      <c r="I22" s="64"/>
      <c r="J22" s="64"/>
      <c r="K22" s="64"/>
      <c r="L22" s="64"/>
      <c r="M22" s="64"/>
      <c r="N22" s="64"/>
      <c r="O22" s="64"/>
      <c r="P22" s="63"/>
    </row>
    <row r="23" spans="1:16" ht="15.75">
      <c r="A23" s="112" t="s">
        <v>111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5.75">
      <c r="A24" s="112" t="s">
        <v>112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5.75">
      <c r="A25" s="137"/>
      <c r="B25" s="137"/>
      <c r="C25" s="15"/>
      <c r="D25" s="15"/>
      <c r="E25" s="15"/>
      <c r="F25" s="15"/>
      <c r="G25" s="15"/>
      <c r="H25" s="15"/>
      <c r="I25" s="15"/>
      <c r="J25" s="15"/>
      <c r="K25" s="15"/>
      <c r="L25" s="138" t="s">
        <v>7</v>
      </c>
      <c r="M25" s="138"/>
      <c r="N25" s="15"/>
      <c r="O25" s="15"/>
      <c r="P25" s="15"/>
    </row>
    <row r="27" spans="1:14" ht="18.75">
      <c r="A27" s="104" t="s">
        <v>8</v>
      </c>
      <c r="B27" s="104" t="s">
        <v>9</v>
      </c>
      <c r="C27" s="120" t="s">
        <v>138</v>
      </c>
      <c r="D27" s="120"/>
      <c r="E27" s="120"/>
      <c r="F27" s="120"/>
      <c r="G27" s="120" t="s">
        <v>139</v>
      </c>
      <c r="H27" s="120"/>
      <c r="I27" s="120"/>
      <c r="J27" s="120"/>
      <c r="K27" s="120" t="s">
        <v>140</v>
      </c>
      <c r="L27" s="120"/>
      <c r="M27" s="120"/>
      <c r="N27" s="120"/>
    </row>
    <row r="28" spans="1:14" ht="84.75" customHeight="1">
      <c r="A28" s="104"/>
      <c r="B28" s="104"/>
      <c r="C28" s="42" t="s">
        <v>10</v>
      </c>
      <c r="D28" s="42" t="s">
        <v>11</v>
      </c>
      <c r="E28" s="42" t="s">
        <v>12</v>
      </c>
      <c r="F28" s="42" t="s">
        <v>52</v>
      </c>
      <c r="G28" s="42" t="s">
        <v>10</v>
      </c>
      <c r="H28" s="42" t="s">
        <v>11</v>
      </c>
      <c r="I28" s="42" t="s">
        <v>12</v>
      </c>
      <c r="J28" s="42" t="s">
        <v>50</v>
      </c>
      <c r="K28" s="42" t="s">
        <v>10</v>
      </c>
      <c r="L28" s="42" t="s">
        <v>11</v>
      </c>
      <c r="M28" s="42" t="s">
        <v>12</v>
      </c>
      <c r="N28" s="42" t="s">
        <v>51</v>
      </c>
    </row>
    <row r="29" spans="1:14" ht="18.75">
      <c r="A29" s="29">
        <v>1</v>
      </c>
      <c r="B29" s="29">
        <v>2</v>
      </c>
      <c r="C29" s="42">
        <v>3</v>
      </c>
      <c r="D29" s="42">
        <v>4</v>
      </c>
      <c r="E29" s="42">
        <v>5</v>
      </c>
      <c r="F29" s="42">
        <v>6</v>
      </c>
      <c r="G29" s="42">
        <v>7</v>
      </c>
      <c r="H29" s="42">
        <v>8</v>
      </c>
      <c r="I29" s="42">
        <v>9</v>
      </c>
      <c r="J29" s="42">
        <v>10</v>
      </c>
      <c r="K29" s="42">
        <v>11</v>
      </c>
      <c r="L29" s="42">
        <v>12</v>
      </c>
      <c r="M29" s="42">
        <v>13</v>
      </c>
      <c r="N29" s="42">
        <v>14</v>
      </c>
    </row>
    <row r="30" spans="1:14" ht="52.5" customHeight="1">
      <c r="A30" s="30" t="s">
        <v>92</v>
      </c>
      <c r="B30" s="99" t="s">
        <v>179</v>
      </c>
      <c r="C30" s="98"/>
      <c r="D30" s="44"/>
      <c r="E30" s="44"/>
      <c r="F30" s="82"/>
      <c r="G30" s="82"/>
      <c r="H30" s="44"/>
      <c r="I30" s="44"/>
      <c r="J30" s="82"/>
      <c r="K30" s="82"/>
      <c r="L30" s="44"/>
      <c r="M30" s="44"/>
      <c r="N30" s="82"/>
    </row>
    <row r="31" spans="1:14" ht="31.5">
      <c r="A31" s="29" t="s">
        <v>13</v>
      </c>
      <c r="B31" s="57" t="s">
        <v>14</v>
      </c>
      <c r="C31" s="82">
        <v>2098146</v>
      </c>
      <c r="D31" s="44" t="s">
        <v>15</v>
      </c>
      <c r="E31" s="44" t="s">
        <v>15</v>
      </c>
      <c r="F31" s="82">
        <f>C31</f>
        <v>2098146</v>
      </c>
      <c r="G31" s="82">
        <v>2567732</v>
      </c>
      <c r="H31" s="44" t="s">
        <v>15</v>
      </c>
      <c r="I31" s="44" t="s">
        <v>15</v>
      </c>
      <c r="J31" s="82">
        <f>G31</f>
        <v>2567732</v>
      </c>
      <c r="K31" s="82">
        <v>3128458</v>
      </c>
      <c r="L31" s="44">
        <v>0</v>
      </c>
      <c r="M31" s="44" t="s">
        <v>15</v>
      </c>
      <c r="N31" s="82">
        <f>K31</f>
        <v>3128458</v>
      </c>
    </row>
    <row r="32" spans="1:14" ht="41.25" customHeight="1">
      <c r="A32" s="29">
        <v>25010300</v>
      </c>
      <c r="B32" s="57" t="s">
        <v>116</v>
      </c>
      <c r="C32" s="44" t="s">
        <v>15</v>
      </c>
      <c r="D32" s="44">
        <v>0</v>
      </c>
      <c r="E32" s="44">
        <v>0</v>
      </c>
      <c r="F32" s="44">
        <f>D32</f>
        <v>0</v>
      </c>
      <c r="G32" s="44" t="s">
        <v>15</v>
      </c>
      <c r="H32" s="44"/>
      <c r="I32" s="44">
        <v>0</v>
      </c>
      <c r="J32" s="44">
        <f>H32</f>
        <v>0</v>
      </c>
      <c r="K32" s="44" t="s">
        <v>15</v>
      </c>
      <c r="L32" s="44">
        <v>0</v>
      </c>
      <c r="M32" s="44">
        <v>0</v>
      </c>
      <c r="N32" s="44">
        <f>L32</f>
        <v>0</v>
      </c>
    </row>
    <row r="33" spans="1:14" ht="41.25" customHeight="1">
      <c r="A33" s="5">
        <v>25010400</v>
      </c>
      <c r="B33" s="5" t="s">
        <v>132</v>
      </c>
      <c r="C33" s="44">
        <v>0</v>
      </c>
      <c r="D33" s="44">
        <v>0</v>
      </c>
      <c r="E33" s="44">
        <v>0</v>
      </c>
      <c r="F33" s="44">
        <f>C33+D33</f>
        <v>0</v>
      </c>
      <c r="G33" s="44">
        <f>D33+E33</f>
        <v>0</v>
      </c>
      <c r="H33" s="44">
        <v>0</v>
      </c>
      <c r="I33" s="44">
        <v>0</v>
      </c>
      <c r="J33" s="44">
        <v>0</v>
      </c>
      <c r="K33" s="44">
        <v>0</v>
      </c>
      <c r="L33" s="80">
        <v>0</v>
      </c>
      <c r="M33" s="80">
        <v>0</v>
      </c>
      <c r="N33" s="44">
        <v>0</v>
      </c>
    </row>
    <row r="34" spans="1:14" ht="47.25">
      <c r="A34" s="29">
        <v>602400</v>
      </c>
      <c r="B34" s="57" t="s">
        <v>115</v>
      </c>
      <c r="C34" s="44" t="s">
        <v>15</v>
      </c>
      <c r="D34" s="44">
        <v>51600</v>
      </c>
      <c r="E34" s="44">
        <v>51600</v>
      </c>
      <c r="F34" s="82">
        <f>D34</f>
        <v>51600</v>
      </c>
      <c r="G34" s="44" t="s">
        <v>15</v>
      </c>
      <c r="H34" s="44">
        <v>78352</v>
      </c>
      <c r="I34" s="44">
        <v>78352</v>
      </c>
      <c r="J34" s="82">
        <f>H34</f>
        <v>78352</v>
      </c>
      <c r="K34" s="44" t="s">
        <v>15</v>
      </c>
      <c r="L34" s="80">
        <v>0</v>
      </c>
      <c r="M34" s="80">
        <v>0</v>
      </c>
      <c r="N34" s="44">
        <f>L34</f>
        <v>0</v>
      </c>
    </row>
    <row r="35" spans="1:14" ht="37.5" customHeight="1">
      <c r="A35" s="29" t="s">
        <v>13</v>
      </c>
      <c r="B35" s="57" t="s">
        <v>16</v>
      </c>
      <c r="C35" s="44" t="s">
        <v>15</v>
      </c>
      <c r="D35" s="44">
        <v>0</v>
      </c>
      <c r="E35" s="44">
        <v>0</v>
      </c>
      <c r="F35" s="44">
        <v>0</v>
      </c>
      <c r="G35" s="44" t="s">
        <v>15</v>
      </c>
      <c r="H35" s="44">
        <v>0</v>
      </c>
      <c r="I35" s="44">
        <v>0</v>
      </c>
      <c r="J35" s="44">
        <f>H35</f>
        <v>0</v>
      </c>
      <c r="K35" s="44" t="s">
        <v>15</v>
      </c>
      <c r="L35" s="80">
        <v>0</v>
      </c>
      <c r="M35" s="80">
        <v>0</v>
      </c>
      <c r="N35" s="80">
        <v>0</v>
      </c>
    </row>
    <row r="36" spans="1:14" ht="23.25" customHeight="1">
      <c r="A36" s="5" t="s">
        <v>13</v>
      </c>
      <c r="B36" s="39" t="s">
        <v>17</v>
      </c>
      <c r="C36" s="82">
        <f>C31</f>
        <v>2098146</v>
      </c>
      <c r="D36" s="82">
        <v>51600</v>
      </c>
      <c r="E36" s="82">
        <f>E34</f>
        <v>51600</v>
      </c>
      <c r="F36" s="82">
        <f>SUM(F31:F35)</f>
        <v>2149746</v>
      </c>
      <c r="G36" s="82">
        <f>G31</f>
        <v>2567732</v>
      </c>
      <c r="H36" s="82">
        <f>H34</f>
        <v>78352</v>
      </c>
      <c r="I36" s="82">
        <f>I34</f>
        <v>78352</v>
      </c>
      <c r="J36" s="82">
        <f>G36+H36</f>
        <v>2646084</v>
      </c>
      <c r="K36" s="82">
        <f>SUM(K30:K35)</f>
        <v>3128458</v>
      </c>
      <c r="L36" s="81">
        <f>L32+L34</f>
        <v>0</v>
      </c>
      <c r="M36" s="81">
        <f>M34</f>
        <v>0</v>
      </c>
      <c r="N36" s="82">
        <f>K36+L36</f>
        <v>3128458</v>
      </c>
    </row>
    <row r="37" spans="4:8" ht="24" customHeight="1">
      <c r="D37" s="94"/>
      <c r="H37" s="94"/>
    </row>
    <row r="38" spans="1:10" ht="15.75">
      <c r="A38" s="105" t="s">
        <v>141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ht="15.75">
      <c r="A39" s="61"/>
      <c r="B39" s="15"/>
      <c r="C39" s="15"/>
      <c r="D39" s="15"/>
      <c r="E39" s="15"/>
      <c r="F39" s="15"/>
      <c r="G39" s="15"/>
      <c r="H39" s="15"/>
      <c r="I39" s="15"/>
      <c r="J39" s="61" t="s">
        <v>7</v>
      </c>
    </row>
    <row r="40" spans="1:10" ht="15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04" t="s">
        <v>8</v>
      </c>
      <c r="B41" s="104" t="s">
        <v>9</v>
      </c>
      <c r="C41" s="104" t="s">
        <v>129</v>
      </c>
      <c r="D41" s="104"/>
      <c r="E41" s="104"/>
      <c r="F41" s="104"/>
      <c r="G41" s="104" t="s">
        <v>142</v>
      </c>
      <c r="H41" s="104"/>
      <c r="I41" s="104"/>
      <c r="J41" s="104"/>
    </row>
    <row r="42" spans="1:10" ht="60.75" customHeight="1">
      <c r="A42" s="104"/>
      <c r="B42" s="104"/>
      <c r="C42" s="29" t="s">
        <v>10</v>
      </c>
      <c r="D42" s="29" t="s">
        <v>11</v>
      </c>
      <c r="E42" s="29" t="s">
        <v>12</v>
      </c>
      <c r="F42" s="29" t="s">
        <v>52</v>
      </c>
      <c r="G42" s="29" t="s">
        <v>10</v>
      </c>
      <c r="H42" s="29" t="s">
        <v>11</v>
      </c>
      <c r="I42" s="29" t="s">
        <v>12</v>
      </c>
      <c r="J42" s="29" t="s">
        <v>50</v>
      </c>
    </row>
    <row r="43" spans="1:14" ht="15.75">
      <c r="A43" s="29">
        <v>1</v>
      </c>
      <c r="B43" s="29">
        <v>2</v>
      </c>
      <c r="C43" s="29">
        <v>3</v>
      </c>
      <c r="D43" s="29">
        <v>4</v>
      </c>
      <c r="E43" s="29">
        <v>5</v>
      </c>
      <c r="F43" s="29">
        <v>6</v>
      </c>
      <c r="G43" s="29">
        <v>7</v>
      </c>
      <c r="H43" s="29">
        <v>8</v>
      </c>
      <c r="I43" s="29">
        <v>9</v>
      </c>
      <c r="J43" s="29">
        <v>10</v>
      </c>
      <c r="K43" s="7"/>
      <c r="L43" s="7"/>
      <c r="M43" s="7"/>
      <c r="N43" s="7"/>
    </row>
    <row r="44" spans="1:15" ht="50.25" customHeight="1">
      <c r="A44" s="30" t="s">
        <v>92</v>
      </c>
      <c r="B44" s="99" t="s">
        <v>179</v>
      </c>
      <c r="C44" s="98"/>
      <c r="D44" s="44"/>
      <c r="E44" s="44"/>
      <c r="F44" s="82"/>
      <c r="G44" s="82"/>
      <c r="H44" s="44">
        <v>0</v>
      </c>
      <c r="I44" s="44">
        <v>0</v>
      </c>
      <c r="J44" s="82">
        <f>G44+H44</f>
        <v>0</v>
      </c>
      <c r="K44" s="25"/>
      <c r="L44" s="25"/>
      <c r="M44" s="25"/>
      <c r="N44" s="8"/>
      <c r="O44" s="7"/>
    </row>
    <row r="45" spans="1:14" ht="31.5">
      <c r="A45" s="57" t="s">
        <v>13</v>
      </c>
      <c r="B45" s="57" t="s">
        <v>14</v>
      </c>
      <c r="C45" s="82">
        <v>3516787</v>
      </c>
      <c r="D45" s="44" t="s">
        <v>15</v>
      </c>
      <c r="E45" s="44">
        <v>0</v>
      </c>
      <c r="F45" s="82">
        <f>C45</f>
        <v>3516787</v>
      </c>
      <c r="G45" s="82">
        <v>3763664</v>
      </c>
      <c r="H45" s="44" t="s">
        <v>15</v>
      </c>
      <c r="I45" s="44">
        <v>0</v>
      </c>
      <c r="J45" s="82">
        <f>G45</f>
        <v>3763664</v>
      </c>
      <c r="K45" s="7"/>
      <c r="L45" s="7"/>
      <c r="M45" s="7"/>
      <c r="N45" s="7"/>
    </row>
    <row r="46" spans="1:10" ht="31.5">
      <c r="A46" s="29">
        <v>25010300</v>
      </c>
      <c r="B46" s="57" t="s">
        <v>116</v>
      </c>
      <c r="C46" s="44" t="s">
        <v>15</v>
      </c>
      <c r="D46" s="44">
        <v>0</v>
      </c>
      <c r="E46" s="44">
        <v>0</v>
      </c>
      <c r="F46" s="44">
        <f>D46</f>
        <v>0</v>
      </c>
      <c r="G46" s="44" t="s">
        <v>15</v>
      </c>
      <c r="H46" s="44">
        <v>0</v>
      </c>
      <c r="I46" s="44">
        <v>0</v>
      </c>
      <c r="J46" s="44">
        <f>H46</f>
        <v>0</v>
      </c>
    </row>
    <row r="47" spans="1:10" ht="47.25">
      <c r="A47" s="29">
        <v>602400</v>
      </c>
      <c r="B47" s="57" t="s">
        <v>115</v>
      </c>
      <c r="C47" s="44" t="s">
        <v>15</v>
      </c>
      <c r="D47" s="80">
        <f>L34*1.062</f>
        <v>0</v>
      </c>
      <c r="E47" s="80">
        <f>D47</f>
        <v>0</v>
      </c>
      <c r="F47" s="44">
        <f>D47</f>
        <v>0</v>
      </c>
      <c r="G47" s="44" t="s">
        <v>15</v>
      </c>
      <c r="H47" s="80">
        <f>D47*1.053</f>
        <v>0</v>
      </c>
      <c r="I47" s="80">
        <f>H47</f>
        <v>0</v>
      </c>
      <c r="J47" s="44">
        <f>H47</f>
        <v>0</v>
      </c>
    </row>
    <row r="48" spans="1:10" ht="21" customHeight="1">
      <c r="A48" s="57" t="s">
        <v>13</v>
      </c>
      <c r="B48" s="57" t="s">
        <v>16</v>
      </c>
      <c r="C48" s="44" t="s">
        <v>15</v>
      </c>
      <c r="D48" s="80">
        <v>0</v>
      </c>
      <c r="E48" s="80">
        <v>0</v>
      </c>
      <c r="F48" s="44">
        <v>0</v>
      </c>
      <c r="G48" s="44" t="s">
        <v>15</v>
      </c>
      <c r="H48" s="80">
        <v>0</v>
      </c>
      <c r="I48" s="80">
        <v>0</v>
      </c>
      <c r="J48" s="44">
        <v>0</v>
      </c>
    </row>
    <row r="49" spans="1:10" ht="21" customHeight="1">
      <c r="A49" s="6" t="s">
        <v>13</v>
      </c>
      <c r="B49" s="5" t="s">
        <v>17</v>
      </c>
      <c r="C49" s="82">
        <f>C45</f>
        <v>3516787</v>
      </c>
      <c r="D49" s="81">
        <f>D46+D47</f>
        <v>0</v>
      </c>
      <c r="E49" s="81">
        <f>E47</f>
        <v>0</v>
      </c>
      <c r="F49" s="82">
        <f>C49+D49</f>
        <v>3516787</v>
      </c>
      <c r="G49" s="82">
        <f>G45</f>
        <v>3763664</v>
      </c>
      <c r="H49" s="81">
        <f>H46+H47</f>
        <v>0</v>
      </c>
      <c r="I49" s="81">
        <f>I47</f>
        <v>0</v>
      </c>
      <c r="J49" s="82">
        <f>SUM(J44:J48)</f>
        <v>3763664</v>
      </c>
    </row>
    <row r="50" spans="3:10" ht="15">
      <c r="C50" s="84"/>
      <c r="D50" s="84"/>
      <c r="E50" s="84"/>
      <c r="F50" s="84"/>
      <c r="G50" s="84"/>
      <c r="H50" s="84"/>
      <c r="I50" s="84"/>
      <c r="J50" s="84"/>
    </row>
    <row r="52" spans="1:14" ht="15.75">
      <c r="A52" s="112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14" ht="15.75">
      <c r="A53" s="112" t="s">
        <v>143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  <row r="54" spans="1:14" ht="15.75">
      <c r="A54" s="6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1" t="s">
        <v>7</v>
      </c>
      <c r="N54" s="15"/>
    </row>
    <row r="55" spans="1:14" ht="21.75" customHeight="1">
      <c r="A55" s="104" t="s">
        <v>19</v>
      </c>
      <c r="B55" s="104" t="s">
        <v>9</v>
      </c>
      <c r="C55" s="107" t="s">
        <v>138</v>
      </c>
      <c r="D55" s="107"/>
      <c r="E55" s="107"/>
      <c r="F55" s="107"/>
      <c r="G55" s="107" t="s">
        <v>139</v>
      </c>
      <c r="H55" s="107"/>
      <c r="I55" s="107"/>
      <c r="J55" s="107"/>
      <c r="K55" s="107" t="s">
        <v>140</v>
      </c>
      <c r="L55" s="107"/>
      <c r="M55" s="107"/>
      <c r="N55" s="107"/>
    </row>
    <row r="56" spans="1:14" ht="63" customHeight="1">
      <c r="A56" s="104"/>
      <c r="B56" s="104"/>
      <c r="C56" s="29" t="s">
        <v>10</v>
      </c>
      <c r="D56" s="29" t="s">
        <v>11</v>
      </c>
      <c r="E56" s="29" t="s">
        <v>12</v>
      </c>
      <c r="F56" s="29" t="s">
        <v>52</v>
      </c>
      <c r="G56" s="29" t="s">
        <v>10</v>
      </c>
      <c r="H56" s="29" t="s">
        <v>11</v>
      </c>
      <c r="I56" s="29" t="s">
        <v>12</v>
      </c>
      <c r="J56" s="29" t="s">
        <v>50</v>
      </c>
      <c r="K56" s="29" t="s">
        <v>10</v>
      </c>
      <c r="L56" s="29" t="s">
        <v>11</v>
      </c>
      <c r="M56" s="29" t="s">
        <v>12</v>
      </c>
      <c r="N56" s="29" t="s">
        <v>51</v>
      </c>
    </row>
    <row r="57" spans="1:14" ht="15.75">
      <c r="A57" s="29">
        <v>1</v>
      </c>
      <c r="B57" s="29">
        <v>2</v>
      </c>
      <c r="C57" s="29">
        <v>3</v>
      </c>
      <c r="D57" s="29">
        <v>4</v>
      </c>
      <c r="E57" s="29">
        <v>5</v>
      </c>
      <c r="F57" s="29">
        <v>6</v>
      </c>
      <c r="G57" s="29">
        <v>7</v>
      </c>
      <c r="H57" s="29">
        <v>8</v>
      </c>
      <c r="I57" s="29">
        <v>9</v>
      </c>
      <c r="J57" s="29">
        <v>10</v>
      </c>
      <c r="K57" s="29">
        <v>11</v>
      </c>
      <c r="L57" s="29">
        <v>12</v>
      </c>
      <c r="M57" s="29">
        <v>13</v>
      </c>
      <c r="N57" s="29">
        <v>14</v>
      </c>
    </row>
    <row r="58" spans="1:14" ht="51.75" customHeight="1">
      <c r="A58" s="30" t="s">
        <v>92</v>
      </c>
      <c r="B58" s="99" t="s">
        <v>179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8.75">
      <c r="A59" s="47">
        <v>2111</v>
      </c>
      <c r="B59" s="48" t="s">
        <v>67</v>
      </c>
      <c r="C59" s="44">
        <v>1550205</v>
      </c>
      <c r="D59" s="45">
        <v>0</v>
      </c>
      <c r="E59" s="44">
        <v>0</v>
      </c>
      <c r="F59" s="44">
        <f aca="true" t="shared" si="0" ref="F59:F71">C59+D59</f>
        <v>1550205</v>
      </c>
      <c r="G59" s="44">
        <v>1930867</v>
      </c>
      <c r="H59" s="44">
        <v>0</v>
      </c>
      <c r="I59" s="44">
        <v>0</v>
      </c>
      <c r="J59" s="44">
        <f aca="true" t="shared" si="1" ref="J59:J67">G59+H59</f>
        <v>1930867</v>
      </c>
      <c r="K59" s="44">
        <v>2446295</v>
      </c>
      <c r="L59" s="44">
        <v>0</v>
      </c>
      <c r="M59" s="44">
        <v>0</v>
      </c>
      <c r="N59" s="41">
        <f>K59+L59</f>
        <v>2446295</v>
      </c>
    </row>
    <row r="60" spans="1:14" ht="18.75">
      <c r="A60" s="47">
        <v>2120</v>
      </c>
      <c r="B60" s="48" t="s">
        <v>68</v>
      </c>
      <c r="C60" s="44">
        <v>349595</v>
      </c>
      <c r="D60" s="45">
        <v>0</v>
      </c>
      <c r="E60" s="44">
        <v>0</v>
      </c>
      <c r="F60" s="44">
        <f t="shared" si="0"/>
        <v>349595</v>
      </c>
      <c r="G60" s="44">
        <v>424791</v>
      </c>
      <c r="H60" s="44">
        <v>0</v>
      </c>
      <c r="I60" s="44">
        <v>0</v>
      </c>
      <c r="J60" s="44">
        <f t="shared" si="1"/>
        <v>424791</v>
      </c>
      <c r="K60" s="44">
        <v>538185</v>
      </c>
      <c r="L60" s="44">
        <v>0</v>
      </c>
      <c r="M60" s="44">
        <v>0</v>
      </c>
      <c r="N60" s="41">
        <f aca="true" t="shared" si="2" ref="N60:N74">K60+L60</f>
        <v>538185</v>
      </c>
    </row>
    <row r="61" spans="1:14" ht="31.5">
      <c r="A61" s="47">
        <v>2210</v>
      </c>
      <c r="B61" s="48" t="s">
        <v>69</v>
      </c>
      <c r="C61" s="44">
        <v>103298</v>
      </c>
      <c r="D61" s="45">
        <v>0</v>
      </c>
      <c r="E61" s="44">
        <v>0</v>
      </c>
      <c r="F61" s="44">
        <f t="shared" si="0"/>
        <v>103298</v>
      </c>
      <c r="G61" s="44">
        <v>101900</v>
      </c>
      <c r="H61" s="44">
        <v>3746</v>
      </c>
      <c r="I61" s="44">
        <v>0</v>
      </c>
      <c r="J61" s="44">
        <f t="shared" si="1"/>
        <v>105646</v>
      </c>
      <c r="K61" s="44">
        <v>49000</v>
      </c>
      <c r="L61" s="44">
        <v>0</v>
      </c>
      <c r="M61" s="44">
        <v>0</v>
      </c>
      <c r="N61" s="41">
        <f t="shared" si="2"/>
        <v>49000</v>
      </c>
    </row>
    <row r="62" spans="1:14" ht="18.75">
      <c r="A62" s="47">
        <v>2240</v>
      </c>
      <c r="B62" s="48" t="s">
        <v>70</v>
      </c>
      <c r="C62" s="44">
        <v>14124</v>
      </c>
      <c r="D62" s="45">
        <v>0</v>
      </c>
      <c r="E62" s="44">
        <v>0</v>
      </c>
      <c r="F62" s="44">
        <f t="shared" si="0"/>
        <v>14124</v>
      </c>
      <c r="G62" s="44">
        <v>18560</v>
      </c>
      <c r="H62" s="44">
        <v>0</v>
      </c>
      <c r="I62" s="44">
        <v>0</v>
      </c>
      <c r="J62" s="44">
        <f t="shared" si="1"/>
        <v>18560</v>
      </c>
      <c r="K62" s="44">
        <v>18877</v>
      </c>
      <c r="L62" s="44">
        <v>0</v>
      </c>
      <c r="M62" s="44">
        <v>0</v>
      </c>
      <c r="N62" s="41">
        <f t="shared" si="2"/>
        <v>18877</v>
      </c>
    </row>
    <row r="63" spans="1:14" ht="18.75">
      <c r="A63" s="47">
        <v>2250</v>
      </c>
      <c r="B63" s="49" t="s">
        <v>71</v>
      </c>
      <c r="C63" s="44">
        <v>18718</v>
      </c>
      <c r="D63" s="45">
        <v>0</v>
      </c>
      <c r="E63" s="44">
        <v>0</v>
      </c>
      <c r="F63" s="44">
        <f t="shared" si="0"/>
        <v>18718</v>
      </c>
      <c r="G63" s="44">
        <v>24920</v>
      </c>
      <c r="H63" s="44">
        <v>0</v>
      </c>
      <c r="I63" s="44">
        <v>0</v>
      </c>
      <c r="J63" s="44">
        <f t="shared" si="1"/>
        <v>24920</v>
      </c>
      <c r="K63" s="44">
        <v>22290</v>
      </c>
      <c r="L63" s="44">
        <v>0</v>
      </c>
      <c r="M63" s="44">
        <v>0</v>
      </c>
      <c r="N63" s="41">
        <f t="shared" si="2"/>
        <v>22290</v>
      </c>
    </row>
    <row r="64" spans="1:14" ht="31.5">
      <c r="A64" s="50">
        <v>2270</v>
      </c>
      <c r="B64" s="49" t="s">
        <v>72</v>
      </c>
      <c r="C64" s="82">
        <f>C65+C66+C67</f>
        <v>62206</v>
      </c>
      <c r="D64" s="45">
        <v>0</v>
      </c>
      <c r="E64" s="44">
        <v>0</v>
      </c>
      <c r="F64" s="82">
        <f>F65+F66+F67</f>
        <v>62206</v>
      </c>
      <c r="G64" s="82">
        <f>G65+G66+G67</f>
        <v>66694</v>
      </c>
      <c r="H64" s="44">
        <v>0</v>
      </c>
      <c r="I64" s="44">
        <v>0</v>
      </c>
      <c r="J64" s="82">
        <f t="shared" si="1"/>
        <v>66694</v>
      </c>
      <c r="K64" s="82">
        <f>K65+K66+K67</f>
        <v>53811</v>
      </c>
      <c r="L64" s="44">
        <v>0</v>
      </c>
      <c r="M64" s="44">
        <v>0</v>
      </c>
      <c r="N64" s="41">
        <f t="shared" si="2"/>
        <v>53811</v>
      </c>
    </row>
    <row r="65" spans="1:14" ht="18.75">
      <c r="A65" s="50">
        <v>2271</v>
      </c>
      <c r="B65" s="49" t="s">
        <v>73</v>
      </c>
      <c r="C65" s="44">
        <v>56331</v>
      </c>
      <c r="D65" s="45">
        <v>0</v>
      </c>
      <c r="E65" s="44">
        <v>0</v>
      </c>
      <c r="F65" s="44">
        <f t="shared" si="0"/>
        <v>56331</v>
      </c>
      <c r="G65" s="44">
        <v>60120</v>
      </c>
      <c r="H65" s="44">
        <v>0</v>
      </c>
      <c r="I65" s="44">
        <v>0</v>
      </c>
      <c r="J65" s="44">
        <f t="shared" si="1"/>
        <v>60120</v>
      </c>
      <c r="K65" s="44">
        <v>46037</v>
      </c>
      <c r="L65" s="44">
        <v>0</v>
      </c>
      <c r="M65" s="44">
        <v>0</v>
      </c>
      <c r="N65" s="41">
        <f t="shared" si="2"/>
        <v>46037</v>
      </c>
    </row>
    <row r="66" spans="1:14" ht="31.5">
      <c r="A66" s="50">
        <v>2272</v>
      </c>
      <c r="B66" s="49" t="s">
        <v>74</v>
      </c>
      <c r="C66" s="44">
        <v>731</v>
      </c>
      <c r="D66" s="45">
        <v>0</v>
      </c>
      <c r="E66" s="44">
        <v>0</v>
      </c>
      <c r="F66" s="44">
        <f t="shared" si="0"/>
        <v>731</v>
      </c>
      <c r="G66" s="44">
        <v>876</v>
      </c>
      <c r="H66" s="44">
        <v>0</v>
      </c>
      <c r="I66" s="44">
        <v>0</v>
      </c>
      <c r="J66" s="44">
        <f t="shared" si="1"/>
        <v>876</v>
      </c>
      <c r="K66" s="44">
        <v>1058</v>
      </c>
      <c r="L66" s="44">
        <v>0</v>
      </c>
      <c r="M66" s="44">
        <v>0</v>
      </c>
      <c r="N66" s="41">
        <f t="shared" si="2"/>
        <v>1058</v>
      </c>
    </row>
    <row r="67" spans="1:14" ht="18.75">
      <c r="A67" s="50">
        <v>2273</v>
      </c>
      <c r="B67" s="49" t="s">
        <v>75</v>
      </c>
      <c r="C67" s="44">
        <v>5144</v>
      </c>
      <c r="D67" s="45">
        <v>0</v>
      </c>
      <c r="E67" s="44">
        <v>0</v>
      </c>
      <c r="F67" s="44">
        <f t="shared" si="0"/>
        <v>5144</v>
      </c>
      <c r="G67" s="44">
        <v>5698</v>
      </c>
      <c r="H67" s="44">
        <v>0</v>
      </c>
      <c r="I67" s="44">
        <v>0</v>
      </c>
      <c r="J67" s="44">
        <f t="shared" si="1"/>
        <v>5698</v>
      </c>
      <c r="K67" s="44">
        <v>6716</v>
      </c>
      <c r="L67" s="44">
        <v>0</v>
      </c>
      <c r="M67" s="44">
        <v>0</v>
      </c>
      <c r="N67" s="41">
        <f t="shared" si="2"/>
        <v>6716</v>
      </c>
    </row>
    <row r="68" spans="1:14" ht="18.75">
      <c r="A68" s="50">
        <v>2800</v>
      </c>
      <c r="B68" s="49" t="s">
        <v>118</v>
      </c>
      <c r="C68" s="44">
        <v>0</v>
      </c>
      <c r="D68" s="80"/>
      <c r="E68" s="44">
        <v>0</v>
      </c>
      <c r="F68" s="44">
        <f t="shared" si="0"/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1">
        <f t="shared" si="2"/>
        <v>0</v>
      </c>
    </row>
    <row r="69" spans="1:14" ht="18.75">
      <c r="A69" s="50">
        <v>3000</v>
      </c>
      <c r="B69" s="49" t="s">
        <v>77</v>
      </c>
      <c r="C69" s="44">
        <v>0</v>
      </c>
      <c r="D69" s="80">
        <v>51600</v>
      </c>
      <c r="E69" s="80">
        <v>51600</v>
      </c>
      <c r="F69" s="44">
        <f>F70</f>
        <v>51600</v>
      </c>
      <c r="G69" s="44">
        <v>0</v>
      </c>
      <c r="H69" s="80">
        <f>H70</f>
        <v>78352</v>
      </c>
      <c r="I69" s="80">
        <v>78352</v>
      </c>
      <c r="J69" s="44">
        <f aca="true" t="shared" si="3" ref="J69:J74">G69+H69</f>
        <v>78352</v>
      </c>
      <c r="K69" s="41">
        <v>0</v>
      </c>
      <c r="L69" s="44">
        <v>0</v>
      </c>
      <c r="M69" s="44">
        <v>0</v>
      </c>
      <c r="N69" s="44">
        <f t="shared" si="2"/>
        <v>0</v>
      </c>
    </row>
    <row r="70" spans="1:14" ht="18.75">
      <c r="A70" s="50">
        <v>3100</v>
      </c>
      <c r="B70" s="49" t="s">
        <v>78</v>
      </c>
      <c r="C70" s="44">
        <v>0</v>
      </c>
      <c r="D70" s="80">
        <v>51600</v>
      </c>
      <c r="E70" s="80">
        <v>51600</v>
      </c>
      <c r="F70" s="44">
        <f>F71</f>
        <v>51600</v>
      </c>
      <c r="G70" s="44">
        <v>0</v>
      </c>
      <c r="H70" s="80">
        <f>H71</f>
        <v>78352</v>
      </c>
      <c r="I70" s="80">
        <v>78352</v>
      </c>
      <c r="J70" s="44">
        <f t="shared" si="3"/>
        <v>78352</v>
      </c>
      <c r="K70" s="41">
        <v>0</v>
      </c>
      <c r="L70" s="44">
        <v>0</v>
      </c>
      <c r="M70" s="44">
        <v>0</v>
      </c>
      <c r="N70" s="44">
        <f t="shared" si="2"/>
        <v>0</v>
      </c>
    </row>
    <row r="71" spans="1:14" ht="31.5">
      <c r="A71" s="50">
        <v>3110</v>
      </c>
      <c r="B71" s="49" t="s">
        <v>79</v>
      </c>
      <c r="C71" s="44">
        <v>0</v>
      </c>
      <c r="D71" s="80">
        <v>51600</v>
      </c>
      <c r="E71" s="80">
        <v>51600</v>
      </c>
      <c r="F71" s="44">
        <f t="shared" si="0"/>
        <v>51600</v>
      </c>
      <c r="G71" s="44">
        <v>0</v>
      </c>
      <c r="H71" s="80">
        <v>78352</v>
      </c>
      <c r="I71" s="80">
        <v>78352</v>
      </c>
      <c r="J71" s="44">
        <f t="shared" si="3"/>
        <v>78352</v>
      </c>
      <c r="K71" s="41">
        <v>0</v>
      </c>
      <c r="L71" s="44">
        <v>0</v>
      </c>
      <c r="M71" s="44">
        <v>0</v>
      </c>
      <c r="N71" s="44">
        <f t="shared" si="2"/>
        <v>0</v>
      </c>
    </row>
    <row r="72" spans="1:14" ht="18.75">
      <c r="A72" s="50">
        <v>3130</v>
      </c>
      <c r="B72" s="49" t="s">
        <v>80</v>
      </c>
      <c r="C72" s="44">
        <v>0</v>
      </c>
      <c r="D72" s="80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f t="shared" si="3"/>
        <v>0</v>
      </c>
      <c r="K72" s="41">
        <v>0</v>
      </c>
      <c r="L72" s="80">
        <v>0</v>
      </c>
      <c r="M72" s="80">
        <v>0</v>
      </c>
      <c r="N72" s="44">
        <f t="shared" si="2"/>
        <v>0</v>
      </c>
    </row>
    <row r="73" spans="1:14" ht="31.5">
      <c r="A73" s="50">
        <v>3131</v>
      </c>
      <c r="B73" s="49" t="s">
        <v>81</v>
      </c>
      <c r="C73" s="44">
        <v>0</v>
      </c>
      <c r="D73" s="80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f t="shared" si="3"/>
        <v>0</v>
      </c>
      <c r="K73" s="41">
        <v>0</v>
      </c>
      <c r="L73" s="80">
        <v>0</v>
      </c>
      <c r="M73" s="80">
        <v>0</v>
      </c>
      <c r="N73" s="44">
        <f t="shared" si="2"/>
        <v>0</v>
      </c>
    </row>
    <row r="74" spans="1:14" ht="22.5" customHeight="1">
      <c r="A74" s="50">
        <v>3132</v>
      </c>
      <c r="B74" s="49" t="s">
        <v>82</v>
      </c>
      <c r="C74" s="44">
        <v>0</v>
      </c>
      <c r="D74" s="80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f t="shared" si="3"/>
        <v>0</v>
      </c>
      <c r="K74" s="41">
        <v>0</v>
      </c>
      <c r="L74" s="80">
        <v>0</v>
      </c>
      <c r="M74" s="80">
        <v>0</v>
      </c>
      <c r="N74" s="44">
        <f t="shared" si="2"/>
        <v>0</v>
      </c>
    </row>
    <row r="75" spans="1:14" ht="27.75" customHeight="1">
      <c r="A75" s="29" t="s">
        <v>13</v>
      </c>
      <c r="B75" s="29" t="s">
        <v>17</v>
      </c>
      <c r="C75" s="82">
        <f>C64+C63+C62+C61+C60+C59</f>
        <v>2098146</v>
      </c>
      <c r="D75" s="81">
        <f>D69+D68+D61</f>
        <v>51600</v>
      </c>
      <c r="E75" s="82">
        <f>+E69</f>
        <v>51600</v>
      </c>
      <c r="F75" s="82">
        <f>C75+D75</f>
        <v>2149746</v>
      </c>
      <c r="G75" s="82">
        <f>G64+G63+G62+G61+G60+G59</f>
        <v>2567732</v>
      </c>
      <c r="H75" s="82">
        <f>H69</f>
        <v>78352</v>
      </c>
      <c r="I75" s="82">
        <f>I71</f>
        <v>78352</v>
      </c>
      <c r="J75" s="82">
        <f>G75+H75</f>
        <v>2646084</v>
      </c>
      <c r="K75" s="82">
        <f>K64+K63+K62+K61+K60+K59</f>
        <v>3128458</v>
      </c>
      <c r="L75" s="81">
        <f>L69</f>
        <v>0</v>
      </c>
      <c r="M75" s="81">
        <f>M69</f>
        <v>0</v>
      </c>
      <c r="N75" s="82">
        <f>K75+L75</f>
        <v>3128458</v>
      </c>
    </row>
    <row r="76" spans="4:8" ht="32.25" customHeight="1">
      <c r="D76" s="94">
        <v>51600</v>
      </c>
      <c r="H76" s="94"/>
    </row>
    <row r="78" spans="1:14" ht="15">
      <c r="A78" s="110" t="s">
        <v>144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3" ht="15">
      <c r="A79" s="3"/>
      <c r="M79" s="3" t="s">
        <v>7</v>
      </c>
    </row>
    <row r="81" spans="1:14" ht="15">
      <c r="A81" s="106" t="s">
        <v>20</v>
      </c>
      <c r="B81" s="106" t="s">
        <v>9</v>
      </c>
      <c r="C81" s="106" t="s">
        <v>145</v>
      </c>
      <c r="D81" s="106"/>
      <c r="E81" s="106"/>
      <c r="F81" s="106"/>
      <c r="G81" s="106" t="s">
        <v>146</v>
      </c>
      <c r="H81" s="106"/>
      <c r="I81" s="106"/>
      <c r="J81" s="106"/>
      <c r="K81" s="106" t="s">
        <v>140</v>
      </c>
      <c r="L81" s="106"/>
      <c r="M81" s="106"/>
      <c r="N81" s="106"/>
    </row>
    <row r="82" spans="1:14" ht="58.5" customHeight="1">
      <c r="A82" s="106"/>
      <c r="B82" s="106"/>
      <c r="C82" s="5" t="s">
        <v>10</v>
      </c>
      <c r="D82" s="5" t="s">
        <v>11</v>
      </c>
      <c r="E82" s="5" t="s">
        <v>12</v>
      </c>
      <c r="F82" s="5" t="s">
        <v>52</v>
      </c>
      <c r="G82" s="5" t="s">
        <v>10</v>
      </c>
      <c r="H82" s="5" t="s">
        <v>11</v>
      </c>
      <c r="I82" s="5" t="s">
        <v>12</v>
      </c>
      <c r="J82" s="5" t="s">
        <v>50</v>
      </c>
      <c r="K82" s="5" t="s">
        <v>10</v>
      </c>
      <c r="L82" s="5"/>
      <c r="M82" s="5" t="s">
        <v>12</v>
      </c>
      <c r="N82" s="5" t="s">
        <v>51</v>
      </c>
    </row>
    <row r="83" spans="1:14" ht="15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5">
        <v>10</v>
      </c>
      <c r="K83" s="5">
        <v>11</v>
      </c>
      <c r="L83" s="5"/>
      <c r="M83" s="5">
        <v>13</v>
      </c>
      <c r="N83" s="5">
        <v>14</v>
      </c>
    </row>
    <row r="84" spans="1:14" ht="15">
      <c r="A84" s="6" t="s">
        <v>13</v>
      </c>
      <c r="B84" s="6" t="s">
        <v>13</v>
      </c>
      <c r="C84" s="6" t="s">
        <v>13</v>
      </c>
      <c r="D84" s="6" t="s">
        <v>13</v>
      </c>
      <c r="E84" s="6" t="s">
        <v>13</v>
      </c>
      <c r="F84" s="6" t="s">
        <v>13</v>
      </c>
      <c r="G84" s="6" t="s">
        <v>13</v>
      </c>
      <c r="H84" s="6" t="s">
        <v>13</v>
      </c>
      <c r="I84" s="6" t="s">
        <v>13</v>
      </c>
      <c r="J84" s="6" t="s">
        <v>13</v>
      </c>
      <c r="K84" s="5" t="s">
        <v>13</v>
      </c>
      <c r="L84" s="5"/>
      <c r="M84" s="6" t="s">
        <v>13</v>
      </c>
      <c r="N84" s="6" t="s">
        <v>13</v>
      </c>
    </row>
    <row r="85" spans="1:14" ht="15">
      <c r="A85" s="5" t="s">
        <v>13</v>
      </c>
      <c r="B85" s="6" t="s">
        <v>13</v>
      </c>
      <c r="C85" s="5" t="s">
        <v>13</v>
      </c>
      <c r="D85" s="5" t="s">
        <v>13</v>
      </c>
      <c r="E85" s="5" t="s">
        <v>13</v>
      </c>
      <c r="F85" s="5" t="s">
        <v>13</v>
      </c>
      <c r="G85" s="5" t="s">
        <v>13</v>
      </c>
      <c r="H85" s="5" t="s">
        <v>13</v>
      </c>
      <c r="I85" s="5" t="s">
        <v>13</v>
      </c>
      <c r="J85" s="5" t="s">
        <v>13</v>
      </c>
      <c r="K85" s="5" t="s">
        <v>13</v>
      </c>
      <c r="L85" s="5"/>
      <c r="M85" s="5" t="s">
        <v>13</v>
      </c>
      <c r="N85" s="5" t="s">
        <v>13</v>
      </c>
    </row>
    <row r="86" spans="1:14" ht="15">
      <c r="A86" s="5" t="s">
        <v>13</v>
      </c>
      <c r="B86" s="5" t="s">
        <v>17</v>
      </c>
      <c r="C86" s="5" t="s">
        <v>13</v>
      </c>
      <c r="D86" s="5" t="s">
        <v>13</v>
      </c>
      <c r="E86" s="5" t="s">
        <v>13</v>
      </c>
      <c r="F86" s="5" t="s">
        <v>13</v>
      </c>
      <c r="G86" s="5" t="s">
        <v>13</v>
      </c>
      <c r="H86" s="5" t="s">
        <v>13</v>
      </c>
      <c r="I86" s="5" t="s">
        <v>13</v>
      </c>
      <c r="J86" s="5" t="s">
        <v>13</v>
      </c>
      <c r="K86" s="5" t="s">
        <v>13</v>
      </c>
      <c r="L86" s="5"/>
      <c r="M86" s="5" t="s">
        <v>13</v>
      </c>
      <c r="N86" s="5" t="s">
        <v>13</v>
      </c>
    </row>
    <row r="88" spans="1:10" ht="15.75">
      <c r="A88" s="105" t="s">
        <v>147</v>
      </c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5.75">
      <c r="A89" s="61"/>
      <c r="B89" s="15"/>
      <c r="C89" s="15"/>
      <c r="D89" s="15"/>
      <c r="E89" s="15"/>
      <c r="F89" s="15"/>
      <c r="G89" s="15"/>
      <c r="H89" s="15"/>
      <c r="I89" s="61"/>
      <c r="J89" s="61" t="s">
        <v>7</v>
      </c>
    </row>
    <row r="90" spans="1:10" ht="15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21.75" customHeight="1">
      <c r="A91" s="104" t="s">
        <v>19</v>
      </c>
      <c r="B91" s="104" t="s">
        <v>9</v>
      </c>
      <c r="C91" s="104" t="s">
        <v>129</v>
      </c>
      <c r="D91" s="104"/>
      <c r="E91" s="104"/>
      <c r="F91" s="104"/>
      <c r="G91" s="104" t="s">
        <v>148</v>
      </c>
      <c r="H91" s="104"/>
      <c r="I91" s="104"/>
      <c r="J91" s="104"/>
    </row>
    <row r="92" spans="1:10" ht="61.5" customHeight="1">
      <c r="A92" s="104"/>
      <c r="B92" s="104"/>
      <c r="C92" s="29" t="s">
        <v>10</v>
      </c>
      <c r="D92" s="29" t="s">
        <v>11</v>
      </c>
      <c r="E92" s="29" t="s">
        <v>12</v>
      </c>
      <c r="F92" s="29" t="s">
        <v>52</v>
      </c>
      <c r="G92" s="29" t="s">
        <v>10</v>
      </c>
      <c r="H92" s="29" t="s">
        <v>11</v>
      </c>
      <c r="I92" s="29" t="s">
        <v>12</v>
      </c>
      <c r="J92" s="29" t="s">
        <v>50</v>
      </c>
    </row>
    <row r="93" spans="1:10" ht="15.75">
      <c r="A93" s="29">
        <v>1</v>
      </c>
      <c r="B93" s="29">
        <v>2</v>
      </c>
      <c r="C93" s="29">
        <v>3</v>
      </c>
      <c r="D93" s="29">
        <v>4</v>
      </c>
      <c r="E93" s="29">
        <v>5</v>
      </c>
      <c r="F93" s="29">
        <v>6</v>
      </c>
      <c r="G93" s="29">
        <v>7</v>
      </c>
      <c r="H93" s="29">
        <v>8</v>
      </c>
      <c r="I93" s="29">
        <v>9</v>
      </c>
      <c r="J93" s="29">
        <v>10</v>
      </c>
    </row>
    <row r="94" spans="1:10" ht="50.25" customHeight="1">
      <c r="A94" s="30" t="s">
        <v>92</v>
      </c>
      <c r="B94" s="99" t="s">
        <v>179</v>
      </c>
      <c r="C94" s="5"/>
      <c r="D94" s="5"/>
      <c r="E94" s="5"/>
      <c r="F94" s="5"/>
      <c r="G94" s="5"/>
      <c r="H94" s="5"/>
      <c r="I94" s="5"/>
      <c r="J94" s="5"/>
    </row>
    <row r="95" spans="1:10" ht="18.75">
      <c r="A95" s="47">
        <v>2111</v>
      </c>
      <c r="B95" s="48" t="s">
        <v>67</v>
      </c>
      <c r="C95" s="44">
        <f>K59*1.124128</f>
        <v>2749948.70576</v>
      </c>
      <c r="D95" s="44">
        <v>0</v>
      </c>
      <c r="E95" s="44">
        <v>0</v>
      </c>
      <c r="F95" s="44">
        <f>C95+D95</f>
        <v>2749948.70576</v>
      </c>
      <c r="G95" s="44">
        <f>C95*1.0701993848011</f>
        <v>2942993.413138933</v>
      </c>
      <c r="H95" s="44">
        <v>0</v>
      </c>
      <c r="I95" s="44">
        <v>0</v>
      </c>
      <c r="J95" s="44">
        <f aca="true" t="shared" si="4" ref="J95:J111">G95+H95</f>
        <v>2942993.413138933</v>
      </c>
    </row>
    <row r="96" spans="1:10" ht="18.75">
      <c r="A96" s="47">
        <v>2120</v>
      </c>
      <c r="B96" s="48" t="s">
        <v>68</v>
      </c>
      <c r="C96" s="44">
        <f aca="true" t="shared" si="5" ref="C96:C109">K60*1.124128</f>
        <v>604988.82768</v>
      </c>
      <c r="D96" s="44">
        <v>0</v>
      </c>
      <c r="E96" s="44">
        <v>0</v>
      </c>
      <c r="F96" s="44">
        <f aca="true" t="shared" si="6" ref="F96:F111">C96+D96</f>
        <v>604988.82768</v>
      </c>
      <c r="G96" s="44">
        <f aca="true" t="shared" si="7" ref="G96:G109">C96*1.0701993848011</f>
        <v>647458.6711946747</v>
      </c>
      <c r="H96" s="44">
        <v>0</v>
      </c>
      <c r="I96" s="44">
        <v>0</v>
      </c>
      <c r="J96" s="44">
        <f t="shared" si="4"/>
        <v>647458.6711946747</v>
      </c>
    </row>
    <row r="97" spans="1:10" ht="31.5">
      <c r="A97" s="47">
        <v>2210</v>
      </c>
      <c r="B97" s="48" t="s">
        <v>69</v>
      </c>
      <c r="C97" s="44">
        <f t="shared" si="5"/>
        <v>55082.272</v>
      </c>
      <c r="D97" s="44">
        <v>0</v>
      </c>
      <c r="E97" s="44">
        <v>0</v>
      </c>
      <c r="F97" s="44">
        <f t="shared" si="6"/>
        <v>55082.272</v>
      </c>
      <c r="G97" s="44">
        <f t="shared" si="7"/>
        <v>58949.01360784685</v>
      </c>
      <c r="H97" s="44">
        <v>0</v>
      </c>
      <c r="I97" s="44">
        <v>0</v>
      </c>
      <c r="J97" s="44">
        <f t="shared" si="4"/>
        <v>58949.01360784685</v>
      </c>
    </row>
    <row r="98" spans="1:10" ht="18.75">
      <c r="A98" s="47">
        <v>2240</v>
      </c>
      <c r="B98" s="48" t="s">
        <v>70</v>
      </c>
      <c r="C98" s="44">
        <f t="shared" si="5"/>
        <v>21220.164256</v>
      </c>
      <c r="D98" s="44">
        <v>0</v>
      </c>
      <c r="E98" s="44">
        <v>0</v>
      </c>
      <c r="F98" s="44">
        <f t="shared" si="6"/>
        <v>21220.164256</v>
      </c>
      <c r="G98" s="44">
        <f t="shared" si="7"/>
        <v>22709.806732149493</v>
      </c>
      <c r="H98" s="44">
        <v>0</v>
      </c>
      <c r="I98" s="44">
        <v>0</v>
      </c>
      <c r="J98" s="44">
        <f t="shared" si="4"/>
        <v>22709.806732149493</v>
      </c>
    </row>
    <row r="99" spans="1:10" ht="18.75">
      <c r="A99" s="47">
        <v>2250</v>
      </c>
      <c r="B99" s="49" t="s">
        <v>71</v>
      </c>
      <c r="C99" s="44">
        <f t="shared" si="5"/>
        <v>25056.81312</v>
      </c>
      <c r="D99" s="44">
        <v>0</v>
      </c>
      <c r="E99" s="44">
        <v>0</v>
      </c>
      <c r="F99" s="44">
        <f t="shared" si="6"/>
        <v>25056.81312</v>
      </c>
      <c r="G99" s="44">
        <f t="shared" si="7"/>
        <v>26815.78598610013</v>
      </c>
      <c r="H99" s="44">
        <v>0</v>
      </c>
      <c r="I99" s="44">
        <v>0</v>
      </c>
      <c r="J99" s="44">
        <f t="shared" si="4"/>
        <v>26815.78598610013</v>
      </c>
    </row>
    <row r="100" spans="1:10" ht="31.5">
      <c r="A100" s="50">
        <v>2270</v>
      </c>
      <c r="B100" s="49" t="s">
        <v>72</v>
      </c>
      <c r="C100" s="44">
        <f t="shared" si="5"/>
        <v>60490.451808</v>
      </c>
      <c r="D100" s="44">
        <v>0</v>
      </c>
      <c r="E100" s="44">
        <v>0</v>
      </c>
      <c r="F100" s="44">
        <f t="shared" si="6"/>
        <v>60490.451808</v>
      </c>
      <c r="G100" s="44">
        <f t="shared" si="7"/>
        <v>64736.84431126218</v>
      </c>
      <c r="H100" s="44">
        <v>0</v>
      </c>
      <c r="I100" s="44">
        <v>0</v>
      </c>
      <c r="J100" s="44">
        <f t="shared" si="4"/>
        <v>64736.84431126218</v>
      </c>
    </row>
    <row r="101" spans="1:10" ht="24.75" customHeight="1">
      <c r="A101" s="50">
        <v>2271</v>
      </c>
      <c r="B101" s="49" t="s">
        <v>73</v>
      </c>
      <c r="C101" s="44">
        <f t="shared" si="5"/>
        <v>51751.480736</v>
      </c>
      <c r="D101" s="44">
        <v>0</v>
      </c>
      <c r="E101" s="44">
        <v>0</v>
      </c>
      <c r="F101" s="44">
        <f t="shared" si="6"/>
        <v>51751.480736</v>
      </c>
      <c r="G101" s="44">
        <f t="shared" si="7"/>
        <v>55384.402846213176</v>
      </c>
      <c r="H101" s="44">
        <v>0</v>
      </c>
      <c r="I101" s="44">
        <v>0</v>
      </c>
      <c r="J101" s="44">
        <f t="shared" si="4"/>
        <v>55384.402846213176</v>
      </c>
    </row>
    <row r="102" spans="1:10" ht="31.5">
      <c r="A102" s="50">
        <v>2272</v>
      </c>
      <c r="B102" s="49" t="s">
        <v>74</v>
      </c>
      <c r="C102" s="44">
        <f t="shared" si="5"/>
        <v>1189.327424</v>
      </c>
      <c r="D102" s="44">
        <v>0</v>
      </c>
      <c r="E102" s="44">
        <v>0</v>
      </c>
      <c r="F102" s="44">
        <f t="shared" si="6"/>
        <v>1189.327424</v>
      </c>
      <c r="G102" s="44">
        <f t="shared" si="7"/>
        <v>1272.817477491877</v>
      </c>
      <c r="H102" s="44">
        <v>0</v>
      </c>
      <c r="I102" s="44">
        <v>0</v>
      </c>
      <c r="J102" s="44">
        <f t="shared" si="4"/>
        <v>1272.817477491877</v>
      </c>
    </row>
    <row r="103" spans="1:10" ht="18.75">
      <c r="A103" s="50">
        <v>2273</v>
      </c>
      <c r="B103" s="49" t="s">
        <v>75</v>
      </c>
      <c r="C103" s="44">
        <f t="shared" si="5"/>
        <v>7549.643648</v>
      </c>
      <c r="D103" s="44">
        <v>0</v>
      </c>
      <c r="E103" s="44">
        <v>0</v>
      </c>
      <c r="F103" s="44">
        <f t="shared" si="6"/>
        <v>7549.643648</v>
      </c>
      <c r="G103" s="44">
        <f t="shared" si="7"/>
        <v>8079.623987557133</v>
      </c>
      <c r="H103" s="44">
        <v>0</v>
      </c>
      <c r="I103" s="44">
        <v>0</v>
      </c>
      <c r="J103" s="44">
        <f t="shared" si="4"/>
        <v>8079.623987557133</v>
      </c>
    </row>
    <row r="104" spans="1:10" ht="18.75">
      <c r="A104" s="50">
        <v>2274</v>
      </c>
      <c r="B104" s="49" t="s">
        <v>76</v>
      </c>
      <c r="C104" s="44">
        <f t="shared" si="5"/>
        <v>0</v>
      </c>
      <c r="D104" s="44">
        <v>0</v>
      </c>
      <c r="E104" s="44">
        <v>0</v>
      </c>
      <c r="F104" s="44">
        <f t="shared" si="6"/>
        <v>0</v>
      </c>
      <c r="G104" s="44">
        <f t="shared" si="7"/>
        <v>0</v>
      </c>
      <c r="H104" s="44">
        <v>0</v>
      </c>
      <c r="I104" s="44">
        <v>0</v>
      </c>
      <c r="J104" s="44">
        <f t="shared" si="4"/>
        <v>0</v>
      </c>
    </row>
    <row r="105" spans="1:10" ht="18.75">
      <c r="A105" s="50">
        <v>3000</v>
      </c>
      <c r="B105" s="49" t="s">
        <v>77</v>
      </c>
      <c r="C105" s="44">
        <f t="shared" si="5"/>
        <v>0</v>
      </c>
      <c r="D105" s="80">
        <f aca="true" t="shared" si="8" ref="D105:E107">L69*1.062</f>
        <v>0</v>
      </c>
      <c r="E105" s="80">
        <f t="shared" si="8"/>
        <v>0</v>
      </c>
      <c r="F105" s="44">
        <f t="shared" si="6"/>
        <v>0</v>
      </c>
      <c r="G105" s="44">
        <f t="shared" si="7"/>
        <v>0</v>
      </c>
      <c r="H105" s="80">
        <f aca="true" t="shared" si="9" ref="H105:I107">D105*1.053</f>
        <v>0</v>
      </c>
      <c r="I105" s="80">
        <f t="shared" si="9"/>
        <v>0</v>
      </c>
      <c r="J105" s="44">
        <f t="shared" si="4"/>
        <v>0</v>
      </c>
    </row>
    <row r="106" spans="1:10" ht="18.75">
      <c r="A106" s="50">
        <v>3100</v>
      </c>
      <c r="B106" s="49" t="s">
        <v>78</v>
      </c>
      <c r="C106" s="44">
        <f t="shared" si="5"/>
        <v>0</v>
      </c>
      <c r="D106" s="80">
        <f t="shared" si="8"/>
        <v>0</v>
      </c>
      <c r="E106" s="80">
        <f t="shared" si="8"/>
        <v>0</v>
      </c>
      <c r="F106" s="44">
        <f t="shared" si="6"/>
        <v>0</v>
      </c>
      <c r="G106" s="44">
        <f t="shared" si="7"/>
        <v>0</v>
      </c>
      <c r="H106" s="80">
        <f t="shared" si="9"/>
        <v>0</v>
      </c>
      <c r="I106" s="80">
        <f t="shared" si="9"/>
        <v>0</v>
      </c>
      <c r="J106" s="44">
        <f t="shared" si="4"/>
        <v>0</v>
      </c>
    </row>
    <row r="107" spans="1:10" ht="31.5">
      <c r="A107" s="50">
        <v>3110</v>
      </c>
      <c r="B107" s="49" t="s">
        <v>79</v>
      </c>
      <c r="C107" s="44">
        <f t="shared" si="5"/>
        <v>0</v>
      </c>
      <c r="D107" s="80">
        <f t="shared" si="8"/>
        <v>0</v>
      </c>
      <c r="E107" s="80">
        <f t="shared" si="8"/>
        <v>0</v>
      </c>
      <c r="F107" s="44">
        <f t="shared" si="6"/>
        <v>0</v>
      </c>
      <c r="G107" s="44">
        <f t="shared" si="7"/>
        <v>0</v>
      </c>
      <c r="H107" s="80">
        <f t="shared" si="9"/>
        <v>0</v>
      </c>
      <c r="I107" s="80">
        <f t="shared" si="9"/>
        <v>0</v>
      </c>
      <c r="J107" s="44">
        <f t="shared" si="4"/>
        <v>0</v>
      </c>
    </row>
    <row r="108" spans="1:10" ht="18.75">
      <c r="A108" s="50">
        <v>3130</v>
      </c>
      <c r="B108" s="49" t="s">
        <v>80</v>
      </c>
      <c r="C108" s="44">
        <f t="shared" si="5"/>
        <v>0</v>
      </c>
      <c r="D108" s="80">
        <v>0</v>
      </c>
      <c r="E108" s="80">
        <v>0</v>
      </c>
      <c r="F108" s="44">
        <f t="shared" si="6"/>
        <v>0</v>
      </c>
      <c r="G108" s="44">
        <f t="shared" si="7"/>
        <v>0</v>
      </c>
      <c r="H108" s="80">
        <v>0</v>
      </c>
      <c r="I108" s="80">
        <v>0</v>
      </c>
      <c r="J108" s="44">
        <f t="shared" si="4"/>
        <v>0</v>
      </c>
    </row>
    <row r="109" spans="1:10" ht="31.5">
      <c r="A109" s="50">
        <v>3131</v>
      </c>
      <c r="B109" s="49" t="s">
        <v>81</v>
      </c>
      <c r="C109" s="44">
        <f t="shared" si="5"/>
        <v>0</v>
      </c>
      <c r="D109" s="80">
        <v>0</v>
      </c>
      <c r="E109" s="80">
        <v>0</v>
      </c>
      <c r="F109" s="44">
        <f t="shared" si="6"/>
        <v>0</v>
      </c>
      <c r="G109" s="44">
        <f t="shared" si="7"/>
        <v>0</v>
      </c>
      <c r="H109" s="80">
        <v>0</v>
      </c>
      <c r="I109" s="80">
        <v>0</v>
      </c>
      <c r="J109" s="44">
        <f t="shared" si="4"/>
        <v>0</v>
      </c>
    </row>
    <row r="110" spans="1:10" ht="18.75">
      <c r="A110" s="50">
        <v>3132</v>
      </c>
      <c r="B110" s="49" t="s">
        <v>82</v>
      </c>
      <c r="C110" s="44">
        <f>ROUND(K74*1.062,0)</f>
        <v>0</v>
      </c>
      <c r="D110" s="80">
        <v>0</v>
      </c>
      <c r="E110" s="80">
        <v>0</v>
      </c>
      <c r="F110" s="44">
        <f t="shared" si="6"/>
        <v>0</v>
      </c>
      <c r="G110" s="44">
        <v>0</v>
      </c>
      <c r="H110" s="80">
        <v>0</v>
      </c>
      <c r="I110" s="80">
        <v>0</v>
      </c>
      <c r="J110" s="44">
        <f t="shared" si="4"/>
        <v>0</v>
      </c>
    </row>
    <row r="111" spans="1:10" ht="33.75" customHeight="1">
      <c r="A111" s="29" t="s">
        <v>13</v>
      </c>
      <c r="B111" s="29" t="s">
        <v>17</v>
      </c>
      <c r="C111" s="82">
        <f>C100+C99+C98+C97+C96+C95</f>
        <v>3516787.234624</v>
      </c>
      <c r="D111" s="81">
        <f>D105</f>
        <v>0</v>
      </c>
      <c r="E111" s="81">
        <f>E105</f>
        <v>0</v>
      </c>
      <c r="F111" s="82">
        <f t="shared" si="6"/>
        <v>3516787.234624</v>
      </c>
      <c r="G111" s="82">
        <f>G95+G96+G97+G98+G99+G100</f>
        <v>3763663.5349709666</v>
      </c>
      <c r="H111" s="81">
        <f>H105</f>
        <v>0</v>
      </c>
      <c r="I111" s="81">
        <f>I105</f>
        <v>0</v>
      </c>
      <c r="J111" s="82">
        <f t="shared" si="4"/>
        <v>3763663.5349709666</v>
      </c>
    </row>
    <row r="112" spans="8:9" ht="15">
      <c r="H112" s="37"/>
      <c r="I112" s="37"/>
    </row>
    <row r="114" spans="1:10" ht="15">
      <c r="A114" s="110" t="s">
        <v>149</v>
      </c>
      <c r="B114" s="110"/>
      <c r="C114" s="110"/>
      <c r="D114" s="110"/>
      <c r="E114" s="110"/>
      <c r="F114" s="110"/>
      <c r="G114" s="110"/>
      <c r="H114" s="110"/>
      <c r="I114" s="110"/>
      <c r="J114" s="110"/>
    </row>
    <row r="115" spans="1:9" ht="15">
      <c r="A115" s="3"/>
      <c r="I115" s="3" t="s">
        <v>7</v>
      </c>
    </row>
    <row r="117" spans="1:10" ht="15">
      <c r="A117" s="106" t="s">
        <v>20</v>
      </c>
      <c r="B117" s="106" t="s">
        <v>9</v>
      </c>
      <c r="C117" s="106" t="s">
        <v>129</v>
      </c>
      <c r="D117" s="106"/>
      <c r="E117" s="106"/>
      <c r="F117" s="106"/>
      <c r="G117" s="106" t="s">
        <v>142</v>
      </c>
      <c r="H117" s="106"/>
      <c r="I117" s="106"/>
      <c r="J117" s="106"/>
    </row>
    <row r="118" spans="1:10" ht="72.75" customHeight="1">
      <c r="A118" s="106"/>
      <c r="B118" s="106"/>
      <c r="C118" s="5" t="s">
        <v>10</v>
      </c>
      <c r="D118" s="5" t="s">
        <v>11</v>
      </c>
      <c r="E118" s="5" t="s">
        <v>12</v>
      </c>
      <c r="F118" s="5" t="s">
        <v>52</v>
      </c>
      <c r="G118" s="5" t="s">
        <v>10</v>
      </c>
      <c r="H118" s="5" t="s">
        <v>11</v>
      </c>
      <c r="I118" s="5" t="s">
        <v>12</v>
      </c>
      <c r="J118" s="5" t="s">
        <v>50</v>
      </c>
    </row>
    <row r="119" spans="1:10" ht="15">
      <c r="A119" s="5">
        <v>1</v>
      </c>
      <c r="B119" s="5">
        <v>2</v>
      </c>
      <c r="C119" s="5">
        <v>3</v>
      </c>
      <c r="D119" s="5">
        <v>4</v>
      </c>
      <c r="E119" s="5">
        <v>5</v>
      </c>
      <c r="F119" s="5">
        <v>6</v>
      </c>
      <c r="G119" s="5">
        <v>7</v>
      </c>
      <c r="H119" s="5">
        <v>8</v>
      </c>
      <c r="I119" s="5">
        <v>9</v>
      </c>
      <c r="J119" s="5">
        <v>10</v>
      </c>
    </row>
    <row r="120" spans="1:10" ht="15">
      <c r="A120" s="5" t="s">
        <v>13</v>
      </c>
      <c r="B120" s="5" t="s">
        <v>13</v>
      </c>
      <c r="C120" s="5" t="s">
        <v>13</v>
      </c>
      <c r="D120" s="5" t="s">
        <v>13</v>
      </c>
      <c r="E120" s="5" t="s">
        <v>13</v>
      </c>
      <c r="F120" s="5" t="s">
        <v>13</v>
      </c>
      <c r="G120" s="5" t="s">
        <v>13</v>
      </c>
      <c r="H120" s="5" t="s">
        <v>13</v>
      </c>
      <c r="I120" s="5" t="s">
        <v>13</v>
      </c>
      <c r="J120" s="5" t="s">
        <v>13</v>
      </c>
    </row>
    <row r="121" spans="1:10" ht="15">
      <c r="A121" s="5" t="s">
        <v>13</v>
      </c>
      <c r="B121" s="5" t="s">
        <v>13</v>
      </c>
      <c r="C121" s="5" t="s">
        <v>13</v>
      </c>
      <c r="D121" s="5" t="s">
        <v>13</v>
      </c>
      <c r="E121" s="5" t="s">
        <v>13</v>
      </c>
      <c r="F121" s="5" t="s">
        <v>13</v>
      </c>
      <c r="G121" s="5" t="s">
        <v>13</v>
      </c>
      <c r="H121" s="5" t="s">
        <v>13</v>
      </c>
      <c r="I121" s="5" t="s">
        <v>13</v>
      </c>
      <c r="J121" s="5" t="s">
        <v>13</v>
      </c>
    </row>
    <row r="122" spans="1:10" ht="15">
      <c r="A122" s="5" t="s">
        <v>13</v>
      </c>
      <c r="B122" s="5" t="s">
        <v>13</v>
      </c>
      <c r="C122" s="5" t="s">
        <v>13</v>
      </c>
      <c r="D122" s="5" t="s">
        <v>13</v>
      </c>
      <c r="E122" s="5" t="s">
        <v>13</v>
      </c>
      <c r="F122" s="5" t="s">
        <v>13</v>
      </c>
      <c r="G122" s="5" t="s">
        <v>13</v>
      </c>
      <c r="H122" s="5" t="s">
        <v>13</v>
      </c>
      <c r="I122" s="5" t="s">
        <v>13</v>
      </c>
      <c r="J122" s="5" t="s">
        <v>13</v>
      </c>
    </row>
    <row r="123" spans="1:10" ht="15">
      <c r="A123" s="5" t="s">
        <v>13</v>
      </c>
      <c r="B123" s="5" t="s">
        <v>17</v>
      </c>
      <c r="C123" s="5" t="s">
        <v>13</v>
      </c>
      <c r="D123" s="5" t="s">
        <v>13</v>
      </c>
      <c r="E123" s="5" t="s">
        <v>13</v>
      </c>
      <c r="F123" s="5" t="s">
        <v>13</v>
      </c>
      <c r="G123" s="5" t="s">
        <v>13</v>
      </c>
      <c r="H123" s="5" t="s">
        <v>13</v>
      </c>
      <c r="I123" s="5" t="s">
        <v>13</v>
      </c>
      <c r="J123" s="5" t="s">
        <v>13</v>
      </c>
    </row>
    <row r="125" spans="1:14" ht="15.75">
      <c r="A125" s="116" t="s">
        <v>21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1:14" ht="15.75">
      <c r="A126" s="116" t="s">
        <v>150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14" ht="15.7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65" t="s">
        <v>7</v>
      </c>
    </row>
    <row r="129" spans="1:14" ht="30.75" customHeight="1">
      <c r="A129" s="102" t="s">
        <v>22</v>
      </c>
      <c r="B129" s="102" t="s">
        <v>23</v>
      </c>
      <c r="C129" s="102" t="s">
        <v>145</v>
      </c>
      <c r="D129" s="102"/>
      <c r="E129" s="102"/>
      <c r="F129" s="102"/>
      <c r="G129" s="102" t="s">
        <v>146</v>
      </c>
      <c r="H129" s="102"/>
      <c r="I129" s="102"/>
      <c r="J129" s="102"/>
      <c r="K129" s="102" t="s">
        <v>140</v>
      </c>
      <c r="L129" s="102"/>
      <c r="M129" s="102"/>
      <c r="N129" s="102"/>
    </row>
    <row r="130" spans="1:14" ht="66.75" customHeight="1">
      <c r="A130" s="102"/>
      <c r="B130" s="102"/>
      <c r="C130" s="51" t="s">
        <v>10</v>
      </c>
      <c r="D130" s="51" t="s">
        <v>11</v>
      </c>
      <c r="E130" s="51" t="s">
        <v>12</v>
      </c>
      <c r="F130" s="51" t="s">
        <v>52</v>
      </c>
      <c r="G130" s="51" t="s">
        <v>10</v>
      </c>
      <c r="H130" s="51" t="s">
        <v>11</v>
      </c>
      <c r="I130" s="51" t="s">
        <v>12</v>
      </c>
      <c r="J130" s="51" t="s">
        <v>50</v>
      </c>
      <c r="K130" s="51" t="s">
        <v>10</v>
      </c>
      <c r="L130" s="51" t="s">
        <v>11</v>
      </c>
      <c r="M130" s="51" t="s">
        <v>12</v>
      </c>
      <c r="N130" s="51" t="s">
        <v>51</v>
      </c>
    </row>
    <row r="131" spans="1:14" ht="22.5" customHeight="1">
      <c r="A131" s="51">
        <v>1</v>
      </c>
      <c r="B131" s="51">
        <v>2</v>
      </c>
      <c r="C131" s="51">
        <v>3</v>
      </c>
      <c r="D131" s="51">
        <v>4</v>
      </c>
      <c r="E131" s="51">
        <v>5</v>
      </c>
      <c r="F131" s="51">
        <v>6</v>
      </c>
      <c r="G131" s="51">
        <v>7</v>
      </c>
      <c r="H131" s="51">
        <v>8</v>
      </c>
      <c r="I131" s="51">
        <v>9</v>
      </c>
      <c r="J131" s="51">
        <v>10</v>
      </c>
      <c r="K131" s="51">
        <v>11</v>
      </c>
      <c r="L131" s="51">
        <v>12</v>
      </c>
      <c r="M131" s="51">
        <v>13</v>
      </c>
      <c r="N131" s="51">
        <v>14</v>
      </c>
    </row>
    <row r="132" spans="1:14" ht="72" customHeight="1">
      <c r="A132" s="83">
        <v>1</v>
      </c>
      <c r="B132" s="68" t="s">
        <v>119</v>
      </c>
      <c r="C132" s="87">
        <v>2098146</v>
      </c>
      <c r="D132" s="80">
        <v>51600</v>
      </c>
      <c r="E132" s="80">
        <v>51600</v>
      </c>
      <c r="F132" s="80">
        <f>C132+D132</f>
        <v>2149746</v>
      </c>
      <c r="G132" s="80">
        <f>G135-G133</f>
        <v>2556048</v>
      </c>
      <c r="H132" s="80">
        <v>78352</v>
      </c>
      <c r="I132" s="80">
        <v>78352</v>
      </c>
      <c r="J132" s="80">
        <f>G132+H132</f>
        <v>2634400</v>
      </c>
      <c r="K132" s="80">
        <v>0</v>
      </c>
      <c r="L132" s="80">
        <v>0</v>
      </c>
      <c r="M132" s="80">
        <v>0</v>
      </c>
      <c r="N132" s="80">
        <f>K132+L132</f>
        <v>0</v>
      </c>
    </row>
    <row r="133" spans="1:14" ht="72" customHeight="1">
      <c r="A133" s="51">
        <v>2</v>
      </c>
      <c r="B133" s="93" t="s">
        <v>178</v>
      </c>
      <c r="C133" s="44">
        <v>0</v>
      </c>
      <c r="D133" s="44">
        <v>0</v>
      </c>
      <c r="E133" s="44">
        <v>0</v>
      </c>
      <c r="F133" s="44">
        <v>0</v>
      </c>
      <c r="G133" s="80">
        <v>11684</v>
      </c>
      <c r="H133" s="80">
        <v>0</v>
      </c>
      <c r="I133" s="80">
        <v>0</v>
      </c>
      <c r="J133" s="80">
        <v>11684</v>
      </c>
      <c r="K133" s="80">
        <v>0</v>
      </c>
      <c r="L133" s="80">
        <v>0</v>
      </c>
      <c r="M133" s="80">
        <v>0</v>
      </c>
      <c r="N133" s="80">
        <v>0</v>
      </c>
    </row>
    <row r="134" spans="1:14" ht="72" customHeight="1">
      <c r="A134" s="51">
        <v>3</v>
      </c>
      <c r="B134" s="100" t="s">
        <v>182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80">
        <v>3128458</v>
      </c>
      <c r="L134" s="80">
        <v>0</v>
      </c>
      <c r="M134" s="80">
        <v>0</v>
      </c>
      <c r="N134" s="80">
        <f>K134</f>
        <v>3128458</v>
      </c>
    </row>
    <row r="135" spans="1:14" ht="25.5" customHeight="1">
      <c r="A135" s="52" t="s">
        <v>13</v>
      </c>
      <c r="B135" s="51" t="s">
        <v>17</v>
      </c>
      <c r="C135" s="81">
        <f>SUM(C132)</f>
        <v>2098146</v>
      </c>
      <c r="D135" s="81">
        <v>51600</v>
      </c>
      <c r="E135" s="91">
        <f>SUM(E132)</f>
        <v>51600</v>
      </c>
      <c r="F135" s="81">
        <f>SUM(F132)</f>
        <v>2149746</v>
      </c>
      <c r="G135" s="81">
        <v>2567732</v>
      </c>
      <c r="H135" s="81">
        <f>SUM(H132)</f>
        <v>78352</v>
      </c>
      <c r="I135" s="81">
        <f>SUM(I132)</f>
        <v>78352</v>
      </c>
      <c r="J135" s="81">
        <f>SUM(J132:J133)</f>
        <v>2646084</v>
      </c>
      <c r="K135" s="81">
        <f>SUM(K132:K134)</f>
        <v>3128458</v>
      </c>
      <c r="L135" s="81">
        <f>SUM(L132)</f>
        <v>0</v>
      </c>
      <c r="M135" s="81">
        <f>M132</f>
        <v>0</v>
      </c>
      <c r="N135" s="81">
        <f>K135+L135</f>
        <v>3128458</v>
      </c>
    </row>
    <row r="136" spans="1:15" ht="15">
      <c r="A136" s="37"/>
      <c r="B136" s="37"/>
      <c r="C136" s="38"/>
      <c r="D136" s="37"/>
      <c r="E136" s="37"/>
      <c r="F136" s="37"/>
      <c r="G136" s="37"/>
      <c r="H136" s="37"/>
      <c r="I136" s="37"/>
      <c r="J136" s="37"/>
      <c r="K136" s="38"/>
      <c r="L136" s="37"/>
      <c r="M136" s="37"/>
      <c r="N136" s="38"/>
      <c r="O136" s="37"/>
    </row>
    <row r="137" ht="15">
      <c r="K137" s="1" t="s">
        <v>13</v>
      </c>
    </row>
    <row r="138" spans="1:10" ht="15.75">
      <c r="A138" s="105" t="s">
        <v>151</v>
      </c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5.75">
      <c r="A139" s="61"/>
      <c r="B139" s="15"/>
      <c r="C139" s="15"/>
      <c r="D139" s="15"/>
      <c r="E139" s="15"/>
      <c r="F139" s="15"/>
      <c r="G139" s="15"/>
      <c r="H139" s="15"/>
      <c r="I139" s="15"/>
      <c r="J139" s="61" t="s">
        <v>7</v>
      </c>
    </row>
    <row r="140" spans="1:10" ht="15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.75">
      <c r="A141" s="102" t="s">
        <v>53</v>
      </c>
      <c r="B141" s="102" t="s">
        <v>23</v>
      </c>
      <c r="C141" s="102" t="s">
        <v>129</v>
      </c>
      <c r="D141" s="102"/>
      <c r="E141" s="102"/>
      <c r="F141" s="102"/>
      <c r="G141" s="102" t="s">
        <v>142</v>
      </c>
      <c r="H141" s="102"/>
      <c r="I141" s="102"/>
      <c r="J141" s="102"/>
    </row>
    <row r="142" spans="1:10" ht="63" customHeight="1">
      <c r="A142" s="102"/>
      <c r="B142" s="102"/>
      <c r="C142" s="51" t="s">
        <v>10</v>
      </c>
      <c r="D142" s="51" t="s">
        <v>11</v>
      </c>
      <c r="E142" s="51" t="s">
        <v>12</v>
      </c>
      <c r="F142" s="51" t="s">
        <v>52</v>
      </c>
      <c r="G142" s="51" t="s">
        <v>10</v>
      </c>
      <c r="H142" s="51" t="s">
        <v>11</v>
      </c>
      <c r="I142" s="51" t="s">
        <v>12</v>
      </c>
      <c r="J142" s="51" t="s">
        <v>50</v>
      </c>
    </row>
    <row r="143" spans="1:10" ht="15.75">
      <c r="A143" s="51">
        <v>1</v>
      </c>
      <c r="B143" s="51">
        <v>2</v>
      </c>
      <c r="C143" s="36">
        <v>3</v>
      </c>
      <c r="D143" s="36">
        <v>4</v>
      </c>
      <c r="E143" s="36">
        <v>5</v>
      </c>
      <c r="F143" s="36">
        <v>6</v>
      </c>
      <c r="G143" s="36">
        <v>7</v>
      </c>
      <c r="H143" s="36">
        <v>8</v>
      </c>
      <c r="I143" s="36">
        <v>9</v>
      </c>
      <c r="J143" s="36">
        <v>10</v>
      </c>
    </row>
    <row r="144" spans="1:10" ht="76.5" customHeight="1">
      <c r="A144" s="83">
        <v>1</v>
      </c>
      <c r="B144" s="100" t="s">
        <v>182</v>
      </c>
      <c r="C144" s="87">
        <v>3516787</v>
      </c>
      <c r="D144" s="85">
        <f>D49</f>
        <v>0</v>
      </c>
      <c r="E144" s="85">
        <f>D144</f>
        <v>0</v>
      </c>
      <c r="F144" s="85">
        <f>C144+D144</f>
        <v>3516787</v>
      </c>
      <c r="G144" s="85">
        <v>3763664</v>
      </c>
      <c r="H144" s="85">
        <f>H49</f>
        <v>0</v>
      </c>
      <c r="I144" s="85">
        <f>H144</f>
        <v>0</v>
      </c>
      <c r="J144" s="85">
        <f>G144+H144</f>
        <v>3763664</v>
      </c>
    </row>
    <row r="145" spans="1:10" ht="37.5" customHeight="1">
      <c r="A145" s="52" t="s">
        <v>13</v>
      </c>
      <c r="B145" s="51" t="s">
        <v>17</v>
      </c>
      <c r="C145" s="81">
        <f>C144</f>
        <v>3516787</v>
      </c>
      <c r="D145" s="81">
        <f>SUM(D144)</f>
        <v>0</v>
      </c>
      <c r="E145" s="81">
        <f>SUM(E144)</f>
        <v>0</v>
      </c>
      <c r="F145" s="81">
        <f>C145+D145</f>
        <v>3516787</v>
      </c>
      <c r="G145" s="81">
        <f>G144</f>
        <v>3763664</v>
      </c>
      <c r="H145" s="81">
        <f>SUM(H144)</f>
        <v>0</v>
      </c>
      <c r="I145" s="81">
        <f>SUM(I144)</f>
        <v>0</v>
      </c>
      <c r="J145" s="81">
        <f>G145+H145</f>
        <v>3763664</v>
      </c>
    </row>
    <row r="146" spans="1:10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3" ht="15.75">
      <c r="A147" s="112" t="s">
        <v>113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 ht="15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1:13" ht="36" customHeight="1">
      <c r="A149" s="105" t="s">
        <v>152</v>
      </c>
      <c r="B149" s="105"/>
      <c r="C149" s="105"/>
      <c r="D149" s="105"/>
      <c r="E149" s="105"/>
      <c r="F149" s="105"/>
      <c r="G149" s="105"/>
      <c r="H149" s="105"/>
      <c r="I149" s="15"/>
      <c r="J149" s="15"/>
      <c r="K149" s="61"/>
      <c r="L149" s="61" t="s">
        <v>7</v>
      </c>
      <c r="M149" s="15"/>
    </row>
    <row r="150" spans="1:13" ht="15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5" customHeight="1">
      <c r="A151" s="104" t="s">
        <v>22</v>
      </c>
      <c r="B151" s="104" t="s">
        <v>24</v>
      </c>
      <c r="C151" s="104" t="s">
        <v>25</v>
      </c>
      <c r="D151" s="104" t="s">
        <v>26</v>
      </c>
      <c r="E151" s="107" t="s">
        <v>138</v>
      </c>
      <c r="F151" s="107"/>
      <c r="G151" s="107"/>
      <c r="H151" s="107" t="s">
        <v>139</v>
      </c>
      <c r="I151" s="107"/>
      <c r="J151" s="107"/>
      <c r="K151" s="113" t="s">
        <v>140</v>
      </c>
      <c r="L151" s="114"/>
      <c r="M151" s="115"/>
    </row>
    <row r="152" spans="1:13" ht="31.5">
      <c r="A152" s="104"/>
      <c r="B152" s="104"/>
      <c r="C152" s="104"/>
      <c r="D152" s="104"/>
      <c r="E152" s="29" t="s">
        <v>10</v>
      </c>
      <c r="F152" s="29" t="s">
        <v>11</v>
      </c>
      <c r="G152" s="29" t="s">
        <v>54</v>
      </c>
      <c r="H152" s="29" t="s">
        <v>10</v>
      </c>
      <c r="I152" s="29" t="s">
        <v>11</v>
      </c>
      <c r="J152" s="29" t="s">
        <v>55</v>
      </c>
      <c r="K152" s="29" t="s">
        <v>10</v>
      </c>
      <c r="L152" s="29" t="s">
        <v>11</v>
      </c>
      <c r="M152" s="29" t="s">
        <v>51</v>
      </c>
    </row>
    <row r="153" spans="1:13" ht="15.75">
      <c r="A153" s="29">
        <v>1</v>
      </c>
      <c r="B153" s="29">
        <v>2</v>
      </c>
      <c r="C153" s="29">
        <v>3</v>
      </c>
      <c r="D153" s="29">
        <v>4</v>
      </c>
      <c r="E153" s="29">
        <v>5</v>
      </c>
      <c r="F153" s="29">
        <v>6</v>
      </c>
      <c r="G153" s="29">
        <v>7</v>
      </c>
      <c r="H153" s="29">
        <v>8</v>
      </c>
      <c r="I153" s="29">
        <v>9</v>
      </c>
      <c r="J153" s="29">
        <v>10</v>
      </c>
      <c r="K153" s="29">
        <v>11</v>
      </c>
      <c r="L153" s="29">
        <v>12</v>
      </c>
      <c r="M153" s="29">
        <v>13</v>
      </c>
    </row>
    <row r="154" spans="1:13" ht="40.5" customHeight="1">
      <c r="A154" s="30" t="s">
        <v>92</v>
      </c>
      <c r="B154" s="99" t="s">
        <v>179</v>
      </c>
      <c r="C154" s="29"/>
      <c r="D154" s="29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57" customHeight="1">
      <c r="A155" s="31"/>
      <c r="B155" s="40" t="s">
        <v>107</v>
      </c>
      <c r="C155" s="32"/>
      <c r="D155" s="33"/>
      <c r="E155" s="9"/>
      <c r="F155" s="5" t="s">
        <v>13</v>
      </c>
      <c r="G155" s="5" t="s">
        <v>13</v>
      </c>
      <c r="H155" s="5" t="s">
        <v>13</v>
      </c>
      <c r="I155" s="5" t="s">
        <v>13</v>
      </c>
      <c r="J155" s="5" t="s">
        <v>13</v>
      </c>
      <c r="K155" s="5" t="s">
        <v>13</v>
      </c>
      <c r="L155" s="5"/>
      <c r="M155" s="5" t="s">
        <v>13</v>
      </c>
    </row>
    <row r="156" spans="1:13" ht="24.75" customHeight="1">
      <c r="A156" s="34">
        <v>1</v>
      </c>
      <c r="B156" s="35" t="s">
        <v>177</v>
      </c>
      <c r="C156" s="34"/>
      <c r="D156" s="33"/>
      <c r="E156" s="10"/>
      <c r="F156" s="5" t="s">
        <v>13</v>
      </c>
      <c r="G156" s="5"/>
      <c r="H156" s="5" t="s">
        <v>13</v>
      </c>
      <c r="I156" s="5" t="s">
        <v>13</v>
      </c>
      <c r="J156" s="5" t="s">
        <v>13</v>
      </c>
      <c r="K156" s="5" t="s">
        <v>13</v>
      </c>
      <c r="L156" s="5"/>
      <c r="M156" s="5" t="s">
        <v>13</v>
      </c>
    </row>
    <row r="157" spans="1:13" ht="29.25" customHeight="1">
      <c r="A157" s="32"/>
      <c r="B157" s="53" t="s">
        <v>95</v>
      </c>
      <c r="C157" s="59" t="s">
        <v>96</v>
      </c>
      <c r="D157" s="59" t="s">
        <v>97</v>
      </c>
      <c r="E157" s="59">
        <v>1</v>
      </c>
      <c r="F157" s="56">
        <v>0</v>
      </c>
      <c r="G157" s="60">
        <f>E157</f>
        <v>1</v>
      </c>
      <c r="H157" s="60">
        <v>1</v>
      </c>
      <c r="I157" s="56">
        <v>0</v>
      </c>
      <c r="J157" s="60">
        <f>H157</f>
        <v>1</v>
      </c>
      <c r="K157" s="60">
        <v>1</v>
      </c>
      <c r="L157" s="56">
        <v>0</v>
      </c>
      <c r="M157" s="60">
        <v>1</v>
      </c>
    </row>
    <row r="158" spans="1:13" ht="81.75" customHeight="1">
      <c r="A158" s="32"/>
      <c r="B158" s="53" t="s">
        <v>98</v>
      </c>
      <c r="C158" s="59" t="s">
        <v>99</v>
      </c>
      <c r="D158" s="59" t="s">
        <v>97</v>
      </c>
      <c r="E158" s="59">
        <v>14</v>
      </c>
      <c r="F158" s="60">
        <v>0</v>
      </c>
      <c r="G158" s="60">
        <f>E158</f>
        <v>14</v>
      </c>
      <c r="H158" s="60">
        <v>14</v>
      </c>
      <c r="I158" s="60">
        <v>0</v>
      </c>
      <c r="J158" s="60">
        <f>H158</f>
        <v>14</v>
      </c>
      <c r="K158" s="60">
        <v>15</v>
      </c>
      <c r="L158" s="60">
        <v>0</v>
      </c>
      <c r="M158" s="60">
        <v>15</v>
      </c>
    </row>
    <row r="159" spans="1:13" ht="42.75" customHeight="1">
      <c r="A159" s="32"/>
      <c r="B159" s="53" t="s">
        <v>100</v>
      </c>
      <c r="C159" s="59" t="s">
        <v>99</v>
      </c>
      <c r="D159" s="59" t="s">
        <v>97</v>
      </c>
      <c r="E159" s="59">
        <v>1.5</v>
      </c>
      <c r="F159" s="60">
        <v>0</v>
      </c>
      <c r="G159" s="60">
        <f>E159</f>
        <v>1.5</v>
      </c>
      <c r="H159" s="60">
        <v>1.5</v>
      </c>
      <c r="I159" s="60">
        <v>0</v>
      </c>
      <c r="J159" s="60">
        <f>H159</f>
        <v>1.5</v>
      </c>
      <c r="K159" s="60">
        <v>0</v>
      </c>
      <c r="L159" s="60">
        <v>0</v>
      </c>
      <c r="M159" s="60">
        <v>0</v>
      </c>
    </row>
    <row r="160" spans="1:13" ht="31.5" customHeight="1">
      <c r="A160" s="32"/>
      <c r="B160" s="53" t="s">
        <v>101</v>
      </c>
      <c r="C160" s="59" t="s">
        <v>96</v>
      </c>
      <c r="D160" s="59"/>
      <c r="E160" s="59">
        <v>0.5</v>
      </c>
      <c r="F160" s="56">
        <v>0</v>
      </c>
      <c r="G160" s="60">
        <f>E160</f>
        <v>0.5</v>
      </c>
      <c r="H160" s="60">
        <v>0.5</v>
      </c>
      <c r="I160" s="56">
        <v>0</v>
      </c>
      <c r="J160" s="60">
        <f>H160</f>
        <v>0.5</v>
      </c>
      <c r="K160" s="60">
        <v>0.5</v>
      </c>
      <c r="L160" s="56">
        <v>0</v>
      </c>
      <c r="M160" s="60">
        <v>0.5</v>
      </c>
    </row>
    <row r="161" spans="1:13" ht="35.25" customHeight="1">
      <c r="A161" s="32"/>
      <c r="B161" s="53" t="s">
        <v>102</v>
      </c>
      <c r="C161" s="59" t="s">
        <v>99</v>
      </c>
      <c r="D161" s="59" t="s">
        <v>97</v>
      </c>
      <c r="E161" s="77">
        <f>SUM(E158:E160)</f>
        <v>16</v>
      </c>
      <c r="F161" s="78">
        <v>0</v>
      </c>
      <c r="G161" s="79">
        <f>E161</f>
        <v>16</v>
      </c>
      <c r="H161" s="79">
        <v>16</v>
      </c>
      <c r="I161" s="56">
        <v>0</v>
      </c>
      <c r="J161" s="79">
        <f>H161</f>
        <v>16</v>
      </c>
      <c r="K161" s="79">
        <f>SUM(K158:K160)</f>
        <v>15.5</v>
      </c>
      <c r="L161" s="56">
        <v>0</v>
      </c>
      <c r="M161" s="79">
        <f>SUM(M158:M160)</f>
        <v>15.5</v>
      </c>
    </row>
    <row r="162" spans="1:13" ht="35.25" customHeight="1">
      <c r="A162" s="32">
        <v>2</v>
      </c>
      <c r="B162" s="92" t="s">
        <v>175</v>
      </c>
      <c r="C162" s="59"/>
      <c r="D162" s="59"/>
      <c r="E162" s="77"/>
      <c r="F162" s="78"/>
      <c r="G162" s="79"/>
      <c r="H162" s="79"/>
      <c r="I162" s="56"/>
      <c r="J162" s="79"/>
      <c r="K162" s="79"/>
      <c r="L162" s="56"/>
      <c r="M162" s="79"/>
    </row>
    <row r="163" spans="1:13" ht="104.25" customHeight="1">
      <c r="A163" s="32"/>
      <c r="B163" s="101" t="s">
        <v>181</v>
      </c>
      <c r="C163" s="59" t="s">
        <v>176</v>
      </c>
      <c r="D163" s="59" t="s">
        <v>97</v>
      </c>
      <c r="E163" s="77">
        <v>0</v>
      </c>
      <c r="F163" s="79">
        <v>0</v>
      </c>
      <c r="G163" s="79">
        <v>0</v>
      </c>
      <c r="H163" s="95">
        <v>4118</v>
      </c>
      <c r="I163" s="96">
        <v>0</v>
      </c>
      <c r="J163" s="95">
        <v>4118</v>
      </c>
      <c r="K163" s="95">
        <v>4544</v>
      </c>
      <c r="L163" s="95">
        <v>0</v>
      </c>
      <c r="M163" s="95">
        <v>4544</v>
      </c>
    </row>
    <row r="165" spans="1:10" ht="15.75">
      <c r="A165" s="105" t="s">
        <v>153</v>
      </c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1:10" ht="15.75">
      <c r="A166" s="61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.75">
      <c r="A167" s="15"/>
      <c r="B167" s="15"/>
      <c r="C167" s="15"/>
      <c r="D167" s="15"/>
      <c r="E167" s="15"/>
      <c r="F167" s="15"/>
      <c r="G167" s="15"/>
      <c r="H167" s="15"/>
      <c r="I167" s="61"/>
      <c r="J167" s="61" t="s">
        <v>7</v>
      </c>
    </row>
    <row r="168" spans="1:10" ht="15.75">
      <c r="A168" s="15"/>
      <c r="B168" s="15"/>
      <c r="C168" s="15"/>
      <c r="D168" s="15"/>
      <c r="E168" s="67"/>
      <c r="F168" s="67"/>
      <c r="G168" s="67"/>
      <c r="H168" s="67"/>
      <c r="I168" s="67"/>
      <c r="J168" s="67"/>
    </row>
    <row r="169" spans="1:10" ht="15.75">
      <c r="A169" s="104" t="s">
        <v>22</v>
      </c>
      <c r="B169" s="104" t="s">
        <v>24</v>
      </c>
      <c r="C169" s="104" t="s">
        <v>25</v>
      </c>
      <c r="D169" s="104" t="s">
        <v>26</v>
      </c>
      <c r="E169" s="107" t="s">
        <v>129</v>
      </c>
      <c r="F169" s="107"/>
      <c r="G169" s="107"/>
      <c r="H169" s="107" t="s">
        <v>154</v>
      </c>
      <c r="I169" s="107"/>
      <c r="J169" s="107"/>
    </row>
    <row r="170" spans="1:10" ht="41.25" customHeight="1">
      <c r="A170" s="104"/>
      <c r="B170" s="104"/>
      <c r="C170" s="104"/>
      <c r="D170" s="104"/>
      <c r="E170" s="29" t="s">
        <v>10</v>
      </c>
      <c r="F170" s="29" t="s">
        <v>11</v>
      </c>
      <c r="G170" s="29" t="s">
        <v>54</v>
      </c>
      <c r="H170" s="29" t="s">
        <v>10</v>
      </c>
      <c r="I170" s="29" t="s">
        <v>11</v>
      </c>
      <c r="J170" s="29" t="s">
        <v>55</v>
      </c>
    </row>
    <row r="171" spans="1:10" ht="15">
      <c r="A171" s="5">
        <v>1</v>
      </c>
      <c r="B171" s="5">
        <v>2</v>
      </c>
      <c r="C171" s="5">
        <v>3</v>
      </c>
      <c r="D171" s="5">
        <v>4</v>
      </c>
      <c r="E171" s="5">
        <v>5</v>
      </c>
      <c r="F171" s="5">
        <v>6</v>
      </c>
      <c r="G171" s="5">
        <v>7</v>
      </c>
      <c r="H171" s="5">
        <v>8</v>
      </c>
      <c r="I171" s="5">
        <v>9</v>
      </c>
      <c r="J171" s="5">
        <v>10</v>
      </c>
    </row>
    <row r="172" spans="1:10" ht="38.25" customHeight="1">
      <c r="A172" s="30" t="s">
        <v>92</v>
      </c>
      <c r="B172" s="99" t="s">
        <v>179</v>
      </c>
      <c r="C172" s="29"/>
      <c r="D172" s="29"/>
      <c r="E172" s="5"/>
      <c r="F172" s="5"/>
      <c r="G172" s="5"/>
      <c r="H172" s="5"/>
      <c r="I172" s="5"/>
      <c r="J172" s="5"/>
    </row>
    <row r="173" spans="1:10" ht="50.25" customHeight="1">
      <c r="A173" s="31"/>
      <c r="B173" s="40" t="s">
        <v>107</v>
      </c>
      <c r="C173" s="32"/>
      <c r="D173" s="33"/>
      <c r="E173" s="9"/>
      <c r="F173" s="6" t="s">
        <v>13</v>
      </c>
      <c r="G173" s="6" t="s">
        <v>13</v>
      </c>
      <c r="H173" s="6" t="s">
        <v>13</v>
      </c>
      <c r="I173" s="6" t="s">
        <v>13</v>
      </c>
      <c r="J173" s="6" t="s">
        <v>13</v>
      </c>
    </row>
    <row r="174" spans="1:10" ht="15.75">
      <c r="A174" s="34">
        <v>1</v>
      </c>
      <c r="B174" s="35" t="s">
        <v>94</v>
      </c>
      <c r="C174" s="34"/>
      <c r="D174" s="33"/>
      <c r="E174" s="10"/>
      <c r="F174" s="6" t="s">
        <v>13</v>
      </c>
      <c r="G174" s="6" t="s">
        <v>13</v>
      </c>
      <c r="H174" s="6" t="s">
        <v>13</v>
      </c>
      <c r="I174" s="6" t="s">
        <v>13</v>
      </c>
      <c r="J174" s="6" t="s">
        <v>13</v>
      </c>
    </row>
    <row r="175" spans="1:10" ht="20.25">
      <c r="A175" s="32"/>
      <c r="B175" s="53" t="s">
        <v>95</v>
      </c>
      <c r="C175" s="59" t="s">
        <v>96</v>
      </c>
      <c r="D175" s="59" t="s">
        <v>97</v>
      </c>
      <c r="E175" s="60">
        <v>1</v>
      </c>
      <c r="F175" s="56">
        <v>0</v>
      </c>
      <c r="G175" s="60">
        <f>E175</f>
        <v>1</v>
      </c>
      <c r="H175" s="60">
        <v>1</v>
      </c>
      <c r="I175" s="56">
        <v>0</v>
      </c>
      <c r="J175" s="60">
        <f>H175</f>
        <v>1</v>
      </c>
    </row>
    <row r="176" spans="1:10" ht="72" customHeight="1">
      <c r="A176" s="32"/>
      <c r="B176" s="53" t="s">
        <v>98</v>
      </c>
      <c r="C176" s="59" t="s">
        <v>99</v>
      </c>
      <c r="D176" s="59" t="s">
        <v>97</v>
      </c>
      <c r="E176" s="60">
        <v>15</v>
      </c>
      <c r="F176" s="56">
        <v>0</v>
      </c>
      <c r="G176" s="60">
        <f>E176</f>
        <v>15</v>
      </c>
      <c r="H176" s="60">
        <v>15</v>
      </c>
      <c r="I176" s="56">
        <v>0</v>
      </c>
      <c r="J176" s="60">
        <f>H176</f>
        <v>15</v>
      </c>
    </row>
    <row r="177" spans="1:10" ht="31.5">
      <c r="A177" s="32"/>
      <c r="B177" s="53" t="s">
        <v>100</v>
      </c>
      <c r="C177" s="59" t="s">
        <v>99</v>
      </c>
      <c r="D177" s="59" t="s">
        <v>97</v>
      </c>
      <c r="E177" s="60">
        <v>0</v>
      </c>
      <c r="F177" s="56">
        <v>0</v>
      </c>
      <c r="G177" s="60">
        <f>E177</f>
        <v>0</v>
      </c>
      <c r="H177" s="60">
        <v>0</v>
      </c>
      <c r="I177" s="56">
        <v>0</v>
      </c>
      <c r="J177" s="60">
        <f>H177</f>
        <v>0</v>
      </c>
    </row>
    <row r="178" spans="1:10" ht="19.5" customHeight="1">
      <c r="A178" s="32"/>
      <c r="B178" s="53" t="s">
        <v>101</v>
      </c>
      <c r="C178" s="59" t="s">
        <v>96</v>
      </c>
      <c r="D178" s="59"/>
      <c r="E178" s="60">
        <v>0.5</v>
      </c>
      <c r="F178" s="56">
        <v>0</v>
      </c>
      <c r="G178" s="60">
        <f>E178</f>
        <v>0.5</v>
      </c>
      <c r="H178" s="60">
        <v>0.5</v>
      </c>
      <c r="I178" s="56">
        <v>0</v>
      </c>
      <c r="J178" s="60">
        <f>H178</f>
        <v>0.5</v>
      </c>
    </row>
    <row r="179" spans="1:10" ht="35.25" customHeight="1">
      <c r="A179" s="32"/>
      <c r="B179" s="53" t="s">
        <v>102</v>
      </c>
      <c r="C179" s="59" t="s">
        <v>99</v>
      </c>
      <c r="D179" s="59" t="s">
        <v>97</v>
      </c>
      <c r="E179" s="79">
        <f>SUM(E176:E178)</f>
        <v>15.5</v>
      </c>
      <c r="F179" s="56">
        <v>0</v>
      </c>
      <c r="G179" s="60">
        <f>E179</f>
        <v>15.5</v>
      </c>
      <c r="H179" s="79">
        <f>SUM(H176:H178)</f>
        <v>15.5</v>
      </c>
      <c r="I179" s="56">
        <v>0</v>
      </c>
      <c r="J179" s="60">
        <f>H179</f>
        <v>15.5</v>
      </c>
    </row>
    <row r="180" spans="1:10" ht="35.25" customHeight="1">
      <c r="A180" s="32">
        <v>2</v>
      </c>
      <c r="B180" s="92" t="s">
        <v>175</v>
      </c>
      <c r="C180" s="59"/>
      <c r="D180" s="59"/>
      <c r="E180" s="79"/>
      <c r="F180" s="56"/>
      <c r="G180" s="79"/>
      <c r="H180" s="79"/>
      <c r="I180" s="56"/>
      <c r="J180" s="79"/>
    </row>
    <row r="181" spans="1:10" ht="102" customHeight="1">
      <c r="A181" s="32"/>
      <c r="B181" s="101" t="s">
        <v>181</v>
      </c>
      <c r="C181" s="97" t="s">
        <v>176</v>
      </c>
      <c r="D181" s="97" t="s">
        <v>97</v>
      </c>
      <c r="E181" s="95">
        <v>4544</v>
      </c>
      <c r="F181" s="95">
        <v>0</v>
      </c>
      <c r="G181" s="95">
        <v>4544</v>
      </c>
      <c r="H181" s="95">
        <v>4544</v>
      </c>
      <c r="I181" s="95">
        <v>0</v>
      </c>
      <c r="J181" s="95">
        <v>4544</v>
      </c>
    </row>
    <row r="182" spans="1:10" ht="26.25" customHeight="1">
      <c r="A182" s="26"/>
      <c r="B182" s="27"/>
      <c r="C182" s="28"/>
      <c r="D182" s="28"/>
      <c r="E182" s="28"/>
      <c r="F182" s="11"/>
      <c r="G182" s="8"/>
      <c r="H182" s="8"/>
      <c r="I182" s="8"/>
      <c r="J182" s="8"/>
    </row>
    <row r="183" spans="1:12" ht="15.75">
      <c r="A183" s="105" t="s">
        <v>27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2"/>
    </row>
    <row r="184" spans="1:11" ht="15.75">
      <c r="A184" s="61"/>
      <c r="B184" s="15"/>
      <c r="C184" s="15"/>
      <c r="D184" s="15"/>
      <c r="E184" s="15"/>
      <c r="F184" s="15"/>
      <c r="G184" s="15"/>
      <c r="H184" s="15"/>
      <c r="I184" s="15"/>
      <c r="J184" s="61" t="s">
        <v>7</v>
      </c>
      <c r="K184" s="15"/>
    </row>
    <row r="185" spans="1:11" ht="15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2" ht="15.75">
      <c r="A186" s="104" t="s">
        <v>9</v>
      </c>
      <c r="B186" s="107" t="s">
        <v>138</v>
      </c>
      <c r="C186" s="107"/>
      <c r="D186" s="107" t="s">
        <v>139</v>
      </c>
      <c r="E186" s="107"/>
      <c r="F186" s="107" t="s">
        <v>140</v>
      </c>
      <c r="G186" s="107"/>
      <c r="H186" s="107" t="s">
        <v>129</v>
      </c>
      <c r="I186" s="107"/>
      <c r="J186" s="107" t="s">
        <v>142</v>
      </c>
      <c r="K186" s="107"/>
      <c r="L186" s="8"/>
    </row>
    <row r="187" spans="1:12" ht="31.5">
      <c r="A187" s="104"/>
      <c r="B187" s="29" t="s">
        <v>10</v>
      </c>
      <c r="C187" s="29" t="s">
        <v>11</v>
      </c>
      <c r="D187" s="29" t="s">
        <v>10</v>
      </c>
      <c r="E187" s="29" t="s">
        <v>11</v>
      </c>
      <c r="F187" s="29" t="s">
        <v>10</v>
      </c>
      <c r="G187" s="29" t="s">
        <v>11</v>
      </c>
      <c r="H187" s="29" t="s">
        <v>10</v>
      </c>
      <c r="I187" s="29" t="s">
        <v>11</v>
      </c>
      <c r="J187" s="29" t="s">
        <v>10</v>
      </c>
      <c r="K187" s="29" t="s">
        <v>11</v>
      </c>
      <c r="L187" s="8"/>
    </row>
    <row r="188" spans="1:12" ht="1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8"/>
    </row>
    <row r="189" spans="1:12" ht="39" customHeight="1">
      <c r="A189" s="42" t="s">
        <v>103</v>
      </c>
      <c r="B189" s="44">
        <f>B194-B190-B191-B192</f>
        <v>1235571</v>
      </c>
      <c r="C189" s="44">
        <v>0</v>
      </c>
      <c r="D189" s="44">
        <f>D194-D192-D191-D190</f>
        <v>1463431</v>
      </c>
      <c r="E189" s="44">
        <v>0</v>
      </c>
      <c r="F189" s="44">
        <f>F194-F190-F191-F192</f>
        <v>1910922</v>
      </c>
      <c r="G189" s="44">
        <v>0</v>
      </c>
      <c r="H189" s="44">
        <f>H194-H190-H192</f>
        <v>2148121.220256</v>
      </c>
      <c r="I189" s="44">
        <v>0</v>
      </c>
      <c r="J189" s="44">
        <f>J194-J190-J192</f>
        <v>2298917.2803617595</v>
      </c>
      <c r="K189" s="44">
        <v>0</v>
      </c>
      <c r="L189" s="8"/>
    </row>
    <row r="190" spans="1:12" ht="60.75" customHeight="1">
      <c r="A190" s="42" t="s">
        <v>104</v>
      </c>
      <c r="B190" s="44">
        <v>236363</v>
      </c>
      <c r="C190" s="44">
        <v>0</v>
      </c>
      <c r="D190" s="44">
        <v>374150</v>
      </c>
      <c r="E190" s="44">
        <v>0</v>
      </c>
      <c r="F190" s="44">
        <v>414806</v>
      </c>
      <c r="G190" s="44">
        <v>0</v>
      </c>
      <c r="H190" s="44">
        <f>F190*1.124128</f>
        <v>466295.039168</v>
      </c>
      <c r="I190" s="44">
        <v>0</v>
      </c>
      <c r="J190" s="44">
        <f>H190*1.0701993848011</f>
        <v>499028.6640533984</v>
      </c>
      <c r="K190" s="44">
        <v>0</v>
      </c>
      <c r="L190" s="8"/>
    </row>
    <row r="191" spans="1:12" ht="32.25" customHeight="1">
      <c r="A191" s="42" t="s">
        <v>105</v>
      </c>
      <c r="B191" s="44">
        <v>15844</v>
      </c>
      <c r="C191" s="44">
        <v>0</v>
      </c>
      <c r="D191" s="44">
        <v>13986</v>
      </c>
      <c r="E191" s="44">
        <v>0</v>
      </c>
      <c r="F191" s="44">
        <v>0</v>
      </c>
      <c r="G191" s="44">
        <v>0</v>
      </c>
      <c r="H191" s="44">
        <f>F191*1.062</f>
        <v>0</v>
      </c>
      <c r="I191" s="44">
        <v>0</v>
      </c>
      <c r="J191" s="44">
        <f>H191*1.071</f>
        <v>0</v>
      </c>
      <c r="K191" s="44">
        <v>0</v>
      </c>
      <c r="L191" s="8"/>
    </row>
    <row r="192" spans="1:12" ht="44.25" customHeight="1">
      <c r="A192" s="42" t="s">
        <v>106</v>
      </c>
      <c r="B192" s="44">
        <v>62427</v>
      </c>
      <c r="C192" s="44">
        <v>0</v>
      </c>
      <c r="D192" s="44">
        <v>79300</v>
      </c>
      <c r="E192" s="44">
        <v>0</v>
      </c>
      <c r="F192" s="44">
        <f>119844+723</f>
        <v>120567</v>
      </c>
      <c r="G192" s="44">
        <v>0</v>
      </c>
      <c r="H192" s="44">
        <f>F192*1.124128</f>
        <v>135532.740576</v>
      </c>
      <c r="I192" s="44">
        <v>0</v>
      </c>
      <c r="J192" s="44">
        <f>H192*1.0701993848011</f>
        <v>145047.05558484228</v>
      </c>
      <c r="K192" s="44">
        <v>0</v>
      </c>
      <c r="L192" s="8"/>
    </row>
    <row r="193" spans="1:12" ht="18.75">
      <c r="A193" s="46"/>
      <c r="B193" s="44"/>
      <c r="C193" s="44" t="s">
        <v>13</v>
      </c>
      <c r="D193" s="44"/>
      <c r="E193" s="44"/>
      <c r="F193" s="44"/>
      <c r="G193" s="44"/>
      <c r="H193" s="44"/>
      <c r="I193" s="44"/>
      <c r="J193" s="44"/>
      <c r="K193" s="44"/>
      <c r="L193" s="8"/>
    </row>
    <row r="194" spans="1:12" ht="27" customHeight="1">
      <c r="A194" s="43" t="s">
        <v>17</v>
      </c>
      <c r="B194" s="82">
        <v>1550205</v>
      </c>
      <c r="C194" s="82">
        <f aca="true" t="shared" si="10" ref="C194:K194">SUM(C193:C193)</f>
        <v>0</v>
      </c>
      <c r="D194" s="82">
        <v>1930867</v>
      </c>
      <c r="E194" s="82">
        <f t="shared" si="10"/>
        <v>0</v>
      </c>
      <c r="F194" s="82">
        <v>2446295</v>
      </c>
      <c r="G194" s="82">
        <f t="shared" si="10"/>
        <v>0</v>
      </c>
      <c r="H194" s="82">
        <v>2749949</v>
      </c>
      <c r="I194" s="82">
        <f t="shared" si="10"/>
        <v>0</v>
      </c>
      <c r="J194" s="82">
        <v>2942993</v>
      </c>
      <c r="K194" s="82">
        <f t="shared" si="10"/>
        <v>0</v>
      </c>
      <c r="L194" s="8"/>
    </row>
    <row r="195" spans="1:12" ht="113.25" customHeight="1">
      <c r="A195" s="29" t="s">
        <v>28</v>
      </c>
      <c r="B195" s="5" t="s">
        <v>15</v>
      </c>
      <c r="C195" s="5" t="s">
        <v>13</v>
      </c>
      <c r="D195" s="5" t="s">
        <v>15</v>
      </c>
      <c r="E195" s="5" t="s">
        <v>13</v>
      </c>
      <c r="F195" s="5" t="s">
        <v>15</v>
      </c>
      <c r="G195" s="5" t="s">
        <v>13</v>
      </c>
      <c r="H195" s="5" t="s">
        <v>15</v>
      </c>
      <c r="I195" s="5" t="s">
        <v>13</v>
      </c>
      <c r="J195" s="12" t="s">
        <v>15</v>
      </c>
      <c r="K195" s="5" t="s">
        <v>13</v>
      </c>
      <c r="L195" s="8"/>
    </row>
    <row r="198" spans="1:16" ht="15.75">
      <c r="A198" s="105" t="s">
        <v>29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1:16" ht="15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5.75">
      <c r="A200" s="104" t="s">
        <v>53</v>
      </c>
      <c r="B200" s="104" t="s">
        <v>30</v>
      </c>
      <c r="C200" s="104" t="s">
        <v>138</v>
      </c>
      <c r="D200" s="104"/>
      <c r="E200" s="104"/>
      <c r="F200" s="104"/>
      <c r="G200" s="104" t="s">
        <v>155</v>
      </c>
      <c r="H200" s="104"/>
      <c r="I200" s="104"/>
      <c r="J200" s="104"/>
      <c r="K200" s="108" t="s">
        <v>84</v>
      </c>
      <c r="L200" s="109"/>
      <c r="M200" s="104" t="s">
        <v>156</v>
      </c>
      <c r="N200" s="104"/>
      <c r="O200" s="104" t="s">
        <v>157</v>
      </c>
      <c r="P200" s="104"/>
    </row>
    <row r="201" spans="1:16" ht="30.75" customHeight="1">
      <c r="A201" s="104"/>
      <c r="B201" s="104"/>
      <c r="C201" s="104" t="s">
        <v>10</v>
      </c>
      <c r="D201" s="104"/>
      <c r="E201" s="104" t="s">
        <v>11</v>
      </c>
      <c r="F201" s="104"/>
      <c r="G201" s="104" t="s">
        <v>10</v>
      </c>
      <c r="H201" s="104"/>
      <c r="I201" s="104" t="s">
        <v>11</v>
      </c>
      <c r="J201" s="104"/>
      <c r="K201" s="104" t="s">
        <v>10</v>
      </c>
      <c r="L201" s="104" t="s">
        <v>11</v>
      </c>
      <c r="M201" s="104" t="s">
        <v>10</v>
      </c>
      <c r="N201" s="104" t="s">
        <v>11</v>
      </c>
      <c r="O201" s="104" t="s">
        <v>10</v>
      </c>
      <c r="P201" s="104" t="s">
        <v>11</v>
      </c>
    </row>
    <row r="202" spans="1:16" ht="15.75">
      <c r="A202" s="104"/>
      <c r="B202" s="104"/>
      <c r="C202" s="29" t="s">
        <v>56</v>
      </c>
      <c r="D202" s="29" t="s">
        <v>57</v>
      </c>
      <c r="E202" s="29" t="s">
        <v>56</v>
      </c>
      <c r="F202" s="29" t="s">
        <v>57</v>
      </c>
      <c r="G202" s="29" t="s">
        <v>56</v>
      </c>
      <c r="H202" s="29" t="s">
        <v>57</v>
      </c>
      <c r="I202" s="29" t="s">
        <v>56</v>
      </c>
      <c r="J202" s="29" t="s">
        <v>57</v>
      </c>
      <c r="K202" s="104"/>
      <c r="L202" s="104"/>
      <c r="M202" s="104"/>
      <c r="N202" s="104"/>
      <c r="O202" s="104"/>
      <c r="P202" s="104"/>
    </row>
    <row r="203" spans="1:16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>
      <c r="A204" s="5">
        <v>1</v>
      </c>
      <c r="B204" s="5">
        <v>2</v>
      </c>
      <c r="C204" s="5">
        <v>3</v>
      </c>
      <c r="D204" s="5">
        <v>4</v>
      </c>
      <c r="E204" s="5">
        <v>5</v>
      </c>
      <c r="F204" s="5">
        <v>6</v>
      </c>
      <c r="G204" s="5">
        <v>7</v>
      </c>
      <c r="H204" s="5">
        <v>8</v>
      </c>
      <c r="I204" s="5">
        <v>9</v>
      </c>
      <c r="J204" s="5">
        <v>10</v>
      </c>
      <c r="K204" s="5">
        <v>11</v>
      </c>
      <c r="L204" s="5">
        <v>12</v>
      </c>
      <c r="M204" s="5">
        <v>13</v>
      </c>
      <c r="N204" s="5">
        <v>14</v>
      </c>
      <c r="O204" s="5">
        <v>15</v>
      </c>
      <c r="P204" s="5">
        <v>16</v>
      </c>
    </row>
    <row r="205" spans="1:16" ht="15.75">
      <c r="A205" s="29"/>
      <c r="B205" s="29"/>
      <c r="C205" s="13"/>
      <c r="D205" s="12"/>
      <c r="E205" s="5"/>
      <c r="F205" s="5"/>
      <c r="G205" s="12"/>
      <c r="H205" s="12"/>
      <c r="I205" s="5"/>
      <c r="J205" s="5"/>
      <c r="K205" s="12"/>
      <c r="L205" s="5"/>
      <c r="M205" s="12"/>
      <c r="N205" s="5"/>
      <c r="O205" s="12"/>
      <c r="P205" s="5"/>
    </row>
    <row r="206" spans="1:16" ht="20.25">
      <c r="A206" s="56">
        <v>1</v>
      </c>
      <c r="B206" s="56" t="s">
        <v>89</v>
      </c>
      <c r="C206" s="54">
        <v>14</v>
      </c>
      <c r="D206" s="55">
        <v>14</v>
      </c>
      <c r="E206" s="56">
        <v>0</v>
      </c>
      <c r="F206" s="56">
        <v>0</v>
      </c>
      <c r="G206" s="55">
        <v>14</v>
      </c>
      <c r="H206" s="55">
        <v>14</v>
      </c>
      <c r="I206" s="56">
        <v>0</v>
      </c>
      <c r="J206" s="56">
        <v>0</v>
      </c>
      <c r="K206" s="55">
        <v>15</v>
      </c>
      <c r="L206" s="56">
        <v>0</v>
      </c>
      <c r="M206" s="55">
        <f>K206</f>
        <v>15</v>
      </c>
      <c r="N206" s="56">
        <v>0</v>
      </c>
      <c r="O206" s="55">
        <f>M206</f>
        <v>15</v>
      </c>
      <c r="P206" s="42">
        <v>0</v>
      </c>
    </row>
    <row r="207" spans="1:16" ht="20.25">
      <c r="A207" s="56">
        <v>2</v>
      </c>
      <c r="B207" s="56" t="s">
        <v>90</v>
      </c>
      <c r="C207" s="54">
        <v>1.5</v>
      </c>
      <c r="D207" s="55">
        <v>1.5</v>
      </c>
      <c r="E207" s="56">
        <v>0</v>
      </c>
      <c r="F207" s="56">
        <v>0</v>
      </c>
      <c r="G207" s="55">
        <v>1.5</v>
      </c>
      <c r="H207" s="55">
        <v>1.5</v>
      </c>
      <c r="I207" s="56">
        <v>0</v>
      </c>
      <c r="J207" s="56">
        <v>0</v>
      </c>
      <c r="K207" s="55">
        <v>0</v>
      </c>
      <c r="L207" s="56">
        <v>0</v>
      </c>
      <c r="M207" s="55">
        <f>K207</f>
        <v>0</v>
      </c>
      <c r="N207" s="56">
        <v>0</v>
      </c>
      <c r="O207" s="55">
        <f>M207</f>
        <v>0</v>
      </c>
      <c r="P207" s="42">
        <v>0</v>
      </c>
    </row>
    <row r="208" spans="1:16" ht="20.25">
      <c r="A208" s="56">
        <v>3</v>
      </c>
      <c r="B208" s="56" t="s">
        <v>91</v>
      </c>
      <c r="C208" s="54">
        <v>0.5</v>
      </c>
      <c r="D208" s="55">
        <v>0.5</v>
      </c>
      <c r="E208" s="56">
        <v>0</v>
      </c>
      <c r="F208" s="56">
        <v>0</v>
      </c>
      <c r="G208" s="55">
        <v>0.5</v>
      </c>
      <c r="H208" s="55">
        <v>0.5</v>
      </c>
      <c r="I208" s="56">
        <v>0</v>
      </c>
      <c r="J208" s="56">
        <v>0</v>
      </c>
      <c r="K208" s="55">
        <v>0.5</v>
      </c>
      <c r="L208" s="56">
        <v>0</v>
      </c>
      <c r="M208" s="55">
        <f>K208</f>
        <v>0.5</v>
      </c>
      <c r="N208" s="56">
        <v>0</v>
      </c>
      <c r="O208" s="55">
        <f>M208</f>
        <v>0.5</v>
      </c>
      <c r="P208" s="42">
        <v>0</v>
      </c>
    </row>
    <row r="209" spans="1:16" ht="24.75" customHeight="1">
      <c r="A209" s="56"/>
      <c r="B209" s="56"/>
      <c r="C209" s="54"/>
      <c r="D209" s="55"/>
      <c r="E209" s="56"/>
      <c r="F209" s="56"/>
      <c r="G209" s="55"/>
      <c r="H209" s="55"/>
      <c r="I209" s="56"/>
      <c r="J209" s="56"/>
      <c r="K209" s="55"/>
      <c r="L209" s="56"/>
      <c r="M209" s="55"/>
      <c r="N209" s="56"/>
      <c r="O209" s="55"/>
      <c r="P209" s="42"/>
    </row>
    <row r="210" spans="1:16" ht="20.25">
      <c r="A210" s="56" t="s">
        <v>13</v>
      </c>
      <c r="B210" s="56" t="s">
        <v>17</v>
      </c>
      <c r="C210" s="55">
        <f>C205+C206+C207+C208</f>
        <v>16</v>
      </c>
      <c r="D210" s="55">
        <f>D205+D206+D207+D208</f>
        <v>16</v>
      </c>
      <c r="E210" s="55"/>
      <c r="F210" s="55"/>
      <c r="G210" s="55">
        <f>G205+G206+G207+G208</f>
        <v>16</v>
      </c>
      <c r="H210" s="55">
        <f>H205+H206+H207+H208</f>
        <v>16</v>
      </c>
      <c r="I210" s="56" t="s">
        <v>13</v>
      </c>
      <c r="J210" s="56" t="s">
        <v>13</v>
      </c>
      <c r="K210" s="55">
        <f>K205+K206+K207+K208</f>
        <v>15.5</v>
      </c>
      <c r="L210" s="56"/>
      <c r="M210" s="55">
        <f>K210</f>
        <v>15.5</v>
      </c>
      <c r="N210" s="56" t="s">
        <v>13</v>
      </c>
      <c r="O210" s="55">
        <f>M210</f>
        <v>15.5</v>
      </c>
      <c r="P210" s="42" t="s">
        <v>13</v>
      </c>
    </row>
    <row r="211" spans="1:16" ht="47.25">
      <c r="A211" s="29" t="s">
        <v>13</v>
      </c>
      <c r="B211" s="29" t="s">
        <v>31</v>
      </c>
      <c r="C211" s="56" t="s">
        <v>15</v>
      </c>
      <c r="D211" s="56" t="s">
        <v>15</v>
      </c>
      <c r="E211" s="56" t="s">
        <v>13</v>
      </c>
      <c r="F211" s="56" t="s">
        <v>13</v>
      </c>
      <c r="G211" s="56" t="s">
        <v>15</v>
      </c>
      <c r="H211" s="56" t="s">
        <v>15</v>
      </c>
      <c r="I211" s="56" t="s">
        <v>13</v>
      </c>
      <c r="J211" s="56" t="s">
        <v>13</v>
      </c>
      <c r="K211" s="56" t="s">
        <v>15</v>
      </c>
      <c r="L211" s="56"/>
      <c r="M211" s="56" t="s">
        <v>15</v>
      </c>
      <c r="N211" s="56" t="s">
        <v>13</v>
      </c>
      <c r="O211" s="56" t="s">
        <v>15</v>
      </c>
      <c r="P211" s="56" t="s">
        <v>13</v>
      </c>
    </row>
    <row r="214" spans="1:12" ht="15">
      <c r="A214" s="103" t="s">
        <v>114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4"/>
    </row>
    <row r="215" spans="1:12" ht="15.75">
      <c r="A215" s="112" t="s">
        <v>158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4"/>
    </row>
    <row r="216" spans="1:12" ht="15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3"/>
    </row>
    <row r="217" spans="1:11" ht="15.75">
      <c r="A217" s="64"/>
      <c r="B217" s="64"/>
      <c r="C217" s="64"/>
      <c r="D217" s="64"/>
      <c r="E217" s="64"/>
      <c r="F217" s="64"/>
      <c r="G217" s="64"/>
      <c r="H217" s="64"/>
      <c r="I217" s="64"/>
      <c r="J217" s="61" t="s">
        <v>7</v>
      </c>
      <c r="K217" s="64"/>
    </row>
    <row r="218" spans="1:11" ht="15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2" ht="21.75" customHeight="1">
      <c r="A219" s="104" t="s">
        <v>22</v>
      </c>
      <c r="B219" s="104" t="s">
        <v>32</v>
      </c>
      <c r="C219" s="104" t="s">
        <v>33</v>
      </c>
      <c r="D219" s="104" t="s">
        <v>138</v>
      </c>
      <c r="E219" s="104"/>
      <c r="F219" s="104"/>
      <c r="G219" s="104" t="s">
        <v>139</v>
      </c>
      <c r="H219" s="104"/>
      <c r="I219" s="104"/>
      <c r="J219" s="104" t="s">
        <v>140</v>
      </c>
      <c r="K219" s="104"/>
      <c r="L219" s="8"/>
    </row>
    <row r="220" spans="1:12" ht="31.5">
      <c r="A220" s="104"/>
      <c r="B220" s="104"/>
      <c r="C220" s="104"/>
      <c r="D220" s="29" t="s">
        <v>10</v>
      </c>
      <c r="E220" s="29" t="s">
        <v>11</v>
      </c>
      <c r="F220" s="29" t="s">
        <v>58</v>
      </c>
      <c r="G220" s="29" t="s">
        <v>10</v>
      </c>
      <c r="H220" s="29" t="s">
        <v>11</v>
      </c>
      <c r="I220" s="29" t="s">
        <v>50</v>
      </c>
      <c r="J220" s="29" t="s">
        <v>10</v>
      </c>
      <c r="K220" s="29" t="s">
        <v>11</v>
      </c>
      <c r="L220" s="8"/>
    </row>
    <row r="221" spans="1:12" ht="15">
      <c r="A221" s="5">
        <v>1</v>
      </c>
      <c r="B221" s="5">
        <v>2</v>
      </c>
      <c r="C221" s="5">
        <v>3</v>
      </c>
      <c r="D221" s="5">
        <v>4</v>
      </c>
      <c r="E221" s="5">
        <v>5</v>
      </c>
      <c r="F221" s="5">
        <v>6</v>
      </c>
      <c r="G221" s="5">
        <v>7</v>
      </c>
      <c r="H221" s="5">
        <v>8</v>
      </c>
      <c r="I221" s="5">
        <v>9</v>
      </c>
      <c r="J221" s="5">
        <v>10</v>
      </c>
      <c r="K221" s="5">
        <v>11</v>
      </c>
      <c r="L221" s="8"/>
    </row>
    <row r="222" spans="1:12" ht="26.25" customHeight="1">
      <c r="A222" s="29"/>
      <c r="B222" s="29"/>
      <c r="C222" s="29"/>
      <c r="D222" s="56"/>
      <c r="E222" s="56"/>
      <c r="F222" s="56"/>
      <c r="G222" s="56"/>
      <c r="H222" s="56"/>
      <c r="I222" s="56"/>
      <c r="J222" s="56"/>
      <c r="K222" s="56"/>
      <c r="L222" s="8"/>
    </row>
    <row r="223" spans="1:12" ht="26.25" customHeight="1">
      <c r="A223" s="29" t="s">
        <v>13</v>
      </c>
      <c r="B223" s="29" t="s">
        <v>17</v>
      </c>
      <c r="C223" s="57" t="s">
        <v>13</v>
      </c>
      <c r="D223" s="56">
        <f>SUM(D222:D222)</f>
        <v>0</v>
      </c>
      <c r="E223" s="56">
        <f>SUM(E222:E222)</f>
        <v>0</v>
      </c>
      <c r="F223" s="56">
        <f>SUM(F222:F222)</f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11"/>
    </row>
    <row r="225" spans="1:9" ht="15">
      <c r="A225" s="110" t="s">
        <v>159</v>
      </c>
      <c r="B225" s="110"/>
      <c r="C225" s="110"/>
      <c r="D225" s="110"/>
      <c r="E225" s="110"/>
      <c r="F225" s="110"/>
      <c r="G225" s="110"/>
      <c r="H225" s="110"/>
      <c r="I225" s="110"/>
    </row>
    <row r="226" spans="1:8" ht="15">
      <c r="A226" s="3"/>
      <c r="H226" s="3" t="s">
        <v>7</v>
      </c>
    </row>
    <row r="228" spans="1:9" ht="21.75" customHeight="1">
      <c r="A228" s="106" t="s">
        <v>53</v>
      </c>
      <c r="B228" s="106" t="s">
        <v>32</v>
      </c>
      <c r="C228" s="106" t="s">
        <v>33</v>
      </c>
      <c r="D228" s="106" t="s">
        <v>160</v>
      </c>
      <c r="E228" s="106"/>
      <c r="F228" s="106"/>
      <c r="G228" s="106" t="s">
        <v>142</v>
      </c>
      <c r="H228" s="106"/>
      <c r="I228" s="106"/>
    </row>
    <row r="229" spans="1:9" ht="33" customHeight="1">
      <c r="A229" s="106"/>
      <c r="B229" s="106"/>
      <c r="C229" s="106"/>
      <c r="D229" s="5" t="s">
        <v>10</v>
      </c>
      <c r="E229" s="5" t="s">
        <v>11</v>
      </c>
      <c r="F229" s="5" t="s">
        <v>58</v>
      </c>
      <c r="G229" s="5" t="s">
        <v>10</v>
      </c>
      <c r="H229" s="5" t="s">
        <v>11</v>
      </c>
      <c r="I229" s="5" t="s">
        <v>50</v>
      </c>
    </row>
    <row r="230" spans="1:9" ht="1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</row>
    <row r="231" spans="1:9" ht="33.75" customHeight="1">
      <c r="A231" s="5">
        <v>1</v>
      </c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 t="s">
        <v>13</v>
      </c>
      <c r="B233" s="6" t="s">
        <v>13</v>
      </c>
      <c r="C233" s="6" t="s">
        <v>13</v>
      </c>
      <c r="D233" s="6" t="s">
        <v>13</v>
      </c>
      <c r="E233" s="6" t="s">
        <v>13</v>
      </c>
      <c r="F233" s="6" t="s">
        <v>13</v>
      </c>
      <c r="G233" s="6" t="s">
        <v>13</v>
      </c>
      <c r="H233" s="6" t="s">
        <v>13</v>
      </c>
      <c r="I233" s="6" t="s">
        <v>13</v>
      </c>
    </row>
    <row r="234" spans="1:9" ht="15">
      <c r="A234" s="5" t="s">
        <v>13</v>
      </c>
      <c r="B234" s="5" t="s">
        <v>17</v>
      </c>
      <c r="C234" s="6" t="s">
        <v>13</v>
      </c>
      <c r="D234" s="6" t="s">
        <v>13</v>
      </c>
      <c r="E234" s="6" t="s">
        <v>13</v>
      </c>
      <c r="F234" s="6" t="s">
        <v>13</v>
      </c>
      <c r="G234" s="6" t="s">
        <v>13</v>
      </c>
      <c r="H234" s="6" t="s">
        <v>13</v>
      </c>
      <c r="I234" s="6" t="s">
        <v>13</v>
      </c>
    </row>
    <row r="236" spans="1:13" ht="15">
      <c r="A236" s="110" t="s">
        <v>161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1:11" ht="15">
      <c r="A237" s="3"/>
      <c r="K237" s="3" t="s">
        <v>7</v>
      </c>
    </row>
    <row r="240" spans="1:13" ht="120" customHeight="1">
      <c r="A240" s="117" t="s">
        <v>60</v>
      </c>
      <c r="B240" s="117" t="s">
        <v>59</v>
      </c>
      <c r="C240" s="106" t="s">
        <v>34</v>
      </c>
      <c r="D240" s="106" t="s">
        <v>138</v>
      </c>
      <c r="E240" s="106"/>
      <c r="F240" s="106" t="s">
        <v>162</v>
      </c>
      <c r="G240" s="106"/>
      <c r="H240" s="106" t="s">
        <v>140</v>
      </c>
      <c r="I240" s="106"/>
      <c r="J240" s="106" t="s">
        <v>130</v>
      </c>
      <c r="K240" s="106"/>
      <c r="L240" s="106" t="s">
        <v>148</v>
      </c>
      <c r="M240" s="106"/>
    </row>
    <row r="241" spans="1:13" ht="124.5" customHeight="1">
      <c r="A241" s="118"/>
      <c r="B241" s="118"/>
      <c r="C241" s="106"/>
      <c r="D241" s="5" t="s">
        <v>36</v>
      </c>
      <c r="E241" s="5" t="s">
        <v>35</v>
      </c>
      <c r="F241" s="5" t="s">
        <v>36</v>
      </c>
      <c r="G241" s="5" t="s">
        <v>35</v>
      </c>
      <c r="H241" s="5" t="s">
        <v>36</v>
      </c>
      <c r="I241" s="5" t="s">
        <v>35</v>
      </c>
      <c r="J241" s="5" t="s">
        <v>36</v>
      </c>
      <c r="K241" s="5" t="s">
        <v>35</v>
      </c>
      <c r="L241" s="5" t="s">
        <v>36</v>
      </c>
      <c r="M241" s="5" t="s">
        <v>35</v>
      </c>
    </row>
    <row r="242" spans="1:13" ht="15">
      <c r="A242" s="5">
        <v>1</v>
      </c>
      <c r="B242" s="5">
        <v>2</v>
      </c>
      <c r="C242" s="5">
        <v>3</v>
      </c>
      <c r="D242" s="5">
        <v>4</v>
      </c>
      <c r="E242" s="5">
        <v>5</v>
      </c>
      <c r="F242" s="5">
        <v>6</v>
      </c>
      <c r="G242" s="5">
        <v>7</v>
      </c>
      <c r="H242" s="5">
        <v>8</v>
      </c>
      <c r="I242" s="5">
        <v>9</v>
      </c>
      <c r="J242" s="5">
        <v>10</v>
      </c>
      <c r="K242" s="5">
        <v>11</v>
      </c>
      <c r="L242" s="5">
        <v>12</v>
      </c>
      <c r="M242" s="5">
        <v>13</v>
      </c>
    </row>
    <row r="243" spans="1:13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5" t="s">
        <v>13</v>
      </c>
      <c r="B244" s="5" t="s">
        <v>13</v>
      </c>
      <c r="C244" s="5" t="s">
        <v>13</v>
      </c>
      <c r="D244" s="5" t="s">
        <v>13</v>
      </c>
      <c r="E244" s="5" t="s">
        <v>13</v>
      </c>
      <c r="F244" s="5" t="s">
        <v>13</v>
      </c>
      <c r="G244" s="5" t="s">
        <v>13</v>
      </c>
      <c r="H244" s="5" t="s">
        <v>13</v>
      </c>
      <c r="I244" s="5" t="s">
        <v>13</v>
      </c>
      <c r="J244" s="5" t="s">
        <v>13</v>
      </c>
      <c r="K244" s="5" t="s">
        <v>13</v>
      </c>
      <c r="L244" s="5"/>
      <c r="M244" s="5" t="s">
        <v>13</v>
      </c>
    </row>
    <row r="246" ht="9.75" customHeight="1"/>
    <row r="247" spans="1:11" ht="22.5" customHeight="1">
      <c r="A247" s="119" t="s">
        <v>163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1:13" ht="64.5" customHeight="1">
      <c r="A248" s="136" t="s">
        <v>183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</row>
    <row r="249" spans="1:10" ht="15">
      <c r="A249" s="103" t="s">
        <v>164</v>
      </c>
      <c r="B249" s="103"/>
      <c r="C249" s="103"/>
      <c r="D249" s="103"/>
      <c r="E249" s="103"/>
      <c r="F249" s="103"/>
      <c r="G249" s="103"/>
      <c r="H249" s="103"/>
      <c r="I249" s="103"/>
      <c r="J249" s="103"/>
    </row>
    <row r="250" spans="1:10" ht="15">
      <c r="A250" s="103" t="s">
        <v>165</v>
      </c>
      <c r="B250" s="103"/>
      <c r="C250" s="103"/>
      <c r="D250" s="103"/>
      <c r="E250" s="103"/>
      <c r="F250" s="103"/>
      <c r="G250" s="103"/>
      <c r="H250" s="103"/>
      <c r="I250" s="103"/>
      <c r="J250" s="103"/>
    </row>
    <row r="251" ht="15">
      <c r="J251" s="3" t="s">
        <v>7</v>
      </c>
    </row>
    <row r="253" spans="1:10" ht="72.75" customHeight="1">
      <c r="A253" s="106" t="s">
        <v>37</v>
      </c>
      <c r="B253" s="106" t="s">
        <v>9</v>
      </c>
      <c r="C253" s="106" t="s">
        <v>38</v>
      </c>
      <c r="D253" s="106" t="s">
        <v>61</v>
      </c>
      <c r="E253" s="106" t="s">
        <v>166</v>
      </c>
      <c r="F253" s="106" t="s">
        <v>167</v>
      </c>
      <c r="G253" s="106" t="s">
        <v>62</v>
      </c>
      <c r="H253" s="106" t="s">
        <v>39</v>
      </c>
      <c r="I253" s="106"/>
      <c r="J253" s="106" t="s">
        <v>63</v>
      </c>
    </row>
    <row r="254" spans="1:10" ht="38.25" customHeight="1">
      <c r="A254" s="106"/>
      <c r="B254" s="106"/>
      <c r="C254" s="106"/>
      <c r="D254" s="106"/>
      <c r="E254" s="106"/>
      <c r="F254" s="106"/>
      <c r="G254" s="106"/>
      <c r="H254" s="5" t="s">
        <v>40</v>
      </c>
      <c r="I254" s="5" t="s">
        <v>41</v>
      </c>
      <c r="J254" s="106"/>
    </row>
    <row r="255" spans="1:10" ht="15">
      <c r="A255" s="5">
        <v>1</v>
      </c>
      <c r="B255" s="5">
        <v>2</v>
      </c>
      <c r="C255" s="5">
        <v>3</v>
      </c>
      <c r="D255" s="5">
        <v>4</v>
      </c>
      <c r="E255" s="5">
        <v>5</v>
      </c>
      <c r="F255" s="5">
        <v>6</v>
      </c>
      <c r="G255" s="5">
        <v>7</v>
      </c>
      <c r="H255" s="5">
        <v>8</v>
      </c>
      <c r="I255" s="5">
        <v>9</v>
      </c>
      <c r="J255" s="5">
        <v>10</v>
      </c>
    </row>
    <row r="256" spans="1:10" ht="57" customHeight="1">
      <c r="A256" s="30" t="s">
        <v>92</v>
      </c>
      <c r="B256" s="99" t="s">
        <v>179</v>
      </c>
      <c r="C256" s="5"/>
      <c r="D256" s="5"/>
      <c r="E256" s="5"/>
      <c r="F256" s="5"/>
      <c r="G256" s="5"/>
      <c r="H256" s="5"/>
      <c r="I256" s="5"/>
      <c r="J256" s="5"/>
    </row>
    <row r="257" spans="1:10" ht="18.75">
      <c r="A257" s="47">
        <v>2111</v>
      </c>
      <c r="B257" s="48" t="s">
        <v>67</v>
      </c>
      <c r="C257" s="44">
        <v>1557490</v>
      </c>
      <c r="D257" s="44">
        <v>1550204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f aca="true" t="shared" si="11" ref="J257:J266">D257</f>
        <v>1550204</v>
      </c>
    </row>
    <row r="258" spans="1:10" ht="18.75">
      <c r="A258" s="47">
        <v>2120</v>
      </c>
      <c r="B258" s="48" t="s">
        <v>68</v>
      </c>
      <c r="C258" s="44">
        <v>352179</v>
      </c>
      <c r="D258" s="44">
        <v>349595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f t="shared" si="11"/>
        <v>349595</v>
      </c>
    </row>
    <row r="259" spans="1:10" ht="31.5">
      <c r="A259" s="47">
        <v>2210</v>
      </c>
      <c r="B259" s="48" t="s">
        <v>69</v>
      </c>
      <c r="C259" s="44">
        <v>103300</v>
      </c>
      <c r="D259" s="44">
        <v>103298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f t="shared" si="11"/>
        <v>103298</v>
      </c>
    </row>
    <row r="260" spans="1:10" ht="18.75">
      <c r="A260" s="47">
        <v>2240</v>
      </c>
      <c r="B260" s="48" t="s">
        <v>70</v>
      </c>
      <c r="C260" s="44">
        <v>17500</v>
      </c>
      <c r="D260" s="44">
        <v>14124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f t="shared" si="11"/>
        <v>14124</v>
      </c>
    </row>
    <row r="261" spans="1:10" ht="18.75">
      <c r="A261" s="47">
        <v>2250</v>
      </c>
      <c r="B261" s="49" t="s">
        <v>71</v>
      </c>
      <c r="C261" s="44">
        <v>21600</v>
      </c>
      <c r="D261" s="44">
        <v>18718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f t="shared" si="11"/>
        <v>18718</v>
      </c>
    </row>
    <row r="262" spans="1:10" ht="31.5">
      <c r="A262" s="50">
        <v>2270</v>
      </c>
      <c r="B262" s="49" t="s">
        <v>72</v>
      </c>
      <c r="C262" s="82">
        <f>C263+C264+C265</f>
        <v>88575</v>
      </c>
      <c r="D262" s="82">
        <f>D263+D264+D265</f>
        <v>62207</v>
      </c>
      <c r="E262" s="44">
        <v>0</v>
      </c>
      <c r="F262" s="82">
        <v>11684</v>
      </c>
      <c r="G262" s="82">
        <v>11684</v>
      </c>
      <c r="H262" s="44">
        <v>0</v>
      </c>
      <c r="I262" s="44">
        <v>0</v>
      </c>
      <c r="J262" s="82">
        <f t="shared" si="11"/>
        <v>62207</v>
      </c>
    </row>
    <row r="263" spans="1:10" ht="18.75">
      <c r="A263" s="50">
        <v>2271</v>
      </c>
      <c r="B263" s="49" t="s">
        <v>73</v>
      </c>
      <c r="C263" s="44">
        <v>81223</v>
      </c>
      <c r="D263" s="44">
        <v>56332</v>
      </c>
      <c r="E263" s="44">
        <v>0</v>
      </c>
      <c r="F263" s="44">
        <v>11159</v>
      </c>
      <c r="G263" s="44">
        <v>11159</v>
      </c>
      <c r="H263" s="44">
        <v>0</v>
      </c>
      <c r="I263" s="44">
        <v>0</v>
      </c>
      <c r="J263" s="44">
        <f t="shared" si="11"/>
        <v>56332</v>
      </c>
    </row>
    <row r="264" spans="1:10" ht="31.5">
      <c r="A264" s="50">
        <v>2272</v>
      </c>
      <c r="B264" s="49" t="s">
        <v>74</v>
      </c>
      <c r="C264" s="44">
        <v>854</v>
      </c>
      <c r="D264" s="44">
        <v>731</v>
      </c>
      <c r="E264" s="44">
        <v>0</v>
      </c>
      <c r="F264" s="44">
        <v>20</v>
      </c>
      <c r="G264" s="44">
        <v>20</v>
      </c>
      <c r="H264" s="44">
        <v>0</v>
      </c>
      <c r="I264" s="44">
        <v>0</v>
      </c>
      <c r="J264" s="44">
        <f t="shared" si="11"/>
        <v>731</v>
      </c>
    </row>
    <row r="265" spans="1:10" ht="18.75">
      <c r="A265" s="50">
        <v>2273</v>
      </c>
      <c r="B265" s="49" t="s">
        <v>75</v>
      </c>
      <c r="C265" s="44">
        <v>6498</v>
      </c>
      <c r="D265" s="44">
        <v>5144</v>
      </c>
      <c r="E265" s="44">
        <v>0</v>
      </c>
      <c r="F265" s="44">
        <v>505</v>
      </c>
      <c r="G265" s="44">
        <v>505</v>
      </c>
      <c r="H265" s="44">
        <v>0</v>
      </c>
      <c r="I265" s="44">
        <v>0</v>
      </c>
      <c r="J265" s="44">
        <f t="shared" si="11"/>
        <v>5144</v>
      </c>
    </row>
    <row r="266" spans="1:10" ht="18.75">
      <c r="A266" s="29" t="s">
        <v>13</v>
      </c>
      <c r="B266" s="58" t="s">
        <v>17</v>
      </c>
      <c r="C266" s="82">
        <f>C262+C261+C260+C259+C258+C257</f>
        <v>2140644</v>
      </c>
      <c r="D266" s="82">
        <f>D262+D261+D260+D259+D258+D257</f>
        <v>2098146</v>
      </c>
      <c r="E266" s="44">
        <v>0</v>
      </c>
      <c r="F266" s="82">
        <f>F262</f>
        <v>11684</v>
      </c>
      <c r="G266" s="82">
        <f>G262</f>
        <v>11684</v>
      </c>
      <c r="H266" s="44">
        <v>0</v>
      </c>
      <c r="I266" s="44">
        <v>0</v>
      </c>
      <c r="J266" s="82">
        <f t="shared" si="11"/>
        <v>2098146</v>
      </c>
    </row>
    <row r="267" ht="15">
      <c r="D267" s="84"/>
    </row>
    <row r="269" spans="1:12" ht="15">
      <c r="A269" s="110" t="s">
        <v>168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2"/>
    </row>
    <row r="270" ht="15">
      <c r="K270" s="3" t="s">
        <v>7</v>
      </c>
    </row>
    <row r="272" spans="1:12" ht="15">
      <c r="A272" s="106" t="s">
        <v>37</v>
      </c>
      <c r="B272" s="106" t="s">
        <v>9</v>
      </c>
      <c r="C272" s="106" t="s">
        <v>83</v>
      </c>
      <c r="D272" s="106"/>
      <c r="E272" s="106"/>
      <c r="F272" s="106"/>
      <c r="G272" s="106"/>
      <c r="H272" s="106" t="s">
        <v>84</v>
      </c>
      <c r="I272" s="106"/>
      <c r="J272" s="106"/>
      <c r="K272" s="106"/>
      <c r="L272" s="8"/>
    </row>
    <row r="273" spans="1:12" ht="150.75" customHeight="1">
      <c r="A273" s="106"/>
      <c r="B273" s="106"/>
      <c r="C273" s="106" t="s">
        <v>174</v>
      </c>
      <c r="D273" s="106" t="s">
        <v>42</v>
      </c>
      <c r="E273" s="106" t="s">
        <v>43</v>
      </c>
      <c r="F273" s="106"/>
      <c r="G273" s="106" t="s">
        <v>64</v>
      </c>
      <c r="H273" s="106" t="s">
        <v>44</v>
      </c>
      <c r="I273" s="106" t="s">
        <v>65</v>
      </c>
      <c r="J273" s="106" t="s">
        <v>43</v>
      </c>
      <c r="K273" s="106"/>
      <c r="L273" s="8"/>
    </row>
    <row r="274" spans="1:12" ht="30">
      <c r="A274" s="106"/>
      <c r="B274" s="106"/>
      <c r="C274" s="106"/>
      <c r="D274" s="106"/>
      <c r="E274" s="5" t="s">
        <v>40</v>
      </c>
      <c r="F274" s="5" t="s">
        <v>41</v>
      </c>
      <c r="G274" s="106"/>
      <c r="H274" s="106"/>
      <c r="I274" s="106"/>
      <c r="J274" s="5" t="s">
        <v>40</v>
      </c>
      <c r="K274" s="5" t="s">
        <v>41</v>
      </c>
      <c r="L274" s="8"/>
    </row>
    <row r="275" spans="1:12" ht="15">
      <c r="A275" s="5">
        <v>1</v>
      </c>
      <c r="B275" s="5">
        <v>2</v>
      </c>
      <c r="C275" s="5">
        <v>3</v>
      </c>
      <c r="D275" s="5">
        <v>4</v>
      </c>
      <c r="E275" s="5">
        <v>5</v>
      </c>
      <c r="F275" s="5">
        <v>6</v>
      </c>
      <c r="G275" s="5">
        <v>7</v>
      </c>
      <c r="H275" s="5">
        <v>8</v>
      </c>
      <c r="I275" s="5">
        <v>9</v>
      </c>
      <c r="J275" s="5">
        <v>10</v>
      </c>
      <c r="K275" s="5">
        <v>11</v>
      </c>
      <c r="L275" s="8"/>
    </row>
    <row r="276" spans="1:12" ht="48.75" customHeight="1">
      <c r="A276" s="30" t="s">
        <v>92</v>
      </c>
      <c r="B276" s="99" t="s">
        <v>179</v>
      </c>
      <c r="C276" s="5"/>
      <c r="D276" s="5"/>
      <c r="E276" s="5"/>
      <c r="F276" s="5"/>
      <c r="G276" s="5"/>
      <c r="H276" s="5"/>
      <c r="I276" s="5"/>
      <c r="J276" s="5"/>
      <c r="K276" s="5"/>
      <c r="L276" s="8"/>
    </row>
    <row r="277" spans="1:12" ht="18.75">
      <c r="A277" s="47">
        <v>2111</v>
      </c>
      <c r="B277" s="48" t="s">
        <v>67</v>
      </c>
      <c r="C277" s="44">
        <v>1930867</v>
      </c>
      <c r="D277" s="44">
        <v>0</v>
      </c>
      <c r="E277" s="44">
        <v>0</v>
      </c>
      <c r="F277" s="44">
        <v>0</v>
      </c>
      <c r="G277" s="44">
        <f aca="true" t="shared" si="12" ref="G277:G292">C277</f>
        <v>1930867</v>
      </c>
      <c r="H277" s="44">
        <f>K59</f>
        <v>2446295</v>
      </c>
      <c r="I277" s="44">
        <v>0</v>
      </c>
      <c r="J277" s="44">
        <v>0</v>
      </c>
      <c r="K277" s="44">
        <v>0</v>
      </c>
      <c r="L277" s="8"/>
    </row>
    <row r="278" spans="1:12" ht="18.75">
      <c r="A278" s="47">
        <v>2120</v>
      </c>
      <c r="B278" s="48" t="s">
        <v>68</v>
      </c>
      <c r="C278" s="44">
        <v>424791</v>
      </c>
      <c r="D278" s="44">
        <v>0</v>
      </c>
      <c r="E278" s="44">
        <v>0</v>
      </c>
      <c r="F278" s="44">
        <v>0</v>
      </c>
      <c r="G278" s="44">
        <f t="shared" si="12"/>
        <v>424791</v>
      </c>
      <c r="H278" s="44">
        <f>K60</f>
        <v>538185</v>
      </c>
      <c r="I278" s="44">
        <v>0</v>
      </c>
      <c r="J278" s="44">
        <v>0</v>
      </c>
      <c r="K278" s="44">
        <v>0</v>
      </c>
      <c r="L278" s="8"/>
    </row>
    <row r="279" spans="1:12" ht="31.5">
      <c r="A279" s="47">
        <v>2210</v>
      </c>
      <c r="B279" s="48" t="s">
        <v>69</v>
      </c>
      <c r="C279" s="44">
        <v>101900</v>
      </c>
      <c r="D279" s="44">
        <v>0</v>
      </c>
      <c r="E279" s="44">
        <v>0</v>
      </c>
      <c r="F279" s="44">
        <v>0</v>
      </c>
      <c r="G279" s="44">
        <f t="shared" si="12"/>
        <v>101900</v>
      </c>
      <c r="H279" s="44">
        <f aca="true" t="shared" si="13" ref="H279:H285">K61</f>
        <v>49000</v>
      </c>
      <c r="I279" s="44">
        <v>0</v>
      </c>
      <c r="J279" s="44">
        <v>0</v>
      </c>
      <c r="K279" s="44">
        <v>0</v>
      </c>
      <c r="L279" s="8"/>
    </row>
    <row r="280" spans="1:12" ht="18.75">
      <c r="A280" s="47">
        <v>2240</v>
      </c>
      <c r="B280" s="48" t="s">
        <v>70</v>
      </c>
      <c r="C280" s="44">
        <v>18560</v>
      </c>
      <c r="D280" s="44">
        <v>0</v>
      </c>
      <c r="E280" s="44">
        <v>0</v>
      </c>
      <c r="F280" s="44">
        <v>0</v>
      </c>
      <c r="G280" s="44">
        <f t="shared" si="12"/>
        <v>18560</v>
      </c>
      <c r="H280" s="44">
        <f t="shared" si="13"/>
        <v>18877</v>
      </c>
      <c r="I280" s="44">
        <v>0</v>
      </c>
      <c r="J280" s="44">
        <v>0</v>
      </c>
      <c r="K280" s="44">
        <v>0</v>
      </c>
      <c r="L280" s="8"/>
    </row>
    <row r="281" spans="1:12" ht="18.75">
      <c r="A281" s="47">
        <v>2250</v>
      </c>
      <c r="B281" s="49" t="s">
        <v>71</v>
      </c>
      <c r="C281" s="44">
        <v>24920</v>
      </c>
      <c r="D281" s="44">
        <v>0</v>
      </c>
      <c r="E281" s="44">
        <v>0</v>
      </c>
      <c r="F281" s="44">
        <v>0</v>
      </c>
      <c r="G281" s="44">
        <f t="shared" si="12"/>
        <v>24920</v>
      </c>
      <c r="H281" s="44">
        <f t="shared" si="13"/>
        <v>22290</v>
      </c>
      <c r="I281" s="44">
        <v>0</v>
      </c>
      <c r="J281" s="44">
        <v>0</v>
      </c>
      <c r="K281" s="44">
        <v>0</v>
      </c>
      <c r="L281" s="8"/>
    </row>
    <row r="282" spans="1:12" ht="31.5">
      <c r="A282" s="50">
        <v>2270</v>
      </c>
      <c r="B282" s="49" t="s">
        <v>72</v>
      </c>
      <c r="C282" s="44">
        <f>C283+C284+C285</f>
        <v>66694</v>
      </c>
      <c r="D282" s="44">
        <v>11684</v>
      </c>
      <c r="E282" s="44">
        <v>11684</v>
      </c>
      <c r="F282" s="44">
        <v>0</v>
      </c>
      <c r="G282" s="44">
        <f t="shared" si="12"/>
        <v>66694</v>
      </c>
      <c r="H282" s="44">
        <f t="shared" si="13"/>
        <v>53811</v>
      </c>
      <c r="I282" s="44">
        <v>0</v>
      </c>
      <c r="J282" s="44">
        <v>0</v>
      </c>
      <c r="K282" s="44">
        <v>0</v>
      </c>
      <c r="L282" s="8"/>
    </row>
    <row r="283" spans="1:12" ht="18.75">
      <c r="A283" s="50">
        <v>2271</v>
      </c>
      <c r="B283" s="49" t="s">
        <v>73</v>
      </c>
      <c r="C283" s="44">
        <v>60120</v>
      </c>
      <c r="D283" s="44">
        <v>11159</v>
      </c>
      <c r="E283" s="44">
        <v>11159</v>
      </c>
      <c r="F283" s="44">
        <v>0</v>
      </c>
      <c r="G283" s="44">
        <f t="shared" si="12"/>
        <v>60120</v>
      </c>
      <c r="H283" s="44">
        <f t="shared" si="13"/>
        <v>46037</v>
      </c>
      <c r="I283" s="44">
        <v>0</v>
      </c>
      <c r="J283" s="44">
        <v>0</v>
      </c>
      <c r="K283" s="44">
        <v>0</v>
      </c>
      <c r="L283" s="8"/>
    </row>
    <row r="284" spans="1:12" ht="31.5">
      <c r="A284" s="50">
        <v>2272</v>
      </c>
      <c r="B284" s="49" t="s">
        <v>74</v>
      </c>
      <c r="C284" s="44">
        <v>876</v>
      </c>
      <c r="D284" s="44">
        <v>20</v>
      </c>
      <c r="E284" s="44">
        <v>20</v>
      </c>
      <c r="F284" s="44">
        <v>0</v>
      </c>
      <c r="G284" s="44">
        <f t="shared" si="12"/>
        <v>876</v>
      </c>
      <c r="H284" s="44">
        <f t="shared" si="13"/>
        <v>1058</v>
      </c>
      <c r="I284" s="44">
        <v>0</v>
      </c>
      <c r="J284" s="44">
        <v>0</v>
      </c>
      <c r="K284" s="44">
        <v>0</v>
      </c>
      <c r="L284" s="8"/>
    </row>
    <row r="285" spans="1:12" ht="18.75">
      <c r="A285" s="50">
        <v>2273</v>
      </c>
      <c r="B285" s="49" t="s">
        <v>75</v>
      </c>
      <c r="C285" s="44">
        <v>5698</v>
      </c>
      <c r="D285" s="44">
        <v>505</v>
      </c>
      <c r="E285" s="44">
        <v>505</v>
      </c>
      <c r="F285" s="44">
        <v>0</v>
      </c>
      <c r="G285" s="44">
        <f t="shared" si="12"/>
        <v>5698</v>
      </c>
      <c r="H285" s="44">
        <f t="shared" si="13"/>
        <v>6716</v>
      </c>
      <c r="I285" s="44">
        <v>0</v>
      </c>
      <c r="J285" s="44">
        <v>0</v>
      </c>
      <c r="K285" s="44">
        <v>0</v>
      </c>
      <c r="L285" s="8"/>
    </row>
    <row r="286" spans="1:12" ht="18.75">
      <c r="A286" s="50">
        <v>3000</v>
      </c>
      <c r="B286" s="49" t="s">
        <v>77</v>
      </c>
      <c r="C286" s="44">
        <v>0</v>
      </c>
      <c r="D286" s="44">
        <v>0</v>
      </c>
      <c r="E286" s="44">
        <v>0</v>
      </c>
      <c r="F286" s="44">
        <v>0</v>
      </c>
      <c r="G286" s="44">
        <f t="shared" si="12"/>
        <v>0</v>
      </c>
      <c r="H286" s="44">
        <v>0</v>
      </c>
      <c r="I286" s="44">
        <v>0</v>
      </c>
      <c r="J286" s="44">
        <v>0</v>
      </c>
      <c r="K286" s="44">
        <v>0</v>
      </c>
      <c r="L286" s="8"/>
    </row>
    <row r="287" spans="1:12" ht="18.75">
      <c r="A287" s="50">
        <v>3100</v>
      </c>
      <c r="B287" s="49" t="s">
        <v>78</v>
      </c>
      <c r="C287" s="44">
        <v>0</v>
      </c>
      <c r="D287" s="44">
        <v>0</v>
      </c>
      <c r="E287" s="44">
        <v>0</v>
      </c>
      <c r="F287" s="44">
        <v>0</v>
      </c>
      <c r="G287" s="44">
        <f t="shared" si="12"/>
        <v>0</v>
      </c>
      <c r="H287" s="44">
        <v>0</v>
      </c>
      <c r="I287" s="44">
        <v>0</v>
      </c>
      <c r="J287" s="44">
        <v>0</v>
      </c>
      <c r="K287" s="44">
        <v>0</v>
      </c>
      <c r="L287" s="8"/>
    </row>
    <row r="288" spans="1:12" ht="31.5">
      <c r="A288" s="50">
        <v>3110</v>
      </c>
      <c r="B288" s="49" t="s">
        <v>79</v>
      </c>
      <c r="C288" s="44">
        <v>0</v>
      </c>
      <c r="D288" s="44">
        <v>0</v>
      </c>
      <c r="E288" s="44">
        <v>0</v>
      </c>
      <c r="F288" s="44">
        <v>0</v>
      </c>
      <c r="G288" s="44">
        <f t="shared" si="12"/>
        <v>0</v>
      </c>
      <c r="H288" s="44">
        <v>0</v>
      </c>
      <c r="I288" s="44">
        <v>0</v>
      </c>
      <c r="J288" s="44">
        <v>0</v>
      </c>
      <c r="K288" s="44">
        <v>0</v>
      </c>
      <c r="L288" s="8"/>
    </row>
    <row r="289" spans="1:12" ht="18.75">
      <c r="A289" s="50">
        <v>3130</v>
      </c>
      <c r="B289" s="49" t="s">
        <v>80</v>
      </c>
      <c r="C289" s="44">
        <v>0</v>
      </c>
      <c r="D289" s="44">
        <v>0</v>
      </c>
      <c r="E289" s="44">
        <v>0</v>
      </c>
      <c r="F289" s="44">
        <v>0</v>
      </c>
      <c r="G289" s="44">
        <f t="shared" si="12"/>
        <v>0</v>
      </c>
      <c r="H289" s="44">
        <v>0</v>
      </c>
      <c r="I289" s="44">
        <v>0</v>
      </c>
      <c r="J289" s="44">
        <v>0</v>
      </c>
      <c r="K289" s="44">
        <v>0</v>
      </c>
      <c r="L289" s="8"/>
    </row>
    <row r="290" spans="1:12" ht="31.5">
      <c r="A290" s="50">
        <v>3131</v>
      </c>
      <c r="B290" s="49" t="s">
        <v>81</v>
      </c>
      <c r="C290" s="44">
        <v>0</v>
      </c>
      <c r="D290" s="44">
        <v>0</v>
      </c>
      <c r="E290" s="44">
        <v>0</v>
      </c>
      <c r="F290" s="44">
        <v>0</v>
      </c>
      <c r="G290" s="44">
        <f t="shared" si="12"/>
        <v>0</v>
      </c>
      <c r="H290" s="44">
        <v>0</v>
      </c>
      <c r="I290" s="44">
        <v>0</v>
      </c>
      <c r="J290" s="44">
        <v>0</v>
      </c>
      <c r="K290" s="44">
        <v>0</v>
      </c>
      <c r="L290" s="8"/>
    </row>
    <row r="291" spans="1:12" ht="18.75">
      <c r="A291" s="50">
        <v>3132</v>
      </c>
      <c r="B291" s="49" t="s">
        <v>82</v>
      </c>
      <c r="C291" s="44">
        <v>0</v>
      </c>
      <c r="D291" s="82">
        <v>0</v>
      </c>
      <c r="E291" s="44">
        <v>0</v>
      </c>
      <c r="F291" s="44">
        <v>0</v>
      </c>
      <c r="G291" s="44">
        <f t="shared" si="12"/>
        <v>0</v>
      </c>
      <c r="H291" s="44">
        <v>0</v>
      </c>
      <c r="I291" s="44">
        <v>0</v>
      </c>
      <c r="J291" s="44">
        <v>0</v>
      </c>
      <c r="K291" s="44">
        <v>0</v>
      </c>
      <c r="L291" s="8"/>
    </row>
    <row r="292" spans="1:12" ht="18.75">
      <c r="A292" s="29" t="s">
        <v>13</v>
      </c>
      <c r="B292" s="58" t="s">
        <v>17</v>
      </c>
      <c r="C292" s="82">
        <f>C282+C281+C280+C279+C278+C277</f>
        <v>2567732</v>
      </c>
      <c r="D292" s="82">
        <f>D282</f>
        <v>11684</v>
      </c>
      <c r="E292" s="82">
        <f>E282</f>
        <v>11684</v>
      </c>
      <c r="F292" s="44">
        <v>0</v>
      </c>
      <c r="G292" s="82">
        <f t="shared" si="12"/>
        <v>2567732</v>
      </c>
      <c r="H292" s="82">
        <f>H282+H281+H280+H279+H278+H277</f>
        <v>3128458</v>
      </c>
      <c r="I292" s="44">
        <v>0</v>
      </c>
      <c r="J292" s="44">
        <v>0</v>
      </c>
      <c r="K292" s="44">
        <v>0</v>
      </c>
      <c r="L292" s="8"/>
    </row>
    <row r="295" spans="1:9" ht="15">
      <c r="A295" s="110" t="s">
        <v>169</v>
      </c>
      <c r="B295" s="110"/>
      <c r="C295" s="110"/>
      <c r="D295" s="110"/>
      <c r="E295" s="110"/>
      <c r="F295" s="110"/>
      <c r="G295" s="110"/>
      <c r="H295" s="110"/>
      <c r="I295" s="110"/>
    </row>
    <row r="296" ht="15">
      <c r="I296" s="3" t="s">
        <v>7</v>
      </c>
    </row>
    <row r="298" spans="1:9" ht="90">
      <c r="A298" s="5" t="s">
        <v>37</v>
      </c>
      <c r="B298" s="5" t="s">
        <v>9</v>
      </c>
      <c r="C298" s="5" t="s">
        <v>38</v>
      </c>
      <c r="D298" s="5" t="s">
        <v>45</v>
      </c>
      <c r="E298" s="5" t="s">
        <v>131</v>
      </c>
      <c r="F298" s="5" t="s">
        <v>170</v>
      </c>
      <c r="G298" s="5" t="s">
        <v>171</v>
      </c>
      <c r="H298" s="5" t="s">
        <v>46</v>
      </c>
      <c r="I298" s="5" t="s">
        <v>47</v>
      </c>
    </row>
    <row r="299" spans="1:9" ht="15">
      <c r="A299" s="5">
        <v>1</v>
      </c>
      <c r="B299" s="5">
        <v>2</v>
      </c>
      <c r="C299" s="5">
        <v>3</v>
      </c>
      <c r="D299" s="5">
        <v>4</v>
      </c>
      <c r="E299" s="5">
        <v>5</v>
      </c>
      <c r="F299" s="5">
        <v>6</v>
      </c>
      <c r="G299" s="5">
        <v>7</v>
      </c>
      <c r="H299" s="5">
        <v>8</v>
      </c>
      <c r="I299" s="5">
        <v>9</v>
      </c>
    </row>
    <row r="300" spans="1:9" ht="48" customHeight="1">
      <c r="A300" s="30" t="s">
        <v>92</v>
      </c>
      <c r="B300" s="99" t="s">
        <v>179</v>
      </c>
      <c r="C300" s="5"/>
      <c r="D300" s="5"/>
      <c r="E300" s="5"/>
      <c r="F300" s="5"/>
      <c r="G300" s="5"/>
      <c r="H300" s="5"/>
      <c r="I300" s="5"/>
    </row>
    <row r="301" spans="1:9" ht="18.75">
      <c r="A301" s="47">
        <v>2111</v>
      </c>
      <c r="B301" s="48" t="s">
        <v>67</v>
      </c>
      <c r="C301" s="44">
        <f>C257</f>
        <v>1557490</v>
      </c>
      <c r="D301" s="44">
        <v>1550204</v>
      </c>
      <c r="E301" s="44">
        <v>0</v>
      </c>
      <c r="F301" s="44">
        <v>0</v>
      </c>
      <c r="G301" s="42">
        <v>0</v>
      </c>
      <c r="H301" s="42">
        <v>0</v>
      </c>
      <c r="I301" s="42">
        <v>0</v>
      </c>
    </row>
    <row r="302" spans="1:9" ht="18.75">
      <c r="A302" s="47">
        <v>2120</v>
      </c>
      <c r="B302" s="48" t="s">
        <v>68</v>
      </c>
      <c r="C302" s="44">
        <f>C258</f>
        <v>352179</v>
      </c>
      <c r="D302" s="44">
        <v>349595</v>
      </c>
      <c r="E302" s="44"/>
      <c r="F302" s="44"/>
      <c r="G302" s="42">
        <v>0</v>
      </c>
      <c r="H302" s="42">
        <v>0</v>
      </c>
      <c r="I302" s="42">
        <v>0</v>
      </c>
    </row>
    <row r="303" spans="1:9" ht="31.5">
      <c r="A303" s="47">
        <v>2210</v>
      </c>
      <c r="B303" s="48" t="s">
        <v>69</v>
      </c>
      <c r="C303" s="44">
        <f aca="true" t="shared" si="14" ref="C303:C309">C259</f>
        <v>103300</v>
      </c>
      <c r="D303" s="44">
        <v>103298</v>
      </c>
      <c r="E303" s="44">
        <v>24958</v>
      </c>
      <c r="F303" s="44">
        <v>32574</v>
      </c>
      <c r="G303" s="42">
        <v>0</v>
      </c>
      <c r="H303" s="42">
        <v>0</v>
      </c>
      <c r="I303" s="42">
        <v>0</v>
      </c>
    </row>
    <row r="304" spans="1:9" ht="18.75">
      <c r="A304" s="47">
        <v>2240</v>
      </c>
      <c r="B304" s="48" t="s">
        <v>70</v>
      </c>
      <c r="C304" s="44">
        <f t="shared" si="14"/>
        <v>17500</v>
      </c>
      <c r="D304" s="44">
        <v>14124</v>
      </c>
      <c r="E304" s="44">
        <v>0</v>
      </c>
      <c r="F304" s="44">
        <v>0</v>
      </c>
      <c r="G304" s="42">
        <v>0</v>
      </c>
      <c r="H304" s="42">
        <v>0</v>
      </c>
      <c r="I304" s="42">
        <v>0</v>
      </c>
    </row>
    <row r="305" spans="1:9" ht="18.75">
      <c r="A305" s="47">
        <v>2250</v>
      </c>
      <c r="B305" s="49" t="s">
        <v>71</v>
      </c>
      <c r="C305" s="44">
        <f t="shared" si="14"/>
        <v>21600</v>
      </c>
      <c r="D305" s="44">
        <v>18718</v>
      </c>
      <c r="E305" s="44">
        <v>0</v>
      </c>
      <c r="F305" s="44">
        <v>0</v>
      </c>
      <c r="G305" s="42">
        <v>0</v>
      </c>
      <c r="H305" s="42">
        <v>0</v>
      </c>
      <c r="I305" s="42">
        <v>0</v>
      </c>
    </row>
    <row r="306" spans="1:9" ht="31.5">
      <c r="A306" s="50">
        <v>2270</v>
      </c>
      <c r="B306" s="49" t="s">
        <v>72</v>
      </c>
      <c r="C306" s="82">
        <f t="shared" si="14"/>
        <v>88575</v>
      </c>
      <c r="D306" s="82">
        <f>D307+D308+D309</f>
        <v>62207</v>
      </c>
      <c r="E306" s="44">
        <v>0</v>
      </c>
      <c r="F306" s="44">
        <v>0</v>
      </c>
      <c r="G306" s="42">
        <v>0</v>
      </c>
      <c r="H306" s="42">
        <v>0</v>
      </c>
      <c r="I306" s="42">
        <v>0</v>
      </c>
    </row>
    <row r="307" spans="1:9" ht="18.75">
      <c r="A307" s="50">
        <v>2271</v>
      </c>
      <c r="B307" s="49" t="s">
        <v>73</v>
      </c>
      <c r="C307" s="44">
        <f t="shared" si="14"/>
        <v>81223</v>
      </c>
      <c r="D307" s="44">
        <v>56332</v>
      </c>
      <c r="E307" s="44">
        <v>0</v>
      </c>
      <c r="F307" s="44">
        <v>0</v>
      </c>
      <c r="G307" s="42">
        <v>0</v>
      </c>
      <c r="H307" s="42">
        <v>0</v>
      </c>
      <c r="I307" s="42">
        <v>0</v>
      </c>
    </row>
    <row r="308" spans="1:9" ht="31.5">
      <c r="A308" s="50">
        <v>2272</v>
      </c>
      <c r="B308" s="49" t="s">
        <v>74</v>
      </c>
      <c r="C308" s="44">
        <f t="shared" si="14"/>
        <v>854</v>
      </c>
      <c r="D308" s="44">
        <v>731</v>
      </c>
      <c r="E308" s="44">
        <v>0</v>
      </c>
      <c r="F308" s="44">
        <v>0</v>
      </c>
      <c r="G308" s="42">
        <v>0</v>
      </c>
      <c r="H308" s="42">
        <v>0</v>
      </c>
      <c r="I308" s="42">
        <v>0</v>
      </c>
    </row>
    <row r="309" spans="1:9" ht="18.75">
      <c r="A309" s="50">
        <v>2273</v>
      </c>
      <c r="B309" s="49" t="s">
        <v>75</v>
      </c>
      <c r="C309" s="44">
        <f t="shared" si="14"/>
        <v>6498</v>
      </c>
      <c r="D309" s="44">
        <v>5144</v>
      </c>
      <c r="E309" s="44">
        <v>0</v>
      </c>
      <c r="F309" s="44">
        <v>0</v>
      </c>
      <c r="G309" s="42">
        <v>0</v>
      </c>
      <c r="H309" s="42">
        <v>0</v>
      </c>
      <c r="I309" s="42">
        <v>0</v>
      </c>
    </row>
    <row r="310" spans="1:9" ht="18.75">
      <c r="A310" s="29" t="s">
        <v>13</v>
      </c>
      <c r="B310" s="29" t="s">
        <v>17</v>
      </c>
      <c r="C310" s="82">
        <f>C266</f>
        <v>2140644</v>
      </c>
      <c r="D310" s="82">
        <f>D266</f>
        <v>2098146</v>
      </c>
      <c r="E310" s="82">
        <f>E303</f>
        <v>24958</v>
      </c>
      <c r="F310" s="82">
        <f>F303</f>
        <v>32574</v>
      </c>
      <c r="G310" s="42">
        <v>0</v>
      </c>
      <c r="H310" s="42">
        <v>0</v>
      </c>
      <c r="I310" s="42">
        <v>0</v>
      </c>
    </row>
    <row r="313" spans="1:9" ht="15">
      <c r="A313" s="111" t="s">
        <v>172</v>
      </c>
      <c r="B313" s="111"/>
      <c r="C313" s="111"/>
      <c r="D313" s="111"/>
      <c r="E313" s="111"/>
      <c r="F313" s="111"/>
      <c r="G313" s="111"/>
      <c r="H313" s="111"/>
      <c r="I313" s="111"/>
    </row>
    <row r="314" spans="1:9" ht="45.75" customHeight="1">
      <c r="A314" s="103" t="s">
        <v>173</v>
      </c>
      <c r="B314" s="103"/>
      <c r="C314" s="103"/>
      <c r="D314" s="103"/>
      <c r="E314" s="103"/>
      <c r="F314" s="103"/>
      <c r="G314" s="103"/>
      <c r="H314" s="103"/>
      <c r="I314" s="103"/>
    </row>
    <row r="315" spans="1:9" ht="15.75">
      <c r="A315" s="15"/>
      <c r="B315" s="15"/>
      <c r="C315" s="15"/>
      <c r="D315" s="15"/>
      <c r="E315" s="15"/>
      <c r="G315" s="7"/>
      <c r="H315" s="7"/>
      <c r="I315" s="7"/>
    </row>
    <row r="316" spans="1:9" ht="15" customHeight="1">
      <c r="A316" s="16" t="s">
        <v>117</v>
      </c>
      <c r="B316" s="16"/>
      <c r="C316" s="21"/>
      <c r="D316" s="17"/>
      <c r="E316" s="16"/>
      <c r="F316" s="23" t="s">
        <v>87</v>
      </c>
      <c r="G316" s="23"/>
      <c r="H316" s="7"/>
      <c r="I316" s="7"/>
    </row>
    <row r="317" spans="1:9" s="19" customFormat="1" ht="12.75">
      <c r="A317" s="14"/>
      <c r="B317" s="14"/>
      <c r="C317" s="14" t="s">
        <v>48</v>
      </c>
      <c r="D317" s="14"/>
      <c r="E317" s="14"/>
      <c r="F317" s="14" t="s">
        <v>49</v>
      </c>
      <c r="G317" s="22"/>
      <c r="H317" s="22"/>
      <c r="I317" s="22"/>
    </row>
    <row r="318" spans="1:9" ht="15" customHeight="1">
      <c r="A318" s="18"/>
      <c r="B318" s="18"/>
      <c r="C318" s="18"/>
      <c r="D318" s="18"/>
      <c r="E318" s="18"/>
      <c r="G318" s="7"/>
      <c r="H318" s="7"/>
      <c r="I318" s="7"/>
    </row>
    <row r="319" spans="1:9" ht="15.75">
      <c r="A319" s="16" t="s">
        <v>85</v>
      </c>
      <c r="B319" s="16"/>
      <c r="C319" s="21"/>
      <c r="D319" s="17"/>
      <c r="E319" s="16"/>
      <c r="F319" s="23" t="s">
        <v>88</v>
      </c>
      <c r="G319" s="24"/>
      <c r="H319" s="11"/>
      <c r="I319" s="11"/>
    </row>
    <row r="320" spans="1:9" s="19" customFormat="1" ht="12.75">
      <c r="A320" s="14"/>
      <c r="B320" s="14"/>
      <c r="C320" s="14" t="s">
        <v>48</v>
      </c>
      <c r="D320" s="14"/>
      <c r="E320" s="14"/>
      <c r="F320" s="14" t="s">
        <v>49</v>
      </c>
      <c r="G320" s="20"/>
      <c r="H320" s="20"/>
      <c r="I320" s="20"/>
    </row>
  </sheetData>
  <sheetProtection/>
  <mergeCells count="174">
    <mergeCell ref="A248:M248"/>
    <mergeCell ref="A25:B25"/>
    <mergeCell ref="A23:P23"/>
    <mergeCell ref="D14:E14"/>
    <mergeCell ref="G14:H14"/>
    <mergeCell ref="L25:M25"/>
    <mergeCell ref="A19:P19"/>
    <mergeCell ref="A16:P16"/>
    <mergeCell ref="A17:P17"/>
    <mergeCell ref="A18:M18"/>
    <mergeCell ref="A12:H12"/>
    <mergeCell ref="M12:N12"/>
    <mergeCell ref="J9:K9"/>
    <mergeCell ref="A10:H10"/>
    <mergeCell ref="B27:B28"/>
    <mergeCell ref="A24:P24"/>
    <mergeCell ref="M14:N14"/>
    <mergeCell ref="J14:K14"/>
    <mergeCell ref="A20:M20"/>
    <mergeCell ref="A22:H22"/>
    <mergeCell ref="A7:P7"/>
    <mergeCell ref="O9:P9"/>
    <mergeCell ref="O10:P10"/>
    <mergeCell ref="O12:P12"/>
    <mergeCell ref="O11:P11"/>
    <mergeCell ref="J10:K10"/>
    <mergeCell ref="M10:N10"/>
    <mergeCell ref="M9:N9"/>
    <mergeCell ref="A9:H9"/>
    <mergeCell ref="M11:N11"/>
    <mergeCell ref="K27:N27"/>
    <mergeCell ref="A55:A56"/>
    <mergeCell ref="G27:J27"/>
    <mergeCell ref="C41:F41"/>
    <mergeCell ref="A11:H11"/>
    <mergeCell ref="J11:K11"/>
    <mergeCell ref="J13:K13"/>
    <mergeCell ref="J12:K12"/>
    <mergeCell ref="A21:P21"/>
    <mergeCell ref="A27:A28"/>
    <mergeCell ref="E253:E254"/>
    <mergeCell ref="A88:J88"/>
    <mergeCell ref="A78:N78"/>
    <mergeCell ref="C55:F55"/>
    <mergeCell ref="G55:J55"/>
    <mergeCell ref="M13:N13"/>
    <mergeCell ref="D13:E13"/>
    <mergeCell ref="G13:H13"/>
    <mergeCell ref="G41:J41"/>
    <mergeCell ref="A38:J38"/>
    <mergeCell ref="C27:F27"/>
    <mergeCell ref="A41:A42"/>
    <mergeCell ref="B41:B42"/>
    <mergeCell ref="A52:N52"/>
    <mergeCell ref="C240:C241"/>
    <mergeCell ref="B55:B56"/>
    <mergeCell ref="A81:A82"/>
    <mergeCell ref="A149:H149"/>
    <mergeCell ref="J240:K240"/>
    <mergeCell ref="K55:N55"/>
    <mergeCell ref="A247:K247"/>
    <mergeCell ref="C219:C220"/>
    <mergeCell ref="B240:B241"/>
    <mergeCell ref="D169:D170"/>
    <mergeCell ref="G228:I228"/>
    <mergeCell ref="H240:I240"/>
    <mergeCell ref="D228:F228"/>
    <mergeCell ref="J186:K186"/>
    <mergeCell ref="A269:K269"/>
    <mergeCell ref="A272:A274"/>
    <mergeCell ref="A53:N53"/>
    <mergeCell ref="C253:C254"/>
    <mergeCell ref="D240:E240"/>
    <mergeCell ref="F240:G240"/>
    <mergeCell ref="D253:D254"/>
    <mergeCell ref="J253:J254"/>
    <mergeCell ref="G253:G254"/>
    <mergeCell ref="A169:A170"/>
    <mergeCell ref="O200:P200"/>
    <mergeCell ref="P201:P202"/>
    <mergeCell ref="M201:M202"/>
    <mergeCell ref="N201:N202"/>
    <mergeCell ref="O201:O202"/>
    <mergeCell ref="M200:N200"/>
    <mergeCell ref="A253:A254"/>
    <mergeCell ref="F253:F254"/>
    <mergeCell ref="H253:I253"/>
    <mergeCell ref="J273:K273"/>
    <mergeCell ref="E273:F273"/>
    <mergeCell ref="C272:G272"/>
    <mergeCell ref="H273:H274"/>
    <mergeCell ref="C273:C274"/>
    <mergeCell ref="B272:B274"/>
    <mergeCell ref="B253:B254"/>
    <mergeCell ref="A250:J250"/>
    <mergeCell ref="A240:A241"/>
    <mergeCell ref="B219:B220"/>
    <mergeCell ref="A219:A220"/>
    <mergeCell ref="B169:B170"/>
    <mergeCell ref="G201:H201"/>
    <mergeCell ref="I201:J201"/>
    <mergeCell ref="H169:J169"/>
    <mergeCell ref="H186:I186"/>
    <mergeCell ref="A198:P198"/>
    <mergeCell ref="C91:F91"/>
    <mergeCell ref="G91:J91"/>
    <mergeCell ref="A114:J114"/>
    <mergeCell ref="K129:N129"/>
    <mergeCell ref="A138:J138"/>
    <mergeCell ref="A141:A142"/>
    <mergeCell ref="A117:A118"/>
    <mergeCell ref="B91:B92"/>
    <mergeCell ref="A91:A92"/>
    <mergeCell ref="G129:J129"/>
    <mergeCell ref="A147:M147"/>
    <mergeCell ref="G219:I219"/>
    <mergeCell ref="J219:K219"/>
    <mergeCell ref="A215:K215"/>
    <mergeCell ref="B81:B82"/>
    <mergeCell ref="C81:F81"/>
    <mergeCell ref="G81:J81"/>
    <mergeCell ref="C141:F141"/>
    <mergeCell ref="A125:N125"/>
    <mergeCell ref="A183:K183"/>
    <mergeCell ref="K81:N81"/>
    <mergeCell ref="G117:J117"/>
    <mergeCell ref="A151:A152"/>
    <mergeCell ref="A148:M148"/>
    <mergeCell ref="B141:B142"/>
    <mergeCell ref="K151:M151"/>
    <mergeCell ref="A126:N126"/>
    <mergeCell ref="B117:B118"/>
    <mergeCell ref="C117:F117"/>
    <mergeCell ref="A129:A130"/>
    <mergeCell ref="A314:I314"/>
    <mergeCell ref="D151:D152"/>
    <mergeCell ref="E151:G151"/>
    <mergeCell ref="H151:J151"/>
    <mergeCell ref="D186:E186"/>
    <mergeCell ref="F186:G186"/>
    <mergeCell ref="D219:F219"/>
    <mergeCell ref="A313:I313"/>
    <mergeCell ref="H272:K272"/>
    <mergeCell ref="A186:A187"/>
    <mergeCell ref="G273:G274"/>
    <mergeCell ref="A295:I295"/>
    <mergeCell ref="I273:I274"/>
    <mergeCell ref="K201:K202"/>
    <mergeCell ref="L240:M240"/>
    <mergeCell ref="A228:A229"/>
    <mergeCell ref="B228:B229"/>
    <mergeCell ref="A236:M236"/>
    <mergeCell ref="D273:D274"/>
    <mergeCell ref="A225:I225"/>
    <mergeCell ref="B151:B152"/>
    <mergeCell ref="C151:C152"/>
    <mergeCell ref="C228:C229"/>
    <mergeCell ref="E169:G169"/>
    <mergeCell ref="A214:K214"/>
    <mergeCell ref="K200:L200"/>
    <mergeCell ref="C201:D201"/>
    <mergeCell ref="C169:C170"/>
    <mergeCell ref="E201:F201"/>
    <mergeCell ref="B186:C186"/>
    <mergeCell ref="C129:F129"/>
    <mergeCell ref="A249:J249"/>
    <mergeCell ref="L201:L202"/>
    <mergeCell ref="G200:J200"/>
    <mergeCell ref="B129:B130"/>
    <mergeCell ref="G141:J141"/>
    <mergeCell ref="B200:B202"/>
    <mergeCell ref="C200:F200"/>
    <mergeCell ref="A165:J165"/>
    <mergeCell ref="A200:A202"/>
  </mergeCells>
  <printOptions/>
  <pageMargins left="0.7480314960629921" right="0" top="0" bottom="0" header="0" footer="0"/>
  <pageSetup fitToHeight="8" horizontalDpi="600" verticalDpi="600" orientation="landscape" paperSize="9" scale="40" r:id="rId1"/>
  <rowBreaks count="6" manualBreakCount="6">
    <brk id="37" max="255" man="1"/>
    <brk id="86" max="255" man="1"/>
    <brk id="135" max="255" man="1"/>
    <brk id="182" max="255" man="1"/>
    <brk id="235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2019-11-27T14:42:50Z</cp:lastPrinted>
  <dcterms:created xsi:type="dcterms:W3CDTF">2018-08-27T10:46:38Z</dcterms:created>
  <dcterms:modified xsi:type="dcterms:W3CDTF">2020-12-07T19:31:07Z</dcterms:modified>
  <cp:category/>
  <cp:version/>
  <cp:contentType/>
  <cp:contentStatus/>
</cp:coreProperties>
</file>