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'TDSheet'!$A$1:$R$189</definedName>
  </definedNames>
  <calcPr fullCalcOnLoad="1" refMode="R1C1"/>
</workbook>
</file>

<file path=xl/sharedStrings.xml><?xml version="1.0" encoding="utf-8"?>
<sst xmlns="http://schemas.openxmlformats.org/spreadsheetml/2006/main" count="280" uniqueCount="134">
  <si>
    <t>бюджетної програми місцевого бюджету на 2021 рік</t>
  </si>
  <si>
    <t>1.</t>
  </si>
  <si>
    <t>Виконавчий комітет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</si>
  <si>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</si>
  <si>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</si>
  <si>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</si>
  <si>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</si>
  <si>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</si>
  <si>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</si>
  <si>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</si>
  <si>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</si>
  <si>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</si>
  <si>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</si>
  <si>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</si>
  <si>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</si>
  <si>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</si>
  <si>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</si>
  <si>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</si>
  <si>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</si>
  <si>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</si>
  <si>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</si>
  <si>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</si>
  <si>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</si>
  <si>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</si>
  <si>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</si>
  <si>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Чернігові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</si>
  <si>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  У рамках Програми реалізації громадського бюджету (бюджету участі) у  місті Чернігові (розпорядник ЧМЦСС) — залучення розпорядника нижчого рівня -  центру соціальних служб для сім'ї, дітей та молоді до бюджетного процесу, виконання проектів - переможців  у рамках Програми реалізації громадського бюджету (бюджету участі) у місті Чернігові. </t>
  </si>
  <si>
    <t xml:space="preserve"> У рамках Програми підтримки учасників антитерористичної операції та членів їх сімей – мешканців м. Чернігова 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</si>
  <si>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>7.</t>
  </si>
  <si>
    <t>Мета бюджетної програми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</si>
  <si>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</si>
  <si>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</si>
  <si>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</si>
  <si>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</si>
  <si>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</si>
  <si>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</si>
  <si>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</si>
  <si>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</si>
  <si>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</si>
  <si>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</si>
  <si>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</si>
  <si>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>Придбання обладнання і предметів довгострокового користування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</si>
  <si>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</si>
  <si>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</si>
  <si>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реалізації громадського бюджету (бюджету участі) у  місті Чернігові </t>
  </si>
  <si>
    <t>Реалізація Програми реалізації громадського бюджету (бюджету участі) у  місті Чернігові (розпорядник ЧМЦСС)</t>
  </si>
  <si>
    <t xml:space="preserve">Реалізація Програми підтримки учасників антитерористичної операції та членів їх сімей – мешканців м. Чернігова </t>
  </si>
  <si>
    <t xml:space="preserve">Реалізація Програми забезпечення діяльності та виконання доручень виборців Чернігівської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</si>
  <si>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</si>
  <si>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</si>
  <si>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надання одноразової матеріальної допомоги мешканцям міста Чернігова на 2019-2023 роки</t>
  </si>
  <si>
    <t>Програма реалізації громадського бюджету (бюджету участі) у  місті Чернігова на 2021- 2025 роки</t>
  </si>
  <si>
    <t>Програма підтримки громадських організацій  міста Чернігова на 2021 рік</t>
  </si>
  <si>
    <t>Програми підтримки учасників антитерористичної операції та членів їх сімей – мешканців м. Чернігова на 2021 – 2025 роки</t>
  </si>
  <si>
    <t>Програма підтримки народжуваності у місті Чернігові на 2017-2022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</si>
  <si>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</si>
  <si>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</si>
  <si>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</si>
  <si>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</si>
  <si>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</si>
  <si>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 на придбання обладнання і предметів довгострокового користування та нематеріальних активів</t>
  </si>
  <si>
    <t>грн.</t>
  </si>
  <si>
    <t>кошторис</t>
  </si>
  <si>
    <t>продукту</t>
  </si>
  <si>
    <t>кількість придбаного обладнання і предметів довгострокового користування та нематеріальних активів</t>
  </si>
  <si>
    <t>од.</t>
  </si>
  <si>
    <t>ефективності</t>
  </si>
  <si>
    <t>середні витрати на придбання обладнання і предметів довгострокового користування та нематеріальних активів</t>
  </si>
  <si>
    <t>розрахунок</t>
  </si>
  <si>
    <t>якості</t>
  </si>
  <si>
    <t>відсоток фінансової підтримки за рахунок коштів місцевого бюджету на придбання обладнання</t>
  </si>
  <si>
    <t>відс.</t>
  </si>
  <si>
    <t>звітність</t>
  </si>
  <si>
    <t>кількість громадських огранізацій інвалідів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</si>
  <si>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</si>
  <si>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</si>
  <si>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видатки на надання соціальної допомоги малозабезпеченним громадянам міста</t>
  </si>
  <si>
    <t>кількість працівників відділу звернень громадян</t>
  </si>
  <si>
    <t>осіб</t>
  </si>
  <si>
    <t>штатний розпис</t>
  </si>
  <si>
    <t>кількість звернень, заяв від громадян, які надійшли до відділу</t>
  </si>
  <si>
    <t>журнал реєстрації</t>
  </si>
  <si>
    <t>кількість громадян, які отирмали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</si>
  <si>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</si>
  <si>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</si>
  <si>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</si>
  <si>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</si>
  <si>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</si>
  <si>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</si>
  <si>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 на реалізацію проектів переможців Бюджету участі</t>
  </si>
  <si>
    <t>кількість проектів Бюджету участі</t>
  </si>
  <si>
    <t>середні витрати на підтримку проекту Бюджету участі</t>
  </si>
  <si>
    <t>відсоток реалізації програми Бюджету участі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</si>
  <si>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</si>
  <si>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</si>
  <si>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</si>
  <si>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видатки на надання допомоги громадянам міста</t>
  </si>
  <si>
    <t>кількість громадян, які отиримали  допомогу</t>
  </si>
  <si>
    <t>Заступник міського голови- керуючий справами виконкому</t>
  </si>
  <si>
    <t>(підпис)</t>
  </si>
  <si>
    <t>М.П.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</si>
  <si>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АТО.</t>
  </si>
  <si>
    <t>(Власне ім'я ПРІЗВИЩЕ)</t>
  </si>
  <si>
    <t>Сергій ФЕСЕНКО</t>
  </si>
  <si>
    <t>Програма забезпечення діяльності та виконання доручень виборців Чернігівської міської ради  на 2021 рік</t>
  </si>
  <si>
    <t>ГО "Жіноча Волонтерська Сотня Самооборони Чернігівщини"</t>
  </si>
  <si>
    <t xml:space="preserve">Обсяг бюджетних призначень/бюджетних асигнувань  -   </t>
  </si>
  <si>
    <t xml:space="preserve">гривень та спеціального фонду - </t>
  </si>
  <si>
    <t xml:space="preserve"> гривень</t>
  </si>
  <si>
    <t xml:space="preserve">гривень,   у  тому  числі  загального  фонду  -  </t>
  </si>
  <si>
    <t>видатки на надання фінансової підтримки громадським організаціям інвалідів</t>
  </si>
  <si>
    <t>Програма сприяння виконанню повноважень депутатами Чернігівської обласної ради на 2021-2022 роки</t>
  </si>
  <si>
    <t>видатки на надання додаткової соціальної допомоги малозабезпеченним громадянам міста</t>
  </si>
  <si>
    <t>Реалізація  Програми сприяння виконанню повноважень депутатами Чернігівської обласної ради на 2021-2022 роки</t>
  </si>
  <si>
    <t>У рамках Програми сприяння виконанню повноважень депутатами Чернігівської обласної ради на на 2021-2022 роки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</si>
  <si>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</si>
  <si>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</si>
  <si>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</si>
  <si>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</si>
  <si>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ПАСПОРТ</t>
  </si>
  <si>
    <t> ПОГОДЖЕНО: </t>
  </si>
  <si>
    <t>Начальник фінансового управління Чернігівської міської ради</t>
  </si>
  <si>
    <t>Олена ЛИСЕНКО</t>
  </si>
  <si>
    <t>Дата погодження</t>
  </si>
  <si>
    <t>відсоток надання соціальної допомоги малозабезпеченним громадянам міста</t>
  </si>
  <si>
    <t>видатки надання  разової компенсації за виготовлення та встановлення надмогильного пам’ятника сім'ї загиблого або померлого учасника АТО</t>
  </si>
  <si>
    <t>кількість осіб з сім'ї загиблого або померлого учасника АТО, яким надано послугу траспортування</t>
  </si>
  <si>
    <t>середні витрати на перевезення однієї особи з сім'ї загиблого або померлого учасника АТО</t>
  </si>
  <si>
    <t>видатки на надання  послуг з транспортування сім'ї загиблого або померлого учасника АТО</t>
  </si>
  <si>
    <t>відсоток надання допомоги на траспортування осіб з сім'ї загиблого або померлого учасника АТО</t>
  </si>
  <si>
    <t>14. Розпорядження міського голови від 20.07.2021 року № 101-р "Про розподіл додаткових обсягів субвенцій з обласного бюджету Чернігівської області, перерозподіл бюджетних призначень бюджету 
Чернігівської міської територіальної громади на 2021 рік";
15. Розпорядження міського голови від 16.09.2021 року № 126-р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16.Розпорядження міського голови від 18.11.2021 року № 161-р "Про розподіл додаткового обсягу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рік".</t>
  </si>
  <si>
    <t>Розпорядження міського голови від 02.12.2021 р. № 166-р</t>
  </si>
  <si>
    <t>02.12.2021р.</t>
  </si>
  <si>
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  
4.   Закон України "Про звернення громадян" від 2.10.1996 року № 393/96-ВР
5.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24 грудня 2020 року № 3/VIІI - 29 "Про бюджет Чернігівської міської територіальної громади на 2021 рік" зі змінами і доповненнями (№ 4/VIII-9, № 5/VIII-13, № 6/VIII-15, № 7/VIІI – 15,
 № 8/VIІI – 11, № 9/VIІI – 16, № 10/VIІI – 34, № 11/VIІI – 14, № 12/VIІI – 18, № 13/VIІI – 18);
10. Рішення міської ради від 24 грудня 2020 року № 3/VIІI - 3 "Про Програму підтримки громадських організацій міста Чернігова на 2021 рік";
11. Рішення міської ради від 24 грудня 2019 року № 3/VIІI - 28 "Про Програму забезпечення діяльності та виконання доручень виборців депутатами Чернігівської міської ради на 2021 рік"
12. Рішення міської ради від 24 грудня 2019 року № 3/VIІI -4 "Про Програму  реалізації громадського бюджету (бюджету участі) у  місті Чернігова на 2021- 2025 роки";
13. Розпорядженням міського голови від 21.01.2021 року №14-р "Про перерозподіл бюджетних призначень бюджету Чернігівської міської територіальної громади на 2021 рік";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</si>
</sst>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&quot;    &quot;"/>
    <numFmt numFmtId="176" formatCode="00000000"/>
    <numFmt numFmtId="177" formatCode="#,##0.000"/>
    <numFmt numFmtId="178" formatCode="#,##0.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8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4" borderId="0" xfId="0" applyNumberFormat="1" applyFill="1" applyAlignment="1">
      <alignment horizontal="left" wrapText="1"/>
    </xf>
    <xf numFmtId="0" fontId="0" fillId="24" borderId="0" xfId="0" applyNumberForma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4" borderId="0" xfId="0" applyNumberFormat="1" applyFill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24" borderId="19" xfId="0" applyNumberFormat="1" applyFont="1" applyFill="1" applyBorder="1" applyAlignment="1">
      <alignment horizontal="right" vertic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5" fillId="0" borderId="17" xfId="0" applyNumberFormat="1" applyFont="1" applyBorder="1" applyAlignment="1">
      <alignment horizontal="right" vertical="center" wrapText="1"/>
    </xf>
    <xf numFmtId="0" fontId="0" fillId="24" borderId="17" xfId="0" applyNumberFormat="1" applyFill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0" fillId="24" borderId="21" xfId="0" applyNumberFormat="1" applyFont="1" applyFill="1" applyBorder="1" applyAlignment="1">
      <alignment horizontal="right" vertical="center" wrapText="1"/>
    </xf>
    <xf numFmtId="3" fontId="0" fillId="24" borderId="22" xfId="0" applyNumberFormat="1" applyFont="1" applyFill="1" applyBorder="1" applyAlignment="1">
      <alignment horizontal="right" vertical="center" wrapText="1"/>
    </xf>
    <xf numFmtId="3" fontId="5" fillId="24" borderId="17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Border="1" applyAlignment="1">
      <alignment horizontal="center"/>
    </xf>
    <xf numFmtId="0" fontId="0" fillId="24" borderId="11" xfId="0" applyNumberFormat="1" applyFont="1" applyFill="1" applyBorder="1" applyAlignment="1">
      <alignment horizontal="right" vertical="center" wrapText="1"/>
    </xf>
    <xf numFmtId="0" fontId="5" fillId="24" borderId="0" xfId="0" applyNumberFormat="1" applyFont="1" applyFill="1" applyAlignment="1">
      <alignment horizontal="right" vertical="center" wrapText="1"/>
    </xf>
    <xf numFmtId="0" fontId="5" fillId="0" borderId="24" xfId="0" applyNumberFormat="1" applyFont="1" applyBorder="1" applyAlignment="1">
      <alignment horizontal="center"/>
    </xf>
    <xf numFmtId="0" fontId="0" fillId="24" borderId="0" xfId="0" applyNumberFormat="1" applyFill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3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75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172" fontId="5" fillId="0" borderId="0" xfId="0" applyNumberFormat="1" applyFont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8" fillId="0" borderId="12" xfId="0" applyNumberFormat="1" applyFont="1" applyFill="1" applyBorder="1" applyAlignment="1">
      <alignment horizontal="left" wrapText="1"/>
    </xf>
    <xf numFmtId="0" fontId="1" fillId="0" borderId="33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1" fontId="0" fillId="24" borderId="11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24" borderId="13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/>
    </xf>
    <xf numFmtId="0" fontId="0" fillId="24" borderId="11" xfId="0" applyNumberFormat="1" applyFill="1" applyBorder="1" applyAlignment="1">
      <alignment horizontal="left" wrapText="1"/>
    </xf>
    <xf numFmtId="0" fontId="5" fillId="24" borderId="17" xfId="0" applyNumberFormat="1" applyFont="1" applyFill="1" applyBorder="1" applyAlignment="1">
      <alignment horizontal="right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0" fillId="24" borderId="0" xfId="0" applyNumberFormat="1" applyFill="1" applyAlignment="1">
      <alignment horizontal="left" wrapText="1"/>
    </xf>
    <xf numFmtId="0" fontId="0" fillId="0" borderId="36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0"/>
  <sheetViews>
    <sheetView tabSelected="1" view="pageBreakPreview" zoomScaleSheetLayoutView="100" zoomScalePageLayoutView="0" workbookViewId="0" topLeftCell="A1">
      <selection activeCell="N8" sqref="N8:S8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1.83203125" style="1" customWidth="1"/>
    <col min="19" max="25" width="10.66015625" style="0" hidden="1" customWidth="1"/>
    <col min="26" max="26" width="4.66015625" style="0" customWidth="1"/>
  </cols>
  <sheetData>
    <row r="1" spans="14:17" s="1" customFormat="1" ht="11.25" customHeight="1">
      <c r="N1" s="121" t="s">
        <v>115</v>
      </c>
      <c r="O1" s="121"/>
      <c r="P1" s="121"/>
      <c r="Q1" s="121"/>
    </row>
    <row r="2" spans="14:17" s="1" customFormat="1" ht="12.75" customHeight="1">
      <c r="N2" s="121" t="s">
        <v>116</v>
      </c>
      <c r="O2" s="121"/>
      <c r="P2" s="121"/>
      <c r="Q2" s="121"/>
    </row>
    <row r="3" spans="14:17" s="1" customFormat="1" ht="18" customHeight="1">
      <c r="N3" s="122" t="s">
        <v>117</v>
      </c>
      <c r="O3" s="122"/>
      <c r="P3" s="122"/>
      <c r="Q3" s="122"/>
    </row>
    <row r="4" s="1" customFormat="1" ht="12.75" customHeight="1"/>
    <row r="5" spans="13:18" s="1" customFormat="1" ht="12.75" customHeight="1">
      <c r="M5" s="17"/>
      <c r="N5" s="17" t="s">
        <v>118</v>
      </c>
      <c r="O5" s="17"/>
      <c r="P5" s="17"/>
      <c r="Q5" s="17"/>
      <c r="R5" s="17"/>
    </row>
    <row r="6" spans="13:18" s="1" customFormat="1" ht="12.75" customHeight="1">
      <c r="M6" s="16"/>
      <c r="N6" s="124" t="s">
        <v>2</v>
      </c>
      <c r="O6" s="124"/>
      <c r="P6" s="124"/>
      <c r="Q6" s="124"/>
      <c r="R6" s="124"/>
    </row>
    <row r="7" spans="13:18" s="1" customFormat="1" ht="12.75" customHeight="1">
      <c r="M7" s="16"/>
      <c r="N7" s="125" t="s">
        <v>4</v>
      </c>
      <c r="O7" s="125"/>
      <c r="P7" s="125"/>
      <c r="Q7" s="125"/>
      <c r="R7" s="125"/>
    </row>
    <row r="8" spans="14:19" ht="12" customHeight="1">
      <c r="N8" s="140" t="s">
        <v>131</v>
      </c>
      <c r="O8" s="140"/>
      <c r="P8" s="140"/>
      <c r="Q8" s="140"/>
      <c r="R8" s="140"/>
      <c r="S8" s="140"/>
    </row>
    <row r="9" spans="1:18" ht="11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 customHeight="1">
      <c r="A10" s="123" t="s">
        <v>119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26"/>
    </row>
    <row r="11" spans="1:18" ht="15.75" customHeight="1">
      <c r="A11" s="126" t="s"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/>
    </row>
    <row r="13" spans="1:18" ht="11.25" customHeight="1">
      <c r="A13" s="2" t="s">
        <v>1</v>
      </c>
      <c r="B13" s="118">
        <v>200000</v>
      </c>
      <c r="C13" s="118"/>
      <c r="D13"/>
      <c r="E13" s="119" t="s">
        <v>2</v>
      </c>
      <c r="F13" s="119"/>
      <c r="G13" s="119"/>
      <c r="H13" s="119"/>
      <c r="I13" s="119"/>
      <c r="J13" s="119"/>
      <c r="K13" s="119"/>
      <c r="L13" s="119"/>
      <c r="M13" s="119"/>
      <c r="N13"/>
      <c r="O13"/>
      <c r="P13" s="120">
        <v>4062015</v>
      </c>
      <c r="Q13" s="120"/>
      <c r="R13"/>
    </row>
    <row r="14" spans="1:18" ht="55.5" customHeight="1">
      <c r="A14"/>
      <c r="B14" s="111" t="s">
        <v>3</v>
      </c>
      <c r="C14" s="111"/>
      <c r="D14"/>
      <c r="E14" s="47" t="s">
        <v>4</v>
      </c>
      <c r="F14" s="47"/>
      <c r="G14" s="47"/>
      <c r="H14" s="47"/>
      <c r="I14" s="47"/>
      <c r="J14" s="47"/>
      <c r="K14" s="47"/>
      <c r="L14" s="47"/>
      <c r="M14" s="47"/>
      <c r="N14"/>
      <c r="O14"/>
      <c r="P14" s="47" t="s">
        <v>5</v>
      </c>
      <c r="Q14" s="47"/>
      <c r="R14"/>
    </row>
    <row r="15" ht="8.25" customHeight="1"/>
    <row r="16" spans="1:18" ht="11.25" customHeight="1">
      <c r="A16" s="2" t="s">
        <v>6</v>
      </c>
      <c r="B16" s="118">
        <v>210000</v>
      </c>
      <c r="C16" s="118"/>
      <c r="D16"/>
      <c r="E16" s="119" t="s">
        <v>2</v>
      </c>
      <c r="F16" s="119"/>
      <c r="G16" s="119"/>
      <c r="H16" s="119"/>
      <c r="I16" s="119"/>
      <c r="J16" s="119"/>
      <c r="K16" s="119"/>
      <c r="L16" s="119"/>
      <c r="M16" s="119"/>
      <c r="N16"/>
      <c r="O16"/>
      <c r="P16" s="120">
        <v>4062015</v>
      </c>
      <c r="Q16" s="120"/>
      <c r="R16"/>
    </row>
    <row r="17" spans="1:18" ht="56.25" customHeight="1">
      <c r="A17"/>
      <c r="B17" s="111" t="s">
        <v>3</v>
      </c>
      <c r="C17" s="111"/>
      <c r="D17"/>
      <c r="E17" s="47" t="s">
        <v>7</v>
      </c>
      <c r="F17" s="47"/>
      <c r="G17" s="47"/>
      <c r="H17" s="47"/>
      <c r="I17" s="47"/>
      <c r="J17" s="47"/>
      <c r="K17" s="47"/>
      <c r="L17" s="47"/>
      <c r="M17" s="47"/>
      <c r="N17"/>
      <c r="O17"/>
      <c r="P17" s="47" t="s">
        <v>5</v>
      </c>
      <c r="Q17" s="47"/>
      <c r="R17"/>
    </row>
    <row r="18" ht="8.25" customHeight="1"/>
    <row r="19" spans="1:18" ht="21.75" customHeight="1">
      <c r="A19" s="2" t="s">
        <v>8</v>
      </c>
      <c r="B19" s="114">
        <v>213242</v>
      </c>
      <c r="C19" s="114"/>
      <c r="D19"/>
      <c r="E19" s="115">
        <v>3242</v>
      </c>
      <c r="F19" s="115"/>
      <c r="G19"/>
      <c r="H19" s="116">
        <v>1090</v>
      </c>
      <c r="I19" s="116"/>
      <c r="J19"/>
      <c r="K19" s="117" t="s">
        <v>9</v>
      </c>
      <c r="L19" s="117"/>
      <c r="M19" s="117"/>
      <c r="N19" s="117"/>
      <c r="O19"/>
      <c r="P19" s="115">
        <v>25559000000</v>
      </c>
      <c r="Q19" s="115"/>
      <c r="R19"/>
    </row>
    <row r="20" spans="1:18" ht="60" customHeight="1">
      <c r="A20"/>
      <c r="B20" s="111" t="s">
        <v>3</v>
      </c>
      <c r="C20" s="111"/>
      <c r="D20"/>
      <c r="E20" s="112" t="s">
        <v>10</v>
      </c>
      <c r="F20" s="112"/>
      <c r="G20"/>
      <c r="H20" s="112" t="s">
        <v>11</v>
      </c>
      <c r="I20" s="112"/>
      <c r="J20"/>
      <c r="K20" s="112" t="s">
        <v>12</v>
      </c>
      <c r="L20" s="112"/>
      <c r="M20" s="112"/>
      <c r="N20" s="112"/>
      <c r="O20"/>
      <c r="P20" s="47" t="s">
        <v>13</v>
      </c>
      <c r="Q20" s="47"/>
      <c r="R20"/>
    </row>
    <row r="21" ht="8.25" customHeight="1"/>
    <row r="22" spans="1:18" ht="11.25" customHeight="1">
      <c r="A22" s="2" t="s">
        <v>14</v>
      </c>
      <c r="B22" s="113" t="s">
        <v>106</v>
      </c>
      <c r="C22" s="113"/>
      <c r="D22" s="113"/>
      <c r="E22" s="113"/>
      <c r="F22" s="113"/>
      <c r="G22" s="22">
        <f>N63</f>
        <v>24870051</v>
      </c>
      <c r="H22" s="99" t="s">
        <v>109</v>
      </c>
      <c r="I22" s="99"/>
      <c r="J22" s="99"/>
      <c r="K22" s="99"/>
      <c r="L22" s="22">
        <f>J63</f>
        <v>24853051</v>
      </c>
      <c r="M22" s="113" t="s">
        <v>107</v>
      </c>
      <c r="N22" s="113"/>
      <c r="O22" s="113"/>
      <c r="P22" s="22">
        <f>L63</f>
        <v>17000</v>
      </c>
      <c r="Q22" s="21" t="s">
        <v>108</v>
      </c>
      <c r="R22"/>
    </row>
    <row r="23" ht="9.75" customHeight="1"/>
    <row r="24" spans="1:18" ht="11.25" customHeight="1">
      <c r="A24" s="3" t="s">
        <v>15</v>
      </c>
      <c r="B24" s="109" t="s">
        <v>16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/>
    </row>
    <row r="25" ht="7.5" customHeight="1"/>
    <row r="26" spans="1:18" ht="180" customHeight="1">
      <c r="A26"/>
      <c r="B26" s="110" t="s">
        <v>133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36"/>
    </row>
    <row r="27" spans="1:18" ht="68.25" customHeight="1">
      <c r="A27"/>
      <c r="B27" s="45" t="s">
        <v>130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8.25" customHeight="1">
      <c r="A2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1.25" customHeight="1">
      <c r="A29" s="2" t="s">
        <v>17</v>
      </c>
      <c r="B29" s="99" t="s">
        <v>18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/>
    </row>
    <row r="30" s="1" customFormat="1" ht="17.25" customHeight="1" thickBot="1"/>
    <row r="31" spans="1:18" ht="16.5" customHeight="1" thickBot="1">
      <c r="A31" s="128" t="s">
        <v>19</v>
      </c>
      <c r="B31" s="128"/>
      <c r="C31" s="129" t="s">
        <v>20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/>
    </row>
    <row r="32" spans="1:17" s="5" customFormat="1" ht="45.75" customHeight="1">
      <c r="A32" s="127">
        <v>1</v>
      </c>
      <c r="B32" s="127"/>
      <c r="C32" s="130" t="s">
        <v>21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5" customFormat="1" ht="56.25" customHeight="1">
      <c r="A33" s="127">
        <v>2</v>
      </c>
      <c r="B33" s="127"/>
      <c r="C33" s="130" t="s">
        <v>22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5" customFormat="1" ht="32.25" customHeight="1">
      <c r="A34" s="127">
        <v>7</v>
      </c>
      <c r="B34" s="127"/>
      <c r="C34" s="130" t="s">
        <v>23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5" customFormat="1" ht="32.25" customHeight="1">
      <c r="A35" s="127">
        <v>3</v>
      </c>
      <c r="B35" s="127"/>
      <c r="C35" s="130" t="s">
        <v>24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5" customFormat="1" ht="33.75" customHeight="1">
      <c r="A36" s="127">
        <v>4</v>
      </c>
      <c r="B36" s="127"/>
      <c r="C36" s="130" t="s">
        <v>25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5" customFormat="1" ht="25.5" customHeight="1">
      <c r="A37" s="127">
        <v>5</v>
      </c>
      <c r="B37" s="127"/>
      <c r="C37" s="130" t="s">
        <v>26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5" customFormat="1" ht="34.5" customHeight="1">
      <c r="A38" s="127">
        <v>6</v>
      </c>
      <c r="B38" s="127"/>
      <c r="C38" s="130" t="s">
        <v>27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5" customFormat="1" ht="32.25" customHeight="1">
      <c r="A39" s="127">
        <v>7</v>
      </c>
      <c r="B39" s="127"/>
      <c r="C39" s="132" t="s">
        <v>114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="6" customFormat="1" ht="14.25" customHeight="1"/>
    <row r="41" spans="1:17" s="6" customFormat="1" ht="11.25" customHeight="1">
      <c r="A41" s="7" t="s">
        <v>28</v>
      </c>
      <c r="B41" s="131" t="s">
        <v>29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s="6" customFormat="1" ht="32.25" customHeight="1">
      <c r="A42" s="5"/>
      <c r="B42" s="137" t="s">
        <v>101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8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2" t="s">
        <v>30</v>
      </c>
      <c r="B44" s="99" t="s">
        <v>31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/>
    </row>
    <row r="45" s="1" customFormat="1" ht="17.25" customHeight="1" thickBot="1"/>
    <row r="46" spans="1:18" ht="11.25" customHeight="1" thickBot="1">
      <c r="A46" s="128" t="s">
        <v>19</v>
      </c>
      <c r="B46" s="128"/>
      <c r="C46" s="129" t="s">
        <v>32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/>
    </row>
    <row r="47" spans="1:17" s="5" customFormat="1" ht="32.25" customHeight="1">
      <c r="A47" s="127">
        <v>1</v>
      </c>
      <c r="B47" s="127"/>
      <c r="C47" s="130" t="s">
        <v>33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8" ht="7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2" t="s">
        <v>34</v>
      </c>
      <c r="B49" s="99" t="s">
        <v>35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/>
      <c r="O49" s="2" t="s">
        <v>36</v>
      </c>
      <c r="P49"/>
      <c r="Q49"/>
      <c r="R49"/>
    </row>
    <row r="50" spans="1:18" ht="12.7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9.75" customHeight="1">
      <c r="A51" s="100" t="s">
        <v>19</v>
      </c>
      <c r="B51" s="100"/>
      <c r="C51" s="103" t="s">
        <v>35</v>
      </c>
      <c r="D51" s="103"/>
      <c r="E51" s="103"/>
      <c r="F51" s="103"/>
      <c r="G51" s="103"/>
      <c r="H51" s="103"/>
      <c r="I51" s="103"/>
      <c r="J51" s="103" t="s">
        <v>37</v>
      </c>
      <c r="K51" s="103"/>
      <c r="L51" s="106" t="s">
        <v>38</v>
      </c>
      <c r="M51" s="106"/>
      <c r="N51" s="134" t="s">
        <v>39</v>
      </c>
      <c r="O51" s="134"/>
      <c r="P51"/>
      <c r="Q51"/>
      <c r="R51"/>
    </row>
    <row r="52" spans="1:18" ht="0.75" customHeight="1" thickBot="1">
      <c r="A52" s="101"/>
      <c r="B52" s="102"/>
      <c r="C52" s="104"/>
      <c r="D52" s="105"/>
      <c r="E52" s="105"/>
      <c r="F52" s="105"/>
      <c r="G52" s="105"/>
      <c r="H52" s="105"/>
      <c r="I52" s="105"/>
      <c r="J52" s="104"/>
      <c r="K52" s="105"/>
      <c r="L52" s="107"/>
      <c r="M52" s="108"/>
      <c r="N52" s="135"/>
      <c r="O52" s="136"/>
      <c r="P52"/>
      <c r="Q52"/>
      <c r="R52"/>
    </row>
    <row r="53" spans="1:18" ht="9.75" customHeight="1" thickBot="1">
      <c r="A53" s="38">
        <v>1</v>
      </c>
      <c r="B53" s="38"/>
      <c r="C53" s="67">
        <v>2</v>
      </c>
      <c r="D53" s="67"/>
      <c r="E53" s="67"/>
      <c r="F53" s="67"/>
      <c r="G53" s="67"/>
      <c r="H53" s="67"/>
      <c r="I53" s="67"/>
      <c r="J53" s="87">
        <v>3</v>
      </c>
      <c r="K53" s="87"/>
      <c r="L53" s="87">
        <v>4</v>
      </c>
      <c r="M53" s="87"/>
      <c r="N53" s="37">
        <v>6</v>
      </c>
      <c r="O53" s="37"/>
      <c r="P53"/>
      <c r="Q53"/>
      <c r="R53"/>
    </row>
    <row r="54" spans="1:18" ht="11.25" customHeight="1">
      <c r="A54" s="96">
        <v>1</v>
      </c>
      <c r="B54" s="96"/>
      <c r="C54" s="98" t="s">
        <v>40</v>
      </c>
      <c r="D54" s="98"/>
      <c r="E54" s="98"/>
      <c r="F54" s="98"/>
      <c r="G54" s="98"/>
      <c r="H54" s="98"/>
      <c r="I54" s="98"/>
      <c r="J54" s="78">
        <f>3701623-40500</f>
        <v>3661123</v>
      </c>
      <c r="K54" s="78"/>
      <c r="L54" s="92"/>
      <c r="M54" s="92"/>
      <c r="N54" s="78">
        <f>J54+L54</f>
        <v>3661123</v>
      </c>
      <c r="O54" s="78"/>
      <c r="P54" s="95"/>
      <c r="Q54" s="95"/>
      <c r="R54"/>
    </row>
    <row r="55" spans="1:18" ht="11.25" customHeight="1">
      <c r="A55" s="96">
        <v>2</v>
      </c>
      <c r="B55" s="96"/>
      <c r="C55" s="98" t="s">
        <v>41</v>
      </c>
      <c r="D55" s="98"/>
      <c r="E55" s="98"/>
      <c r="F55" s="98"/>
      <c r="G55" s="98"/>
      <c r="H55" s="98"/>
      <c r="I55" s="98"/>
      <c r="J55" s="92"/>
      <c r="K55" s="92"/>
      <c r="L55" s="78">
        <v>17000</v>
      </c>
      <c r="M55" s="78"/>
      <c r="N55" s="78">
        <f aca="true" t="shared" si="0" ref="N55:N61">J55+L55</f>
        <v>17000</v>
      </c>
      <c r="O55" s="78"/>
      <c r="P55" s="95"/>
      <c r="Q55" s="95"/>
      <c r="R55"/>
    </row>
    <row r="56" spans="1:18" ht="11.25" customHeight="1">
      <c r="A56" s="96">
        <v>3</v>
      </c>
      <c r="B56" s="96"/>
      <c r="C56" s="98" t="s">
        <v>42</v>
      </c>
      <c r="D56" s="98"/>
      <c r="E56" s="98"/>
      <c r="F56" s="98"/>
      <c r="G56" s="98"/>
      <c r="H56" s="98"/>
      <c r="I56" s="98"/>
      <c r="J56" s="78">
        <f>3000000-500000</f>
        <v>2500000</v>
      </c>
      <c r="K56" s="78"/>
      <c r="L56" s="92"/>
      <c r="M56" s="92"/>
      <c r="N56" s="78">
        <f t="shared" si="0"/>
        <v>2500000</v>
      </c>
      <c r="O56" s="78"/>
      <c r="P56" s="95"/>
      <c r="Q56" s="95"/>
      <c r="R56"/>
    </row>
    <row r="57" spans="1:18" ht="11.25" customHeight="1">
      <c r="A57" s="96">
        <v>4</v>
      </c>
      <c r="B57" s="96"/>
      <c r="C57" s="98" t="s">
        <v>43</v>
      </c>
      <c r="D57" s="98"/>
      <c r="E57" s="98"/>
      <c r="F57" s="98"/>
      <c r="G57" s="98"/>
      <c r="H57" s="98"/>
      <c r="I57" s="98"/>
      <c r="J57" s="51">
        <f>20000000-900000-2387400-2000000</f>
        <v>14712600</v>
      </c>
      <c r="K57" s="51"/>
      <c r="L57" s="92"/>
      <c r="M57" s="92"/>
      <c r="N57" s="78">
        <f t="shared" si="0"/>
        <v>14712600</v>
      </c>
      <c r="O57" s="78"/>
      <c r="P57" s="95"/>
      <c r="Q57" s="95"/>
      <c r="R57"/>
    </row>
    <row r="58" spans="1:18" ht="11.25" customHeight="1">
      <c r="A58" s="96">
        <v>5</v>
      </c>
      <c r="B58" s="96"/>
      <c r="C58" s="98" t="s">
        <v>44</v>
      </c>
      <c r="D58" s="98"/>
      <c r="E58" s="98"/>
      <c r="F58" s="98"/>
      <c r="G58" s="98"/>
      <c r="H58" s="98"/>
      <c r="I58" s="98"/>
      <c r="J58" s="78">
        <v>2495140</v>
      </c>
      <c r="K58" s="78"/>
      <c r="L58" s="92"/>
      <c r="M58" s="92"/>
      <c r="N58" s="78">
        <f t="shared" si="0"/>
        <v>2495140</v>
      </c>
      <c r="O58" s="78"/>
      <c r="P58" s="95"/>
      <c r="Q58" s="95"/>
      <c r="R58"/>
    </row>
    <row r="59" spans="1:18" ht="21.75" customHeight="1">
      <c r="A59" s="96">
        <v>6</v>
      </c>
      <c r="B59" s="96"/>
      <c r="C59" s="98" t="s">
        <v>45</v>
      </c>
      <c r="D59" s="98"/>
      <c r="E59" s="98"/>
      <c r="F59" s="98"/>
      <c r="G59" s="98"/>
      <c r="H59" s="98"/>
      <c r="I59" s="98"/>
      <c r="J59" s="78">
        <v>300000</v>
      </c>
      <c r="K59" s="78"/>
      <c r="L59" s="92"/>
      <c r="M59" s="92"/>
      <c r="N59" s="78">
        <f t="shared" si="0"/>
        <v>300000</v>
      </c>
      <c r="O59" s="78"/>
      <c r="P59" s="95"/>
      <c r="Q59" s="95"/>
      <c r="R59"/>
    </row>
    <row r="60" spans="1:18" ht="21.75" customHeight="1">
      <c r="A60" s="96">
        <v>7</v>
      </c>
      <c r="B60" s="96"/>
      <c r="C60" s="98" t="s">
        <v>46</v>
      </c>
      <c r="D60" s="98"/>
      <c r="E60" s="98"/>
      <c r="F60" s="98"/>
      <c r="G60" s="98"/>
      <c r="H60" s="98"/>
      <c r="I60" s="98"/>
      <c r="J60" s="78">
        <f>150000-1000-10912-100000</f>
        <v>38088</v>
      </c>
      <c r="K60" s="78"/>
      <c r="L60" s="92"/>
      <c r="M60" s="92"/>
      <c r="N60" s="78">
        <f t="shared" si="0"/>
        <v>38088</v>
      </c>
      <c r="O60" s="78"/>
      <c r="P60" s="95"/>
      <c r="Q60" s="95"/>
      <c r="R60"/>
    </row>
    <row r="61" spans="1:18" ht="21.75" customHeight="1">
      <c r="A61" s="96">
        <v>8</v>
      </c>
      <c r="B61" s="96"/>
      <c r="C61" s="97" t="s">
        <v>47</v>
      </c>
      <c r="D61" s="98"/>
      <c r="E61" s="98"/>
      <c r="F61" s="98"/>
      <c r="G61" s="98"/>
      <c r="H61" s="98"/>
      <c r="I61" s="98"/>
      <c r="J61" s="78">
        <v>1000000</v>
      </c>
      <c r="K61" s="78"/>
      <c r="L61" s="92"/>
      <c r="M61" s="92"/>
      <c r="N61" s="78">
        <f t="shared" si="0"/>
        <v>1000000</v>
      </c>
      <c r="O61" s="78"/>
      <c r="P61" s="95"/>
      <c r="Q61" s="95"/>
      <c r="R61"/>
    </row>
    <row r="62" spans="1:18" ht="21.75" customHeight="1">
      <c r="A62" s="96">
        <v>9</v>
      </c>
      <c r="B62" s="96"/>
      <c r="C62" s="97" t="s">
        <v>113</v>
      </c>
      <c r="D62" s="138"/>
      <c r="E62" s="138"/>
      <c r="F62" s="138"/>
      <c r="G62" s="138"/>
      <c r="H62" s="138"/>
      <c r="I62" s="139"/>
      <c r="J62" s="77">
        <f>89000+18100+39000</f>
        <v>146100</v>
      </c>
      <c r="K62" s="79"/>
      <c r="L62" s="92"/>
      <c r="M62" s="92"/>
      <c r="N62" s="78">
        <f>J62+L62</f>
        <v>146100</v>
      </c>
      <c r="O62" s="78"/>
      <c r="P62" s="27"/>
      <c r="Q62" s="27"/>
      <c r="R62"/>
    </row>
    <row r="63" spans="1:17" s="6" customFormat="1" ht="11.25" customHeight="1">
      <c r="A63" s="133" t="s">
        <v>39</v>
      </c>
      <c r="B63" s="133"/>
      <c r="C63" s="133"/>
      <c r="D63" s="133"/>
      <c r="E63" s="133"/>
      <c r="F63" s="133"/>
      <c r="G63" s="133"/>
      <c r="H63" s="133"/>
      <c r="I63" s="133"/>
      <c r="J63" s="90">
        <f>SUM(J54:J62)</f>
        <v>24853051</v>
      </c>
      <c r="K63" s="90"/>
      <c r="L63" s="90">
        <v>17000</v>
      </c>
      <c r="M63" s="90"/>
      <c r="N63" s="80">
        <f>SUM(N54:N62)</f>
        <v>24870051</v>
      </c>
      <c r="O63" s="80"/>
      <c r="P63" s="93"/>
      <c r="Q63" s="93"/>
    </row>
    <row r="64" spans="1:18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1.25" customHeight="1">
      <c r="A65" s="70" t="s">
        <v>48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/>
      <c r="R65" s="2" t="s">
        <v>36</v>
      </c>
    </row>
    <row r="66" spans="1:18" ht="12.7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9" customFormat="1" ht="11.25" customHeight="1" thickBot="1">
      <c r="A67" s="94" t="s">
        <v>19</v>
      </c>
      <c r="B67" s="94"/>
      <c r="C67" s="86" t="s">
        <v>49</v>
      </c>
      <c r="D67" s="86"/>
      <c r="E67" s="86"/>
      <c r="F67" s="86"/>
      <c r="G67" s="86"/>
      <c r="H67" s="86"/>
      <c r="I67" s="86"/>
      <c r="J67" s="86"/>
      <c r="K67" s="86"/>
      <c r="L67" s="86"/>
      <c r="M67" s="86" t="s">
        <v>37</v>
      </c>
      <c r="N67" s="86"/>
      <c r="O67" s="86" t="s">
        <v>38</v>
      </c>
      <c r="P67" s="86"/>
      <c r="Q67" s="91" t="s">
        <v>39</v>
      </c>
      <c r="R67" s="91"/>
    </row>
    <row r="68" spans="1:18" s="9" customFormat="1" ht="11.25" customHeight="1" thickBot="1">
      <c r="A68" s="38">
        <v>1</v>
      </c>
      <c r="B68" s="38"/>
      <c r="C68" s="87">
        <v>2</v>
      </c>
      <c r="D68" s="87"/>
      <c r="E68" s="87"/>
      <c r="F68" s="87"/>
      <c r="G68" s="87"/>
      <c r="H68" s="87"/>
      <c r="I68" s="87"/>
      <c r="J68" s="87"/>
      <c r="K68" s="87"/>
      <c r="L68" s="87"/>
      <c r="M68" s="87">
        <v>3</v>
      </c>
      <c r="N68" s="87"/>
      <c r="O68" s="87">
        <v>4</v>
      </c>
      <c r="P68" s="87"/>
      <c r="Q68" s="37">
        <v>5</v>
      </c>
      <c r="R68" s="37"/>
    </row>
    <row r="69" spans="1:18" s="6" customFormat="1" ht="11.25" customHeight="1">
      <c r="A69" s="68">
        <v>1</v>
      </c>
      <c r="B69" s="68"/>
      <c r="C69" s="69" t="s">
        <v>50</v>
      </c>
      <c r="D69" s="69"/>
      <c r="E69" s="69"/>
      <c r="F69" s="69"/>
      <c r="G69" s="69"/>
      <c r="H69" s="69"/>
      <c r="I69" s="69"/>
      <c r="J69" s="69"/>
      <c r="K69" s="69"/>
      <c r="L69" s="69"/>
      <c r="M69" s="88">
        <f>3000000-500000</f>
        <v>2500000</v>
      </c>
      <c r="N69" s="89"/>
      <c r="O69" s="76"/>
      <c r="P69" s="76"/>
      <c r="Q69" s="78">
        <f aca="true" t="shared" si="1" ref="Q69:Q76">M69+O69</f>
        <v>2500000</v>
      </c>
      <c r="R69" s="78"/>
    </row>
    <row r="70" spans="1:18" s="6" customFormat="1" ht="11.25" customHeight="1">
      <c r="A70" s="68">
        <v>3</v>
      </c>
      <c r="B70" s="68"/>
      <c r="C70" s="69" t="s">
        <v>51</v>
      </c>
      <c r="D70" s="69"/>
      <c r="E70" s="69"/>
      <c r="F70" s="69"/>
      <c r="G70" s="69"/>
      <c r="H70" s="69"/>
      <c r="I70" s="69"/>
      <c r="J70" s="69"/>
      <c r="K70" s="69"/>
      <c r="L70" s="69"/>
      <c r="M70" s="77">
        <v>2795140</v>
      </c>
      <c r="N70" s="79"/>
      <c r="O70" s="76"/>
      <c r="P70" s="76"/>
      <c r="Q70" s="78">
        <f t="shared" si="1"/>
        <v>2795140</v>
      </c>
      <c r="R70" s="78"/>
    </row>
    <row r="71" spans="1:18" s="6" customFormat="1" ht="11.25" customHeight="1">
      <c r="A71" s="68">
        <v>5</v>
      </c>
      <c r="B71" s="68"/>
      <c r="C71" s="85" t="s">
        <v>52</v>
      </c>
      <c r="D71" s="69"/>
      <c r="E71" s="69"/>
      <c r="F71" s="69"/>
      <c r="G71" s="69"/>
      <c r="H71" s="69"/>
      <c r="I71" s="69"/>
      <c r="J71" s="69"/>
      <c r="K71" s="69"/>
      <c r="L71" s="69"/>
      <c r="M71" s="77">
        <f>3701623-40500</f>
        <v>3661123</v>
      </c>
      <c r="N71" s="79"/>
      <c r="O71" s="77">
        <v>17000</v>
      </c>
      <c r="P71" s="77"/>
      <c r="Q71" s="78">
        <f t="shared" si="1"/>
        <v>3678123</v>
      </c>
      <c r="R71" s="78"/>
    </row>
    <row r="72" spans="1:18" s="6" customFormat="1" ht="11.25" customHeight="1">
      <c r="A72" s="68">
        <v>4</v>
      </c>
      <c r="B72" s="68"/>
      <c r="C72" s="69" t="s">
        <v>53</v>
      </c>
      <c r="D72" s="69"/>
      <c r="E72" s="69"/>
      <c r="F72" s="69"/>
      <c r="G72" s="69"/>
      <c r="H72" s="69"/>
      <c r="I72" s="69"/>
      <c r="J72" s="69"/>
      <c r="K72" s="69"/>
      <c r="L72" s="69"/>
      <c r="M72" s="77">
        <f>150000-1000-10912-100000</f>
        <v>38088</v>
      </c>
      <c r="N72" s="79"/>
      <c r="O72" s="76"/>
      <c r="P72" s="76"/>
      <c r="Q72" s="78">
        <f t="shared" si="1"/>
        <v>38088</v>
      </c>
      <c r="R72" s="78"/>
    </row>
    <row r="73" spans="1:18" s="6" customFormat="1" ht="11.25" customHeight="1">
      <c r="A73" s="68">
        <v>2</v>
      </c>
      <c r="B73" s="68"/>
      <c r="C73" s="69" t="s">
        <v>54</v>
      </c>
      <c r="D73" s="69"/>
      <c r="E73" s="69"/>
      <c r="F73" s="69"/>
      <c r="G73" s="69"/>
      <c r="H73" s="69"/>
      <c r="I73" s="69"/>
      <c r="J73" s="69"/>
      <c r="K73" s="69"/>
      <c r="L73" s="69"/>
      <c r="M73" s="51">
        <f>20000000-900000-2387400-2000000</f>
        <v>14712600</v>
      </c>
      <c r="N73" s="51"/>
      <c r="O73" s="76"/>
      <c r="P73" s="76"/>
      <c r="Q73" s="78">
        <f t="shared" si="1"/>
        <v>14712600</v>
      </c>
      <c r="R73" s="78"/>
    </row>
    <row r="74" spans="1:18" s="6" customFormat="1" ht="11.25" customHeight="1">
      <c r="A74" s="68">
        <v>6</v>
      </c>
      <c r="B74" s="68"/>
      <c r="C74" s="85" t="s">
        <v>104</v>
      </c>
      <c r="D74" s="69"/>
      <c r="E74" s="69"/>
      <c r="F74" s="69"/>
      <c r="G74" s="69"/>
      <c r="H74" s="69"/>
      <c r="I74" s="69"/>
      <c r="J74" s="69"/>
      <c r="K74" s="69"/>
      <c r="L74" s="69"/>
      <c r="M74" s="77">
        <v>1000000</v>
      </c>
      <c r="N74" s="79"/>
      <c r="O74" s="76"/>
      <c r="P74" s="76"/>
      <c r="Q74" s="78">
        <f t="shared" si="1"/>
        <v>1000000</v>
      </c>
      <c r="R74" s="78"/>
    </row>
    <row r="75" spans="1:18" s="6" customFormat="1" ht="11.25" customHeight="1">
      <c r="A75" s="68">
        <v>7</v>
      </c>
      <c r="B75" s="68"/>
      <c r="C75" s="85" t="s">
        <v>111</v>
      </c>
      <c r="D75" s="69"/>
      <c r="E75" s="69"/>
      <c r="F75" s="69"/>
      <c r="G75" s="69"/>
      <c r="H75" s="69"/>
      <c r="I75" s="69"/>
      <c r="J75" s="69"/>
      <c r="K75" s="69"/>
      <c r="L75" s="69"/>
      <c r="M75" s="77">
        <f>89000+18100+39000</f>
        <v>146100</v>
      </c>
      <c r="N75" s="79"/>
      <c r="O75" s="76"/>
      <c r="P75" s="76"/>
      <c r="Q75" s="78">
        <f>M75+O75</f>
        <v>146100</v>
      </c>
      <c r="R75" s="78"/>
    </row>
    <row r="76" spans="1:18" ht="11.25" customHeight="1">
      <c r="A76" s="83"/>
      <c r="B76" s="83"/>
      <c r="C76" s="84" t="s">
        <v>39</v>
      </c>
      <c r="D76" s="84"/>
      <c r="E76" s="84"/>
      <c r="F76" s="84"/>
      <c r="G76" s="84"/>
      <c r="H76" s="84"/>
      <c r="I76" s="84"/>
      <c r="J76" s="84"/>
      <c r="K76" s="84"/>
      <c r="L76" s="84"/>
      <c r="M76" s="81">
        <f>SUM(M69:M75)</f>
        <v>24853051</v>
      </c>
      <c r="N76" s="81"/>
      <c r="O76" s="82">
        <v>17000</v>
      </c>
      <c r="P76" s="82"/>
      <c r="Q76" s="80">
        <f t="shared" si="1"/>
        <v>24870051</v>
      </c>
      <c r="R76" s="80"/>
    </row>
    <row r="77" ht="12" customHeight="1"/>
    <row r="78" spans="1:18" ht="11.25" customHeight="1">
      <c r="A78" s="70" t="s">
        <v>55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1.25" customHeight="1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3.25" customHeight="1" thickBot="1">
      <c r="A80" s="71" t="s">
        <v>19</v>
      </c>
      <c r="B80" s="71"/>
      <c r="C80" s="72" t="s">
        <v>56</v>
      </c>
      <c r="D80" s="72"/>
      <c r="E80" s="72"/>
      <c r="F80" s="72"/>
      <c r="G80" s="72"/>
      <c r="H80" s="72"/>
      <c r="I80" s="10" t="s">
        <v>57</v>
      </c>
      <c r="J80" s="73" t="s">
        <v>58</v>
      </c>
      <c r="K80" s="73"/>
      <c r="L80" s="73"/>
      <c r="M80" s="74" t="s">
        <v>37</v>
      </c>
      <c r="N80" s="74"/>
      <c r="O80" s="74" t="s">
        <v>38</v>
      </c>
      <c r="P80" s="74"/>
      <c r="Q80" s="75" t="s">
        <v>39</v>
      </c>
      <c r="R80" s="75"/>
    </row>
    <row r="81" spans="1:18" ht="11.25" customHeight="1" thickBot="1">
      <c r="A81" s="38">
        <v>1</v>
      </c>
      <c r="B81" s="38"/>
      <c r="C81" s="67">
        <v>2</v>
      </c>
      <c r="D81" s="67"/>
      <c r="E81" s="67"/>
      <c r="F81" s="67"/>
      <c r="G81" s="67"/>
      <c r="H81" s="67"/>
      <c r="I81" s="8">
        <v>3</v>
      </c>
      <c r="J81" s="67">
        <v>4</v>
      </c>
      <c r="K81" s="67"/>
      <c r="L81" s="67"/>
      <c r="M81" s="42">
        <v>5</v>
      </c>
      <c r="N81" s="42"/>
      <c r="O81" s="42">
        <v>6</v>
      </c>
      <c r="P81" s="42"/>
      <c r="Q81" s="37">
        <v>7</v>
      </c>
      <c r="R81" s="37"/>
    </row>
    <row r="82" spans="1:18" s="11" customFormat="1" ht="11.25" customHeight="1">
      <c r="A82" s="59">
        <v>1</v>
      </c>
      <c r="B82" s="59"/>
      <c r="C82" s="61" t="s">
        <v>41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s="11" customFormat="1" ht="11.25" customHeight="1">
      <c r="A83" s="52">
        <v>1</v>
      </c>
      <c r="B83" s="52"/>
      <c r="C83" s="60" t="s">
        <v>59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s="11" customFormat="1" ht="21.75" customHeight="1">
      <c r="A84" s="56"/>
      <c r="B84" s="56"/>
      <c r="C84" s="57" t="s">
        <v>60</v>
      </c>
      <c r="D84" s="57"/>
      <c r="E84" s="57"/>
      <c r="F84" s="57"/>
      <c r="G84" s="57"/>
      <c r="H84" s="57"/>
      <c r="I84" s="12" t="s">
        <v>61</v>
      </c>
      <c r="J84" s="58" t="s">
        <v>62</v>
      </c>
      <c r="K84" s="58"/>
      <c r="L84" s="58"/>
      <c r="M84" s="50"/>
      <c r="N84" s="50"/>
      <c r="O84" s="51">
        <v>17000</v>
      </c>
      <c r="P84" s="51"/>
      <c r="Q84" s="51">
        <v>17000</v>
      </c>
      <c r="R84" s="51"/>
    </row>
    <row r="85" spans="1:18" s="11" customFormat="1" ht="11.25" customHeight="1">
      <c r="A85" s="52">
        <v>2</v>
      </c>
      <c r="B85" s="52"/>
      <c r="C85" s="60" t="s">
        <v>63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s="11" customFormat="1" ht="21.75" customHeight="1">
      <c r="A86" s="56"/>
      <c r="B86" s="56"/>
      <c r="C86" s="57" t="s">
        <v>64</v>
      </c>
      <c r="D86" s="57"/>
      <c r="E86" s="57"/>
      <c r="F86" s="57"/>
      <c r="G86" s="57"/>
      <c r="H86" s="57"/>
      <c r="I86" s="12" t="s">
        <v>65</v>
      </c>
      <c r="J86" s="58" t="s">
        <v>72</v>
      </c>
      <c r="K86" s="58"/>
      <c r="L86" s="58"/>
      <c r="M86" s="50"/>
      <c r="N86" s="50"/>
      <c r="O86" s="53">
        <v>1</v>
      </c>
      <c r="P86" s="53"/>
      <c r="Q86" s="53">
        <v>1</v>
      </c>
      <c r="R86" s="53"/>
    </row>
    <row r="87" spans="1:18" s="11" customFormat="1" ht="11.25" customHeight="1">
      <c r="A87" s="52">
        <v>3</v>
      </c>
      <c r="B87" s="52"/>
      <c r="C87" s="60" t="s">
        <v>66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s="11" customFormat="1" ht="21.75" customHeight="1">
      <c r="A88" s="56"/>
      <c r="B88" s="56"/>
      <c r="C88" s="57" t="s">
        <v>67</v>
      </c>
      <c r="D88" s="57"/>
      <c r="E88" s="57"/>
      <c r="F88" s="57"/>
      <c r="G88" s="57"/>
      <c r="H88" s="57"/>
      <c r="I88" s="12" t="s">
        <v>61</v>
      </c>
      <c r="J88" s="58" t="s">
        <v>68</v>
      </c>
      <c r="K88" s="58"/>
      <c r="L88" s="58"/>
      <c r="M88" s="50"/>
      <c r="N88" s="50"/>
      <c r="O88" s="51">
        <v>17000</v>
      </c>
      <c r="P88" s="51"/>
      <c r="Q88" s="51">
        <v>17000</v>
      </c>
      <c r="R88" s="51"/>
    </row>
    <row r="89" spans="1:18" s="11" customFormat="1" ht="11.25" customHeight="1">
      <c r="A89" s="52">
        <v>4</v>
      </c>
      <c r="B89" s="52"/>
      <c r="C89" s="60" t="s">
        <v>69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s="11" customFormat="1" ht="21.75" customHeight="1">
      <c r="A90" s="56"/>
      <c r="B90" s="56"/>
      <c r="C90" s="57" t="s">
        <v>70</v>
      </c>
      <c r="D90" s="57"/>
      <c r="E90" s="57"/>
      <c r="F90" s="57"/>
      <c r="G90" s="57"/>
      <c r="H90" s="57"/>
      <c r="I90" s="12" t="s">
        <v>71</v>
      </c>
      <c r="J90" s="58" t="s">
        <v>72</v>
      </c>
      <c r="K90" s="58"/>
      <c r="L90" s="58"/>
      <c r="M90" s="50"/>
      <c r="N90" s="50"/>
      <c r="O90" s="53">
        <v>100</v>
      </c>
      <c r="P90" s="53"/>
      <c r="Q90" s="53">
        <v>100</v>
      </c>
      <c r="R90" s="53"/>
    </row>
    <row r="91" spans="1:18" s="11" customFormat="1" ht="11.25" customHeight="1">
      <c r="A91" s="59">
        <v>2</v>
      </c>
      <c r="B91" s="59"/>
      <c r="C91" s="61" t="s">
        <v>40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s="11" customFormat="1" ht="11.25" customHeight="1">
      <c r="A92" s="52">
        <v>1</v>
      </c>
      <c r="B92" s="52"/>
      <c r="C92" s="60" t="s">
        <v>59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26" s="11" customFormat="1" ht="11.25" customHeight="1">
      <c r="A93" s="56"/>
      <c r="B93" s="56"/>
      <c r="C93" s="41" t="s">
        <v>110</v>
      </c>
      <c r="D93" s="57"/>
      <c r="E93" s="57"/>
      <c r="F93" s="57"/>
      <c r="G93" s="57"/>
      <c r="H93" s="57"/>
      <c r="I93" s="12" t="s">
        <v>61</v>
      </c>
      <c r="J93" s="58" t="s">
        <v>62</v>
      </c>
      <c r="K93" s="58"/>
      <c r="L93" s="58"/>
      <c r="M93" s="51">
        <f>3701623-40500</f>
        <v>3661123</v>
      </c>
      <c r="N93" s="51"/>
      <c r="O93" s="50"/>
      <c r="P93" s="50"/>
      <c r="Q93" s="51">
        <f>M93+O93</f>
        <v>3661123</v>
      </c>
      <c r="R93" s="51"/>
      <c r="U93">
        <v>-40500</v>
      </c>
      <c r="V93"/>
      <c r="W93"/>
      <c r="X93"/>
      <c r="Y93"/>
      <c r="Z93"/>
    </row>
    <row r="94" spans="1:18" s="11" customFormat="1" ht="11.25" customHeight="1">
      <c r="A94" s="52">
        <v>2</v>
      </c>
      <c r="B94" s="52"/>
      <c r="C94" s="60" t="s">
        <v>63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21" s="11" customFormat="1" ht="11.25" customHeight="1">
      <c r="A95" s="56"/>
      <c r="B95" s="56"/>
      <c r="C95" s="41" t="s">
        <v>73</v>
      </c>
      <c r="D95" s="57"/>
      <c r="E95" s="57"/>
      <c r="F95" s="57"/>
      <c r="G95" s="57"/>
      <c r="H95" s="57"/>
      <c r="I95" s="23" t="s">
        <v>65</v>
      </c>
      <c r="J95" s="58" t="s">
        <v>72</v>
      </c>
      <c r="K95" s="58"/>
      <c r="L95" s="58"/>
      <c r="M95" s="53">
        <f>13-1</f>
        <v>12</v>
      </c>
      <c r="N95" s="53"/>
      <c r="O95" s="50"/>
      <c r="P95" s="50"/>
      <c r="Q95" s="53">
        <f>13-1</f>
        <v>12</v>
      </c>
      <c r="R95" s="53"/>
      <c r="U95" s="11" t="s">
        <v>105</v>
      </c>
    </row>
    <row r="96" spans="1:18" s="11" customFormat="1" ht="11.25" customHeight="1">
      <c r="A96" s="52">
        <v>3</v>
      </c>
      <c r="B96" s="52"/>
      <c r="C96" s="60" t="s">
        <v>66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s="11" customFormat="1" ht="21.75" customHeight="1">
      <c r="A97" s="56"/>
      <c r="B97" s="56"/>
      <c r="C97" s="41" t="s">
        <v>74</v>
      </c>
      <c r="D97" s="57"/>
      <c r="E97" s="57"/>
      <c r="F97" s="57"/>
      <c r="G97" s="57"/>
      <c r="H97" s="57"/>
      <c r="I97" s="12" t="s">
        <v>61</v>
      </c>
      <c r="J97" s="58" t="s">
        <v>68</v>
      </c>
      <c r="K97" s="58"/>
      <c r="L97" s="58"/>
      <c r="M97" s="51">
        <f>M93/M95</f>
        <v>305093.5833333333</v>
      </c>
      <c r="N97" s="51"/>
      <c r="O97" s="50"/>
      <c r="P97" s="50"/>
      <c r="Q97" s="51">
        <f>Q93/Q95</f>
        <v>305093.5833333333</v>
      </c>
      <c r="R97" s="51"/>
    </row>
    <row r="98" spans="1:18" s="11" customFormat="1" ht="11.25" customHeight="1">
      <c r="A98" s="52">
        <v>4</v>
      </c>
      <c r="B98" s="52"/>
      <c r="C98" s="60" t="s">
        <v>69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s="11" customFormat="1" ht="11.25" customHeight="1">
      <c r="A99" s="56"/>
      <c r="B99" s="56"/>
      <c r="C99" s="41" t="s">
        <v>75</v>
      </c>
      <c r="D99" s="57"/>
      <c r="E99" s="57"/>
      <c r="F99" s="57"/>
      <c r="G99" s="57"/>
      <c r="H99" s="57"/>
      <c r="I99" s="12" t="s">
        <v>71</v>
      </c>
      <c r="J99" s="58" t="s">
        <v>72</v>
      </c>
      <c r="K99" s="58"/>
      <c r="L99" s="58"/>
      <c r="M99" s="53">
        <v>100</v>
      </c>
      <c r="N99" s="53"/>
      <c r="O99" s="50"/>
      <c r="P99" s="50"/>
      <c r="Q99" s="53">
        <v>100</v>
      </c>
      <c r="R99" s="53"/>
    </row>
    <row r="100" spans="1:18" s="11" customFormat="1" ht="11.25" customHeight="1">
      <c r="A100" s="59">
        <v>3</v>
      </c>
      <c r="B100" s="59"/>
      <c r="C100" s="61" t="s">
        <v>42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s="11" customFormat="1" ht="11.25" customHeight="1">
      <c r="A101" s="52">
        <v>1</v>
      </c>
      <c r="B101" s="52"/>
      <c r="C101" s="60" t="s">
        <v>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s="11" customFormat="1" ht="11.25" customHeight="1">
      <c r="A102" s="56"/>
      <c r="B102" s="56"/>
      <c r="C102" s="57" t="s">
        <v>76</v>
      </c>
      <c r="D102" s="57"/>
      <c r="E102" s="57"/>
      <c r="F102" s="57"/>
      <c r="G102" s="57"/>
      <c r="H102" s="57"/>
      <c r="I102" s="12" t="s">
        <v>61</v>
      </c>
      <c r="J102" s="58" t="s">
        <v>62</v>
      </c>
      <c r="K102" s="58"/>
      <c r="L102" s="58"/>
      <c r="M102" s="51">
        <f>3000000-500000</f>
        <v>2500000</v>
      </c>
      <c r="N102" s="51"/>
      <c r="O102" s="50"/>
      <c r="P102" s="50"/>
      <c r="Q102" s="51">
        <f>M102</f>
        <v>2500000</v>
      </c>
      <c r="R102" s="51"/>
    </row>
    <row r="103" spans="1:18" s="11" customFormat="1" ht="11.25" customHeight="1">
      <c r="A103" s="56"/>
      <c r="B103" s="56"/>
      <c r="C103" s="57" t="s">
        <v>77</v>
      </c>
      <c r="D103" s="57"/>
      <c r="E103" s="57"/>
      <c r="F103" s="57"/>
      <c r="G103" s="57"/>
      <c r="H103" s="57"/>
      <c r="I103" s="12" t="s">
        <v>78</v>
      </c>
      <c r="J103" s="58" t="s">
        <v>79</v>
      </c>
      <c r="K103" s="58"/>
      <c r="L103" s="58"/>
      <c r="M103" s="53">
        <v>7</v>
      </c>
      <c r="N103" s="53"/>
      <c r="O103" s="50"/>
      <c r="P103" s="50"/>
      <c r="Q103" s="53">
        <v>7</v>
      </c>
      <c r="R103" s="53"/>
    </row>
    <row r="104" spans="1:18" s="11" customFormat="1" ht="11.25" customHeight="1">
      <c r="A104" s="56"/>
      <c r="B104" s="56"/>
      <c r="C104" s="57" t="s">
        <v>80</v>
      </c>
      <c r="D104" s="57"/>
      <c r="E104" s="57"/>
      <c r="F104" s="57"/>
      <c r="G104" s="57"/>
      <c r="H104" s="57"/>
      <c r="I104" s="12" t="s">
        <v>65</v>
      </c>
      <c r="J104" s="58" t="s">
        <v>81</v>
      </c>
      <c r="K104" s="58"/>
      <c r="L104" s="58"/>
      <c r="M104" s="51">
        <v>3000</v>
      </c>
      <c r="N104" s="51"/>
      <c r="O104" s="50"/>
      <c r="P104" s="50"/>
      <c r="Q104" s="51">
        <v>3000</v>
      </c>
      <c r="R104" s="51"/>
    </row>
    <row r="105" spans="1:18" s="11" customFormat="1" ht="11.25" customHeight="1">
      <c r="A105" s="52">
        <v>2</v>
      </c>
      <c r="B105" s="52"/>
      <c r="C105" s="60" t="s">
        <v>63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s="11" customFormat="1" ht="11.25" customHeight="1">
      <c r="A106" s="56"/>
      <c r="B106" s="56"/>
      <c r="C106" s="41" t="s">
        <v>82</v>
      </c>
      <c r="D106" s="57"/>
      <c r="E106" s="57"/>
      <c r="F106" s="57"/>
      <c r="G106" s="57"/>
      <c r="H106" s="57"/>
      <c r="I106" s="12" t="s">
        <v>78</v>
      </c>
      <c r="J106" s="58" t="s">
        <v>72</v>
      </c>
      <c r="K106" s="58"/>
      <c r="L106" s="58"/>
      <c r="M106" s="51">
        <v>2700</v>
      </c>
      <c r="N106" s="51"/>
      <c r="O106" s="50"/>
      <c r="P106" s="50"/>
      <c r="Q106" s="51">
        <v>2700</v>
      </c>
      <c r="R106" s="51"/>
    </row>
    <row r="107" spans="1:18" s="11" customFormat="1" ht="11.25" customHeight="1">
      <c r="A107" s="52">
        <v>3</v>
      </c>
      <c r="B107" s="52"/>
      <c r="C107" s="60" t="s">
        <v>66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s="11" customFormat="1" ht="11.25" customHeight="1">
      <c r="A108" s="56"/>
      <c r="B108" s="56"/>
      <c r="C108" s="41" t="s">
        <v>83</v>
      </c>
      <c r="D108" s="57"/>
      <c r="E108" s="57"/>
      <c r="F108" s="57"/>
      <c r="G108" s="57"/>
      <c r="H108" s="57"/>
      <c r="I108" s="12" t="s">
        <v>61</v>
      </c>
      <c r="J108" s="58" t="s">
        <v>68</v>
      </c>
      <c r="K108" s="58"/>
      <c r="L108" s="58"/>
      <c r="M108" s="51">
        <f>M102/M106</f>
        <v>925.925925925926</v>
      </c>
      <c r="N108" s="51"/>
      <c r="O108" s="50"/>
      <c r="P108" s="50"/>
      <c r="Q108" s="51">
        <f>M108</f>
        <v>925.925925925926</v>
      </c>
      <c r="R108" s="51"/>
    </row>
    <row r="109" spans="1:18" s="11" customFormat="1" ht="11.25" customHeight="1">
      <c r="A109" s="52">
        <v>4</v>
      </c>
      <c r="B109" s="52"/>
      <c r="C109" s="60" t="s">
        <v>69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s="11" customFormat="1" ht="11.25" customHeight="1">
      <c r="A110" s="56"/>
      <c r="B110" s="56"/>
      <c r="C110" s="41" t="s">
        <v>84</v>
      </c>
      <c r="D110" s="57"/>
      <c r="E110" s="57"/>
      <c r="F110" s="57"/>
      <c r="G110" s="57"/>
      <c r="H110" s="57"/>
      <c r="I110" s="12" t="s">
        <v>71</v>
      </c>
      <c r="J110" s="58" t="s">
        <v>72</v>
      </c>
      <c r="K110" s="58"/>
      <c r="L110" s="58"/>
      <c r="M110" s="53">
        <v>100</v>
      </c>
      <c r="N110" s="53"/>
      <c r="O110" s="50"/>
      <c r="P110" s="50"/>
      <c r="Q110" s="53">
        <v>100</v>
      </c>
      <c r="R110" s="53"/>
    </row>
    <row r="111" spans="1:18" s="11" customFormat="1" ht="11.25" customHeight="1">
      <c r="A111" s="59">
        <v>4</v>
      </c>
      <c r="B111" s="59"/>
      <c r="C111" s="61" t="s">
        <v>43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s="11" customFormat="1" ht="11.25" customHeight="1">
      <c r="A112" s="52">
        <v>1</v>
      </c>
      <c r="B112" s="52"/>
      <c r="C112" s="60" t="s">
        <v>59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s="11" customFormat="1" ht="21.75" customHeight="1">
      <c r="A113" s="56"/>
      <c r="B113" s="56"/>
      <c r="C113" s="41" t="s">
        <v>85</v>
      </c>
      <c r="D113" s="57"/>
      <c r="E113" s="57"/>
      <c r="F113" s="57"/>
      <c r="G113" s="57"/>
      <c r="H113" s="57"/>
      <c r="I113" s="12" t="s">
        <v>61</v>
      </c>
      <c r="J113" s="58" t="s">
        <v>62</v>
      </c>
      <c r="K113" s="58"/>
      <c r="L113" s="58"/>
      <c r="M113" s="51">
        <f>20000000-900000-2387400-2000000</f>
        <v>14712600</v>
      </c>
      <c r="N113" s="51"/>
      <c r="O113" s="50"/>
      <c r="P113" s="50"/>
      <c r="Q113" s="51">
        <f>M113</f>
        <v>14712600</v>
      </c>
      <c r="R113" s="51"/>
    </row>
    <row r="114" spans="1:18" s="11" customFormat="1" ht="11.25" customHeight="1">
      <c r="A114" s="52">
        <v>2</v>
      </c>
      <c r="B114" s="52"/>
      <c r="C114" s="60" t="s">
        <v>63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s="11" customFormat="1" ht="11.25" customHeight="1">
      <c r="A115" s="56"/>
      <c r="B115" s="56"/>
      <c r="C115" s="41" t="s">
        <v>86</v>
      </c>
      <c r="D115" s="57"/>
      <c r="E115" s="57"/>
      <c r="F115" s="57"/>
      <c r="G115" s="57"/>
      <c r="H115" s="57"/>
      <c r="I115" s="12" t="s">
        <v>65</v>
      </c>
      <c r="J115" s="58" t="s">
        <v>72</v>
      </c>
      <c r="K115" s="58"/>
      <c r="L115" s="58"/>
      <c r="M115" s="51">
        <v>2200</v>
      </c>
      <c r="N115" s="51"/>
      <c r="O115" s="50"/>
      <c r="P115" s="50"/>
      <c r="Q115" s="51">
        <v>2200</v>
      </c>
      <c r="R115" s="51"/>
    </row>
    <row r="116" spans="1:18" s="11" customFormat="1" ht="11.25" customHeight="1">
      <c r="A116" s="52">
        <v>3</v>
      </c>
      <c r="B116" s="52"/>
      <c r="C116" s="60" t="s">
        <v>66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s="11" customFormat="1" ht="11.25" customHeight="1">
      <c r="A117" s="56"/>
      <c r="B117" s="56"/>
      <c r="C117" s="41" t="s">
        <v>87</v>
      </c>
      <c r="D117" s="57"/>
      <c r="E117" s="57"/>
      <c r="F117" s="57"/>
      <c r="G117" s="57"/>
      <c r="H117" s="57"/>
      <c r="I117" s="12" t="s">
        <v>61</v>
      </c>
      <c r="J117" s="58" t="s">
        <v>68</v>
      </c>
      <c r="K117" s="58"/>
      <c r="L117" s="58"/>
      <c r="M117" s="51">
        <f>M113/M115</f>
        <v>6687.545454545455</v>
      </c>
      <c r="N117" s="51"/>
      <c r="O117" s="50"/>
      <c r="P117" s="50"/>
      <c r="Q117" s="51">
        <f>Q113/Q115</f>
        <v>6687.545454545455</v>
      </c>
      <c r="R117" s="51"/>
    </row>
    <row r="118" spans="1:18" s="11" customFormat="1" ht="11.25" customHeight="1">
      <c r="A118" s="52">
        <v>4</v>
      </c>
      <c r="B118" s="52"/>
      <c r="C118" s="60" t="s">
        <v>69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s="11" customFormat="1" ht="11.25" customHeight="1">
      <c r="A119" s="56"/>
      <c r="B119" s="56"/>
      <c r="C119" s="41" t="s">
        <v>88</v>
      </c>
      <c r="D119" s="57"/>
      <c r="E119" s="57"/>
      <c r="F119" s="57"/>
      <c r="G119" s="57"/>
      <c r="H119" s="57"/>
      <c r="I119" s="12" t="s">
        <v>71</v>
      </c>
      <c r="J119" s="58" t="s">
        <v>72</v>
      </c>
      <c r="K119" s="58"/>
      <c r="L119" s="58"/>
      <c r="M119" s="53">
        <v>100</v>
      </c>
      <c r="N119" s="53"/>
      <c r="O119" s="50"/>
      <c r="P119" s="50"/>
      <c r="Q119" s="53">
        <v>100</v>
      </c>
      <c r="R119" s="53"/>
    </row>
    <row r="120" spans="1:18" s="11" customFormat="1" ht="11.25" customHeight="1">
      <c r="A120" s="59">
        <v>5</v>
      </c>
      <c r="B120" s="59"/>
      <c r="C120" s="61" t="s">
        <v>44</v>
      </c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s="11" customFormat="1" ht="11.25" customHeight="1">
      <c r="A121" s="52">
        <v>1</v>
      </c>
      <c r="B121" s="52"/>
      <c r="C121" s="60" t="s">
        <v>59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s="11" customFormat="1" ht="11.25" customHeight="1">
      <c r="A122" s="56"/>
      <c r="B122" s="56"/>
      <c r="C122" s="57" t="s">
        <v>89</v>
      </c>
      <c r="D122" s="57"/>
      <c r="E122" s="57"/>
      <c r="F122" s="57"/>
      <c r="G122" s="57"/>
      <c r="H122" s="57"/>
      <c r="I122" s="12" t="s">
        <v>61</v>
      </c>
      <c r="J122" s="58" t="s">
        <v>62</v>
      </c>
      <c r="K122" s="58"/>
      <c r="L122" s="58"/>
      <c r="M122" s="51">
        <v>2495140</v>
      </c>
      <c r="N122" s="51"/>
      <c r="O122" s="50"/>
      <c r="P122" s="50"/>
      <c r="Q122" s="51">
        <v>2495140</v>
      </c>
      <c r="R122" s="51"/>
    </row>
    <row r="123" spans="1:18" s="11" customFormat="1" ht="11.25" customHeight="1">
      <c r="A123" s="52">
        <v>2</v>
      </c>
      <c r="B123" s="52"/>
      <c r="C123" s="60" t="s">
        <v>63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s="11" customFormat="1" ht="11.25" customHeight="1">
      <c r="A124" s="56"/>
      <c r="B124" s="56"/>
      <c r="C124" s="57" t="s">
        <v>90</v>
      </c>
      <c r="D124" s="57"/>
      <c r="E124" s="57"/>
      <c r="F124" s="57"/>
      <c r="G124" s="57"/>
      <c r="H124" s="57"/>
      <c r="I124" s="12" t="s">
        <v>65</v>
      </c>
      <c r="J124" s="58" t="s">
        <v>72</v>
      </c>
      <c r="K124" s="58"/>
      <c r="L124" s="58"/>
      <c r="M124" s="53">
        <v>5</v>
      </c>
      <c r="N124" s="53"/>
      <c r="O124" s="50"/>
      <c r="P124" s="50"/>
      <c r="Q124" s="53">
        <v>5</v>
      </c>
      <c r="R124" s="53"/>
    </row>
    <row r="125" spans="1:18" s="11" customFormat="1" ht="11.25" customHeight="1">
      <c r="A125" s="52">
        <v>3</v>
      </c>
      <c r="B125" s="52"/>
      <c r="C125" s="60" t="s">
        <v>66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s="11" customFormat="1" ht="11.25" customHeight="1">
      <c r="A126" s="56"/>
      <c r="B126" s="56"/>
      <c r="C126" s="57" t="s">
        <v>91</v>
      </c>
      <c r="D126" s="57"/>
      <c r="E126" s="57"/>
      <c r="F126" s="57"/>
      <c r="G126" s="57"/>
      <c r="H126" s="57"/>
      <c r="I126" s="12" t="s">
        <v>61</v>
      </c>
      <c r="J126" s="58" t="s">
        <v>68</v>
      </c>
      <c r="K126" s="58"/>
      <c r="L126" s="58"/>
      <c r="M126" s="51">
        <v>499028</v>
      </c>
      <c r="N126" s="51"/>
      <c r="O126" s="50"/>
      <c r="P126" s="50"/>
      <c r="Q126" s="51">
        <v>499028</v>
      </c>
      <c r="R126" s="51"/>
    </row>
    <row r="127" spans="1:18" s="11" customFormat="1" ht="11.25" customHeight="1">
      <c r="A127" s="52">
        <v>4</v>
      </c>
      <c r="B127" s="52"/>
      <c r="C127" s="60" t="s">
        <v>69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s="11" customFormat="1" ht="11.25" customHeight="1">
      <c r="A128" s="56"/>
      <c r="B128" s="56"/>
      <c r="C128" s="57" t="s">
        <v>92</v>
      </c>
      <c r="D128" s="57"/>
      <c r="E128" s="57"/>
      <c r="F128" s="57"/>
      <c r="G128" s="57"/>
      <c r="H128" s="57"/>
      <c r="I128" s="12" t="s">
        <v>71</v>
      </c>
      <c r="J128" s="58" t="s">
        <v>72</v>
      </c>
      <c r="K128" s="58"/>
      <c r="L128" s="58"/>
      <c r="M128" s="53">
        <v>100</v>
      </c>
      <c r="N128" s="53"/>
      <c r="O128" s="50"/>
      <c r="P128" s="50"/>
      <c r="Q128" s="53">
        <v>100</v>
      </c>
      <c r="R128" s="53"/>
    </row>
    <row r="129" spans="1:18" s="11" customFormat="1" ht="11.25" customHeight="1">
      <c r="A129" s="59">
        <v>6</v>
      </c>
      <c r="B129" s="59"/>
      <c r="C129" s="61" t="s">
        <v>45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s="11" customFormat="1" ht="11.25" customHeight="1">
      <c r="A130" s="52">
        <v>1</v>
      </c>
      <c r="B130" s="52"/>
      <c r="C130" s="60" t="s">
        <v>59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s="11" customFormat="1" ht="11.25" customHeight="1">
      <c r="A131" s="56"/>
      <c r="B131" s="56"/>
      <c r="C131" s="57" t="s">
        <v>89</v>
      </c>
      <c r="D131" s="57"/>
      <c r="E131" s="57"/>
      <c r="F131" s="57"/>
      <c r="G131" s="57"/>
      <c r="H131" s="57"/>
      <c r="I131" s="12" t="s">
        <v>61</v>
      </c>
      <c r="J131" s="58" t="s">
        <v>62</v>
      </c>
      <c r="K131" s="58"/>
      <c r="L131" s="58"/>
      <c r="M131" s="51">
        <v>300000</v>
      </c>
      <c r="N131" s="51"/>
      <c r="O131" s="50"/>
      <c r="P131" s="50"/>
      <c r="Q131" s="51">
        <v>300000</v>
      </c>
      <c r="R131" s="51"/>
    </row>
    <row r="132" spans="1:18" s="11" customFormat="1" ht="11.25" customHeight="1">
      <c r="A132" s="52">
        <v>2</v>
      </c>
      <c r="B132" s="52"/>
      <c r="C132" s="60" t="s">
        <v>63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s="11" customFormat="1" ht="11.25" customHeight="1">
      <c r="A133" s="56"/>
      <c r="B133" s="56"/>
      <c r="C133" s="57" t="s">
        <v>90</v>
      </c>
      <c r="D133" s="57"/>
      <c r="E133" s="57"/>
      <c r="F133" s="57"/>
      <c r="G133" s="57"/>
      <c r="H133" s="57"/>
      <c r="I133" s="12" t="s">
        <v>65</v>
      </c>
      <c r="J133" s="58" t="s">
        <v>72</v>
      </c>
      <c r="K133" s="58"/>
      <c r="L133" s="58"/>
      <c r="M133" s="53">
        <v>1</v>
      </c>
      <c r="N133" s="53"/>
      <c r="O133" s="50"/>
      <c r="P133" s="50"/>
      <c r="Q133" s="53">
        <v>1</v>
      </c>
      <c r="R133" s="53"/>
    </row>
    <row r="134" spans="1:18" s="11" customFormat="1" ht="11.25" customHeight="1">
      <c r="A134" s="52">
        <v>3</v>
      </c>
      <c r="B134" s="52"/>
      <c r="C134" s="60" t="s">
        <v>66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s="11" customFormat="1" ht="11.25" customHeight="1">
      <c r="A135" s="56"/>
      <c r="B135" s="56"/>
      <c r="C135" s="57" t="s">
        <v>91</v>
      </c>
      <c r="D135" s="57"/>
      <c r="E135" s="57"/>
      <c r="F135" s="57"/>
      <c r="G135" s="57"/>
      <c r="H135" s="57"/>
      <c r="I135" s="12" t="s">
        <v>61</v>
      </c>
      <c r="J135" s="58" t="s">
        <v>62</v>
      </c>
      <c r="K135" s="58"/>
      <c r="L135" s="58"/>
      <c r="M135" s="51">
        <v>300000</v>
      </c>
      <c r="N135" s="51"/>
      <c r="O135" s="50"/>
      <c r="P135" s="50"/>
      <c r="Q135" s="51">
        <v>300000</v>
      </c>
      <c r="R135" s="51"/>
    </row>
    <row r="136" spans="1:18" s="11" customFormat="1" ht="11.25" customHeight="1">
      <c r="A136" s="52">
        <v>4</v>
      </c>
      <c r="B136" s="52"/>
      <c r="C136" s="60" t="s">
        <v>69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s="11" customFormat="1" ht="11.25" customHeight="1">
      <c r="A137" s="56"/>
      <c r="B137" s="56"/>
      <c r="C137" s="57" t="s">
        <v>92</v>
      </c>
      <c r="D137" s="57"/>
      <c r="E137" s="57"/>
      <c r="F137" s="57"/>
      <c r="G137" s="57"/>
      <c r="H137" s="57"/>
      <c r="I137" s="12" t="s">
        <v>71</v>
      </c>
      <c r="J137" s="58" t="s">
        <v>72</v>
      </c>
      <c r="K137" s="58"/>
      <c r="L137" s="58"/>
      <c r="M137" s="53">
        <v>100</v>
      </c>
      <c r="N137" s="53"/>
      <c r="O137" s="50"/>
      <c r="P137" s="50"/>
      <c r="Q137" s="53">
        <v>100</v>
      </c>
      <c r="R137" s="53"/>
    </row>
    <row r="138" spans="1:18" s="11" customFormat="1" ht="11.25" customHeight="1">
      <c r="A138" s="59">
        <v>7</v>
      </c>
      <c r="B138" s="59"/>
      <c r="C138" s="61" t="s">
        <v>46</v>
      </c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s="11" customFormat="1" ht="11.25" customHeight="1">
      <c r="A139" s="52">
        <v>1</v>
      </c>
      <c r="B139" s="52"/>
      <c r="C139" s="60" t="s">
        <v>59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s="11" customFormat="1" ht="21.75" customHeight="1">
      <c r="A140" s="56"/>
      <c r="B140" s="56"/>
      <c r="C140" s="62" t="s">
        <v>125</v>
      </c>
      <c r="D140" s="63"/>
      <c r="E140" s="63"/>
      <c r="F140" s="63"/>
      <c r="G140" s="63"/>
      <c r="H140" s="63"/>
      <c r="I140" s="35" t="s">
        <v>61</v>
      </c>
      <c r="J140" s="64" t="s">
        <v>62</v>
      </c>
      <c r="K140" s="64"/>
      <c r="L140" s="64"/>
      <c r="M140" s="39">
        <f>100000-100000</f>
        <v>0</v>
      </c>
      <c r="N140" s="39"/>
      <c r="O140" s="66"/>
      <c r="P140" s="66"/>
      <c r="Q140" s="39">
        <f>M140</f>
        <v>0</v>
      </c>
      <c r="R140" s="39"/>
    </row>
    <row r="141" spans="1:18" s="11" customFormat="1" ht="21.75" customHeight="1">
      <c r="A141" s="56"/>
      <c r="B141" s="56"/>
      <c r="C141" s="62" t="s">
        <v>128</v>
      </c>
      <c r="D141" s="63"/>
      <c r="E141" s="63"/>
      <c r="F141" s="63"/>
      <c r="G141" s="63"/>
      <c r="H141" s="63"/>
      <c r="I141" s="35" t="s">
        <v>61</v>
      </c>
      <c r="J141" s="64" t="s">
        <v>62</v>
      </c>
      <c r="K141" s="64"/>
      <c r="L141" s="64"/>
      <c r="M141" s="39">
        <f>50000-1000-10912</f>
        <v>38088</v>
      </c>
      <c r="N141" s="39"/>
      <c r="O141" s="66"/>
      <c r="P141" s="66"/>
      <c r="Q141" s="39">
        <f>M141</f>
        <v>38088</v>
      </c>
      <c r="R141" s="39"/>
    </row>
    <row r="142" spans="1:18" s="11" customFormat="1" ht="11.25" customHeight="1">
      <c r="A142" s="52">
        <v>2</v>
      </c>
      <c r="B142" s="52"/>
      <c r="C142" s="40" t="s">
        <v>63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s="11" customFormat="1" ht="11.25" customHeight="1">
      <c r="A143" s="56"/>
      <c r="B143" s="56"/>
      <c r="C143" s="62" t="s">
        <v>93</v>
      </c>
      <c r="D143" s="63"/>
      <c r="E143" s="63"/>
      <c r="F143" s="63"/>
      <c r="G143" s="63"/>
      <c r="H143" s="63"/>
      <c r="I143" s="35" t="s">
        <v>65</v>
      </c>
      <c r="J143" s="64" t="s">
        <v>72</v>
      </c>
      <c r="K143" s="64"/>
      <c r="L143" s="64"/>
      <c r="M143" s="65">
        <v>0</v>
      </c>
      <c r="N143" s="65"/>
      <c r="O143" s="66"/>
      <c r="P143" s="66"/>
      <c r="Q143" s="65">
        <v>0</v>
      </c>
      <c r="R143" s="65"/>
    </row>
    <row r="144" spans="1:18" s="11" customFormat="1" ht="23.25" customHeight="1">
      <c r="A144" s="56"/>
      <c r="B144" s="56"/>
      <c r="C144" s="62" t="s">
        <v>126</v>
      </c>
      <c r="D144" s="63"/>
      <c r="E144" s="63"/>
      <c r="F144" s="63"/>
      <c r="G144" s="63"/>
      <c r="H144" s="63"/>
      <c r="I144" s="35" t="s">
        <v>65</v>
      </c>
      <c r="J144" s="64" t="s">
        <v>72</v>
      </c>
      <c r="K144" s="64"/>
      <c r="L144" s="64"/>
      <c r="M144" s="65">
        <f>7+18</f>
        <v>25</v>
      </c>
      <c r="N144" s="65"/>
      <c r="O144" s="66"/>
      <c r="P144" s="66"/>
      <c r="Q144" s="65">
        <f>M144</f>
        <v>25</v>
      </c>
      <c r="R144" s="65"/>
    </row>
    <row r="145" spans="1:18" s="11" customFormat="1" ht="11.25" customHeight="1">
      <c r="A145" s="52">
        <v>3</v>
      </c>
      <c r="B145" s="52"/>
      <c r="C145" s="40" t="s">
        <v>66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s="11" customFormat="1" ht="23.25" customHeight="1">
      <c r="A146" s="56"/>
      <c r="B146" s="56"/>
      <c r="C146" s="62" t="s">
        <v>94</v>
      </c>
      <c r="D146" s="63"/>
      <c r="E146" s="63"/>
      <c r="F146" s="63"/>
      <c r="G146" s="63"/>
      <c r="H146" s="63"/>
      <c r="I146" s="35" t="s">
        <v>61</v>
      </c>
      <c r="J146" s="64" t="s">
        <v>68</v>
      </c>
      <c r="K146" s="64"/>
      <c r="L146" s="64"/>
      <c r="M146" s="39">
        <v>0</v>
      </c>
      <c r="N146" s="39"/>
      <c r="O146" s="66"/>
      <c r="P146" s="66"/>
      <c r="Q146" s="39">
        <v>0</v>
      </c>
      <c r="R146" s="39"/>
    </row>
    <row r="147" spans="1:18" s="11" customFormat="1" ht="21.75" customHeight="1">
      <c r="A147" s="56"/>
      <c r="B147" s="56"/>
      <c r="C147" s="62" t="s">
        <v>127</v>
      </c>
      <c r="D147" s="63"/>
      <c r="E147" s="63"/>
      <c r="F147" s="63"/>
      <c r="G147" s="63"/>
      <c r="H147" s="63"/>
      <c r="I147" s="35" t="s">
        <v>61</v>
      </c>
      <c r="J147" s="64" t="s">
        <v>68</v>
      </c>
      <c r="K147" s="64"/>
      <c r="L147" s="64"/>
      <c r="M147" s="39">
        <f>M141/M144</f>
        <v>1523.52</v>
      </c>
      <c r="N147" s="39"/>
      <c r="O147" s="66"/>
      <c r="P147" s="66"/>
      <c r="Q147" s="39">
        <f>M147</f>
        <v>1523.52</v>
      </c>
      <c r="R147" s="39"/>
    </row>
    <row r="148" spans="1:18" s="11" customFormat="1" ht="11.25" customHeight="1">
      <c r="A148" s="52">
        <v>4</v>
      </c>
      <c r="B148" s="52"/>
      <c r="C148" s="40" t="s">
        <v>69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s="11" customFormat="1" ht="21.75" customHeight="1">
      <c r="A149" s="56"/>
      <c r="B149" s="56"/>
      <c r="C149" s="62" t="s">
        <v>95</v>
      </c>
      <c r="D149" s="63"/>
      <c r="E149" s="63"/>
      <c r="F149" s="63"/>
      <c r="G149" s="63"/>
      <c r="H149" s="63"/>
      <c r="I149" s="35" t="s">
        <v>71</v>
      </c>
      <c r="J149" s="64" t="s">
        <v>72</v>
      </c>
      <c r="K149" s="64"/>
      <c r="L149" s="64"/>
      <c r="M149" s="65">
        <v>0</v>
      </c>
      <c r="N149" s="65"/>
      <c r="O149" s="66"/>
      <c r="P149" s="66"/>
      <c r="Q149" s="65">
        <v>0</v>
      </c>
      <c r="R149" s="65"/>
    </row>
    <row r="150" spans="1:18" s="11" customFormat="1" ht="21.75" customHeight="1">
      <c r="A150" s="56"/>
      <c r="B150" s="56"/>
      <c r="C150" s="62" t="s">
        <v>129</v>
      </c>
      <c r="D150" s="63"/>
      <c r="E150" s="63"/>
      <c r="F150" s="63"/>
      <c r="G150" s="63"/>
      <c r="H150" s="63"/>
      <c r="I150" s="35" t="s">
        <v>71</v>
      </c>
      <c r="J150" s="64" t="s">
        <v>72</v>
      </c>
      <c r="K150" s="64"/>
      <c r="L150" s="64"/>
      <c r="M150" s="65">
        <v>100</v>
      </c>
      <c r="N150" s="65"/>
      <c r="O150" s="66"/>
      <c r="P150" s="66"/>
      <c r="Q150" s="65">
        <v>100</v>
      </c>
      <c r="R150" s="65"/>
    </row>
    <row r="151" spans="1:18" s="11" customFormat="1" ht="11.25" customHeight="1">
      <c r="A151" s="59">
        <v>8</v>
      </c>
      <c r="B151" s="59"/>
      <c r="C151" s="61" t="s">
        <v>47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s="11" customFormat="1" ht="11.25" customHeight="1">
      <c r="A152" s="52">
        <v>1</v>
      </c>
      <c r="B152" s="52"/>
      <c r="C152" s="60" t="s">
        <v>59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s="11" customFormat="1" ht="11.25" customHeight="1">
      <c r="A153" s="56"/>
      <c r="B153" s="56"/>
      <c r="C153" s="57" t="s">
        <v>96</v>
      </c>
      <c r="D153" s="57"/>
      <c r="E153" s="57"/>
      <c r="F153" s="57"/>
      <c r="G153" s="57"/>
      <c r="H153" s="57"/>
      <c r="I153" s="12" t="s">
        <v>61</v>
      </c>
      <c r="J153" s="58" t="s">
        <v>62</v>
      </c>
      <c r="K153" s="58"/>
      <c r="L153" s="58"/>
      <c r="M153" s="51">
        <v>1000000</v>
      </c>
      <c r="N153" s="51"/>
      <c r="O153" s="50"/>
      <c r="P153" s="50"/>
      <c r="Q153" s="51">
        <v>1000000</v>
      </c>
      <c r="R153" s="51"/>
    </row>
    <row r="154" spans="1:18" s="11" customFormat="1" ht="11.25" customHeight="1">
      <c r="A154" s="52">
        <v>2</v>
      </c>
      <c r="B154" s="52"/>
      <c r="C154" s="60" t="s">
        <v>63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s="11" customFormat="1" ht="11.25" customHeight="1">
      <c r="A155" s="56"/>
      <c r="B155" s="56"/>
      <c r="C155" s="57" t="s">
        <v>97</v>
      </c>
      <c r="D155" s="57"/>
      <c r="E155" s="57"/>
      <c r="F155" s="57"/>
      <c r="G155" s="57"/>
      <c r="H155" s="57"/>
      <c r="I155" s="12" t="s">
        <v>65</v>
      </c>
      <c r="J155" s="58" t="s">
        <v>72</v>
      </c>
      <c r="K155" s="58"/>
      <c r="L155" s="58"/>
      <c r="M155" s="53">
        <v>200</v>
      </c>
      <c r="N155" s="53"/>
      <c r="O155" s="50"/>
      <c r="P155" s="50"/>
      <c r="Q155" s="53">
        <v>200</v>
      </c>
      <c r="R155" s="53"/>
    </row>
    <row r="156" spans="1:18" s="11" customFormat="1" ht="11.25" customHeight="1">
      <c r="A156" s="52">
        <v>3</v>
      </c>
      <c r="B156" s="52"/>
      <c r="C156" s="60" t="s">
        <v>66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s="11" customFormat="1" ht="11.25" customHeight="1">
      <c r="A157" s="56"/>
      <c r="B157" s="56"/>
      <c r="C157" s="57" t="s">
        <v>83</v>
      </c>
      <c r="D157" s="57"/>
      <c r="E157" s="57"/>
      <c r="F157" s="57"/>
      <c r="G157" s="57"/>
      <c r="H157" s="57"/>
      <c r="I157" s="12" t="s">
        <v>61</v>
      </c>
      <c r="J157" s="58" t="s">
        <v>68</v>
      </c>
      <c r="K157" s="58"/>
      <c r="L157" s="58"/>
      <c r="M157" s="51">
        <v>5000</v>
      </c>
      <c r="N157" s="51"/>
      <c r="O157" s="50"/>
      <c r="P157" s="50"/>
      <c r="Q157" s="51">
        <v>5000</v>
      </c>
      <c r="R157" s="51"/>
    </row>
    <row r="158" spans="1:18" s="11" customFormat="1" ht="11.25" customHeight="1">
      <c r="A158" s="52">
        <v>4</v>
      </c>
      <c r="B158" s="52"/>
      <c r="C158" s="60" t="s">
        <v>69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s="11" customFormat="1" ht="11.25" customHeight="1">
      <c r="A159" s="56"/>
      <c r="B159" s="56"/>
      <c r="C159" s="57" t="s">
        <v>88</v>
      </c>
      <c r="D159" s="57"/>
      <c r="E159" s="57"/>
      <c r="F159" s="57"/>
      <c r="G159" s="57"/>
      <c r="H159" s="57"/>
      <c r="I159" s="12" t="s">
        <v>71</v>
      </c>
      <c r="J159" s="58" t="s">
        <v>72</v>
      </c>
      <c r="K159" s="58"/>
      <c r="L159" s="58"/>
      <c r="M159" s="53">
        <v>100</v>
      </c>
      <c r="N159" s="53"/>
      <c r="O159" s="50"/>
      <c r="P159" s="50"/>
      <c r="Q159" s="53">
        <v>100</v>
      </c>
      <c r="R159" s="53"/>
    </row>
    <row r="160" spans="1:18" s="11" customFormat="1" ht="11.25" customHeight="1">
      <c r="A160" s="59">
        <v>9</v>
      </c>
      <c r="B160" s="59"/>
      <c r="C160" s="61" t="s">
        <v>113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s="11" customFormat="1" ht="11.25" customHeight="1">
      <c r="A161" s="52">
        <v>1</v>
      </c>
      <c r="B161" s="52"/>
      <c r="C161" s="60" t="s">
        <v>59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s="11" customFormat="1" ht="23.25" customHeight="1">
      <c r="A162" s="56"/>
      <c r="B162" s="56"/>
      <c r="C162" s="41" t="s">
        <v>112</v>
      </c>
      <c r="D162" s="57"/>
      <c r="E162" s="57"/>
      <c r="F162" s="57"/>
      <c r="G162" s="57"/>
      <c r="H162" s="57"/>
      <c r="I162" s="12" t="s">
        <v>61</v>
      </c>
      <c r="J162" s="58" t="s">
        <v>62</v>
      </c>
      <c r="K162" s="58"/>
      <c r="L162" s="58"/>
      <c r="M162" s="51">
        <f>89000+18100+39000</f>
        <v>146100</v>
      </c>
      <c r="N162" s="51"/>
      <c r="O162" s="50"/>
      <c r="P162" s="50"/>
      <c r="Q162" s="51">
        <f>M162</f>
        <v>146100</v>
      </c>
      <c r="R162" s="51"/>
    </row>
    <row r="163" spans="1:18" s="11" customFormat="1" ht="11.25" customHeight="1">
      <c r="A163" s="52">
        <v>2</v>
      </c>
      <c r="B163" s="52"/>
      <c r="C163" s="60" t="s">
        <v>63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1:18" s="11" customFormat="1" ht="11.25" customHeight="1">
      <c r="A164" s="56"/>
      <c r="B164" s="56"/>
      <c r="C164" s="41" t="s">
        <v>97</v>
      </c>
      <c r="D164" s="57"/>
      <c r="E164" s="57"/>
      <c r="F164" s="57"/>
      <c r="G164" s="57"/>
      <c r="H164" s="57"/>
      <c r="I164" s="12" t="s">
        <v>65</v>
      </c>
      <c r="J164" s="58" t="s">
        <v>72</v>
      </c>
      <c r="K164" s="58"/>
      <c r="L164" s="58"/>
      <c r="M164" s="53">
        <f>24+1+9</f>
        <v>34</v>
      </c>
      <c r="N164" s="53"/>
      <c r="O164" s="50"/>
      <c r="P164" s="50"/>
      <c r="Q164" s="51">
        <f>M164</f>
        <v>34</v>
      </c>
      <c r="R164" s="51"/>
    </row>
    <row r="165" spans="1:18" s="11" customFormat="1" ht="11.25" customHeight="1">
      <c r="A165" s="52">
        <v>3</v>
      </c>
      <c r="B165" s="52"/>
      <c r="C165" s="60" t="s">
        <v>66</v>
      </c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s="11" customFormat="1" ht="11.25" customHeight="1">
      <c r="A166" s="56"/>
      <c r="B166" s="56"/>
      <c r="C166" s="41" t="s">
        <v>83</v>
      </c>
      <c r="D166" s="57"/>
      <c r="E166" s="57"/>
      <c r="F166" s="57"/>
      <c r="G166" s="57"/>
      <c r="H166" s="57"/>
      <c r="I166" s="12" t="s">
        <v>61</v>
      </c>
      <c r="J166" s="58" t="s">
        <v>68</v>
      </c>
      <c r="K166" s="58"/>
      <c r="L166" s="58"/>
      <c r="M166" s="51">
        <f>M162/M164</f>
        <v>4297.058823529412</v>
      </c>
      <c r="N166" s="51"/>
      <c r="O166" s="50"/>
      <c r="P166" s="50"/>
      <c r="Q166" s="51">
        <f>M166</f>
        <v>4297.058823529412</v>
      </c>
      <c r="R166" s="51"/>
    </row>
    <row r="167" spans="1:18" s="11" customFormat="1" ht="11.25" customHeight="1">
      <c r="A167" s="52">
        <v>4</v>
      </c>
      <c r="B167" s="52"/>
      <c r="C167" s="60" t="s">
        <v>69</v>
      </c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s="11" customFormat="1" ht="11.25" customHeight="1">
      <c r="A168" s="56"/>
      <c r="B168" s="56"/>
      <c r="C168" s="41" t="s">
        <v>124</v>
      </c>
      <c r="D168" s="57"/>
      <c r="E168" s="57"/>
      <c r="F168" s="57"/>
      <c r="G168" s="57"/>
      <c r="H168" s="57"/>
      <c r="I168" s="12" t="s">
        <v>71</v>
      </c>
      <c r="J168" s="58" t="s">
        <v>72</v>
      </c>
      <c r="K168" s="58"/>
      <c r="L168" s="58"/>
      <c r="M168" s="53">
        <v>100</v>
      </c>
      <c r="N168" s="53"/>
      <c r="O168" s="50"/>
      <c r="P168" s="50"/>
      <c r="Q168" s="53">
        <v>100</v>
      </c>
      <c r="R168" s="53"/>
    </row>
    <row r="169" spans="1:18" s="11" customFormat="1" ht="11.25" customHeight="1">
      <c r="A169" s="28"/>
      <c r="B169" s="28"/>
      <c r="C169" s="29"/>
      <c r="D169" s="29"/>
      <c r="E169" s="29"/>
      <c r="F169" s="29"/>
      <c r="G169" s="29"/>
      <c r="H169" s="29"/>
      <c r="I169" s="30"/>
      <c r="J169" s="31"/>
      <c r="K169" s="31"/>
      <c r="L169" s="31"/>
      <c r="M169" s="32"/>
      <c r="N169" s="32"/>
      <c r="O169" s="33"/>
      <c r="P169" s="33"/>
      <c r="Q169" s="32"/>
      <c r="R169" s="32"/>
    </row>
    <row r="170" spans="1:18" s="11" customFormat="1" ht="11.25" customHeight="1" hidden="1">
      <c r="A170" s="28"/>
      <c r="B170" s="28"/>
      <c r="C170" s="29"/>
      <c r="D170" s="29"/>
      <c r="E170" s="29"/>
      <c r="F170" s="29"/>
      <c r="G170" s="29"/>
      <c r="H170" s="29"/>
      <c r="I170" s="30"/>
      <c r="J170" s="31"/>
      <c r="K170" s="31"/>
      <c r="L170" s="31"/>
      <c r="M170" s="32"/>
      <c r="N170" s="32"/>
      <c r="O170" s="33"/>
      <c r="P170" s="33"/>
      <c r="Q170" s="32"/>
      <c r="R170" s="32"/>
    </row>
    <row r="171" spans="1:18" s="11" customFormat="1" ht="1.5" customHeight="1" hidden="1">
      <c r="A171" s="28"/>
      <c r="B171" s="28"/>
      <c r="C171" s="29"/>
      <c r="D171" s="29"/>
      <c r="E171" s="29"/>
      <c r="F171" s="29"/>
      <c r="G171" s="29"/>
      <c r="H171" s="29"/>
      <c r="I171" s="30"/>
      <c r="J171" s="31"/>
      <c r="K171" s="31"/>
      <c r="L171" s="31"/>
      <c r="M171" s="32"/>
      <c r="N171" s="32"/>
      <c r="O171" s="33"/>
      <c r="P171" s="33"/>
      <c r="Q171" s="32"/>
      <c r="R171" s="32"/>
    </row>
    <row r="172" spans="1:18" s="11" customFormat="1" ht="11.25" customHeight="1" hidden="1">
      <c r="A172" s="28"/>
      <c r="B172" s="28"/>
      <c r="C172" s="29"/>
      <c r="D172" s="29"/>
      <c r="E172" s="29"/>
      <c r="F172" s="29"/>
      <c r="G172" s="29"/>
      <c r="H172" s="29"/>
      <c r="I172" s="30"/>
      <c r="J172" s="31"/>
      <c r="K172" s="31"/>
      <c r="L172" s="31"/>
      <c r="M172" s="32"/>
      <c r="N172" s="32"/>
      <c r="O172" s="33"/>
      <c r="P172" s="33"/>
      <c r="Q172" s="32"/>
      <c r="R172" s="32"/>
    </row>
    <row r="173" spans="1:18" s="11" customFormat="1" ht="11.25" customHeight="1" hidden="1">
      <c r="A173" s="28"/>
      <c r="B173" s="28"/>
      <c r="C173" s="29"/>
      <c r="D173" s="29"/>
      <c r="E173" s="29"/>
      <c r="F173" s="29"/>
      <c r="G173" s="29"/>
      <c r="H173" s="29"/>
      <c r="I173" s="30"/>
      <c r="J173" s="31"/>
      <c r="K173" s="31"/>
      <c r="L173" s="31"/>
      <c r="M173" s="32"/>
      <c r="N173" s="32"/>
      <c r="O173" s="33"/>
      <c r="P173" s="33"/>
      <c r="Q173" s="32"/>
      <c r="R173" s="32"/>
    </row>
    <row r="174" ht="2.25" customHeight="1"/>
    <row r="175" spans="1:20" ht="24.75" customHeight="1">
      <c r="A175" s="26"/>
      <c r="B175" s="54" t="s">
        <v>98</v>
      </c>
      <c r="C175" s="54"/>
      <c r="D175" s="54"/>
      <c r="E175" s="54"/>
      <c r="F175" s="26"/>
      <c r="G175" s="4"/>
      <c r="H175" s="26"/>
      <c r="I175" s="26"/>
      <c r="J175" s="26"/>
      <c r="K175" s="26"/>
      <c r="L175" s="26"/>
      <c r="M175" s="55" t="s">
        <v>103</v>
      </c>
      <c r="N175" s="55"/>
      <c r="O175" s="55"/>
      <c r="P175" s="26"/>
      <c r="Q175" s="26"/>
      <c r="R175" s="26"/>
      <c r="S175" s="26"/>
      <c r="T175" s="26"/>
    </row>
    <row r="176" spans="7:15" s="1" customFormat="1" ht="3.75" customHeight="1">
      <c r="G176" s="13"/>
      <c r="H176" s="14"/>
      <c r="I176" s="14"/>
      <c r="M176" s="13"/>
      <c r="N176" s="13"/>
      <c r="O176" s="13"/>
    </row>
    <row r="177" s="1" customFormat="1" ht="3.75" customHeight="1"/>
    <row r="178" spans="1:20" ht="11.25" customHeight="1">
      <c r="A178" s="26"/>
      <c r="B178" s="26"/>
      <c r="C178" s="26"/>
      <c r="D178" s="26"/>
      <c r="E178" s="26"/>
      <c r="F178" s="26"/>
      <c r="G178" s="47" t="s">
        <v>99</v>
      </c>
      <c r="H178" s="47"/>
      <c r="I178" s="47"/>
      <c r="J178" s="26"/>
      <c r="K178" s="26"/>
      <c r="L178" s="26"/>
      <c r="M178" s="47" t="s">
        <v>102</v>
      </c>
      <c r="N178" s="47"/>
      <c r="O178" s="47"/>
      <c r="P178" s="26"/>
      <c r="Q178" s="26"/>
      <c r="R178" s="26"/>
      <c r="S178" s="26"/>
      <c r="T178" s="26"/>
    </row>
    <row r="179" spans="2:20" ht="12.75" customHeight="1">
      <c r="B179" s="49" t="s">
        <v>120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26"/>
    </row>
    <row r="180" spans="1:20" ht="12.75" customHeight="1">
      <c r="A180" s="26"/>
      <c r="B180" s="1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19"/>
      <c r="P180" s="19"/>
      <c r="Q180" s="19"/>
      <c r="R180" s="19"/>
      <c r="S180" s="19"/>
      <c r="T180" s="19"/>
    </row>
    <row r="181" spans="1:20" s="4" customFormat="1" ht="12" customHeight="1">
      <c r="A181" s="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2:20" ht="25.5" customHeight="1">
      <c r="B182" s="43" t="s">
        <v>121</v>
      </c>
      <c r="C182" s="43"/>
      <c r="D182" s="43"/>
      <c r="E182" s="43"/>
      <c r="F182" s="19"/>
      <c r="G182" s="13"/>
      <c r="H182" s="14"/>
      <c r="I182" s="14"/>
      <c r="J182" s="19"/>
      <c r="K182" s="19"/>
      <c r="L182" s="19"/>
      <c r="M182" s="44" t="s">
        <v>122</v>
      </c>
      <c r="N182" s="44"/>
      <c r="O182" s="44"/>
      <c r="P182" s="19"/>
      <c r="R182" s="19"/>
      <c r="S182" s="19"/>
      <c r="T182" s="19"/>
    </row>
    <row r="183" spans="1:20" ht="0.75" customHeight="1">
      <c r="A183" s="26"/>
      <c r="B183" s="19"/>
      <c r="C183" s="19"/>
      <c r="D183" s="19"/>
      <c r="E183" s="19"/>
      <c r="F183" s="19"/>
      <c r="J183" s="19"/>
      <c r="K183" s="19"/>
      <c r="L183" s="19"/>
      <c r="P183" s="19"/>
      <c r="R183" s="19"/>
      <c r="S183" s="19"/>
      <c r="T183" s="19"/>
    </row>
    <row r="184" spans="2:20" s="1" customFormat="1" ht="14.25" customHeight="1">
      <c r="B184" s="19"/>
      <c r="C184" s="19"/>
      <c r="D184" s="19"/>
      <c r="E184" s="19"/>
      <c r="F184" s="19"/>
      <c r="G184" s="47" t="s">
        <v>99</v>
      </c>
      <c r="H184" s="47"/>
      <c r="I184" s="47"/>
      <c r="J184" s="19"/>
      <c r="K184" s="19"/>
      <c r="L184" s="19"/>
      <c r="M184" s="47" t="s">
        <v>102</v>
      </c>
      <c r="N184" s="47"/>
      <c r="O184" s="47"/>
      <c r="P184" s="19"/>
      <c r="R184" s="19"/>
      <c r="S184" s="19"/>
      <c r="T184" s="19"/>
    </row>
    <row r="185" spans="1:20" s="1" customFormat="1" ht="3.75" customHeight="1">
      <c r="A185" s="26"/>
      <c r="B185" s="19"/>
      <c r="C185" s="19"/>
      <c r="D185" s="19"/>
      <c r="E185" s="19"/>
      <c r="F185" s="19"/>
      <c r="G185" s="20"/>
      <c r="H185" s="20"/>
      <c r="I185" s="20"/>
      <c r="J185" s="19"/>
      <c r="K185" s="19"/>
      <c r="L185" s="19"/>
      <c r="P185" s="19"/>
      <c r="R185" s="19"/>
      <c r="S185" s="19"/>
      <c r="T185" s="19"/>
    </row>
    <row r="186" spans="2:20" ht="5.25" customHeigh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2:20" ht="13.5" customHeight="1">
      <c r="B187" s="19"/>
      <c r="C187" s="48" t="s">
        <v>123</v>
      </c>
      <c r="D187" s="48"/>
      <c r="E187" s="48"/>
      <c r="F187" s="19" t="s">
        <v>132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2" customHeight="1">
      <c r="A188" s="3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12">
      <c r="A189" s="26"/>
      <c r="B189" s="19"/>
      <c r="C189" s="19"/>
      <c r="D189" s="48" t="s">
        <v>100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18" ht="12" customHeight="1">
      <c r="A190"/>
      <c r="B190"/>
      <c r="C190" s="15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</sheetData>
  <sheetProtection/>
  <mergeCells count="549">
    <mergeCell ref="J150:L150"/>
    <mergeCell ref="M150:N150"/>
    <mergeCell ref="A144:B144"/>
    <mergeCell ref="C144:H144"/>
    <mergeCell ref="A145:B145"/>
    <mergeCell ref="A146:B146"/>
    <mergeCell ref="A148:B148"/>
    <mergeCell ref="C148:R148"/>
    <mergeCell ref="A147:B147"/>
    <mergeCell ref="O149:P149"/>
    <mergeCell ref="Q149:R149"/>
    <mergeCell ref="A141:B141"/>
    <mergeCell ref="C141:H141"/>
    <mergeCell ref="A142:B142"/>
    <mergeCell ref="C142:R142"/>
    <mergeCell ref="O141:P141"/>
    <mergeCell ref="Q141:R141"/>
    <mergeCell ref="J146:L146"/>
    <mergeCell ref="M146:N146"/>
    <mergeCell ref="J141:L141"/>
    <mergeCell ref="M141:N141"/>
    <mergeCell ref="O146:P146"/>
    <mergeCell ref="Q146:R146"/>
    <mergeCell ref="J144:L144"/>
    <mergeCell ref="M144:N144"/>
    <mergeCell ref="O143:P143"/>
    <mergeCell ref="Q143:R143"/>
    <mergeCell ref="N8:S8"/>
    <mergeCell ref="O166:P166"/>
    <mergeCell ref="Q166:R166"/>
    <mergeCell ref="C167:R167"/>
    <mergeCell ref="C163:R163"/>
    <mergeCell ref="J164:L164"/>
    <mergeCell ref="M164:N164"/>
    <mergeCell ref="O164:P164"/>
    <mergeCell ref="Q164:R164"/>
    <mergeCell ref="N62:O62"/>
    <mergeCell ref="J168:L168"/>
    <mergeCell ref="M168:N168"/>
    <mergeCell ref="O168:P168"/>
    <mergeCell ref="Q168:R168"/>
    <mergeCell ref="A38:B38"/>
    <mergeCell ref="C38:Q38"/>
    <mergeCell ref="C187:E187"/>
    <mergeCell ref="A168:B168"/>
    <mergeCell ref="C168:H168"/>
    <mergeCell ref="A167:B167"/>
    <mergeCell ref="J166:L166"/>
    <mergeCell ref="M166:N166"/>
    <mergeCell ref="A166:B166"/>
    <mergeCell ref="C166:H166"/>
    <mergeCell ref="A165:B165"/>
    <mergeCell ref="C165:R165"/>
    <mergeCell ref="A164:B164"/>
    <mergeCell ref="C164:H164"/>
    <mergeCell ref="A161:B161"/>
    <mergeCell ref="C160:R160"/>
    <mergeCell ref="C161:R161"/>
    <mergeCell ref="A163:B163"/>
    <mergeCell ref="J162:L162"/>
    <mergeCell ref="M162:N162"/>
    <mergeCell ref="A162:B162"/>
    <mergeCell ref="C162:H162"/>
    <mergeCell ref="O162:P162"/>
    <mergeCell ref="Q162:R162"/>
    <mergeCell ref="A75:B75"/>
    <mergeCell ref="C75:L75"/>
    <mergeCell ref="M75:N75"/>
    <mergeCell ref="O75:P75"/>
    <mergeCell ref="C62:I62"/>
    <mergeCell ref="A62:B62"/>
    <mergeCell ref="J62:K62"/>
    <mergeCell ref="L62:M62"/>
    <mergeCell ref="A63:I63"/>
    <mergeCell ref="D189:T189"/>
    <mergeCell ref="C34:Q34"/>
    <mergeCell ref="A35:B35"/>
    <mergeCell ref="C35:Q35"/>
    <mergeCell ref="A36:B36"/>
    <mergeCell ref="N51:O52"/>
    <mergeCell ref="B42:Q42"/>
    <mergeCell ref="B44:Q44"/>
    <mergeCell ref="A46:B46"/>
    <mergeCell ref="C46:Q46"/>
    <mergeCell ref="A32:B32"/>
    <mergeCell ref="C32:Q32"/>
    <mergeCell ref="M184:O184"/>
    <mergeCell ref="B41:Q41"/>
    <mergeCell ref="C36:Q36"/>
    <mergeCell ref="A37:B37"/>
    <mergeCell ref="C37:Q37"/>
    <mergeCell ref="A39:B39"/>
    <mergeCell ref="C39:Q39"/>
    <mergeCell ref="C74:L74"/>
    <mergeCell ref="M74:N74"/>
    <mergeCell ref="A47:B47"/>
    <mergeCell ref="B29:Q29"/>
    <mergeCell ref="A31:B31"/>
    <mergeCell ref="C31:Q31"/>
    <mergeCell ref="A33:B33"/>
    <mergeCell ref="C33:Q33"/>
    <mergeCell ref="A34:B34"/>
    <mergeCell ref="C47:Q47"/>
    <mergeCell ref="P13:Q13"/>
    <mergeCell ref="N1:Q1"/>
    <mergeCell ref="N2:Q2"/>
    <mergeCell ref="N3:Q3"/>
    <mergeCell ref="A10:Q10"/>
    <mergeCell ref="N6:R6"/>
    <mergeCell ref="N7:R7"/>
    <mergeCell ref="A11:Q11"/>
    <mergeCell ref="B13:C13"/>
    <mergeCell ref="E13:M13"/>
    <mergeCell ref="P14:Q14"/>
    <mergeCell ref="B16:C16"/>
    <mergeCell ref="E16:M16"/>
    <mergeCell ref="P16:Q16"/>
    <mergeCell ref="B14:C14"/>
    <mergeCell ref="E14:M14"/>
    <mergeCell ref="B17:C17"/>
    <mergeCell ref="E17:M17"/>
    <mergeCell ref="P17:Q17"/>
    <mergeCell ref="B19:C19"/>
    <mergeCell ref="E19:F19"/>
    <mergeCell ref="H19:I19"/>
    <mergeCell ref="K19:N19"/>
    <mergeCell ref="P19:Q19"/>
    <mergeCell ref="B24:Q24"/>
    <mergeCell ref="B26:Q26"/>
    <mergeCell ref="B20:C20"/>
    <mergeCell ref="E20:F20"/>
    <mergeCell ref="H20:I20"/>
    <mergeCell ref="K20:N20"/>
    <mergeCell ref="B22:F22"/>
    <mergeCell ref="H22:K22"/>
    <mergeCell ref="M22:O22"/>
    <mergeCell ref="P20:Q20"/>
    <mergeCell ref="B49:M49"/>
    <mergeCell ref="A51:B52"/>
    <mergeCell ref="C51:I52"/>
    <mergeCell ref="J51:K52"/>
    <mergeCell ref="L51:M52"/>
    <mergeCell ref="N53:O53"/>
    <mergeCell ref="A54:B54"/>
    <mergeCell ref="C54:I54"/>
    <mergeCell ref="J54:K54"/>
    <mergeCell ref="L54:M54"/>
    <mergeCell ref="N54:O54"/>
    <mergeCell ref="A53:B53"/>
    <mergeCell ref="C53:I53"/>
    <mergeCell ref="J53:K53"/>
    <mergeCell ref="L53:M53"/>
    <mergeCell ref="P54:Q54"/>
    <mergeCell ref="A55:B55"/>
    <mergeCell ref="C55:I55"/>
    <mergeCell ref="J55:K55"/>
    <mergeCell ref="L55:M55"/>
    <mergeCell ref="N55:O55"/>
    <mergeCell ref="P55:Q55"/>
    <mergeCell ref="A57:B57"/>
    <mergeCell ref="C57:I57"/>
    <mergeCell ref="J57:K57"/>
    <mergeCell ref="L57:M57"/>
    <mergeCell ref="A56:B56"/>
    <mergeCell ref="C56:I56"/>
    <mergeCell ref="J56:K56"/>
    <mergeCell ref="L56:M56"/>
    <mergeCell ref="N59:O59"/>
    <mergeCell ref="P59:Q59"/>
    <mergeCell ref="N58:O58"/>
    <mergeCell ref="P58:Q58"/>
    <mergeCell ref="N56:O56"/>
    <mergeCell ref="P56:Q56"/>
    <mergeCell ref="N57:O57"/>
    <mergeCell ref="P57:Q57"/>
    <mergeCell ref="J59:K59"/>
    <mergeCell ref="L59:M59"/>
    <mergeCell ref="J58:K58"/>
    <mergeCell ref="L58:M58"/>
    <mergeCell ref="A58:B58"/>
    <mergeCell ref="C58:I58"/>
    <mergeCell ref="A59:B59"/>
    <mergeCell ref="C59:I59"/>
    <mergeCell ref="P60:Q60"/>
    <mergeCell ref="A61:B61"/>
    <mergeCell ref="C61:I61"/>
    <mergeCell ref="J61:K61"/>
    <mergeCell ref="L61:M61"/>
    <mergeCell ref="N61:O61"/>
    <mergeCell ref="P61:Q61"/>
    <mergeCell ref="A60:B60"/>
    <mergeCell ref="C60:I60"/>
    <mergeCell ref="J60:K60"/>
    <mergeCell ref="Q68:R68"/>
    <mergeCell ref="A69:B69"/>
    <mergeCell ref="C69:L69"/>
    <mergeCell ref="N60:O60"/>
    <mergeCell ref="L60:M60"/>
    <mergeCell ref="M68:N68"/>
    <mergeCell ref="O68:P68"/>
    <mergeCell ref="P63:Q63"/>
    <mergeCell ref="A65:P65"/>
    <mergeCell ref="A67:B67"/>
    <mergeCell ref="J63:K63"/>
    <mergeCell ref="L63:M63"/>
    <mergeCell ref="N63:O63"/>
    <mergeCell ref="Q70:R70"/>
    <mergeCell ref="O67:P67"/>
    <mergeCell ref="Q67:R67"/>
    <mergeCell ref="O69:P69"/>
    <mergeCell ref="Q69:R69"/>
    <mergeCell ref="M70:N70"/>
    <mergeCell ref="O70:P70"/>
    <mergeCell ref="A71:B71"/>
    <mergeCell ref="C71:L71"/>
    <mergeCell ref="C67:L67"/>
    <mergeCell ref="M67:N67"/>
    <mergeCell ref="A68:B68"/>
    <mergeCell ref="C68:L68"/>
    <mergeCell ref="A70:B70"/>
    <mergeCell ref="C70:L70"/>
    <mergeCell ref="M71:N71"/>
    <mergeCell ref="M69:N69"/>
    <mergeCell ref="Q76:R76"/>
    <mergeCell ref="M76:N76"/>
    <mergeCell ref="O76:P76"/>
    <mergeCell ref="A73:B73"/>
    <mergeCell ref="C73:L73"/>
    <mergeCell ref="A76:B76"/>
    <mergeCell ref="C76:L76"/>
    <mergeCell ref="Q75:R75"/>
    <mergeCell ref="Q74:R74"/>
    <mergeCell ref="A74:B74"/>
    <mergeCell ref="O71:P71"/>
    <mergeCell ref="Q71:R71"/>
    <mergeCell ref="Q72:R72"/>
    <mergeCell ref="M73:N73"/>
    <mergeCell ref="O73:P73"/>
    <mergeCell ref="Q73:R73"/>
    <mergeCell ref="M72:N72"/>
    <mergeCell ref="O72:P72"/>
    <mergeCell ref="A72:B72"/>
    <mergeCell ref="C72:L72"/>
    <mergeCell ref="A78:R78"/>
    <mergeCell ref="A80:B80"/>
    <mergeCell ref="C80:H80"/>
    <mergeCell ref="J80:L80"/>
    <mergeCell ref="M80:N80"/>
    <mergeCell ref="O80:P80"/>
    <mergeCell ref="Q80:R80"/>
    <mergeCell ref="O74:P74"/>
    <mergeCell ref="O81:P81"/>
    <mergeCell ref="Q81:R81"/>
    <mergeCell ref="A82:B82"/>
    <mergeCell ref="C82:R82"/>
    <mergeCell ref="A81:B81"/>
    <mergeCell ref="C81:H81"/>
    <mergeCell ref="J81:L81"/>
    <mergeCell ref="M81:N81"/>
    <mergeCell ref="A83:B83"/>
    <mergeCell ref="C83:R83"/>
    <mergeCell ref="A84:B84"/>
    <mergeCell ref="C84:H84"/>
    <mergeCell ref="J84:L84"/>
    <mergeCell ref="M84:N84"/>
    <mergeCell ref="O84:P84"/>
    <mergeCell ref="Q84:R84"/>
    <mergeCell ref="A85:B85"/>
    <mergeCell ref="C85:R85"/>
    <mergeCell ref="A86:B86"/>
    <mergeCell ref="C86:H86"/>
    <mergeCell ref="J86:L86"/>
    <mergeCell ref="M86:N86"/>
    <mergeCell ref="O86:P86"/>
    <mergeCell ref="Q86:R86"/>
    <mergeCell ref="A87:B87"/>
    <mergeCell ref="C87:R87"/>
    <mergeCell ref="A88:B88"/>
    <mergeCell ref="C88:H88"/>
    <mergeCell ref="J88:L88"/>
    <mergeCell ref="M88:N88"/>
    <mergeCell ref="O88:P88"/>
    <mergeCell ref="Q88:R88"/>
    <mergeCell ref="A89:B89"/>
    <mergeCell ref="C89:R89"/>
    <mergeCell ref="A90:B90"/>
    <mergeCell ref="C90:H90"/>
    <mergeCell ref="J90:L90"/>
    <mergeCell ref="M90:N90"/>
    <mergeCell ref="O90:P90"/>
    <mergeCell ref="Q90:R90"/>
    <mergeCell ref="A91:B91"/>
    <mergeCell ref="C91:R91"/>
    <mergeCell ref="A92:B92"/>
    <mergeCell ref="C92:R92"/>
    <mergeCell ref="A94:B94"/>
    <mergeCell ref="C94:R94"/>
    <mergeCell ref="A93:B93"/>
    <mergeCell ref="C93:H93"/>
    <mergeCell ref="J93:L93"/>
    <mergeCell ref="M93:N93"/>
    <mergeCell ref="O93:P93"/>
    <mergeCell ref="Q93:R93"/>
    <mergeCell ref="O95:P95"/>
    <mergeCell ref="Q95:R95"/>
    <mergeCell ref="A96:B96"/>
    <mergeCell ref="C96:R96"/>
    <mergeCell ref="A95:B95"/>
    <mergeCell ref="C95:H95"/>
    <mergeCell ref="J95:L95"/>
    <mergeCell ref="M95:N95"/>
    <mergeCell ref="O97:P97"/>
    <mergeCell ref="Q97:R97"/>
    <mergeCell ref="A98:B98"/>
    <mergeCell ref="C98:R98"/>
    <mergeCell ref="A97:B97"/>
    <mergeCell ref="C97:H97"/>
    <mergeCell ref="J97:L97"/>
    <mergeCell ref="M97:N97"/>
    <mergeCell ref="O99:P99"/>
    <mergeCell ref="Q99:R99"/>
    <mergeCell ref="A100:B100"/>
    <mergeCell ref="C100:R100"/>
    <mergeCell ref="A99:B99"/>
    <mergeCell ref="C99:H99"/>
    <mergeCell ref="J99:L99"/>
    <mergeCell ref="M99:N99"/>
    <mergeCell ref="J103:L103"/>
    <mergeCell ref="M103:N103"/>
    <mergeCell ref="A101:B101"/>
    <mergeCell ref="C101:R101"/>
    <mergeCell ref="A102:B102"/>
    <mergeCell ref="C102:H102"/>
    <mergeCell ref="J102:L102"/>
    <mergeCell ref="M102:N102"/>
    <mergeCell ref="O102:P102"/>
    <mergeCell ref="Q102:R102"/>
    <mergeCell ref="O103:P103"/>
    <mergeCell ref="Q103:R103"/>
    <mergeCell ref="A104:B104"/>
    <mergeCell ref="C104:H104"/>
    <mergeCell ref="J104:L104"/>
    <mergeCell ref="M104:N104"/>
    <mergeCell ref="O104:P104"/>
    <mergeCell ref="Q104:R104"/>
    <mergeCell ref="A103:B103"/>
    <mergeCell ref="C103:H103"/>
    <mergeCell ref="A105:B105"/>
    <mergeCell ref="C105:R105"/>
    <mergeCell ref="A106:B106"/>
    <mergeCell ref="C106:H106"/>
    <mergeCell ref="J106:L106"/>
    <mergeCell ref="M106:N106"/>
    <mergeCell ref="O106:P106"/>
    <mergeCell ref="Q106:R106"/>
    <mergeCell ref="A107:B107"/>
    <mergeCell ref="C107:R107"/>
    <mergeCell ref="A108:B108"/>
    <mergeCell ref="C108:H108"/>
    <mergeCell ref="J108:L108"/>
    <mergeCell ref="M108:N108"/>
    <mergeCell ref="O108:P108"/>
    <mergeCell ref="Q108:R108"/>
    <mergeCell ref="A109:B109"/>
    <mergeCell ref="C109:R109"/>
    <mergeCell ref="A110:B110"/>
    <mergeCell ref="C110:H110"/>
    <mergeCell ref="J110:L110"/>
    <mergeCell ref="M110:N110"/>
    <mergeCell ref="O110:P110"/>
    <mergeCell ref="Q110:R110"/>
    <mergeCell ref="A111:B111"/>
    <mergeCell ref="C111:R111"/>
    <mergeCell ref="A112:B112"/>
    <mergeCell ref="C112:R112"/>
    <mergeCell ref="A114:B114"/>
    <mergeCell ref="C114:R114"/>
    <mergeCell ref="A113:B113"/>
    <mergeCell ref="C113:H113"/>
    <mergeCell ref="J113:L113"/>
    <mergeCell ref="M113:N113"/>
    <mergeCell ref="O113:P113"/>
    <mergeCell ref="Q113:R113"/>
    <mergeCell ref="O115:P115"/>
    <mergeCell ref="Q115:R115"/>
    <mergeCell ref="A116:B116"/>
    <mergeCell ref="C116:R116"/>
    <mergeCell ref="A115:B115"/>
    <mergeCell ref="C115:H115"/>
    <mergeCell ref="J115:L115"/>
    <mergeCell ref="M115:N115"/>
    <mergeCell ref="O117:P117"/>
    <mergeCell ref="Q117:R117"/>
    <mergeCell ref="A118:B118"/>
    <mergeCell ref="C118:R118"/>
    <mergeCell ref="A117:B117"/>
    <mergeCell ref="C117:H117"/>
    <mergeCell ref="J117:L117"/>
    <mergeCell ref="M117:N117"/>
    <mergeCell ref="O119:P119"/>
    <mergeCell ref="Q119:R119"/>
    <mergeCell ref="A120:B120"/>
    <mergeCell ref="C120:R120"/>
    <mergeCell ref="A119:B119"/>
    <mergeCell ref="C119:H119"/>
    <mergeCell ref="J119:L119"/>
    <mergeCell ref="M119:N119"/>
    <mergeCell ref="A121:B121"/>
    <mergeCell ref="C121:R121"/>
    <mergeCell ref="A122:B122"/>
    <mergeCell ref="C122:H122"/>
    <mergeCell ref="J122:L122"/>
    <mergeCell ref="M122:N122"/>
    <mergeCell ref="O122:P122"/>
    <mergeCell ref="Q122:R122"/>
    <mergeCell ref="A123:B123"/>
    <mergeCell ref="C123:R123"/>
    <mergeCell ref="A124:B124"/>
    <mergeCell ref="C124:H124"/>
    <mergeCell ref="J124:L124"/>
    <mergeCell ref="M124:N124"/>
    <mergeCell ref="O124:P124"/>
    <mergeCell ref="Q124:R124"/>
    <mergeCell ref="A125:B125"/>
    <mergeCell ref="C125:R125"/>
    <mergeCell ref="A126:B126"/>
    <mergeCell ref="C126:H126"/>
    <mergeCell ref="J126:L126"/>
    <mergeCell ref="M126:N126"/>
    <mergeCell ref="O126:P126"/>
    <mergeCell ref="Q126:R126"/>
    <mergeCell ref="A127:B127"/>
    <mergeCell ref="C127:R127"/>
    <mergeCell ref="A128:B128"/>
    <mergeCell ref="C128:H128"/>
    <mergeCell ref="J128:L128"/>
    <mergeCell ref="M128:N128"/>
    <mergeCell ref="O128:P128"/>
    <mergeCell ref="Q128:R128"/>
    <mergeCell ref="A129:B129"/>
    <mergeCell ref="C129:R129"/>
    <mergeCell ref="A130:B130"/>
    <mergeCell ref="C130:R130"/>
    <mergeCell ref="A132:B132"/>
    <mergeCell ref="C132:R132"/>
    <mergeCell ref="A131:B131"/>
    <mergeCell ref="C131:H131"/>
    <mergeCell ref="J131:L131"/>
    <mergeCell ref="M131:N131"/>
    <mergeCell ref="O131:P131"/>
    <mergeCell ref="Q131:R131"/>
    <mergeCell ref="O133:P133"/>
    <mergeCell ref="Q133:R133"/>
    <mergeCell ref="A134:B134"/>
    <mergeCell ref="C134:R134"/>
    <mergeCell ref="A133:B133"/>
    <mergeCell ref="C133:H133"/>
    <mergeCell ref="J133:L133"/>
    <mergeCell ref="M133:N133"/>
    <mergeCell ref="O135:P135"/>
    <mergeCell ref="Q135:R135"/>
    <mergeCell ref="A136:B136"/>
    <mergeCell ref="C136:R136"/>
    <mergeCell ref="A135:B135"/>
    <mergeCell ref="C135:H135"/>
    <mergeCell ref="J135:L135"/>
    <mergeCell ref="M135:N135"/>
    <mergeCell ref="O137:P137"/>
    <mergeCell ref="Q137:R137"/>
    <mergeCell ref="A138:B138"/>
    <mergeCell ref="C138:R138"/>
    <mergeCell ref="A137:B137"/>
    <mergeCell ref="C137:H137"/>
    <mergeCell ref="J137:L137"/>
    <mergeCell ref="M137:N137"/>
    <mergeCell ref="A139:B139"/>
    <mergeCell ref="C139:R139"/>
    <mergeCell ref="A140:B140"/>
    <mergeCell ref="C140:H140"/>
    <mergeCell ref="J140:L140"/>
    <mergeCell ref="M140:N140"/>
    <mergeCell ref="O140:P140"/>
    <mergeCell ref="Q140:R140"/>
    <mergeCell ref="A143:B143"/>
    <mergeCell ref="C143:H143"/>
    <mergeCell ref="J143:L143"/>
    <mergeCell ref="M143:N143"/>
    <mergeCell ref="O147:P147"/>
    <mergeCell ref="Q147:R147"/>
    <mergeCell ref="O144:P144"/>
    <mergeCell ref="Q144:R144"/>
    <mergeCell ref="C145:R145"/>
    <mergeCell ref="C146:H146"/>
    <mergeCell ref="C147:H147"/>
    <mergeCell ref="J147:L147"/>
    <mergeCell ref="M147:N147"/>
    <mergeCell ref="A151:B151"/>
    <mergeCell ref="C151:R151"/>
    <mergeCell ref="A149:B149"/>
    <mergeCell ref="C149:H149"/>
    <mergeCell ref="J149:L149"/>
    <mergeCell ref="M149:N149"/>
    <mergeCell ref="A150:B150"/>
    <mergeCell ref="C150:H150"/>
    <mergeCell ref="O150:P150"/>
    <mergeCell ref="Q150:R150"/>
    <mergeCell ref="A152:B152"/>
    <mergeCell ref="C152:R152"/>
    <mergeCell ref="A154:B154"/>
    <mergeCell ref="C154:R154"/>
    <mergeCell ref="A153:B153"/>
    <mergeCell ref="C153:H153"/>
    <mergeCell ref="J153:L153"/>
    <mergeCell ref="M153:N153"/>
    <mergeCell ref="O153:P153"/>
    <mergeCell ref="Q153:R153"/>
    <mergeCell ref="O155:P155"/>
    <mergeCell ref="Q155:R155"/>
    <mergeCell ref="A156:B156"/>
    <mergeCell ref="C156:R156"/>
    <mergeCell ref="A155:B155"/>
    <mergeCell ref="C155:H155"/>
    <mergeCell ref="J155:L155"/>
    <mergeCell ref="M155:N155"/>
    <mergeCell ref="C158:R158"/>
    <mergeCell ref="A157:B157"/>
    <mergeCell ref="C157:H157"/>
    <mergeCell ref="J157:L157"/>
    <mergeCell ref="M157:N157"/>
    <mergeCell ref="G184:I184"/>
    <mergeCell ref="O159:P159"/>
    <mergeCell ref="Q159:R159"/>
    <mergeCell ref="B175:E175"/>
    <mergeCell ref="M175:O175"/>
    <mergeCell ref="A159:B159"/>
    <mergeCell ref="C159:H159"/>
    <mergeCell ref="J159:L159"/>
    <mergeCell ref="M159:N159"/>
    <mergeCell ref="A160:B160"/>
    <mergeCell ref="B182:E182"/>
    <mergeCell ref="M182:O182"/>
    <mergeCell ref="B27:R27"/>
    <mergeCell ref="G178:I178"/>
    <mergeCell ref="M178:O178"/>
    <mergeCell ref="C180:N180"/>
    <mergeCell ref="B179:S179"/>
    <mergeCell ref="O157:P157"/>
    <mergeCell ref="Q157:R157"/>
    <mergeCell ref="A158:B158"/>
  </mergeCells>
  <printOptions/>
  <pageMargins left="0.3937007874015748" right="0.3937007874015748" top="0.7874015748031497" bottom="0.3937007874015748" header="0.3937007874015748" footer="0.3937007874015748"/>
  <pageSetup fitToHeight="0" horizontalDpi="600" verticalDpi="600" orientation="landscape" pageOrder="overThenDown" paperSize="9" scale="90" r:id="rId1"/>
  <rowBreaks count="3" manualBreakCount="3">
    <brk id="48" max="17" man="1"/>
    <brk id="90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Иринка</cp:lastModifiedBy>
  <cp:lastPrinted>2021-12-02T07:49:23Z</cp:lastPrinted>
  <dcterms:created xsi:type="dcterms:W3CDTF">2021-01-21T07:57:03Z</dcterms:created>
  <dcterms:modified xsi:type="dcterms:W3CDTF">2021-12-02T09:01:29Z</dcterms:modified>
  <cp:category/>
  <cp:version/>
  <cp:contentType/>
  <cp:contentStatus/>
  <cp:revision>1</cp:revision>
</cp:coreProperties>
</file>