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25" yWindow="0" windowWidth="6585" windowHeight="6525" tabRatio="804" activeTab="0"/>
  </bookViews>
  <sheets>
    <sheet name="2012 додаток 1" sheetId="1" r:id="rId1"/>
  </sheets>
  <definedNames>
    <definedName name="_ftn1" localSheetId="0">'2012 додаток 1'!#REF!</definedName>
    <definedName name="_ftnref1" localSheetId="0">'2012 додаток 1'!#REF!</definedName>
    <definedName name="_xlnm.Print_Titles" localSheetId="0">'2012 додаток 1'!$6:$8</definedName>
    <definedName name="_xlnm.Print_Area" localSheetId="0">'2012 додаток 1'!$A$1:$F$168</definedName>
  </definedNames>
  <calcPr fullCalcOnLoad="1"/>
</workbook>
</file>

<file path=xl/sharedStrings.xml><?xml version="1.0" encoding="utf-8"?>
<sst xmlns="http://schemas.openxmlformats.org/spreadsheetml/2006/main" count="199" uniqueCount="198">
  <si>
    <t xml:space="preserve">Найменування доходів згідно із бюджетною класифікацією </t>
  </si>
  <si>
    <t>Загальний фонд</t>
  </si>
  <si>
    <t>Спеціальний фонд</t>
  </si>
  <si>
    <t>Разом</t>
  </si>
  <si>
    <t>у т. 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</si>
  <si>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</si>
  <si>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</si>
  <si>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</si>
  <si>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Податки на власність</t>
  </si>
  <si>
    <t>Податок з власників транспортних засобів та інших самохідних машин і механізмів</t>
  </si>
  <si>
    <t>Плата за землю</t>
  </si>
  <si>
    <t>Податок на промисел</t>
  </si>
  <si>
    <t>Місцеві податки і збори</t>
  </si>
  <si>
    <t>Неподаткові надходження</t>
  </si>
  <si>
    <t>Інші неподаткові надходження</t>
  </si>
  <si>
    <t xml:space="preserve">Інші надходження </t>
  </si>
  <si>
    <t>Доходи від операцій з капіталом</t>
  </si>
  <si>
    <t>Офіційні трансферти</t>
  </si>
  <si>
    <t>Дотації</t>
  </si>
  <si>
    <t>Надходження від продажу основного капіталу</t>
  </si>
  <si>
    <t>Від органів державного управління</t>
  </si>
  <si>
    <r>
      <t>Власні надходження бюджетних установ,</t>
    </r>
    <r>
      <rPr>
        <sz val="9"/>
        <rFont val="Times New Roman"/>
        <family val="1"/>
      </rPr>
      <t xml:space="preserve"> які утримуються за рахунок коштів міського бюджету</t>
    </r>
    <r>
      <rPr>
        <b/>
        <sz val="10.5"/>
        <rFont val="Times New Roman"/>
        <family val="1"/>
      </rPr>
      <t xml:space="preserve"> </t>
    </r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</si>
  <si>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</si>
  <si>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Всього доходів</t>
  </si>
  <si>
    <t>(грн.)</t>
  </si>
  <si>
    <t xml:space="preserve">Субвенції </t>
  </si>
  <si>
    <t>Цільові фонди</t>
  </si>
  <si>
    <t>Код</t>
  </si>
  <si>
    <t>З іншої частини бюджету</t>
  </si>
  <si>
    <t>Доходи від власності та підприємницької діяльності</t>
  </si>
  <si>
    <t xml:space="preserve">   - податок з доходів фізичних осіб від продажу рухомого майна та надання рухомого майна в оренду (суборенду)</t>
  </si>
  <si>
    <t>збір за право проведення кіно- і телезйомок</t>
  </si>
  <si>
    <t>Державне мито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</si>
  <si>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</si>
  <si>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Інші фонди</t>
  </si>
  <si>
    <t>Грошові стягнення за шкоду, заподіяну порушенням законодавства про охорону навколишнього природного середовища в результаті господарської та іншої діяльності</t>
  </si>
  <si>
    <t xml:space="preserve"> - податок з доходів фізичних осіб від продажу нерухомого майна та надання нерухомості в оренду (суборенду), житловий найм (піднайм)</t>
  </si>
  <si>
    <t xml:space="preserve"> - податок з доходів фізичних осіб від отриманого платником доходу внаслідок прийняття ним у спадщину майна, коштів, майнових чи немайнових прав</t>
  </si>
  <si>
    <t>Фіксований податок на доходи фізичних осіб від зайняття підприємницькою діяльністю</t>
  </si>
  <si>
    <t>Податок з доходів фізичних осіб у вигляді виграшів або призів, отриманих внаслідок проведення конкурсів та інших розіграшів, виграшів в азартні ігри</t>
  </si>
  <si>
    <t xml:space="preserve">Податок з власників наземних транспортних засобів та інших самохідних машин і механізмів (з громадян)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</si>
  <si>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</si>
  <si>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</si>
  <si>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</si>
  <si>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</si>
  <si>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Податок з реклами</t>
  </si>
  <si>
    <t>Комунальний податок</t>
  </si>
  <si>
    <t>Ринковий збір</t>
  </si>
  <si>
    <t>Збір за видачу ордера на квартиру</t>
  </si>
  <si>
    <t>Збір за право використання місцевої символіки</t>
  </si>
  <si>
    <t>Збір за видачу дозволу на розміщення об"єктів торгівлі та сфери послуг</t>
  </si>
  <si>
    <t>Збір з власників собак</t>
  </si>
  <si>
    <t>6 = (гр.3+гр.4)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</si>
  <si>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</si>
  <si>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</si>
  <si>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</si>
  <si>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Інші субвенції (з загального фонду обласного бюджету на пільгове медичне обслуговування громадян, які постраждали внаслідок Чорнобильської катастрофи)</t>
  </si>
  <si>
    <t>Інші субвенції (з загального фонду обласного бюджету для забезпечення лікування хворих на цукровий і нецукровий діабет)</t>
  </si>
  <si>
    <t>Інші субвенції (з загального фонду обласного бюджету на впровадження децентралізованої системи нарахування та виплати соціальних виплат)</t>
  </si>
  <si>
    <t xml:space="preserve"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котелень, будівництво газопроводів і газифікацію населених пунктів </t>
  </si>
  <si>
    <t>Інші субвенції (з загального фонду обласного бюджету на виконання доручень виборців депутатами обласної ради)</t>
  </si>
  <si>
    <t xml:space="preserve">Податок з власників наземних транспортних засобів та інших самохідних машин і механізмів (юридичних осіб) </t>
  </si>
  <si>
    <t>Адміністративні штрафи у сфері забезпечення безпеки дорожнього руху</t>
  </si>
  <si>
    <t>у тому числі:</t>
  </si>
  <si>
    <t xml:space="preserve">Плата за оренду майна бюджетних установ </t>
  </si>
  <si>
    <t>Інші субвенції (з загального фонду обласного бюджету для поховання учасників бойових дій)</t>
  </si>
  <si>
    <t>Інші субвенції (зі спеціального фонду обласного бюджету на фінансування витрат, пов"язаних з будівництвом, реконструкцією, ремонтом та утриманням автомобільних доріг, що належать до комунальної власності)</t>
  </si>
  <si>
    <t>41034300 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</si>
  <si>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</si>
  <si>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Кошти, одержані із загального фонду бюджету до бюджету розвитку (спеціального фонду)</t>
  </si>
  <si>
    <t>Інші субвенції, всього</t>
  </si>
  <si>
    <t>Платежі за користування надрами</t>
  </si>
  <si>
    <t>Плата за користування надрами в цілях, не пов'язаних з видобуванням корисних копалин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</si>
  <si>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</si>
  <si>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Інші субвенції (з загального фонду обласного бюджету на проведення щеплення проти грипу)</t>
  </si>
  <si>
    <t>Збір за першу реєстрацію транспортного засобу</t>
  </si>
  <si>
    <t>Податок на доходи фізичних осіб</t>
  </si>
  <si>
    <t>Туристичний збір</t>
  </si>
  <si>
    <t xml:space="preserve">Єдиний податок </t>
  </si>
  <si>
    <t>Єдиний податок з юридичних осіб</t>
  </si>
  <si>
    <t>Єдиний податок з фізичних осіб</t>
  </si>
  <si>
    <t>Екологічний податок</t>
  </si>
  <si>
    <t>Надходження коштів від відшкодування втрат сільськогосподарського і лісогосподарського виробництва</t>
  </si>
  <si>
    <t>Податок на прибуток підприємств та фінансових установ комунальної власності</t>
  </si>
  <si>
    <t>Податок на доходи найманих працівників</t>
  </si>
  <si>
    <t>Податок на доходи фізичних осіб - суб"єктів підприємницької діяльності і незалежної професійної діяльності</t>
  </si>
  <si>
    <t>Податок на доходи фізичних осіб - нерезидентів</t>
  </si>
  <si>
    <t>Податок на доходи фізичних осіб від інших видів діяльності</t>
  </si>
  <si>
    <t>Податок на доходи фізичних осіб від продажу нерухомого майна та надання нерухомості в оренду (суборенду), житловий найм (піднайм)</t>
  </si>
  <si>
    <t>Податок на доходи фізичних осіб від продажу рухомого майна та надання рухомого майна в оренду (суборенду)</t>
  </si>
  <si>
    <t>Податок на доходи фізичних осіб від отриманого платником доходу внаслідок прийняття ним у спадщину майна, коштів, майнових чи немайнових прав</t>
  </si>
  <si>
    <t>Субвенція з державного бюджету місцевим бюджетам на збереження середньої 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зв’язку із закінченням строку повноважень</t>
  </si>
  <si>
    <t>Разом власних та закріплених доходів</t>
  </si>
  <si>
    <t>Фіксований податок на доходи фізичних осіб від зайняття підприємницькою діяльністю, нарахований до 1 січня 2011 року</t>
  </si>
  <si>
    <t>Збір за першу реєстрацію колісних транспортних засобів (юридичних осіб)</t>
  </si>
  <si>
    <t>Збір за першу реєстрацію колісних транспортних засобів (фізичних осіб)</t>
  </si>
  <si>
    <t>Місцеві податки і збори, нараховані до 1 січня 2011 року</t>
  </si>
  <si>
    <t>16011100 </t>
  </si>
  <si>
    <t>Збір за право використання місцевої символіки </t>
  </si>
  <si>
    <t>Збір за місця для паркування транспортних засобів</t>
  </si>
  <si>
    <t>Збір за місця для паркування транспортних засобів, сплачений юридичними особами</t>
  </si>
  <si>
    <t>Збір за місця для паркування транспортних засобів, сплачений фізичними особами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</si>
  <si>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</si>
  <si>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</si>
  <si>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деяких видів підприємницької діяльності</t>
  </si>
  <si>
    <t>Окремі податки і збори, що зараховуються до місцевих бюджетів</t>
  </si>
  <si>
    <t>Збори та плата за спеціальне використання природних ресурсів</t>
  </si>
  <si>
    <t>18040100 </t>
  </si>
  <si>
    <t>Збір за провадження торговельної діяльності (роздрібна торгівля), сплачений фізичними особами</t>
  </si>
  <si>
    <t>18040200 </t>
  </si>
  <si>
    <t>Збір за провадження торговельної діяльності (роздрібна торгівля), сплачений юридичними особами</t>
  </si>
  <si>
    <t>18040300 </t>
  </si>
  <si>
    <t>Збір за здійснення торгівлі валютними цінностями</t>
  </si>
  <si>
    <t>18040500 </t>
  </si>
  <si>
    <t>Збір за провадження торговельної діяльності (оптова торгівля), сплачений фізичними особами</t>
  </si>
  <si>
    <t>18040600 </t>
  </si>
  <si>
    <t>Збір за провадження торговельної діяльності (ресторанне господарство), сплачений фізичними особами</t>
  </si>
  <si>
    <t>18040700 </t>
  </si>
  <si>
    <t>Збір за провадження торговельної діяльності (оптова торгівля), сплачений юридичними особами</t>
  </si>
  <si>
    <t>18040800 </t>
  </si>
  <si>
    <t>Збір за провадження торговельної діяльності (ресторанне господарство), сплачений юридичними особами</t>
  </si>
  <si>
    <t>18040900 </t>
  </si>
  <si>
    <t>Збір за провадження торговельної діяльності із придбанням пільгового торгового патенту</t>
  </si>
  <si>
    <t>18041000 </t>
  </si>
  <si>
    <t>Збір за провадження торговельної діяльності із придбанням короткотермінового торгового патенту</t>
  </si>
  <si>
    <t>18041300 </t>
  </si>
  <si>
    <t>Збір за провадження діяльності з надання платних послуг, сплачений фізичними особами</t>
  </si>
  <si>
    <t>18041400 </t>
  </si>
  <si>
    <t>Збір за провадження діяльності з надання платних послуг, сплачений юридичними особами</t>
  </si>
  <si>
    <t>18041500 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</si>
  <si>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t>
  </si>
  <si>
    <t>18041600 </t>
  </si>
  <si>
    <t>Надходження сум реструктурованої заборгованості із сплати збору за провадження деяких видів підприємницької діяльності</t>
  </si>
  <si>
    <t>18041700 </t>
  </si>
  <si>
    <t>Збір за здійснення діяльності у сфері розваг, сплачений юридичними особами</t>
  </si>
  <si>
    <t>18041800 </t>
  </si>
  <si>
    <t>Збір за здійснення діяльності у сфері розваг, сплачений фізичними особами</t>
  </si>
  <si>
    <t>Інші податки та збори</t>
  </si>
  <si>
    <t>Надходження від викидів забруднюючих речовин в атмосферне повітря стаціонарними джерелами забруднення</t>
  </si>
  <si>
    <t>19010400 </t>
  </si>
  <si>
    <r>
      <t xml:space="preserve">Екологічний податок, який справляється </t>
    </r>
    <r>
      <rPr>
        <sz val="10"/>
        <color indexed="8"/>
        <rFont val="Times New Roman"/>
        <family val="1"/>
      </rPr>
      <t>за утворення радіоактивних відходів (включаючи вже накопичені) та/або  тимчасове зберігання радіоактивних відходів їх виробниками понад установлений особливими умовами ліцензій строк</t>
    </r>
  </si>
  <si>
    <r>
      <t>Збір за забруднення навколишнього природного середовища</t>
    </r>
    <r>
      <rPr>
        <sz val="14"/>
        <color indexed="8"/>
        <rFont val="Times New Roman"/>
        <family val="1"/>
      </rPr>
      <t> </t>
    </r>
  </si>
  <si>
    <t>19050100 </t>
  </si>
  <si>
    <t>Надходження коштів від енергопідприємств до Державного фонду охорони навколишнього природного середовища </t>
  </si>
  <si>
    <t>19050200 </t>
  </si>
  <si>
    <t>Інші збори за забруднення навколишнього природного середовища до Фонду охорони навколишнього природного середовища </t>
  </si>
  <si>
    <t>19050300 </t>
  </si>
  <si>
    <t>Надходження від сплати збору за забруднення навколишнього природного середовища фізичними особами </t>
  </si>
  <si>
    <t>Інші надходження</t>
  </si>
  <si>
    <t xml:space="preserve">Плата за розміщення тимчасово вільних коштів місцевих бюджетів </t>
  </si>
  <si>
    <t xml:space="preserve">Адміністративні штрафи та інші санкції </t>
  </si>
  <si>
    <t>Адміністративні збори та платежі, доходи від некомерційної господарської діяльності</t>
  </si>
  <si>
    <t>Реєстраційний збір за проведення державної реєстрації юридичних осіб та фізичних осіб-підприємців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</si>
  <si>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</si>
  <si>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</si>
  <si>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Надходження від орендної плати за користування цілісним майновим комплексом, що перебуває в комунальній власності</t>
  </si>
  <si>
    <t>Надходження від орендної плати за користування іншим майном, що перебуває в комунальній власності</t>
  </si>
  <si>
    <t>Держмито, що сплачується за місцем розгляду та оформлення документів, у тому числі за оформлення документів на спадщину і дарування</t>
  </si>
  <si>
    <t>Держмито, пов"язане з видачею та оформленням закордонних паспортів (посвідок) та паспортів громадян України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</si>
  <si>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</si>
  <si>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 xml:space="preserve">Плата за послуги, що надаються бюджетними установами згідно з їх основною діяльністю </t>
  </si>
  <si>
    <t>Надходження бюджетних установ від додаткової (господарської) діяльності</t>
  </si>
  <si>
    <t>Надходження бюджетних установ від реалізації в установленому порядку майна (крім нерухомого майна)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</si>
  <si>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</si>
  <si>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Кошти від продажу землі і нематеріальних активів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</si>
  <si>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об"єкти, які підлягають приватизації, та земельних ділянок, які знаходяться на території Автономної Республіки Крим)</t>
  </si>
  <si>
    <t>Дотація вирівнювання з державного бюджету місцевим бюджетам</t>
  </si>
  <si>
    <t>Субвенція з державного бюджету місцевим бюджетам на надання пільг з послуг зв'язку та інших передбачених законодавством пільг, в тому числі компенсації втрати частини доходів у зв"язку з відміною податку з власників транспортних засобів та відповідним збільшенням ставок акцизного податку з пального для фізичних осіб 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</si>
  <si>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>41034200 </t>
  </si>
  <si>
    <t xml:space="preserve">Плата за ліцензії </t>
  </si>
  <si>
    <r>
      <t>Інші надходження</t>
    </r>
    <r>
      <rPr>
        <sz val="14"/>
        <color indexed="8"/>
        <rFont val="Times New Roman"/>
        <family val="1"/>
      </rPr>
      <t> </t>
    </r>
  </si>
  <si>
    <t>Податок на доходи фізичних осіб на дивіденди та роялті</t>
  </si>
  <si>
    <t>Податок на доходи фізичних осіб - військовослужбовців та осіб рядового і начальницького складу</t>
  </si>
  <si>
    <t>Кошти від відчуження майна, що належить Автономній Республіці Крим та майна, що перебуває в комунальній власності </t>
  </si>
  <si>
    <t>Інші субвенції (з загального фонду районного бюджету Бахмацького району на надання родопомічної допомоги вагітним жінкам Бахмацького району з високим ступенем ризику)</t>
  </si>
  <si>
    <r>
      <t>18040000</t>
    </r>
    <r>
      <rPr>
        <sz val="12"/>
        <color indexed="8"/>
        <rFont val="Times New Roman"/>
        <family val="1"/>
      </rPr>
      <t> </t>
    </r>
  </si>
  <si>
    <r>
      <t>19050000</t>
    </r>
    <r>
      <rPr>
        <sz val="12"/>
        <color indexed="8"/>
        <rFont val="Times New Roman"/>
        <family val="1"/>
      </rPr>
      <t> </t>
    </r>
  </si>
  <si>
    <r>
      <t>24060000</t>
    </r>
    <r>
      <rPr>
        <sz val="12"/>
        <color indexed="8"/>
        <rFont val="Times New Roman"/>
        <family val="1"/>
      </rPr>
      <t> </t>
    </r>
  </si>
  <si>
    <t>41033800 </t>
  </si>
  <si>
    <t>Субвенція з державного бюджету місцевим бюджетам на соціально-економічний розвиток</t>
  </si>
  <si>
    <t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t>
  </si>
  <si>
    <t>Додаткова дотація з державного бюджету місцевим бюджетам на забезпечення виплат, пов’язаних із підвищенням рівня оплати праці працівників бюджетної сфери, в тому числі на підвищення посадового окладу працівника першого тарифного розряду Єдиної тарифної сітки та виплату допомоги випускникам вищих навчальних закладів, які здобули освіту за напрямами і спеціальностями медичного та фармацевтичного профілю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</si>
  <si>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суб'єктам літакобудування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</si>
  <si>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</si>
  <si>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Додаткова дотація з державного бюджету на вирівнювання фінансової забезпеченості місцевих бюджетів</t>
  </si>
  <si>
    <t>Інші субвенції (з загального фонду обласного бюджету місцевим бюджетам на виконання доручень виборців депутатами обласної ради)</t>
  </si>
  <si>
    <t>Інші субвенції (з загального фонду обласного бюджету місцевим бюджетам для виплати матеріальної допомоги сім"ям загиблих внаслідок дорожньо - транспортної аварії 8 вересня 2011 року)</t>
  </si>
  <si>
    <t>Доходи міського бюджету міста Чернігова на 2012 рік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</si>
  <si>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</si>
  <si>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Надходження від скидів забруднюючих речовин безпосередньо у водні об"єкти</t>
  </si>
  <si>
    <t>Надходження від розміщення відходів у спеціально відведених місцях чи на об"єктах, крім розміщення окремих видів відходів як вторинної сировини</t>
  </si>
  <si>
    <t>Надходження від здійснення торгівлі на митній території України паливом власного виробництва та/або виробленим з давальницької сировини податковими агентами</t>
  </si>
  <si>
    <t>Надходження від ввезення палива на митну територію України податковими агентами</t>
  </si>
  <si>
    <t xml:space="preserve">Надходження від плати за послуги, що надаються бюджетними установами згідно із законодавством </t>
  </si>
  <si>
    <t>Заступник міського голови –
керуючий справами виконкому</t>
  </si>
  <si>
    <t>С. Г. Віхров</t>
  </si>
  <si>
    <t>Додаток 1</t>
  </si>
  <si>
    <t xml:space="preserve">до проекту міського бюджету на 2011 рік 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</si>
</sst>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[$€-2]\ ###,000_);[Red]\([$€-2]\ ###,000\)"/>
    <numFmt numFmtId="186" formatCode="#,##0.00_ ;[Red]\-#,##0.00\ 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6"/>
      <color indexed="10"/>
      <name val="Times New Roman"/>
      <family val="1"/>
    </font>
    <font>
      <i/>
      <sz val="10"/>
      <name val="Times New Roman"/>
      <family val="1"/>
    </font>
    <font>
      <sz val="22"/>
      <name val="Times New Roman Cyr"/>
      <family val="1"/>
    </font>
    <font>
      <b/>
      <sz val="22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.5"/>
      <name val="Times New Roman"/>
      <family val="1"/>
    </font>
    <font>
      <b/>
      <i/>
      <sz val="10.5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8"/>
      <name val="Times New Roman Cyr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Fill="1" applyAlignment="1">
      <alignment/>
    </xf>
    <xf numFmtId="183" fontId="7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wrapText="1"/>
    </xf>
    <xf numFmtId="183" fontId="6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Font="1" applyFill="1" applyAlignment="1">
      <alignment/>
    </xf>
    <xf numFmtId="0" fontId="4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right"/>
    </xf>
    <xf numFmtId="0" fontId="15" fillId="0" borderId="0" xfId="0" applyFont="1" applyFill="1" applyAlignment="1" applyProtection="1">
      <alignment/>
      <protection locked="0"/>
    </xf>
    <xf numFmtId="0" fontId="16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11" fillId="0" borderId="1" xfId="0" applyFont="1" applyFill="1" applyBorder="1" applyAlignment="1">
      <alignment horizontal="right"/>
    </xf>
    <xf numFmtId="0" fontId="4" fillId="0" borderId="1" xfId="0" applyFont="1" applyFill="1" applyBorder="1" applyAlignment="1" applyProtection="1">
      <alignment horizontal="justify" vertical="center" wrapText="1"/>
      <protection locked="0"/>
    </xf>
    <xf numFmtId="0" fontId="4" fillId="0" borderId="1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right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2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 applyProtection="1">
      <alignment horizontal="justify" vertical="center" wrapText="1"/>
      <protection locked="0"/>
    </xf>
    <xf numFmtId="0" fontId="4" fillId="0" borderId="1" xfId="0" applyFont="1" applyFill="1" applyBorder="1" applyAlignment="1" applyProtection="1">
      <alignment horizontal="justify" wrapText="1"/>
      <protection locked="0"/>
    </xf>
    <xf numFmtId="0" fontId="22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 applyProtection="1">
      <alignment horizontal="justify" vertical="center" wrapText="1"/>
      <protection locked="0"/>
    </xf>
    <xf numFmtId="0" fontId="4" fillId="0" borderId="1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23" fillId="0" borderId="1" xfId="0" applyFont="1" applyFill="1" applyBorder="1" applyAlignment="1" applyProtection="1">
      <alignment horizontal="justify" vertical="center" wrapText="1"/>
      <protection locked="0"/>
    </xf>
    <xf numFmtId="0" fontId="1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justify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justify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 applyProtection="1">
      <alignment horizontal="justify" wrapText="1"/>
      <protection locked="0"/>
    </xf>
    <xf numFmtId="3" fontId="11" fillId="0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3" fontId="24" fillId="0" borderId="1" xfId="0" applyNumberFormat="1" applyFont="1" applyFill="1" applyBorder="1" applyAlignment="1">
      <alignment horizontal="right" vertical="center"/>
    </xf>
    <xf numFmtId="0" fontId="24" fillId="0" borderId="1" xfId="0" applyFont="1" applyFill="1" applyBorder="1" applyAlignment="1">
      <alignment horizontal="right"/>
    </xf>
    <xf numFmtId="0" fontId="12" fillId="0" borderId="1" xfId="0" applyFont="1" applyFill="1" applyBorder="1" applyAlignment="1" applyProtection="1">
      <alignment horizontal="right"/>
      <protection locked="0"/>
    </xf>
    <xf numFmtId="0" fontId="12" fillId="0" borderId="1" xfId="0" applyFont="1" applyFill="1" applyBorder="1" applyAlignment="1">
      <alignment horizontal="right" wrapText="1"/>
    </xf>
    <xf numFmtId="0" fontId="24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/>
    </xf>
    <xf numFmtId="0" fontId="24" fillId="0" borderId="1" xfId="0" applyFont="1" applyFill="1" applyBorder="1" applyAlignment="1">
      <alignment horizontal="right" vertical="center" wrapText="1"/>
    </xf>
    <xf numFmtId="0" fontId="11" fillId="0" borderId="1" xfId="0" applyFont="1" applyFill="1" applyBorder="1" applyAlignment="1" applyProtection="1">
      <alignment horizontal="right" wrapText="1"/>
      <protection locked="0"/>
    </xf>
    <xf numFmtId="0" fontId="12" fillId="0" borderId="1" xfId="0" applyFont="1" applyFill="1" applyBorder="1" applyAlignment="1" applyProtection="1">
      <alignment horizontal="right" wrapText="1"/>
      <protection locked="0"/>
    </xf>
    <xf numFmtId="0" fontId="24" fillId="0" borderId="1" xfId="0" applyFont="1" applyFill="1" applyBorder="1" applyAlignment="1" applyProtection="1">
      <alignment horizontal="right" wrapText="1"/>
      <protection locked="0"/>
    </xf>
    <xf numFmtId="0" fontId="8" fillId="0" borderId="1" xfId="0" applyFont="1" applyFill="1" applyBorder="1" applyAlignment="1" applyProtection="1">
      <alignment horizontal="justify" wrapText="1"/>
      <protection locked="0"/>
    </xf>
    <xf numFmtId="0" fontId="8" fillId="0" borderId="1" xfId="0" applyFont="1" applyFill="1" applyBorder="1" applyAlignment="1" applyProtection="1">
      <alignment horizontal="justify" vertical="center" wrapText="1"/>
      <protection locked="0"/>
    </xf>
    <xf numFmtId="3" fontId="11" fillId="0" borderId="1" xfId="0" applyNumberFormat="1" applyFont="1" applyFill="1" applyBorder="1" applyAlignment="1" applyProtection="1">
      <alignment horizontal="right" vertical="center"/>
      <protection/>
    </xf>
    <xf numFmtId="3" fontId="24" fillId="0" borderId="1" xfId="0" applyNumberFormat="1" applyFont="1" applyFill="1" applyBorder="1" applyAlignment="1" applyProtection="1">
      <alignment horizontal="right" vertical="center"/>
      <protection/>
    </xf>
    <xf numFmtId="3" fontId="12" fillId="0" borderId="1" xfId="0" applyNumberFormat="1" applyFont="1" applyFill="1" applyBorder="1" applyAlignment="1" applyProtection="1">
      <alignment horizontal="right" vertical="center"/>
      <protection/>
    </xf>
    <xf numFmtId="4" fontId="24" fillId="0" borderId="1" xfId="0" applyNumberFormat="1" applyFont="1" applyFill="1" applyBorder="1" applyAlignment="1" applyProtection="1">
      <alignment horizontal="right" vertical="center"/>
      <protection/>
    </xf>
    <xf numFmtId="4" fontId="12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 applyProtection="1">
      <alignment horizontal="justify" vertical="center" wrapText="1"/>
      <protection locked="0"/>
    </xf>
    <xf numFmtId="0" fontId="18" fillId="0" borderId="1" xfId="0" applyFont="1" applyFill="1" applyBorder="1" applyAlignment="1">
      <alignment horizontal="justify" vertical="center" wrapText="1"/>
    </xf>
    <xf numFmtId="4" fontId="11" fillId="0" borderId="1" xfId="0" applyNumberFormat="1" applyFont="1" applyFill="1" applyBorder="1" applyAlignment="1" applyProtection="1">
      <alignment horizontal="right" vertical="center"/>
      <protection/>
    </xf>
    <xf numFmtId="4" fontId="24" fillId="0" borderId="1" xfId="0" applyNumberFormat="1" applyFont="1" applyFill="1" applyBorder="1" applyAlignment="1">
      <alignment horizontal="right" vertical="center"/>
    </xf>
    <xf numFmtId="3" fontId="26" fillId="0" borderId="1" xfId="0" applyNumberFormat="1" applyFont="1" applyFill="1" applyBorder="1" applyAlignment="1" applyProtection="1">
      <alignment horizontal="right" vertical="center"/>
      <protection/>
    </xf>
    <xf numFmtId="0" fontId="12" fillId="0" borderId="1" xfId="0" applyFont="1" applyFill="1" applyBorder="1" applyAlignment="1">
      <alignment horizontal="right" vertical="center" wrapText="1"/>
    </xf>
    <xf numFmtId="0" fontId="27" fillId="0" borderId="2" xfId="0" applyFont="1" applyFill="1" applyBorder="1" applyAlignment="1" applyProtection="1">
      <alignment wrapText="1"/>
      <protection locked="0"/>
    </xf>
    <xf numFmtId="0" fontId="12" fillId="0" borderId="1" xfId="0" applyFont="1" applyFill="1" applyBorder="1" applyAlignment="1">
      <alignment horizontal="center" vertical="center"/>
    </xf>
    <xf numFmtId="0" fontId="27" fillId="0" borderId="2" xfId="0" applyFont="1" applyFill="1" applyBorder="1" applyAlignment="1" applyProtection="1">
      <alignment horizontal="right"/>
      <protection locked="0"/>
    </xf>
    <xf numFmtId="0" fontId="9" fillId="0" borderId="3" xfId="0" applyFont="1" applyFill="1" applyBorder="1" applyAlignment="1">
      <alignment horizontal="justify" vertical="center" wrapText="1"/>
    </xf>
    <xf numFmtId="0" fontId="9" fillId="0" borderId="4" xfId="0" applyFont="1" applyFill="1" applyBorder="1" applyAlignment="1">
      <alignment horizontal="justify" vertical="center" wrapText="1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left" wrapText="1"/>
    </xf>
    <xf numFmtId="0" fontId="19" fillId="0" borderId="0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9"/>
  <sheetViews>
    <sheetView tabSelected="1" view="pageBreakPreview" zoomScaleSheetLayoutView="100" workbookViewId="0" topLeftCell="A114">
      <selection activeCell="D14" sqref="D14"/>
    </sheetView>
  </sheetViews>
  <sheetFormatPr defaultColWidth="9.00390625" defaultRowHeight="12.75"/>
  <cols>
    <col min="1" max="1" width="11.375" style="4" customWidth="1"/>
    <col min="2" max="2" width="42.875" style="5" customWidth="1"/>
    <col min="3" max="3" width="15.625" style="1" customWidth="1"/>
    <col min="4" max="4" width="15.375" style="1" customWidth="1"/>
    <col min="5" max="5" width="14.375" style="1" customWidth="1"/>
    <col min="6" max="6" width="21.125" style="1" customWidth="1"/>
    <col min="7" max="16384" width="9.125" style="1" customWidth="1"/>
  </cols>
  <sheetData>
    <row r="1" spans="4:6" ht="17.25" customHeight="1">
      <c r="D1" s="75" t="s">
        <v>196</v>
      </c>
      <c r="E1" s="75"/>
      <c r="F1" s="75"/>
    </row>
    <row r="2" spans="2:6" ht="33.75" customHeight="1">
      <c r="B2" s="7"/>
      <c r="D2" s="76" t="s">
        <v>197</v>
      </c>
      <c r="E2" s="76"/>
      <c r="F2" s="76"/>
    </row>
    <row r="3" spans="4:6" ht="10.5" customHeight="1">
      <c r="D3" s="6"/>
      <c r="E3" s="6"/>
      <c r="F3" s="6"/>
    </row>
    <row r="4" spans="1:6" ht="21.75" customHeight="1">
      <c r="A4" s="77" t="s">
        <v>187</v>
      </c>
      <c r="B4" s="77"/>
      <c r="C4" s="77"/>
      <c r="D4" s="77"/>
      <c r="E4" s="77"/>
      <c r="F4" s="77"/>
    </row>
    <row r="5" ht="15.75" customHeight="1">
      <c r="F5" s="18" t="s">
        <v>24</v>
      </c>
    </row>
    <row r="6" spans="1:6" ht="18" customHeight="1">
      <c r="A6" s="78" t="s">
        <v>27</v>
      </c>
      <c r="B6" s="78" t="s">
        <v>0</v>
      </c>
      <c r="C6" s="78" t="s">
        <v>1</v>
      </c>
      <c r="D6" s="78" t="s">
        <v>2</v>
      </c>
      <c r="E6" s="78"/>
      <c r="F6" s="71" t="s">
        <v>3</v>
      </c>
    </row>
    <row r="7" spans="1:6" ht="27.75" customHeight="1">
      <c r="A7" s="78"/>
      <c r="B7" s="78"/>
      <c r="C7" s="78"/>
      <c r="D7" s="19" t="s">
        <v>3</v>
      </c>
      <c r="E7" s="19" t="s">
        <v>4</v>
      </c>
      <c r="F7" s="71"/>
    </row>
    <row r="8" spans="1:6" ht="12.75" customHeight="1">
      <c r="A8" s="10">
        <v>1</v>
      </c>
      <c r="B8" s="20">
        <v>2</v>
      </c>
      <c r="C8" s="20">
        <v>3</v>
      </c>
      <c r="D8" s="20">
        <v>4</v>
      </c>
      <c r="E8" s="21">
        <v>5</v>
      </c>
      <c r="F8" s="21" t="s">
        <v>52</v>
      </c>
    </row>
    <row r="9" spans="1:6" ht="15.75" customHeight="1">
      <c r="A9" s="22">
        <v>10000000</v>
      </c>
      <c r="B9" s="23" t="s">
        <v>5</v>
      </c>
      <c r="C9" s="59">
        <f>C10+C29+C36+C49+C44+C82</f>
        <v>366857400</v>
      </c>
      <c r="D9" s="59">
        <f>D10+D29+D36+D49+D44+D82</f>
        <v>32077300</v>
      </c>
      <c r="E9" s="59">
        <f>E10+E29+E36+E49+E44+E82</f>
        <v>25972500</v>
      </c>
      <c r="F9" s="59">
        <f>C9+D9</f>
        <v>398934700</v>
      </c>
    </row>
    <row r="10" spans="1:6" ht="27" customHeight="1">
      <c r="A10" s="48">
        <v>11000000</v>
      </c>
      <c r="B10" s="24" t="s">
        <v>6</v>
      </c>
      <c r="C10" s="60">
        <f>C11+C27</f>
        <v>309476100</v>
      </c>
      <c r="D10" s="60">
        <f>D11+D27</f>
        <v>0</v>
      </c>
      <c r="E10" s="60">
        <f>E11+E27</f>
        <v>0</v>
      </c>
      <c r="F10" s="60">
        <f aca="true" t="shared" si="0" ref="F10:F109">C10+D10</f>
        <v>309476100</v>
      </c>
    </row>
    <row r="11" spans="1:6" ht="15" customHeight="1">
      <c r="A11" s="15">
        <v>11010000</v>
      </c>
      <c r="B11" s="25" t="s">
        <v>76</v>
      </c>
      <c r="C11" s="45">
        <f>C12+C13+C14+C15+C16+C17+C18+C19+C23+C24+C25+C26</f>
        <v>308436600</v>
      </c>
      <c r="D11" s="45">
        <f>D12+D13+D14+D15+D16+D17+D18+D19</f>
        <v>0</v>
      </c>
      <c r="E11" s="45">
        <f>E12+E13+E14+E15+E16+E17+E18+E19</f>
        <v>0</v>
      </c>
      <c r="F11" s="59">
        <f t="shared" si="0"/>
        <v>308436600</v>
      </c>
    </row>
    <row r="12" spans="1:6" ht="15" customHeight="1">
      <c r="A12" s="49">
        <v>11010100</v>
      </c>
      <c r="B12" s="16" t="s">
        <v>84</v>
      </c>
      <c r="C12" s="46">
        <v>270670300</v>
      </c>
      <c r="D12" s="46"/>
      <c r="E12" s="46"/>
      <c r="F12" s="59">
        <f t="shared" si="0"/>
        <v>270670300</v>
      </c>
    </row>
    <row r="13" spans="1:6" ht="37.5" customHeight="1">
      <c r="A13" s="49">
        <v>11010200</v>
      </c>
      <c r="B13" s="16" t="s">
        <v>85</v>
      </c>
      <c r="C13" s="46">
        <v>2148800</v>
      </c>
      <c r="D13" s="46"/>
      <c r="E13" s="46"/>
      <c r="F13" s="59">
        <f t="shared" si="0"/>
        <v>2148800</v>
      </c>
    </row>
    <row r="14" spans="1:6" ht="23.25" customHeight="1">
      <c r="A14" s="49">
        <v>11010300</v>
      </c>
      <c r="B14" s="16" t="s">
        <v>171</v>
      </c>
      <c r="C14" s="46">
        <v>648800</v>
      </c>
      <c r="D14" s="46"/>
      <c r="E14" s="46"/>
      <c r="F14" s="59">
        <f t="shared" si="0"/>
        <v>648800</v>
      </c>
    </row>
    <row r="15" spans="1:6" ht="39.75" customHeight="1" hidden="1">
      <c r="A15" s="49">
        <v>11010400</v>
      </c>
      <c r="B15" s="16" t="s">
        <v>93</v>
      </c>
      <c r="C15" s="46">
        <v>0</v>
      </c>
      <c r="D15" s="46"/>
      <c r="E15" s="46"/>
      <c r="F15" s="59">
        <f t="shared" si="0"/>
        <v>0</v>
      </c>
    </row>
    <row r="16" spans="1:6" ht="48.75" customHeight="1">
      <c r="A16" s="49">
        <v>11010600</v>
      </c>
      <c r="B16" s="16" t="s">
        <v>39</v>
      </c>
      <c r="C16" s="46">
        <v>5300</v>
      </c>
      <c r="D16" s="46"/>
      <c r="E16" s="46"/>
      <c r="F16" s="59">
        <f t="shared" si="0"/>
        <v>5300</v>
      </c>
    </row>
    <row r="17" spans="1:6" ht="12.75" customHeight="1">
      <c r="A17" s="49">
        <v>11010700</v>
      </c>
      <c r="B17" s="16" t="s">
        <v>86</v>
      </c>
      <c r="C17" s="46">
        <v>247000</v>
      </c>
      <c r="D17" s="46"/>
      <c r="E17" s="46"/>
      <c r="F17" s="59">
        <f t="shared" si="0"/>
        <v>247000</v>
      </c>
    </row>
    <row r="18" spans="1:6" ht="36.75" customHeight="1">
      <c r="A18" s="49">
        <v>11010800</v>
      </c>
      <c r="B18" s="16" t="s">
        <v>172</v>
      </c>
      <c r="C18" s="46">
        <v>25135100</v>
      </c>
      <c r="D18" s="46"/>
      <c r="E18" s="46"/>
      <c r="F18" s="59">
        <f t="shared" si="0"/>
        <v>25135100</v>
      </c>
    </row>
    <row r="19" spans="1:6" ht="26.25" customHeight="1">
      <c r="A19" s="49">
        <v>11011100</v>
      </c>
      <c r="B19" s="16" t="s">
        <v>87</v>
      </c>
      <c r="C19" s="46">
        <v>2437500</v>
      </c>
      <c r="D19" s="46"/>
      <c r="E19" s="46"/>
      <c r="F19" s="59">
        <f t="shared" si="0"/>
        <v>2437500</v>
      </c>
    </row>
    <row r="20" spans="1:6" ht="37.5" customHeight="1" hidden="1">
      <c r="A20" s="49">
        <v>11011200</v>
      </c>
      <c r="B20" s="26" t="s">
        <v>36</v>
      </c>
      <c r="C20" s="46">
        <v>187500</v>
      </c>
      <c r="D20" s="46"/>
      <c r="E20" s="46"/>
      <c r="F20" s="59">
        <f t="shared" si="0"/>
        <v>187500</v>
      </c>
    </row>
    <row r="21" spans="1:6" ht="25.5" customHeight="1" hidden="1">
      <c r="A21" s="49">
        <v>11011300</v>
      </c>
      <c r="B21" s="26" t="s">
        <v>30</v>
      </c>
      <c r="C21" s="46">
        <v>97500</v>
      </c>
      <c r="D21" s="46"/>
      <c r="E21" s="46"/>
      <c r="F21" s="59">
        <f t="shared" si="0"/>
        <v>97500</v>
      </c>
    </row>
    <row r="22" spans="1:6" ht="38.25" customHeight="1" hidden="1">
      <c r="A22" s="49">
        <v>11011400</v>
      </c>
      <c r="B22" s="26" t="s">
        <v>37</v>
      </c>
      <c r="C22" s="46">
        <v>30000</v>
      </c>
      <c r="D22" s="46"/>
      <c r="E22" s="46"/>
      <c r="F22" s="59">
        <f t="shared" si="0"/>
        <v>30000</v>
      </c>
    </row>
    <row r="23" spans="1:6" ht="38.25" customHeight="1">
      <c r="A23" s="49">
        <v>11011200</v>
      </c>
      <c r="B23" s="16" t="s">
        <v>88</v>
      </c>
      <c r="C23" s="46">
        <v>3600000</v>
      </c>
      <c r="D23" s="46"/>
      <c r="E23" s="46"/>
      <c r="F23" s="59">
        <f t="shared" si="0"/>
        <v>3600000</v>
      </c>
    </row>
    <row r="24" spans="1:6" ht="36.75" customHeight="1">
      <c r="A24" s="49">
        <v>11011300</v>
      </c>
      <c r="B24" s="16" t="s">
        <v>89</v>
      </c>
      <c r="C24" s="46">
        <v>2418800</v>
      </c>
      <c r="D24" s="46"/>
      <c r="E24" s="46"/>
      <c r="F24" s="59">
        <f t="shared" si="0"/>
        <v>2418800</v>
      </c>
    </row>
    <row r="25" spans="1:6" ht="51" customHeight="1">
      <c r="A25" s="49">
        <v>11011400</v>
      </c>
      <c r="B25" s="16" t="s">
        <v>90</v>
      </c>
      <c r="C25" s="46">
        <v>1125000</v>
      </c>
      <c r="D25" s="46"/>
      <c r="E25" s="46"/>
      <c r="F25" s="59">
        <f t="shared" si="0"/>
        <v>1125000</v>
      </c>
    </row>
    <row r="26" spans="1:6" ht="24.75" customHeight="1" hidden="1">
      <c r="A26" s="49">
        <v>11011600</v>
      </c>
      <c r="B26" s="16" t="s">
        <v>38</v>
      </c>
      <c r="C26" s="46">
        <v>0</v>
      </c>
      <c r="D26" s="46"/>
      <c r="E26" s="46"/>
      <c r="F26" s="59">
        <f t="shared" si="0"/>
        <v>0</v>
      </c>
    </row>
    <row r="27" spans="1:6" ht="15" customHeight="1">
      <c r="A27" s="15">
        <v>11020000</v>
      </c>
      <c r="B27" s="25" t="s">
        <v>7</v>
      </c>
      <c r="C27" s="45">
        <f>C28</f>
        <v>1039500</v>
      </c>
      <c r="D27" s="45">
        <f>D28</f>
        <v>0</v>
      </c>
      <c r="E27" s="45">
        <f>E28</f>
        <v>0</v>
      </c>
      <c r="F27" s="59">
        <f t="shared" si="0"/>
        <v>1039500</v>
      </c>
    </row>
    <row r="28" spans="1:6" ht="25.5" customHeight="1">
      <c r="A28" s="50">
        <v>11020200</v>
      </c>
      <c r="B28" s="17" t="s">
        <v>83</v>
      </c>
      <c r="C28" s="46">
        <v>1039500</v>
      </c>
      <c r="D28" s="46"/>
      <c r="E28" s="46"/>
      <c r="F28" s="59">
        <f t="shared" si="0"/>
        <v>1039500</v>
      </c>
    </row>
    <row r="29" spans="1:6" ht="15.75" customHeight="1">
      <c r="A29" s="51">
        <v>12000000</v>
      </c>
      <c r="B29" s="24" t="s">
        <v>8</v>
      </c>
      <c r="C29" s="47">
        <f>C30</f>
        <v>0</v>
      </c>
      <c r="D29" s="47">
        <f>D30+D33</f>
        <v>1190000</v>
      </c>
      <c r="E29" s="47">
        <f>E30</f>
        <v>0</v>
      </c>
      <c r="F29" s="60">
        <f t="shared" si="0"/>
        <v>1190000</v>
      </c>
    </row>
    <row r="30" spans="1:6" ht="27.75" customHeight="1">
      <c r="A30" s="15">
        <v>12020000</v>
      </c>
      <c r="B30" s="25" t="s">
        <v>9</v>
      </c>
      <c r="C30" s="45">
        <f>SUM(C31:C33)</f>
        <v>0</v>
      </c>
      <c r="D30" s="45">
        <f>SUM(D31:D32)</f>
        <v>0</v>
      </c>
      <c r="E30" s="45">
        <f>SUM(E31:E33)</f>
        <v>0</v>
      </c>
      <c r="F30" s="59">
        <f t="shared" si="0"/>
        <v>0</v>
      </c>
    </row>
    <row r="31" spans="1:6" ht="38.25" customHeight="1">
      <c r="A31" s="49">
        <v>12020100</v>
      </c>
      <c r="B31" s="27" t="s">
        <v>61</v>
      </c>
      <c r="C31" s="46"/>
      <c r="D31" s="46">
        <v>0</v>
      </c>
      <c r="E31" s="46"/>
      <c r="F31" s="59">
        <f t="shared" si="0"/>
        <v>0</v>
      </c>
    </row>
    <row r="32" spans="1:6" ht="24.75" customHeight="1">
      <c r="A32" s="49">
        <v>12020200</v>
      </c>
      <c r="B32" s="27" t="s">
        <v>40</v>
      </c>
      <c r="C32" s="46"/>
      <c r="D32" s="46">
        <v>0</v>
      </c>
      <c r="E32" s="46"/>
      <c r="F32" s="59">
        <f t="shared" si="0"/>
        <v>0</v>
      </c>
    </row>
    <row r="33" spans="1:6" ht="28.5" customHeight="1">
      <c r="A33" s="15">
        <v>12030000</v>
      </c>
      <c r="B33" s="25" t="s">
        <v>75</v>
      </c>
      <c r="C33" s="45"/>
      <c r="D33" s="45">
        <f>SUM(D34:D35)</f>
        <v>1190000</v>
      </c>
      <c r="E33" s="45"/>
      <c r="F33" s="59">
        <f t="shared" si="0"/>
        <v>1190000</v>
      </c>
    </row>
    <row r="34" spans="1:6" ht="27" customHeight="1">
      <c r="A34" s="49">
        <v>12030100</v>
      </c>
      <c r="B34" s="27" t="s">
        <v>94</v>
      </c>
      <c r="C34" s="46"/>
      <c r="D34" s="46">
        <v>130000</v>
      </c>
      <c r="E34" s="46"/>
      <c r="F34" s="59">
        <f t="shared" si="0"/>
        <v>130000</v>
      </c>
    </row>
    <row r="35" spans="1:6" ht="26.25" customHeight="1">
      <c r="A35" s="49">
        <v>12030200</v>
      </c>
      <c r="B35" s="27" t="s">
        <v>95</v>
      </c>
      <c r="C35" s="46"/>
      <c r="D35" s="46">
        <v>1060000</v>
      </c>
      <c r="E35" s="46"/>
      <c r="F35" s="59">
        <f t="shared" si="0"/>
        <v>1060000</v>
      </c>
    </row>
    <row r="36" spans="1:6" ht="28.5" customHeight="1">
      <c r="A36" s="48">
        <v>13000000</v>
      </c>
      <c r="B36" s="24" t="s">
        <v>106</v>
      </c>
      <c r="C36" s="60">
        <f>C37+C39</f>
        <v>53465900</v>
      </c>
      <c r="D36" s="60">
        <f>D37+D39</f>
        <v>0</v>
      </c>
      <c r="E36" s="60">
        <f>E37+E39</f>
        <v>0</v>
      </c>
      <c r="F36" s="59">
        <f>C36+D36</f>
        <v>53465900</v>
      </c>
    </row>
    <row r="37" spans="1:6" ht="14.25" customHeight="1">
      <c r="A37" s="15">
        <v>13030000</v>
      </c>
      <c r="B37" s="25" t="s">
        <v>71</v>
      </c>
      <c r="C37" s="45">
        <f>C38</f>
        <v>700</v>
      </c>
      <c r="D37" s="45">
        <f>D38</f>
        <v>0</v>
      </c>
      <c r="E37" s="45">
        <f>E38</f>
        <v>0</v>
      </c>
      <c r="F37" s="59">
        <f>C37+D37</f>
        <v>700</v>
      </c>
    </row>
    <row r="38" spans="1:6" ht="32.25" customHeight="1">
      <c r="A38" s="52">
        <v>13030600</v>
      </c>
      <c r="B38" s="40" t="s">
        <v>72</v>
      </c>
      <c r="C38" s="46">
        <v>700</v>
      </c>
      <c r="D38" s="46"/>
      <c r="E38" s="46"/>
      <c r="F38" s="59">
        <f>C38+D38</f>
        <v>700</v>
      </c>
    </row>
    <row r="39" spans="1:6" ht="18.75" customHeight="1">
      <c r="A39" s="15">
        <v>13050000</v>
      </c>
      <c r="B39" s="25" t="s">
        <v>10</v>
      </c>
      <c r="C39" s="45">
        <f>SUM(C40:C43)</f>
        <v>53465200</v>
      </c>
      <c r="D39" s="45">
        <f>SUM(D40:D43)</f>
        <v>0</v>
      </c>
      <c r="E39" s="45">
        <f>SUM(E40:E43)</f>
        <v>0</v>
      </c>
      <c r="F39" s="59">
        <f t="shared" si="0"/>
        <v>53465200</v>
      </c>
    </row>
    <row r="40" spans="1:6" ht="17.25" customHeight="1">
      <c r="A40" s="49">
        <v>13050100</v>
      </c>
      <c r="B40" s="57" t="s">
        <v>41</v>
      </c>
      <c r="C40" s="46">
        <v>12445800</v>
      </c>
      <c r="D40" s="46"/>
      <c r="E40" s="46"/>
      <c r="F40" s="59">
        <f t="shared" si="0"/>
        <v>12445800</v>
      </c>
    </row>
    <row r="41" spans="1:6" ht="18" customHeight="1">
      <c r="A41" s="49">
        <v>13050200</v>
      </c>
      <c r="B41" s="57" t="s">
        <v>42</v>
      </c>
      <c r="C41" s="46">
        <v>33566800</v>
      </c>
      <c r="D41" s="46"/>
      <c r="E41" s="46"/>
      <c r="F41" s="59">
        <f t="shared" si="0"/>
        <v>33566800</v>
      </c>
    </row>
    <row r="42" spans="1:6" ht="18" customHeight="1">
      <c r="A42" s="49">
        <v>13050300</v>
      </c>
      <c r="B42" s="57" t="s">
        <v>43</v>
      </c>
      <c r="C42" s="46">
        <v>930400</v>
      </c>
      <c r="D42" s="46"/>
      <c r="E42" s="46"/>
      <c r="F42" s="59">
        <f t="shared" si="0"/>
        <v>930400</v>
      </c>
    </row>
    <row r="43" spans="1:6" ht="18" customHeight="1">
      <c r="A43" s="49">
        <v>13050500</v>
      </c>
      <c r="B43" s="57" t="s">
        <v>44</v>
      </c>
      <c r="C43" s="46">
        <v>6522200</v>
      </c>
      <c r="D43" s="46"/>
      <c r="E43" s="46"/>
      <c r="F43" s="59">
        <f t="shared" si="0"/>
        <v>6522200</v>
      </c>
    </row>
    <row r="44" spans="1:6" ht="27" customHeight="1" hidden="1">
      <c r="A44" s="53">
        <v>16000000</v>
      </c>
      <c r="B44" s="29" t="s">
        <v>105</v>
      </c>
      <c r="C44" s="60">
        <f>C45</f>
        <v>0</v>
      </c>
      <c r="D44" s="60">
        <f>D45</f>
        <v>0</v>
      </c>
      <c r="E44" s="60">
        <f>E45</f>
        <v>0</v>
      </c>
      <c r="F44" s="60">
        <f t="shared" si="0"/>
        <v>0</v>
      </c>
    </row>
    <row r="45" spans="1:6" ht="30" customHeight="1" hidden="1">
      <c r="A45" s="15">
        <v>16010000</v>
      </c>
      <c r="B45" s="25" t="s">
        <v>96</v>
      </c>
      <c r="C45" s="45">
        <f>SUM(C46:C48)</f>
        <v>0</v>
      </c>
      <c r="D45" s="45">
        <f>SUM(D46:D48)</f>
        <v>0</v>
      </c>
      <c r="E45" s="45">
        <f>SUM(E46:E48)</f>
        <v>0</v>
      </c>
      <c r="F45" s="59">
        <f t="shared" si="0"/>
        <v>0</v>
      </c>
    </row>
    <row r="46" spans="1:6" ht="18" customHeight="1" hidden="1">
      <c r="A46" s="49">
        <v>16010100</v>
      </c>
      <c r="B46" s="58" t="s">
        <v>45</v>
      </c>
      <c r="C46" s="46">
        <v>0</v>
      </c>
      <c r="D46" s="46"/>
      <c r="E46" s="46"/>
      <c r="F46" s="59">
        <f t="shared" si="0"/>
        <v>0</v>
      </c>
    </row>
    <row r="47" spans="1:6" ht="16.5" customHeight="1" hidden="1">
      <c r="A47" s="49">
        <v>16010200</v>
      </c>
      <c r="B47" s="58" t="s">
        <v>46</v>
      </c>
      <c r="C47" s="46">
        <v>0</v>
      </c>
      <c r="D47" s="46"/>
      <c r="E47" s="46"/>
      <c r="F47" s="59">
        <f t="shared" si="0"/>
        <v>0</v>
      </c>
    </row>
    <row r="48" spans="1:6" ht="21.75" customHeight="1" hidden="1">
      <c r="A48" s="49" t="s">
        <v>97</v>
      </c>
      <c r="B48" s="58" t="s">
        <v>98</v>
      </c>
      <c r="C48" s="46">
        <v>0</v>
      </c>
      <c r="D48" s="46"/>
      <c r="E48" s="46"/>
      <c r="F48" s="59">
        <f t="shared" si="0"/>
        <v>0</v>
      </c>
    </row>
    <row r="49" spans="1:6" ht="18" customHeight="1">
      <c r="A49" s="53">
        <v>18000000</v>
      </c>
      <c r="B49" s="24" t="s">
        <v>12</v>
      </c>
      <c r="C49" s="47">
        <f>C50+C53+C56+C79</f>
        <v>3915400</v>
      </c>
      <c r="D49" s="47">
        <f>D50+D53+D56+D79</f>
        <v>26137300</v>
      </c>
      <c r="E49" s="47">
        <f>E50+E53+E56+E79</f>
        <v>25972500</v>
      </c>
      <c r="F49" s="60">
        <f t="shared" si="0"/>
        <v>30052700</v>
      </c>
    </row>
    <row r="50" spans="1:6" ht="29.25" customHeight="1">
      <c r="A50" s="15">
        <v>18020000</v>
      </c>
      <c r="B50" s="25" t="s">
        <v>99</v>
      </c>
      <c r="C50" s="45">
        <f>C52+C51</f>
        <v>230900</v>
      </c>
      <c r="D50" s="45"/>
      <c r="E50" s="45"/>
      <c r="F50" s="59">
        <f t="shared" si="0"/>
        <v>230900</v>
      </c>
    </row>
    <row r="51" spans="1:6" ht="27" customHeight="1">
      <c r="A51" s="52">
        <v>18020100</v>
      </c>
      <c r="B51" s="17" t="s">
        <v>100</v>
      </c>
      <c r="C51" s="46">
        <v>230900</v>
      </c>
      <c r="D51" s="46"/>
      <c r="E51" s="46"/>
      <c r="F51" s="59">
        <f t="shared" si="0"/>
        <v>230900</v>
      </c>
    </row>
    <row r="52" spans="1:6" ht="25.5" customHeight="1" hidden="1">
      <c r="A52" s="52">
        <v>18020200</v>
      </c>
      <c r="B52" s="17" t="s">
        <v>101</v>
      </c>
      <c r="C52" s="46">
        <f>221400-221400</f>
        <v>0</v>
      </c>
      <c r="D52" s="46"/>
      <c r="E52" s="46"/>
      <c r="F52" s="59">
        <f t="shared" si="0"/>
        <v>0</v>
      </c>
    </row>
    <row r="53" spans="1:6" ht="14.25" customHeight="1">
      <c r="A53" s="15">
        <v>18030000</v>
      </c>
      <c r="B53" s="25" t="s">
        <v>77</v>
      </c>
      <c r="C53" s="45">
        <f>C55+C54</f>
        <v>85000</v>
      </c>
      <c r="D53" s="45"/>
      <c r="E53" s="45"/>
      <c r="F53" s="59">
        <f t="shared" si="0"/>
        <v>85000</v>
      </c>
    </row>
    <row r="54" spans="1:6" ht="14.25" customHeight="1">
      <c r="A54" s="52">
        <v>18030100</v>
      </c>
      <c r="B54" s="17" t="s">
        <v>102</v>
      </c>
      <c r="C54" s="46">
        <v>78500</v>
      </c>
      <c r="D54" s="46"/>
      <c r="E54" s="46"/>
      <c r="F54" s="59">
        <f t="shared" si="0"/>
        <v>78500</v>
      </c>
    </row>
    <row r="55" spans="1:6" ht="14.25" customHeight="1">
      <c r="A55" s="52">
        <v>18030200</v>
      </c>
      <c r="B55" s="17" t="s">
        <v>103</v>
      </c>
      <c r="C55" s="46">
        <v>6500</v>
      </c>
      <c r="D55" s="46"/>
      <c r="E55" s="46"/>
      <c r="F55" s="59">
        <f t="shared" si="0"/>
        <v>6500</v>
      </c>
    </row>
    <row r="56" spans="1:6" ht="27.75" customHeight="1">
      <c r="A56" s="15" t="s">
        <v>175</v>
      </c>
      <c r="B56" s="25" t="s">
        <v>104</v>
      </c>
      <c r="C56" s="45">
        <f>SUM(C57:C71)</f>
        <v>3599500</v>
      </c>
      <c r="D56" s="45">
        <f>SUM(D57:D71)</f>
        <v>164800</v>
      </c>
      <c r="E56" s="45"/>
      <c r="F56" s="59">
        <f t="shared" si="0"/>
        <v>3764300</v>
      </c>
    </row>
    <row r="57" spans="1:6" ht="24.75" customHeight="1">
      <c r="A57" s="52" t="s">
        <v>107</v>
      </c>
      <c r="B57" s="17" t="s">
        <v>108</v>
      </c>
      <c r="C57" s="46">
        <v>350200</v>
      </c>
      <c r="D57" s="46"/>
      <c r="E57" s="46"/>
      <c r="F57" s="59">
        <f t="shared" si="0"/>
        <v>350200</v>
      </c>
    </row>
    <row r="58" spans="1:6" ht="39" customHeight="1">
      <c r="A58" s="52" t="s">
        <v>109</v>
      </c>
      <c r="B58" s="17" t="s">
        <v>110</v>
      </c>
      <c r="C58" s="46">
        <v>1958200</v>
      </c>
      <c r="D58" s="46"/>
      <c r="E58" s="46"/>
      <c r="F58" s="59">
        <f t="shared" si="0"/>
        <v>1958200</v>
      </c>
    </row>
    <row r="59" spans="1:6" ht="15" customHeight="1">
      <c r="A59" s="52" t="s">
        <v>111</v>
      </c>
      <c r="B59" s="17" t="s">
        <v>112</v>
      </c>
      <c r="C59" s="46">
        <v>46350</v>
      </c>
      <c r="D59" s="46"/>
      <c r="E59" s="46"/>
      <c r="F59" s="59">
        <f aca="true" t="shared" si="1" ref="F59:F71">C59+D59</f>
        <v>46350</v>
      </c>
    </row>
    <row r="60" spans="1:6" ht="24" customHeight="1">
      <c r="A60" s="52" t="s">
        <v>113</v>
      </c>
      <c r="B60" s="17" t="s">
        <v>114</v>
      </c>
      <c r="C60" s="46">
        <v>20600</v>
      </c>
      <c r="D60" s="46"/>
      <c r="E60" s="46"/>
      <c r="F60" s="59">
        <f t="shared" si="1"/>
        <v>20600</v>
      </c>
    </row>
    <row r="61" spans="1:6" ht="39" customHeight="1">
      <c r="A61" s="52" t="s">
        <v>115</v>
      </c>
      <c r="B61" s="17" t="s">
        <v>116</v>
      </c>
      <c r="C61" s="46">
        <v>112000</v>
      </c>
      <c r="D61" s="46"/>
      <c r="E61" s="46"/>
      <c r="F61" s="59">
        <f t="shared" si="1"/>
        <v>112000</v>
      </c>
    </row>
    <row r="62" spans="1:6" ht="26.25" customHeight="1">
      <c r="A62" s="52" t="s">
        <v>117</v>
      </c>
      <c r="B62" s="17" t="s">
        <v>118</v>
      </c>
      <c r="C62" s="46">
        <v>499600</v>
      </c>
      <c r="D62" s="46"/>
      <c r="E62" s="46"/>
      <c r="F62" s="59">
        <f t="shared" si="1"/>
        <v>499600</v>
      </c>
    </row>
    <row r="63" spans="1:6" ht="36.75" customHeight="1">
      <c r="A63" s="52" t="s">
        <v>119</v>
      </c>
      <c r="B63" s="17" t="s">
        <v>120</v>
      </c>
      <c r="C63" s="46">
        <v>309000</v>
      </c>
      <c r="D63" s="46"/>
      <c r="E63" s="46"/>
      <c r="F63" s="59">
        <f t="shared" si="1"/>
        <v>309000</v>
      </c>
    </row>
    <row r="64" spans="1:6" ht="24" customHeight="1">
      <c r="A64" s="52" t="s">
        <v>121</v>
      </c>
      <c r="B64" s="17" t="s">
        <v>122</v>
      </c>
      <c r="C64" s="46">
        <v>1350</v>
      </c>
      <c r="D64" s="46"/>
      <c r="E64" s="46"/>
      <c r="F64" s="59">
        <f t="shared" si="1"/>
        <v>1350</v>
      </c>
    </row>
    <row r="65" spans="1:6" ht="24" customHeight="1">
      <c r="A65" s="52" t="s">
        <v>123</v>
      </c>
      <c r="B65" s="17" t="s">
        <v>124</v>
      </c>
      <c r="C65" s="46">
        <v>2150</v>
      </c>
      <c r="D65" s="46"/>
      <c r="E65" s="46"/>
      <c r="F65" s="59">
        <f t="shared" si="1"/>
        <v>2150</v>
      </c>
    </row>
    <row r="66" spans="1:6" ht="27" customHeight="1">
      <c r="A66" s="52" t="s">
        <v>125</v>
      </c>
      <c r="B66" s="17" t="s">
        <v>126</v>
      </c>
      <c r="C66" s="46">
        <v>11600</v>
      </c>
      <c r="D66" s="46"/>
      <c r="E66" s="46"/>
      <c r="F66" s="59">
        <f t="shared" si="1"/>
        <v>11600</v>
      </c>
    </row>
    <row r="67" spans="1:6" ht="25.5" customHeight="1">
      <c r="A67" s="52" t="s">
        <v>127</v>
      </c>
      <c r="B67" s="17" t="s">
        <v>128</v>
      </c>
      <c r="C67" s="46">
        <v>204750</v>
      </c>
      <c r="D67" s="46"/>
      <c r="E67" s="46"/>
      <c r="F67" s="59">
        <f t="shared" si="1"/>
        <v>204750</v>
      </c>
    </row>
    <row r="68" spans="1:6" ht="52.5" customHeight="1">
      <c r="A68" s="52" t="s">
        <v>129</v>
      </c>
      <c r="B68" s="17" t="s">
        <v>130</v>
      </c>
      <c r="C68" s="46"/>
      <c r="D68" s="46">
        <v>164800</v>
      </c>
      <c r="E68" s="46"/>
      <c r="F68" s="59">
        <f t="shared" si="1"/>
        <v>164800</v>
      </c>
    </row>
    <row r="69" spans="1:6" ht="39.75" customHeight="1" hidden="1">
      <c r="A69" s="52" t="s">
        <v>131</v>
      </c>
      <c r="B69" s="17" t="s">
        <v>132</v>
      </c>
      <c r="C69" s="46"/>
      <c r="D69" s="46"/>
      <c r="E69" s="46"/>
      <c r="F69" s="59">
        <f t="shared" si="1"/>
        <v>0</v>
      </c>
    </row>
    <row r="70" spans="1:6" ht="26.25" customHeight="1">
      <c r="A70" s="52" t="s">
        <v>133</v>
      </c>
      <c r="B70" s="17" t="s">
        <v>134</v>
      </c>
      <c r="C70" s="46">
        <v>83700</v>
      </c>
      <c r="D70" s="46"/>
      <c r="E70" s="46"/>
      <c r="F70" s="59">
        <f t="shared" si="1"/>
        <v>83700</v>
      </c>
    </row>
    <row r="71" spans="1:6" ht="27.75" customHeight="1" hidden="1">
      <c r="A71" s="52" t="s">
        <v>135</v>
      </c>
      <c r="B71" s="17" t="s">
        <v>136</v>
      </c>
      <c r="C71" s="46"/>
      <c r="D71" s="46"/>
      <c r="E71" s="46"/>
      <c r="F71" s="59">
        <f t="shared" si="1"/>
        <v>0</v>
      </c>
    </row>
    <row r="72" spans="1:6" ht="21.75" customHeight="1" hidden="1">
      <c r="A72" s="49">
        <v>16010400</v>
      </c>
      <c r="B72" s="1"/>
      <c r="C72" s="46"/>
      <c r="D72" s="46"/>
      <c r="E72" s="46"/>
      <c r="F72" s="59">
        <f t="shared" si="0"/>
        <v>0</v>
      </c>
    </row>
    <row r="73" spans="1:6" ht="14.25" customHeight="1" hidden="1">
      <c r="A73" s="49">
        <v>16010500</v>
      </c>
      <c r="B73" s="30" t="s">
        <v>47</v>
      </c>
      <c r="C73" s="46"/>
      <c r="D73" s="46"/>
      <c r="E73" s="46"/>
      <c r="F73" s="59">
        <f t="shared" si="0"/>
        <v>0</v>
      </c>
    </row>
    <row r="74" spans="1:6" ht="14.25" customHeight="1" hidden="1">
      <c r="A74" s="49">
        <v>16010600</v>
      </c>
      <c r="B74" s="30" t="s">
        <v>48</v>
      </c>
      <c r="C74" s="46"/>
      <c r="D74" s="46"/>
      <c r="E74" s="46"/>
      <c r="F74" s="59">
        <f t="shared" si="0"/>
        <v>0</v>
      </c>
    </row>
    <row r="75" spans="1:6" ht="14.25" customHeight="1" hidden="1">
      <c r="A75" s="49">
        <v>16011100</v>
      </c>
      <c r="B75" s="30" t="s">
        <v>49</v>
      </c>
      <c r="C75" s="46"/>
      <c r="D75" s="46"/>
      <c r="E75" s="46"/>
      <c r="F75" s="59">
        <f t="shared" si="0"/>
        <v>0</v>
      </c>
    </row>
    <row r="76" spans="1:6" ht="14.25" customHeight="1" hidden="1">
      <c r="A76" s="49">
        <v>16011200</v>
      </c>
      <c r="B76" s="30" t="s">
        <v>31</v>
      </c>
      <c r="C76" s="46"/>
      <c r="D76" s="46"/>
      <c r="E76" s="46"/>
      <c r="F76" s="59">
        <f t="shared" si="0"/>
        <v>0</v>
      </c>
    </row>
    <row r="77" spans="1:6" ht="24.75" customHeight="1" hidden="1">
      <c r="A77" s="49">
        <v>16011500</v>
      </c>
      <c r="B77" s="30" t="s">
        <v>50</v>
      </c>
      <c r="C77" s="46"/>
      <c r="D77" s="46"/>
      <c r="E77" s="46"/>
      <c r="F77" s="59">
        <f t="shared" si="0"/>
        <v>0</v>
      </c>
    </row>
    <row r="78" spans="1:6" ht="14.25" customHeight="1" hidden="1">
      <c r="A78" s="49">
        <v>16011600</v>
      </c>
      <c r="B78" s="30" t="s">
        <v>51</v>
      </c>
      <c r="C78" s="46"/>
      <c r="D78" s="46"/>
      <c r="E78" s="46"/>
      <c r="F78" s="59">
        <f t="shared" si="0"/>
        <v>0</v>
      </c>
    </row>
    <row r="79" spans="1:6" ht="16.5" customHeight="1">
      <c r="A79" s="15">
        <v>18050000</v>
      </c>
      <c r="B79" s="25" t="s">
        <v>78</v>
      </c>
      <c r="C79" s="45">
        <f>SUM(C80:C81)</f>
        <v>0</v>
      </c>
      <c r="D79" s="45">
        <f>SUM(D80:D81)</f>
        <v>25972500</v>
      </c>
      <c r="E79" s="45">
        <f>SUM(E80:E81)</f>
        <v>25972500</v>
      </c>
      <c r="F79" s="59">
        <f t="shared" si="0"/>
        <v>25972500</v>
      </c>
    </row>
    <row r="80" spans="1:6" ht="15.75" customHeight="1">
      <c r="A80" s="52">
        <v>18050300</v>
      </c>
      <c r="B80" s="30" t="s">
        <v>79</v>
      </c>
      <c r="C80" s="46"/>
      <c r="D80" s="46">
        <v>7547900</v>
      </c>
      <c r="E80" s="46">
        <f>D80</f>
        <v>7547900</v>
      </c>
      <c r="F80" s="59">
        <f t="shared" si="0"/>
        <v>7547900</v>
      </c>
    </row>
    <row r="81" spans="1:6" ht="18" customHeight="1">
      <c r="A81" s="52">
        <v>18050400</v>
      </c>
      <c r="B81" s="30" t="s">
        <v>80</v>
      </c>
      <c r="C81" s="46"/>
      <c r="D81" s="46">
        <v>18424600</v>
      </c>
      <c r="E81" s="46">
        <f>D81</f>
        <v>18424600</v>
      </c>
      <c r="F81" s="59">
        <f t="shared" si="0"/>
        <v>18424600</v>
      </c>
    </row>
    <row r="82" spans="1:6" ht="16.5" customHeight="1">
      <c r="A82" s="53">
        <v>19000000</v>
      </c>
      <c r="B82" s="24" t="s">
        <v>137</v>
      </c>
      <c r="C82" s="47">
        <f>C83+C90</f>
        <v>0</v>
      </c>
      <c r="D82" s="47">
        <f>D83+D90</f>
        <v>4750000</v>
      </c>
      <c r="E82" s="47">
        <f>E83+E90</f>
        <v>0</v>
      </c>
      <c r="F82" s="60">
        <f t="shared" si="0"/>
        <v>4750000</v>
      </c>
    </row>
    <row r="83" spans="1:6" ht="15.75" customHeight="1">
      <c r="A83" s="15">
        <v>19010000</v>
      </c>
      <c r="B83" s="25" t="s">
        <v>81</v>
      </c>
      <c r="C83" s="45">
        <f>SUM(C84:C88)</f>
        <v>0</v>
      </c>
      <c r="D83" s="45">
        <f>SUM(D84:D89)</f>
        <v>4750000</v>
      </c>
      <c r="E83" s="45">
        <f>SUM(E84:E88)</f>
        <v>0</v>
      </c>
      <c r="F83" s="59">
        <f t="shared" si="0"/>
        <v>4750000</v>
      </c>
    </row>
    <row r="84" spans="1:6" ht="39" customHeight="1">
      <c r="A84" s="52">
        <v>19010100</v>
      </c>
      <c r="B84" s="31" t="s">
        <v>138</v>
      </c>
      <c r="C84" s="46"/>
      <c r="D84" s="46">
        <v>4254500</v>
      </c>
      <c r="E84" s="46"/>
      <c r="F84" s="59">
        <f t="shared" si="0"/>
        <v>4254500</v>
      </c>
    </row>
    <row r="85" spans="1:6" ht="27" customHeight="1">
      <c r="A85" s="52">
        <v>19010200</v>
      </c>
      <c r="B85" s="31" t="s">
        <v>189</v>
      </c>
      <c r="C85" s="46"/>
      <c r="D85" s="46">
        <v>40500</v>
      </c>
      <c r="E85" s="46"/>
      <c r="F85" s="59">
        <f t="shared" si="0"/>
        <v>40500</v>
      </c>
    </row>
    <row r="86" spans="1:6" ht="36" customHeight="1">
      <c r="A86" s="52">
        <v>19010300</v>
      </c>
      <c r="B86" s="31" t="s">
        <v>190</v>
      </c>
      <c r="C86" s="46"/>
      <c r="D86" s="46">
        <v>45000</v>
      </c>
      <c r="E86" s="46"/>
      <c r="F86" s="59">
        <f t="shared" si="0"/>
        <v>45000</v>
      </c>
    </row>
    <row r="87" spans="1:6" ht="62.25" customHeight="1" hidden="1">
      <c r="A87" s="52" t="s">
        <v>139</v>
      </c>
      <c r="B87" s="31" t="s">
        <v>140</v>
      </c>
      <c r="C87" s="46"/>
      <c r="D87" s="46"/>
      <c r="E87" s="46"/>
      <c r="F87" s="59">
        <f t="shared" si="0"/>
        <v>0</v>
      </c>
    </row>
    <row r="88" spans="1:6" ht="49.5" customHeight="1" hidden="1">
      <c r="A88" s="52">
        <v>19010500</v>
      </c>
      <c r="B88" s="31" t="s">
        <v>191</v>
      </c>
      <c r="C88" s="46"/>
      <c r="D88" s="46"/>
      <c r="E88" s="46"/>
      <c r="F88" s="59">
        <f t="shared" si="0"/>
        <v>0</v>
      </c>
    </row>
    <row r="89" spans="1:6" ht="27" customHeight="1">
      <c r="A89" s="52">
        <v>19010600</v>
      </c>
      <c r="B89" s="31" t="s">
        <v>192</v>
      </c>
      <c r="C89" s="46"/>
      <c r="D89" s="46">
        <v>410000</v>
      </c>
      <c r="E89" s="46"/>
      <c r="F89" s="59">
        <f t="shared" si="0"/>
        <v>410000</v>
      </c>
    </row>
    <row r="90" spans="1:6" ht="30" customHeight="1" hidden="1">
      <c r="A90" s="15" t="s">
        <v>176</v>
      </c>
      <c r="B90" s="25" t="s">
        <v>141</v>
      </c>
      <c r="C90" s="45">
        <f>SUM(C91:C93)</f>
        <v>0</v>
      </c>
      <c r="D90" s="45">
        <f>SUM(D91:D93)</f>
        <v>0</v>
      </c>
      <c r="E90" s="45">
        <f>SUM(E91:E93)</f>
        <v>0</v>
      </c>
      <c r="F90" s="59">
        <f t="shared" si="0"/>
        <v>0</v>
      </c>
    </row>
    <row r="91" spans="1:6" ht="38.25" customHeight="1" hidden="1">
      <c r="A91" s="52" t="s">
        <v>142</v>
      </c>
      <c r="B91" s="31" t="s">
        <v>143</v>
      </c>
      <c r="C91" s="46"/>
      <c r="D91" s="46"/>
      <c r="E91" s="46"/>
      <c r="F91" s="59">
        <f t="shared" si="0"/>
        <v>0</v>
      </c>
    </row>
    <row r="92" spans="1:6" ht="38.25" customHeight="1" hidden="1">
      <c r="A92" s="52" t="s">
        <v>144</v>
      </c>
      <c r="B92" s="31" t="s">
        <v>145</v>
      </c>
      <c r="C92" s="46"/>
      <c r="D92" s="46">
        <v>0</v>
      </c>
      <c r="E92" s="46"/>
      <c r="F92" s="59">
        <f t="shared" si="0"/>
        <v>0</v>
      </c>
    </row>
    <row r="93" spans="1:6" ht="38.25" customHeight="1" hidden="1">
      <c r="A93" s="52" t="s">
        <v>146</v>
      </c>
      <c r="B93" s="31" t="s">
        <v>147</v>
      </c>
      <c r="C93" s="46"/>
      <c r="D93" s="46"/>
      <c r="E93" s="46"/>
      <c r="F93" s="59">
        <f t="shared" si="0"/>
        <v>0</v>
      </c>
    </row>
    <row r="94" spans="1:6" ht="15" customHeight="1">
      <c r="A94" s="15">
        <v>20000000</v>
      </c>
      <c r="B94" s="32" t="s">
        <v>13</v>
      </c>
      <c r="C94" s="59">
        <f>C95+C101+C112+C118</f>
        <v>17086100</v>
      </c>
      <c r="D94" s="59">
        <f>D95+D101+D112+D118</f>
        <v>21454684</v>
      </c>
      <c r="E94" s="59">
        <f>E95+E101+E112+E118</f>
        <v>0</v>
      </c>
      <c r="F94" s="59">
        <f t="shared" si="0"/>
        <v>38540784</v>
      </c>
    </row>
    <row r="95" spans="1:6" ht="25.5" customHeight="1">
      <c r="A95" s="48">
        <v>21000000</v>
      </c>
      <c r="B95" s="33" t="s">
        <v>29</v>
      </c>
      <c r="C95" s="60">
        <f>C96+C97+C100</f>
        <v>1034100</v>
      </c>
      <c r="D95" s="60">
        <f>D96+D97+D100</f>
        <v>0</v>
      </c>
      <c r="E95" s="60">
        <f>E96+E97+E100</f>
        <v>0</v>
      </c>
      <c r="F95" s="59">
        <f t="shared" si="0"/>
        <v>1034100</v>
      </c>
    </row>
    <row r="96" spans="1:6" ht="27.75" customHeight="1">
      <c r="A96" s="15">
        <v>21050000</v>
      </c>
      <c r="B96" s="25" t="s">
        <v>149</v>
      </c>
      <c r="C96" s="59">
        <v>761400</v>
      </c>
      <c r="D96" s="59"/>
      <c r="E96" s="60"/>
      <c r="F96" s="59">
        <f t="shared" si="0"/>
        <v>761400</v>
      </c>
    </row>
    <row r="97" spans="1:6" ht="13.5" customHeight="1">
      <c r="A97" s="54">
        <v>21080000</v>
      </c>
      <c r="B97" s="34" t="s">
        <v>148</v>
      </c>
      <c r="C97" s="59">
        <f>C98+C99</f>
        <v>272700</v>
      </c>
      <c r="D97" s="59">
        <f>D98+D99</f>
        <v>0</v>
      </c>
      <c r="E97" s="59">
        <f>E98+E99</f>
        <v>0</v>
      </c>
      <c r="F97" s="59">
        <f t="shared" si="0"/>
        <v>272700</v>
      </c>
    </row>
    <row r="98" spans="1:6" ht="18" customHeight="1">
      <c r="A98" s="55">
        <v>21081100</v>
      </c>
      <c r="B98" s="64" t="s">
        <v>150</v>
      </c>
      <c r="C98" s="61">
        <v>272700</v>
      </c>
      <c r="D98" s="60"/>
      <c r="E98" s="60"/>
      <c r="F98" s="59">
        <f t="shared" si="0"/>
        <v>272700</v>
      </c>
    </row>
    <row r="99" spans="1:6" ht="26.25" customHeight="1" hidden="1">
      <c r="A99" s="55">
        <v>21081300</v>
      </c>
      <c r="B99" s="16" t="s">
        <v>62</v>
      </c>
      <c r="C99" s="61"/>
      <c r="D99" s="60"/>
      <c r="E99" s="60"/>
      <c r="F99" s="59">
        <f t="shared" si="0"/>
        <v>0</v>
      </c>
    </row>
    <row r="100" spans="1:6" ht="42" customHeight="1" hidden="1">
      <c r="A100" s="15">
        <v>21110000</v>
      </c>
      <c r="B100" s="25" t="s">
        <v>82</v>
      </c>
      <c r="C100" s="45"/>
      <c r="D100" s="45">
        <v>0</v>
      </c>
      <c r="E100" s="45"/>
      <c r="F100" s="59">
        <f>C100+D100</f>
        <v>0</v>
      </c>
    </row>
    <row r="101" spans="1:6" ht="27" customHeight="1">
      <c r="A101" s="48">
        <v>22000000</v>
      </c>
      <c r="B101" s="33" t="s">
        <v>151</v>
      </c>
      <c r="C101" s="60">
        <f>C102+C105+C109</f>
        <v>14908600</v>
      </c>
      <c r="D101" s="60">
        <f>D102+D105+D109</f>
        <v>0</v>
      </c>
      <c r="E101" s="60">
        <f>E102+E105+E109</f>
        <v>0</v>
      </c>
      <c r="F101" s="59">
        <f t="shared" si="0"/>
        <v>14908600</v>
      </c>
    </row>
    <row r="102" spans="1:6" ht="15" customHeight="1">
      <c r="A102" s="15">
        <v>22010000</v>
      </c>
      <c r="B102" s="25" t="s">
        <v>169</v>
      </c>
      <c r="C102" s="59">
        <f>C104</f>
        <v>184400</v>
      </c>
      <c r="D102" s="59">
        <f>D104</f>
        <v>0</v>
      </c>
      <c r="E102" s="59">
        <f>E104</f>
        <v>0</v>
      </c>
      <c r="F102" s="59">
        <f>C102+D102</f>
        <v>184400</v>
      </c>
    </row>
    <row r="103" spans="1:6" ht="14.25" customHeight="1" hidden="1">
      <c r="A103" s="52">
        <v>14060100</v>
      </c>
      <c r="B103" s="17" t="s">
        <v>11</v>
      </c>
      <c r="C103" s="46"/>
      <c r="D103" s="46"/>
      <c r="E103" s="46"/>
      <c r="F103" s="59">
        <f>C103+D103</f>
        <v>0</v>
      </c>
    </row>
    <row r="104" spans="1:6" ht="38.25" customHeight="1">
      <c r="A104" s="52">
        <v>22010300</v>
      </c>
      <c r="B104" s="17" t="s">
        <v>152</v>
      </c>
      <c r="C104" s="46">
        <v>184400</v>
      </c>
      <c r="D104" s="46"/>
      <c r="E104" s="46"/>
      <c r="F104" s="59">
        <f>C104+D104</f>
        <v>184400</v>
      </c>
    </row>
    <row r="105" spans="1:6" ht="42.75" customHeight="1">
      <c r="A105" s="15">
        <v>22080000</v>
      </c>
      <c r="B105" s="25" t="s">
        <v>153</v>
      </c>
      <c r="C105" s="59">
        <f>C106</f>
        <v>13380000</v>
      </c>
      <c r="D105" s="59">
        <f>D106</f>
        <v>0</v>
      </c>
      <c r="E105" s="59">
        <f>E106</f>
        <v>0</v>
      </c>
      <c r="F105" s="59">
        <f>F106</f>
        <v>13380000</v>
      </c>
    </row>
    <row r="106" spans="1:6" ht="42" customHeight="1">
      <c r="A106" s="52">
        <v>22080400</v>
      </c>
      <c r="B106" s="28" t="s">
        <v>154</v>
      </c>
      <c r="C106" s="61">
        <f>SUM(C107+C108)</f>
        <v>13380000</v>
      </c>
      <c r="D106" s="61"/>
      <c r="E106" s="61"/>
      <c r="F106" s="59">
        <f t="shared" si="0"/>
        <v>13380000</v>
      </c>
    </row>
    <row r="107" spans="1:6" ht="38.25" customHeight="1">
      <c r="A107" s="69" t="s">
        <v>63</v>
      </c>
      <c r="B107" s="35" t="s">
        <v>155</v>
      </c>
      <c r="C107" s="68">
        <v>10380000</v>
      </c>
      <c r="D107" s="60"/>
      <c r="E107" s="60"/>
      <c r="F107" s="59">
        <f t="shared" si="0"/>
        <v>10380000</v>
      </c>
    </row>
    <row r="108" spans="1:6" ht="37.5" customHeight="1">
      <c r="A108" s="69"/>
      <c r="B108" s="35" t="s">
        <v>156</v>
      </c>
      <c r="C108" s="68">
        <v>3000000</v>
      </c>
      <c r="D108" s="60"/>
      <c r="E108" s="60"/>
      <c r="F108" s="59">
        <f t="shared" si="0"/>
        <v>3000000</v>
      </c>
    </row>
    <row r="109" spans="1:6" ht="13.5" customHeight="1">
      <c r="A109" s="54">
        <v>22090000</v>
      </c>
      <c r="B109" s="34" t="s">
        <v>32</v>
      </c>
      <c r="C109" s="59">
        <f>SUM(C110:C111)</f>
        <v>1344200</v>
      </c>
      <c r="D109" s="59">
        <f>SUM(D110:D111)</f>
        <v>0</v>
      </c>
      <c r="E109" s="59">
        <f>SUM(E110:E111)</f>
        <v>0</v>
      </c>
      <c r="F109" s="59">
        <f t="shared" si="0"/>
        <v>1344200</v>
      </c>
    </row>
    <row r="110" spans="1:6" ht="39.75" customHeight="1">
      <c r="A110" s="55">
        <v>22090100</v>
      </c>
      <c r="B110" s="30" t="s">
        <v>157</v>
      </c>
      <c r="C110" s="61">
        <v>1230300</v>
      </c>
      <c r="D110" s="60"/>
      <c r="E110" s="60"/>
      <c r="F110" s="59">
        <f aca="true" t="shared" si="2" ref="F110:F130">C110+D110</f>
        <v>1230300</v>
      </c>
    </row>
    <row r="111" spans="1:6" ht="42" customHeight="1">
      <c r="A111" s="55">
        <v>22090400</v>
      </c>
      <c r="B111" s="30" t="s">
        <v>158</v>
      </c>
      <c r="C111" s="61">
        <v>113900</v>
      </c>
      <c r="D111" s="60"/>
      <c r="E111" s="60"/>
      <c r="F111" s="59">
        <f t="shared" si="2"/>
        <v>113900</v>
      </c>
    </row>
    <row r="112" spans="1:6" ht="14.25" customHeight="1">
      <c r="A112" s="48">
        <v>24000000</v>
      </c>
      <c r="B112" s="33" t="s">
        <v>14</v>
      </c>
      <c r="C112" s="60">
        <f>C114</f>
        <v>1143400</v>
      </c>
      <c r="D112" s="60">
        <f>D114</f>
        <v>38500</v>
      </c>
      <c r="E112" s="60">
        <f>E114</f>
        <v>0</v>
      </c>
      <c r="F112" s="60">
        <f>SUM(F113:F117)</f>
        <v>2363800</v>
      </c>
    </row>
    <row r="113" spans="1:6" ht="37.5" customHeight="1" hidden="1">
      <c r="A113" s="55">
        <v>24030000</v>
      </c>
      <c r="B113" s="36" t="s">
        <v>33</v>
      </c>
      <c r="C113" s="60"/>
      <c r="D113" s="60"/>
      <c r="E113" s="60"/>
      <c r="F113" s="59">
        <f t="shared" si="2"/>
        <v>0</v>
      </c>
    </row>
    <row r="114" spans="1:6" ht="15.75" customHeight="1">
      <c r="A114" s="15" t="s">
        <v>177</v>
      </c>
      <c r="B114" s="25" t="s">
        <v>170</v>
      </c>
      <c r="C114" s="59">
        <f>C115+C117</f>
        <v>1143400</v>
      </c>
      <c r="D114" s="59">
        <f>D115+D117</f>
        <v>38500</v>
      </c>
      <c r="E114" s="59">
        <f>E115+E117</f>
        <v>0</v>
      </c>
      <c r="F114" s="59">
        <f t="shared" si="2"/>
        <v>1181900</v>
      </c>
    </row>
    <row r="115" spans="1:6" ht="12.75" customHeight="1">
      <c r="A115" s="52">
        <v>24060300</v>
      </c>
      <c r="B115" s="37" t="s">
        <v>15</v>
      </c>
      <c r="C115" s="61">
        <v>1143400</v>
      </c>
      <c r="D115" s="60"/>
      <c r="E115" s="60"/>
      <c r="F115" s="59">
        <f t="shared" si="2"/>
        <v>1143400</v>
      </c>
    </row>
    <row r="116" spans="1:6" ht="38.25" customHeight="1" hidden="1">
      <c r="A116" s="55">
        <v>24062100</v>
      </c>
      <c r="B116" s="38" t="s">
        <v>35</v>
      </c>
      <c r="C116" s="60"/>
      <c r="D116" s="60"/>
      <c r="E116" s="60"/>
      <c r="F116" s="59">
        <f t="shared" si="2"/>
        <v>0</v>
      </c>
    </row>
    <row r="117" spans="1:6" ht="51" customHeight="1">
      <c r="A117" s="52">
        <v>24062100</v>
      </c>
      <c r="B117" s="31" t="s">
        <v>159</v>
      </c>
      <c r="C117" s="61"/>
      <c r="D117" s="61">
        <v>38500</v>
      </c>
      <c r="E117" s="60"/>
      <c r="F117" s="59">
        <f t="shared" si="2"/>
        <v>38500</v>
      </c>
    </row>
    <row r="118" spans="1:6" ht="26.25" customHeight="1">
      <c r="A118" s="48">
        <v>25000000</v>
      </c>
      <c r="B118" s="33" t="s">
        <v>21</v>
      </c>
      <c r="C118" s="47"/>
      <c r="D118" s="47">
        <f>D119</f>
        <v>21416184</v>
      </c>
      <c r="E118" s="47"/>
      <c r="F118" s="59">
        <f t="shared" si="2"/>
        <v>21416184</v>
      </c>
    </row>
    <row r="119" spans="1:6" ht="42.75" customHeight="1">
      <c r="A119" s="54">
        <v>25010000</v>
      </c>
      <c r="B119" s="34" t="s">
        <v>193</v>
      </c>
      <c r="C119" s="45"/>
      <c r="D119" s="45">
        <f>SUM(D120:D123)</f>
        <v>21416184</v>
      </c>
      <c r="E119" s="47"/>
      <c r="F119" s="59">
        <f t="shared" si="2"/>
        <v>21416184</v>
      </c>
    </row>
    <row r="120" spans="1:6" ht="30" customHeight="1">
      <c r="A120" s="55">
        <v>25010100</v>
      </c>
      <c r="B120" s="30" t="s">
        <v>160</v>
      </c>
      <c r="C120" s="47"/>
      <c r="D120" s="61">
        <v>18425784</v>
      </c>
      <c r="E120" s="47"/>
      <c r="F120" s="59">
        <f t="shared" si="2"/>
        <v>18425784</v>
      </c>
    </row>
    <row r="121" spans="1:6" ht="26.25" customHeight="1">
      <c r="A121" s="55">
        <v>25010200</v>
      </c>
      <c r="B121" s="30" t="s">
        <v>161</v>
      </c>
      <c r="C121" s="47"/>
      <c r="D121" s="61">
        <v>10000</v>
      </c>
      <c r="E121" s="47"/>
      <c r="F121" s="59">
        <f t="shared" si="2"/>
        <v>10000</v>
      </c>
    </row>
    <row r="122" spans="1:6" ht="18.75" customHeight="1">
      <c r="A122" s="55">
        <v>25010300</v>
      </c>
      <c r="B122" s="30" t="s">
        <v>64</v>
      </c>
      <c r="C122" s="47"/>
      <c r="D122" s="61">
        <v>2926500</v>
      </c>
      <c r="E122" s="47"/>
      <c r="F122" s="59">
        <f t="shared" si="2"/>
        <v>2926500</v>
      </c>
    </row>
    <row r="123" spans="1:6" ht="39.75" customHeight="1">
      <c r="A123" s="55">
        <v>25010400</v>
      </c>
      <c r="B123" s="30" t="s">
        <v>162</v>
      </c>
      <c r="C123" s="47"/>
      <c r="D123" s="61">
        <v>53900</v>
      </c>
      <c r="E123" s="47"/>
      <c r="F123" s="59">
        <f t="shared" si="2"/>
        <v>53900</v>
      </c>
    </row>
    <row r="124" spans="1:6" ht="15.75" customHeight="1">
      <c r="A124" s="15">
        <v>30000000</v>
      </c>
      <c r="B124" s="32" t="s">
        <v>16</v>
      </c>
      <c r="C124" s="45">
        <f>C125+C128</f>
        <v>49900</v>
      </c>
      <c r="D124" s="45">
        <f>D125+D128</f>
        <v>2450000</v>
      </c>
      <c r="E124" s="45">
        <f>E125+E128</f>
        <v>2450000</v>
      </c>
      <c r="F124" s="59">
        <f t="shared" si="2"/>
        <v>2499900</v>
      </c>
    </row>
    <row r="125" spans="1:6" ht="15.75" customHeight="1">
      <c r="A125" s="48">
        <v>31000000</v>
      </c>
      <c r="B125" s="33" t="s">
        <v>19</v>
      </c>
      <c r="C125" s="47">
        <f>C126+C127</f>
        <v>49900</v>
      </c>
      <c r="D125" s="47">
        <f>D126+D127</f>
        <v>2000000</v>
      </c>
      <c r="E125" s="47">
        <f>E126+E127</f>
        <v>2000000</v>
      </c>
      <c r="F125" s="59">
        <f>C125+D125</f>
        <v>2049900</v>
      </c>
    </row>
    <row r="126" spans="1:6" ht="66" customHeight="1">
      <c r="A126" s="52">
        <v>31010200</v>
      </c>
      <c r="B126" s="17" t="s">
        <v>163</v>
      </c>
      <c r="C126" s="46">
        <v>49900</v>
      </c>
      <c r="D126" s="46"/>
      <c r="E126" s="46"/>
      <c r="F126" s="59">
        <f t="shared" si="2"/>
        <v>49900</v>
      </c>
    </row>
    <row r="127" spans="1:6" ht="41.25" customHeight="1">
      <c r="A127" s="54">
        <v>31030000</v>
      </c>
      <c r="B127" s="34" t="s">
        <v>173</v>
      </c>
      <c r="C127" s="46"/>
      <c r="D127" s="45">
        <v>2000000</v>
      </c>
      <c r="E127" s="45">
        <f>D127</f>
        <v>2000000</v>
      </c>
      <c r="F127" s="59">
        <f t="shared" si="2"/>
        <v>2000000</v>
      </c>
    </row>
    <row r="128" spans="1:6" ht="25.5" customHeight="1">
      <c r="A128" s="48">
        <v>33000000</v>
      </c>
      <c r="B128" s="33" t="s">
        <v>164</v>
      </c>
      <c r="C128" s="47">
        <f>C129</f>
        <v>0</v>
      </c>
      <c r="D128" s="47">
        <f>D129</f>
        <v>450000</v>
      </c>
      <c r="E128" s="47">
        <f>E129</f>
        <v>450000</v>
      </c>
      <c r="F128" s="47">
        <f>F129</f>
        <v>450000</v>
      </c>
    </row>
    <row r="129" spans="1:6" ht="115.5" customHeight="1">
      <c r="A129" s="52">
        <v>33010100</v>
      </c>
      <c r="B129" s="17" t="s">
        <v>165</v>
      </c>
      <c r="C129" s="46"/>
      <c r="D129" s="46">
        <v>450000</v>
      </c>
      <c r="E129" s="46">
        <f>D129</f>
        <v>450000</v>
      </c>
      <c r="F129" s="59">
        <f t="shared" si="2"/>
        <v>450000</v>
      </c>
    </row>
    <row r="130" spans="1:6" ht="19.5" customHeight="1">
      <c r="A130" s="73" t="s">
        <v>92</v>
      </c>
      <c r="B130" s="74"/>
      <c r="C130" s="47">
        <f>C124+C94+C9</f>
        <v>383993400</v>
      </c>
      <c r="D130" s="47">
        <f>D124+D94+D9</f>
        <v>55981984</v>
      </c>
      <c r="E130" s="47">
        <f>E124+E94+E9</f>
        <v>28422500</v>
      </c>
      <c r="F130" s="60">
        <f t="shared" si="2"/>
        <v>439975384</v>
      </c>
    </row>
    <row r="131" spans="1:6" ht="16.5" customHeight="1">
      <c r="A131" s="15">
        <v>40000000</v>
      </c>
      <c r="B131" s="32" t="s">
        <v>17</v>
      </c>
      <c r="C131" s="45">
        <f>C132+C162</f>
        <v>445332700</v>
      </c>
      <c r="D131" s="45">
        <f>D132+D162</f>
        <v>10269500</v>
      </c>
      <c r="E131" s="45">
        <f>E132+E162</f>
        <v>0</v>
      </c>
      <c r="F131" s="59">
        <f aca="true" t="shared" si="3" ref="F131:F167">C131+D131</f>
        <v>455602200</v>
      </c>
    </row>
    <row r="132" spans="1:6" ht="15" customHeight="1">
      <c r="A132" s="48">
        <v>41000000</v>
      </c>
      <c r="B132" s="33" t="s">
        <v>20</v>
      </c>
      <c r="C132" s="47">
        <f>C133+C139</f>
        <v>445332700</v>
      </c>
      <c r="D132" s="47">
        <f>D133+D139</f>
        <v>10269500</v>
      </c>
      <c r="E132" s="47">
        <f>E133+E139</f>
        <v>0</v>
      </c>
      <c r="F132" s="60">
        <f t="shared" si="3"/>
        <v>455602200</v>
      </c>
    </row>
    <row r="133" spans="1:6" ht="15" customHeight="1">
      <c r="A133" s="51">
        <v>41020000</v>
      </c>
      <c r="B133" s="33" t="s">
        <v>18</v>
      </c>
      <c r="C133" s="47">
        <f>SUM(C134:C138)</f>
        <v>166448900</v>
      </c>
      <c r="D133" s="47">
        <f>SUM(D134:D138)</f>
        <v>0</v>
      </c>
      <c r="E133" s="47">
        <f>SUM(E134:E138)</f>
        <v>0</v>
      </c>
      <c r="F133" s="60">
        <f>SUM(F134:F138)</f>
        <v>166448900</v>
      </c>
    </row>
    <row r="134" spans="1:6" ht="27" customHeight="1">
      <c r="A134" s="52">
        <v>41020100</v>
      </c>
      <c r="B134" s="17" t="s">
        <v>166</v>
      </c>
      <c r="C134" s="46">
        <v>166297000</v>
      </c>
      <c r="D134" s="46"/>
      <c r="E134" s="46"/>
      <c r="F134" s="59">
        <f t="shared" si="3"/>
        <v>166297000</v>
      </c>
    </row>
    <row r="135" spans="1:6" ht="41.25" customHeight="1" hidden="1">
      <c r="A135" s="52">
        <v>41020600</v>
      </c>
      <c r="B135" s="17" t="s">
        <v>184</v>
      </c>
      <c r="C135" s="46"/>
      <c r="D135" s="46"/>
      <c r="E135" s="46"/>
      <c r="F135" s="59">
        <f t="shared" si="3"/>
        <v>0</v>
      </c>
    </row>
    <row r="136" spans="1:6" ht="63" customHeight="1">
      <c r="A136" s="52">
        <v>41021000</v>
      </c>
      <c r="B136" s="17" t="s">
        <v>182</v>
      </c>
      <c r="C136" s="46">
        <v>151900</v>
      </c>
      <c r="D136" s="46"/>
      <c r="E136" s="46"/>
      <c r="F136" s="59">
        <f t="shared" si="3"/>
        <v>151900</v>
      </c>
    </row>
    <row r="137" spans="1:6" ht="117.75" customHeight="1" hidden="1">
      <c r="A137" s="52">
        <v>41021600</v>
      </c>
      <c r="B137" s="17" t="s">
        <v>181</v>
      </c>
      <c r="C137" s="46"/>
      <c r="D137" s="46"/>
      <c r="E137" s="46"/>
      <c r="F137" s="59">
        <f t="shared" si="3"/>
        <v>0</v>
      </c>
    </row>
    <row r="138" spans="1:6" ht="53.25" customHeight="1" hidden="1">
      <c r="A138" s="52">
        <v>41021100</v>
      </c>
      <c r="B138" s="17" t="s">
        <v>180</v>
      </c>
      <c r="C138" s="46"/>
      <c r="D138" s="46"/>
      <c r="E138" s="46"/>
      <c r="F138" s="59">
        <f>C138+D138</f>
        <v>0</v>
      </c>
    </row>
    <row r="139" spans="1:6" ht="12.75" customHeight="1">
      <c r="A139" s="48">
        <v>41030000</v>
      </c>
      <c r="B139" s="39" t="s">
        <v>25</v>
      </c>
      <c r="C139" s="47">
        <f>SUM(C140:C144,C145,C150,C146,C148,C161)</f>
        <v>278883800</v>
      </c>
      <c r="D139" s="47">
        <f>SUM(D140:D144,D145,D150,D146,D148,D161,D147)</f>
        <v>10269500</v>
      </c>
      <c r="E139" s="47">
        <f>SUM(E140:E144,E145,E150,E146,E148,E161)</f>
        <v>0</v>
      </c>
      <c r="F139" s="62">
        <f>C139+D139</f>
        <v>289153300</v>
      </c>
    </row>
    <row r="140" spans="1:6" ht="66" customHeight="1">
      <c r="A140" s="52">
        <v>41030600</v>
      </c>
      <c r="B140" s="17" t="s">
        <v>53</v>
      </c>
      <c r="C140" s="46">
        <v>168458700</v>
      </c>
      <c r="D140" s="46"/>
      <c r="E140" s="46"/>
      <c r="F140" s="59">
        <f t="shared" si="3"/>
        <v>168458700</v>
      </c>
    </row>
    <row r="141" spans="1:6" ht="96" customHeight="1">
      <c r="A141" s="52">
        <v>41030800</v>
      </c>
      <c r="B141" s="17" t="s">
        <v>73</v>
      </c>
      <c r="C141" s="46">
        <v>75011900</v>
      </c>
      <c r="D141" s="46"/>
      <c r="E141" s="46"/>
      <c r="F141" s="59">
        <f t="shared" si="3"/>
        <v>75011900</v>
      </c>
    </row>
    <row r="142" spans="1:6" ht="205.5" customHeight="1">
      <c r="A142" s="52">
        <v>41030900</v>
      </c>
      <c r="B142" s="17" t="s">
        <v>167</v>
      </c>
      <c r="C142" s="46">
        <v>24614200</v>
      </c>
      <c r="D142" s="46"/>
      <c r="E142" s="46"/>
      <c r="F142" s="59">
        <f t="shared" si="3"/>
        <v>24614200</v>
      </c>
    </row>
    <row r="143" spans="1:6" ht="52.5" customHeight="1">
      <c r="A143" s="52">
        <v>41031000</v>
      </c>
      <c r="B143" s="17" t="s">
        <v>54</v>
      </c>
      <c r="C143" s="46">
        <v>43800</v>
      </c>
      <c r="D143" s="46"/>
      <c r="E143" s="46"/>
      <c r="F143" s="59">
        <f t="shared" si="3"/>
        <v>43800</v>
      </c>
    </row>
    <row r="144" spans="1:6" ht="26.25" customHeight="1" hidden="1">
      <c r="A144" s="52" t="s">
        <v>178</v>
      </c>
      <c r="B144" s="17" t="s">
        <v>179</v>
      </c>
      <c r="C144" s="46"/>
      <c r="D144" s="46"/>
      <c r="E144" s="46"/>
      <c r="F144" s="59">
        <f t="shared" si="3"/>
        <v>0</v>
      </c>
    </row>
    <row r="145" spans="1:6" ht="84.75" customHeight="1" hidden="1">
      <c r="A145" s="52" t="s">
        <v>168</v>
      </c>
      <c r="B145" s="17" t="s">
        <v>91</v>
      </c>
      <c r="C145" s="46"/>
      <c r="D145" s="46"/>
      <c r="E145" s="46"/>
      <c r="F145" s="59">
        <f>C145+D145</f>
        <v>0</v>
      </c>
    </row>
    <row r="146" spans="1:6" ht="120.75" customHeight="1" hidden="1">
      <c r="A146" s="52" t="s">
        <v>67</v>
      </c>
      <c r="B146" s="17" t="s">
        <v>68</v>
      </c>
      <c r="C146" s="63"/>
      <c r="D146" s="46"/>
      <c r="E146" s="63"/>
      <c r="F146" s="59">
        <f t="shared" si="3"/>
        <v>0</v>
      </c>
    </row>
    <row r="147" spans="1:6" ht="55.5" customHeight="1">
      <c r="A147" s="52">
        <v>41034400</v>
      </c>
      <c r="B147" s="17" t="s">
        <v>188</v>
      </c>
      <c r="C147" s="46"/>
      <c r="D147" s="46">
        <v>10269500</v>
      </c>
      <c r="E147" s="46"/>
      <c r="F147" s="59">
        <f>C147+D147</f>
        <v>10269500</v>
      </c>
    </row>
    <row r="148" spans="1:6" ht="40.5" customHeight="1">
      <c r="A148" s="52">
        <v>41034500</v>
      </c>
      <c r="B148" s="17" t="s">
        <v>183</v>
      </c>
      <c r="C148" s="46">
        <v>5000000</v>
      </c>
      <c r="D148" s="46"/>
      <c r="E148" s="46"/>
      <c r="F148" s="59">
        <f>C148+D148</f>
        <v>5000000</v>
      </c>
    </row>
    <row r="149" spans="1:6" ht="75.75" customHeight="1" hidden="1">
      <c r="A149" s="52">
        <v>41034900</v>
      </c>
      <c r="B149" s="17" t="s">
        <v>59</v>
      </c>
      <c r="C149" s="46"/>
      <c r="D149" s="46"/>
      <c r="E149" s="46"/>
      <c r="F149" s="59">
        <f t="shared" si="3"/>
        <v>0</v>
      </c>
    </row>
    <row r="150" spans="1:6" ht="21.75" customHeight="1">
      <c r="A150" s="52">
        <v>41035000</v>
      </c>
      <c r="B150" s="65" t="s">
        <v>70</v>
      </c>
      <c r="C150" s="46">
        <f>SUM(C151:C160)</f>
        <v>4962500</v>
      </c>
      <c r="D150" s="46"/>
      <c r="E150" s="46"/>
      <c r="F150" s="46">
        <f>SUM(F151:F160)</f>
        <v>4962500</v>
      </c>
    </row>
    <row r="151" spans="1:6" ht="56.25" customHeight="1">
      <c r="A151" s="52">
        <v>41035000</v>
      </c>
      <c r="B151" s="17" t="s">
        <v>56</v>
      </c>
      <c r="C151" s="46">
        <v>459700</v>
      </c>
      <c r="D151" s="46"/>
      <c r="E151" s="46"/>
      <c r="F151" s="59">
        <f t="shared" si="3"/>
        <v>459700</v>
      </c>
    </row>
    <row r="152" spans="1:6" ht="41.25" customHeight="1">
      <c r="A152" s="52">
        <v>41035000</v>
      </c>
      <c r="B152" s="17" t="s">
        <v>57</v>
      </c>
      <c r="C152" s="46">
        <v>4142200</v>
      </c>
      <c r="D152" s="46"/>
      <c r="E152" s="46"/>
      <c r="F152" s="59">
        <f t="shared" si="3"/>
        <v>4142200</v>
      </c>
    </row>
    <row r="153" spans="1:6" ht="28.5" customHeight="1">
      <c r="A153" s="52">
        <v>41035000</v>
      </c>
      <c r="B153" s="17" t="s">
        <v>65</v>
      </c>
      <c r="C153" s="46">
        <v>360600</v>
      </c>
      <c r="D153" s="46"/>
      <c r="E153" s="46"/>
      <c r="F153" s="59">
        <f t="shared" si="3"/>
        <v>360600</v>
      </c>
    </row>
    <row r="154" spans="1:6" ht="56.25" customHeight="1" hidden="1">
      <c r="A154" s="52">
        <v>41035000</v>
      </c>
      <c r="B154" s="17" t="s">
        <v>174</v>
      </c>
      <c r="C154" s="46"/>
      <c r="D154" s="46"/>
      <c r="E154" s="46"/>
      <c r="F154" s="59">
        <f t="shared" si="3"/>
        <v>0</v>
      </c>
    </row>
    <row r="155" spans="1:6" ht="25.5" hidden="1">
      <c r="A155" s="52">
        <v>41035000</v>
      </c>
      <c r="B155" s="17" t="s">
        <v>74</v>
      </c>
      <c r="C155" s="46"/>
      <c r="D155" s="46"/>
      <c r="E155" s="46"/>
      <c r="F155" s="59">
        <f t="shared" si="3"/>
        <v>0</v>
      </c>
    </row>
    <row r="156" spans="1:6" ht="63.75" hidden="1">
      <c r="A156" s="52">
        <v>41035000</v>
      </c>
      <c r="B156" s="17" t="s">
        <v>66</v>
      </c>
      <c r="C156" s="46"/>
      <c r="D156" s="46"/>
      <c r="E156" s="46"/>
      <c r="F156" s="59">
        <f t="shared" si="3"/>
        <v>0</v>
      </c>
    </row>
    <row r="157" spans="1:6" ht="51" hidden="1">
      <c r="A157" s="52">
        <v>41035000</v>
      </c>
      <c r="B157" s="17" t="s">
        <v>58</v>
      </c>
      <c r="C157" s="46"/>
      <c r="D157" s="46"/>
      <c r="E157" s="46"/>
      <c r="F157" s="59">
        <f t="shared" si="3"/>
        <v>0</v>
      </c>
    </row>
    <row r="158" spans="1:6" ht="38.25" hidden="1">
      <c r="A158" s="52">
        <v>41035000</v>
      </c>
      <c r="B158" s="17" t="s">
        <v>60</v>
      </c>
      <c r="C158" s="46"/>
      <c r="D158" s="46"/>
      <c r="E158" s="46"/>
      <c r="F158" s="59">
        <f t="shared" si="3"/>
        <v>0</v>
      </c>
    </row>
    <row r="159" spans="1:6" ht="54" customHeight="1" hidden="1">
      <c r="A159" s="52">
        <v>41035000</v>
      </c>
      <c r="B159" s="17" t="s">
        <v>186</v>
      </c>
      <c r="C159" s="46"/>
      <c r="D159" s="46"/>
      <c r="E159" s="46"/>
      <c r="F159" s="59">
        <f t="shared" si="3"/>
        <v>0</v>
      </c>
    </row>
    <row r="160" spans="1:6" ht="40.5" customHeight="1" hidden="1">
      <c r="A160" s="52">
        <v>41035000</v>
      </c>
      <c r="B160" s="17" t="s">
        <v>185</v>
      </c>
      <c r="C160" s="46"/>
      <c r="D160" s="46"/>
      <c r="E160" s="46"/>
      <c r="F160" s="59">
        <f t="shared" si="3"/>
        <v>0</v>
      </c>
    </row>
    <row r="161" spans="1:6" ht="108.75" customHeight="1">
      <c r="A161" s="52">
        <v>41035800</v>
      </c>
      <c r="B161" s="17" t="s">
        <v>55</v>
      </c>
      <c r="C161" s="63">
        <v>792700</v>
      </c>
      <c r="D161" s="46"/>
      <c r="E161" s="46"/>
      <c r="F161" s="66">
        <f>C161+D161</f>
        <v>792700</v>
      </c>
    </row>
    <row r="162" spans="1:6" ht="12.75" customHeight="1" hidden="1">
      <c r="A162" s="48">
        <v>43000000</v>
      </c>
      <c r="B162" s="41" t="s">
        <v>28</v>
      </c>
      <c r="C162" s="47">
        <f>C163</f>
        <v>0</v>
      </c>
      <c r="D162" s="47">
        <f>D163</f>
        <v>0</v>
      </c>
      <c r="E162" s="47">
        <f>E163</f>
        <v>0</v>
      </c>
      <c r="F162" s="59">
        <f>C162+D162</f>
        <v>0</v>
      </c>
    </row>
    <row r="163" spans="1:6" ht="24.75" customHeight="1" hidden="1">
      <c r="A163" s="52">
        <v>43010000</v>
      </c>
      <c r="B163" s="42" t="s">
        <v>69</v>
      </c>
      <c r="C163" s="46"/>
      <c r="D163" s="46"/>
      <c r="E163" s="46"/>
      <c r="F163" s="59">
        <f t="shared" si="3"/>
        <v>0</v>
      </c>
    </row>
    <row r="164" spans="1:6" s="9" customFormat="1" ht="18" customHeight="1">
      <c r="A164" s="15">
        <v>50000000</v>
      </c>
      <c r="B164" s="23" t="s">
        <v>26</v>
      </c>
      <c r="C164" s="45">
        <f aca="true" t="shared" si="4" ref="C164:E165">C165</f>
        <v>0</v>
      </c>
      <c r="D164" s="45">
        <f t="shared" si="4"/>
        <v>2454192</v>
      </c>
      <c r="E164" s="45">
        <f t="shared" si="4"/>
        <v>0</v>
      </c>
      <c r="F164" s="59">
        <f t="shared" si="3"/>
        <v>2454192</v>
      </c>
    </row>
    <row r="165" spans="1:6" ht="19.5" customHeight="1">
      <c r="A165" s="56">
        <v>50100000</v>
      </c>
      <c r="B165" s="44" t="s">
        <v>34</v>
      </c>
      <c r="C165" s="47">
        <f t="shared" si="4"/>
        <v>0</v>
      </c>
      <c r="D165" s="47">
        <f t="shared" si="4"/>
        <v>2454192</v>
      </c>
      <c r="E165" s="47">
        <f t="shared" si="4"/>
        <v>0</v>
      </c>
      <c r="F165" s="60">
        <f t="shared" si="3"/>
        <v>2454192</v>
      </c>
    </row>
    <row r="166" spans="1:6" ht="51" customHeight="1">
      <c r="A166" s="52">
        <v>50110000</v>
      </c>
      <c r="B166" s="31" t="s">
        <v>22</v>
      </c>
      <c r="C166" s="46"/>
      <c r="D166" s="46">
        <v>2454192</v>
      </c>
      <c r="E166" s="46"/>
      <c r="F166" s="59">
        <f t="shared" si="3"/>
        <v>2454192</v>
      </c>
    </row>
    <row r="167" spans="1:6" ht="16.5" customHeight="1">
      <c r="A167" s="11"/>
      <c r="B167" s="43" t="s">
        <v>23</v>
      </c>
      <c r="C167" s="67">
        <f>C9+C94+C124+C131+C164</f>
        <v>829326100</v>
      </c>
      <c r="D167" s="47">
        <f>D9+D94+D124+D131+D164</f>
        <v>68705676</v>
      </c>
      <c r="E167" s="47">
        <f>E9+E94+E124+E131+E164</f>
        <v>28422500</v>
      </c>
      <c r="F167" s="62">
        <f t="shared" si="3"/>
        <v>898031776</v>
      </c>
    </row>
    <row r="168" spans="1:13" s="12" customFormat="1" ht="55.5" customHeight="1">
      <c r="A168" s="70" t="s">
        <v>194</v>
      </c>
      <c r="B168" s="70"/>
      <c r="C168" s="70"/>
      <c r="D168" s="70"/>
      <c r="E168" s="72" t="s">
        <v>195</v>
      </c>
      <c r="F168" s="72"/>
      <c r="L168" s="13"/>
      <c r="M168" s="14"/>
    </row>
    <row r="169" spans="2:6" ht="15">
      <c r="B169" s="3"/>
      <c r="C169" s="2"/>
      <c r="D169" s="2"/>
      <c r="E169" s="2"/>
      <c r="F169" s="8"/>
    </row>
  </sheetData>
  <mergeCells count="12">
    <mergeCell ref="D1:F1"/>
    <mergeCell ref="D2:F2"/>
    <mergeCell ref="A4:F4"/>
    <mergeCell ref="A6:A7"/>
    <mergeCell ref="B6:B7"/>
    <mergeCell ref="C6:C7"/>
    <mergeCell ref="D6:E6"/>
    <mergeCell ref="A107:A108"/>
    <mergeCell ref="A168:D168"/>
    <mergeCell ref="F6:F7"/>
    <mergeCell ref="E168:F168"/>
    <mergeCell ref="A130:B130"/>
  </mergeCells>
  <printOptions horizontalCentered="1"/>
  <pageMargins left="0.7874015748031497" right="0" top="0.63" bottom="0.46" header="0.42" footer="0"/>
  <pageSetup horizontalDpi="600" verticalDpi="600" orientation="portrait" paperSize="9" scale="76" r:id="rId1"/>
  <headerFooter alignWithMargins="0">
    <oddFooter>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Admin</cp:lastModifiedBy>
  <cp:lastPrinted>2011-12-29T06:56:49Z</cp:lastPrinted>
  <dcterms:created xsi:type="dcterms:W3CDTF">2002-01-05T08:05:46Z</dcterms:created>
  <dcterms:modified xsi:type="dcterms:W3CDTF">2011-12-30T10:01:46Z</dcterms:modified>
  <cp:category/>
  <cp:version/>
  <cp:contentType/>
  <cp:contentStatus/>
</cp:coreProperties>
</file>