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Хмельов\САЙТ\26.02.2026 розмістити на Сайті\"/>
    </mc:Choice>
  </mc:AlternateContent>
  <bookViews>
    <workbookView xWindow="0" yWindow="0" windowWidth="23040" windowHeight="9096"/>
  </bookViews>
  <sheets>
    <sheet name="ЗВІТ друк Прогр 2025 УОЗ з УКБ" sheetId="1" r:id="rId1"/>
  </sheets>
  <definedNames>
    <definedName name="_xlnm.Print_Titles" localSheetId="0">'ЗВІТ друк Прогр 2025 УОЗ з УКБ'!$2:$5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G21" i="1" s="1"/>
  <c r="F8" i="1"/>
  <c r="F11" i="1"/>
  <c r="F12" i="1"/>
  <c r="F14" i="1"/>
  <c r="F15" i="1"/>
  <c r="H21" i="1"/>
  <c r="I21" i="1"/>
  <c r="F25" i="1"/>
  <c r="F26" i="1"/>
  <c r="F27" i="1"/>
  <c r="F28" i="1"/>
  <c r="F29" i="1"/>
  <c r="F30" i="1"/>
  <c r="F31" i="1"/>
  <c r="F32" i="1"/>
  <c r="H32" i="1"/>
  <c r="H36" i="1" s="1"/>
  <c r="I32" i="1"/>
  <c r="I36" i="1" s="1"/>
  <c r="F34" i="1"/>
  <c r="F35" i="1"/>
  <c r="G36" i="1"/>
  <c r="F36" i="1" s="1"/>
  <c r="G37" i="1" l="1"/>
  <c r="F7" i="1"/>
  <c r="F21" i="1" s="1"/>
  <c r="F37" i="1" s="1"/>
  <c r="I37" i="1"/>
  <c r="H37" i="1"/>
</calcChain>
</file>

<file path=xl/sharedStrings.xml><?xml version="1.0" encoding="utf-8"?>
<sst xmlns="http://schemas.openxmlformats.org/spreadsheetml/2006/main" count="145" uniqueCount="84">
  <si>
    <t>Загальна сума</t>
  </si>
  <si>
    <t>За розділом 2.</t>
  </si>
  <si>
    <t xml:space="preserve">Для забезпечення проведення ТШП (туберкулінової шкірної проби) відповідно до Стандартів охорони здоров'я при туберкульозі  КНП "Сімейна поліклініка" ЧМР проведено закупівлю ТУБЕРКУЛІН ППД RT23SSI ( розчин для ін'єкцій 2ТО/0,1мл; по 1,5мл розчину (15доз) у флаконі)  у кількості 450 доз </t>
  </si>
  <si>
    <t xml:space="preserve">Бюджет Чернігівської міської територіальної громади </t>
  </si>
  <si>
    <t>2025 рік</t>
  </si>
  <si>
    <t>Управління охорони здоров'я, КНП  ЧМР</t>
  </si>
  <si>
    <t>Забезпечити проведення ТШП (туберкулінової шкірної проби) відповідно до Стандартів охорони здоров'я при туберкульозі.</t>
  </si>
  <si>
    <t>Бюджет Чернігівської міської територіальної громади та інші джерела не заборонені законодавством</t>
  </si>
  <si>
    <t>КНП ЧМР</t>
  </si>
  <si>
    <t>Забезпечення закладів охорони здоров’я лікарськими засобами, імунобіологічними препаратами, засобами індивідуального захисту, антисептиками, деззасобами з урахуванням виникнення ускладнень епідемічної ситуації.</t>
  </si>
  <si>
    <t>У межах затверджених бюджетних призначень</t>
  </si>
  <si>
    <t>2022–2025 роки</t>
  </si>
  <si>
    <t>Управління охорони здоров’я, КНП  «Сімейна поліклініка» ЧМР</t>
  </si>
  <si>
    <t>Проведення реабілітаційного лікування дітей з інвалідністю та дітей з хронічними захворюваннями</t>
  </si>
  <si>
    <t>Бюджет Чернігівської міської територіальної громади, інші джерела не заборонені законодавством</t>
  </si>
  <si>
    <t>Управління охорони здоров'я, КНП  ЧМР,  Управління капітального будівництва ЧМР</t>
  </si>
  <si>
    <t>Створення умов для надання комплексної реабілітаційної допомоги населенню із забезпеченням необхідного обсягу діагностичних досліджень, для покращення  функціональних можливостей пацієнтів,  поліпшення якості їх життя,  інтеграцію в суспільство та  створення ефективної інтегрованої системи реабілітаційної допомоги  для військових, завдяки впровадженню інноваційних технологій та допоміжних засобів, забезпечення перебування військовослужбовців в комфортних умовах, сприяння  швидкому відновленню та поверненню до служби, забезпечення необхідною інформацією та психологічною підтримкою родин військових під час реабілітаційного процесу (ремонт приміщень, реконструкція, придбання обладнання, тощо).</t>
  </si>
  <si>
    <t>Управління охорони здоров’я, КНП ЧМР</t>
  </si>
  <si>
    <t xml:space="preserve">Організація роботи постійно діючої військово-лікарської комісії </t>
  </si>
  <si>
    <t xml:space="preserve">Протягом звітного року було проведено безоплатне протезування 160 особам пільгового контингенту громадян відповідно до чинного законодавства </t>
  </si>
  <si>
    <t>Управління охорони здоров'я,  КНП «Міська стоматологічна поліклініка» ЧМР</t>
  </si>
  <si>
    <t>Забезпечення безоплатного зубопротезування (за винятком протезування з дорогоцінних металів) пільгового контингенту громадян  згідно із вимогами чинного законодавства</t>
  </si>
  <si>
    <t>Для забезпечення надання  невідкладної стоматологічної допомоги дорослому та дитячому населенню міста  у звітному році видатки на виплату заробітної плати з нарахуваннми  медичним та іншим працівникам склали  3 736 544,56 грн та витрати на придбання медикаментів - 327 448,57грн, та витрати за спожиті енергоносії 472 756,69 грн.</t>
  </si>
  <si>
    <t>Надання невідкладної стоматологічної допомоги дорослому та дитячому населенню міста</t>
  </si>
  <si>
    <t>З метою забезпечення соціальної реабілітації осіб з інвалідністю  на придбання технічних засобів реабілітації  кало- сечоприймачі, підгузки) КНП "ЧМЛ № 2" ЧМР було спрямовано 1 925 417,32 грн,  КНП "ЧМЛ № 3" ЧМР - 83 347,6 грн, КНП "ЧМЛ № 4 " ЧМР - 633 765,12 грн, КНП "Сімейна поіклініка " ЧМР   -1 678 817,43 грн, КНП "ЦПМСД №1" ЧМР - 1 559 442,89 грн,  КНП "ЦПМСД № 2" ЧМР - 648 540,31 грн   коштів бюджету Чернігівської  міської територіальної громади, що дозволило забезпечити потребу 703 дорослих людей  з інвалідністю та 112 дітей-інвалідів.</t>
  </si>
  <si>
    <t>Допомогу для забезпечення медикаментозного знеболення онкологічних хворих протягом року отримали 180 осіб. Усі, хто зверталися, забезпечені в повному обсязі, згідно з виписаними рецептами.</t>
  </si>
  <si>
    <t>Управління охорони здоров’я, КНГП ЧМР</t>
  </si>
  <si>
    <t>Забезпечення медикаментозного знеболення пацієнтів з онкологічними захворюваннями</t>
  </si>
  <si>
    <t>Забезпечення громадян, які страждають на рідкісні (орфанні) захворювання лікарськими засобами та відповідними харчовими продуктами для спеціального дієтичного споживання згідно з постановою Кабінету Міністрів України від 31.03.2015 № 160 «Про затвердження Порядку забезпечення громадян, які страждають на рідкісні (орфанні) захворювання, лікарськими засобами та відповідними харчовими продуктами для спеціального дієтичного споживання»</t>
  </si>
  <si>
    <t>У звітному 2025 році із бюджету Чернігівської міської територіальної громади здійснено видатки на суму 12 878 800,0  гривень щодо забезпечення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 у тому числі 2 110 986,55 грн для хворих, які страждають на рідкісні орфанні захворювання ( фенілкетонурія, хвороба Бехтєрева та інш), та 2 233 046,63  грн для хворих на цукровий діабет ІІ типу  для отримання безкоштовно життєво необхідних ліків, які не передбачені «Урядовою програмою» та  8 534 766,82 грн - пацієнти за іншими категоріями захворювань та законодавчих підстав щодо права на пільговий відпуск лікарських засобів. Зазначеними пільгами протягом року скористалися 1 336 чернігівців, в т.ч. 178 дітей</t>
  </si>
  <si>
    <t xml:space="preserve">Бюджет міської територіальної громади </t>
  </si>
  <si>
    <t>Забезпечення безоплатним та пільговим відпуском лікарських засобів за рецептами лікарів у разі амбулаторного лікування окремих груп населення та за певними категоріями захворювань згідно з постановою Кабінету Міністрів України від 17.08.1998 № 1303 «Про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t>
  </si>
  <si>
    <t>ДЕРЖАВНИХ ГАРАНТІЙ МЕДИЧНОГО ОБСЛУГОВУВАННЯ НАСЕЛЕННЯ</t>
  </si>
  <si>
    <t xml:space="preserve"> 2. ПІДТРИМКА НАДАННЯ МЕДИЧНИХ ПОСЛУГ ПОНАД ОБСЯГ, ПЕРЕДБАЧЕНИЙ ПРОГРАМОЮ</t>
  </si>
  <si>
    <t>За розділом 1.</t>
  </si>
  <si>
    <t xml:space="preserve">У межах затверджених бюджетних призначень </t>
  </si>
  <si>
    <t>Управління охорони здоров’я ЧМР, КНП ЧМР</t>
  </si>
  <si>
    <t>Зміцнення матеріально-технічної бази та проведення інших заходів для забезпечення  безперебійної роботи комунальних некомерційних підприємств Чернігівської міської ради</t>
  </si>
  <si>
    <t>У 2025 році Капітальний ремонт частини приміщень відділення інтервенційної радіології (рентгенохірургічний блок) та рентгенології для встановлення ангіографа в КНП "Чернігівська міська лікарня № 2" ЧМР за адресою: м. Чернігів, пр. Михайла Грушевського, 168б  - видатки становлять 4 549 200,14 грн; Капітальний ремонт ганку з облаштуванням вхідної групи Центру ментального здоров’я для військовослужбовців, ветеранів, учасників бойових дій та цивільного населення у складі КНП «Чернігівська міська лікарня №3» ЧМР за адресою: місто  Чернігів, проспект Михайла Грушевського, будинок 170 - видатки - 1 410 688,04;  виконувався капітальний ремонт(заміна вікон та частини дверей) будівлі поліклінічного відділення комунального некомерційного підприємства «Чернігівська міська лікарня №3» Чернігівської міської ради, яке розташоване за адресою: місто Чернігів, вул.Захисників України, 22 на суму 605 203,22 грн. Крім того спрямовано 185 000,0грн для виконання поточних ремонтів вікон і дверей ортопедичного відділення  КНП "ЧМЛ № 2" ЧМР  та для  Огородження будівлі стоматологічної поліклініки по вул. Княжа, 20-а, зруйнованої внаслідок російської військової агресії - 404 041,47 грн.</t>
  </si>
  <si>
    <t>Управління охорони здоров’я ЧМР, КНП ЧМР, Управління капітального будівництва ЧМР</t>
  </si>
  <si>
    <t>Забезпечення утримання стану будівель, споруд та приміщень, інженерно-технічних комунікацій КНП відповідно до чинних стандартів шляхом проведення будівництва, реконструкцій, реставрацій, капітальних та поточних ремонтів, консервації /розконсервації, відновлення  об'єктів.</t>
  </si>
  <si>
    <t>Бюджет Чернігівської міської територіальної громади  та інші джерела не заборонені законодавством</t>
  </si>
  <si>
    <t xml:space="preserve">Управління охорони здоров’я, КНП ЧМР   </t>
  </si>
  <si>
    <t>Оснащення закладів охорони здоров’я міста обладнанням для створення альтернативних та безперебійних джерел життєзабезпечення.</t>
  </si>
  <si>
    <t>Розпорядник УКБ ЧМР - видатки на проведення Капітального ремонту системи протипожежного захисту комунального некомерційного підприємства «Чернігівська міська лікарня №2» Чернігівської міської ради в адміністративному, поліклінічному та лікувальному корпусах за адресою: м.Чернігів, вул. 1-го Травня, 168 Б</t>
  </si>
  <si>
    <t>Облаштування (монтаж, реконструкція, капітальний ремонт) автоматичної системи пожежної сигналізації, оповіщення про пожежу, управління евакуацією людей, устаткування передавання тривожних сповіщень в приміщеннях закладів охорони здоров'я Чернігівської міської ради</t>
  </si>
  <si>
    <t>Управління охорони здоров’я, КНП «Чернігівська міська лікарня   № 2» ЧМР,  Управління капітального будівництва ЧМР</t>
  </si>
  <si>
    <t>Реконструкція та оснащення сучасним медобладнанням кардіохірургічної операційної КНП  «Чернігівська міська лікарня № 2»ЧМР</t>
  </si>
  <si>
    <t>КНП "ЧМЛ № 4" ЧМР було придбано автомобіль для виїздів мультидисциплінарної паліативної команди</t>
  </si>
  <si>
    <t>Оновлення санітарного транспорту КНП ЧМР</t>
  </si>
  <si>
    <t xml:space="preserve">Бюджет Чернігівської міської територіальної громади та інші джерела не заборонені законодавством </t>
  </si>
  <si>
    <t>Забезпечення виплати медичним працівникам  пенсій за віком на пільгових умовах відповідно до Закону України «Про загальнообов'язкове державне пенсійне страхування»</t>
  </si>
  <si>
    <t>Забезпечення готовності закладів охорони здоров'я до прийому та лікування хворих на особливо небезпечні інфекційні хвороби</t>
  </si>
  <si>
    <t xml:space="preserve"> Впровадження інноваційних технологій шляхом оснащення сучасною комп’ютерною технікою закладів охорони здоров’я міста, підтримка програмного забезпечення </t>
  </si>
  <si>
    <t xml:space="preserve">За даним напрямом Програми  проводиться інформаційно-аналітичне забезпечення закладів охорони здоров'я та     забезпечення складання і надання кошторисної, звітної, фінансової документації по підпорядкованих розпорядниках бюджетних коштів нижчого рівня та одержувачах бюджетних коштів, забезпечення дотримання бюджетного законодавства ведення бухгалтерського обліку, проведення фінансування установ охорони здоров'я та видатків за затвердженими кошторисами та планами використання та складання звітності. Затрати складають :  1 574 087,55 грн   - заробітна плата з нарахуваннями, 69 887,38 грн - оплата спожитих енергоосіїв та інші затрати - 140 679,17 грн (обслуговування програмного забезпечення, придбання канцелярських товарів та ін)  </t>
  </si>
  <si>
    <t>Управління охорони здоров’я</t>
  </si>
  <si>
    <t xml:space="preserve">Управління охорони здоров’я, КНП ЧМР </t>
  </si>
  <si>
    <t xml:space="preserve">Створення та забезпечення діяльності відокремлених лікарських амбулаторій у віддалених районах міста </t>
  </si>
  <si>
    <t>У 2025 році в структурі поточних видатків (загальний фонд), передбачених Програмою на забезпечення якісного надання медичних послуг закладами охорони здоров'я Чернігівської міської ради, видатки для  розрахунків за спожиті енергоносії та отримані комунальні послуги займають 74,6 відсотків загального обсягу поточних витрат. Протягом звітного 2025 року КНП ЧМР сплачено: КНП "ЧМЛ № 2" ЧМР -   44 731 963,04 грн (в т.ч. теплопостачання - 24 394 574,28 грн., водопостачання та водовідведення - 2 944 725,77 грн., оплата електроенергії - 16 971 365,51 грн., вивезення і знешкодження сміття - 421 297,48 грн.), КНП "ЧМЛ № 3" ЧМР -   16 447 816,52грн (в т.ч. теплопостачання - 10 013 085,89 грн., водопостачання та водовідведення - 1 209 358,21 грн., оплата електроенергії -  5 062 168,58 грн., вивезення і знешкодження сміття - 163 203,84 грн.), КНП "ЧМЛ № 4" ЧМР - 4 534 828,45 грн (в т.ч. теплопостачання -  2 546 713,38 грн., водопостачання та водовідведення - 252 282,17 грн., оплата електроенергії - 1 636 121,51 грн., вивезення і знешкодження сміття - 99 711,39 грн.), КНП "Сімейна поліклініка" ЧМР -   6 183 297,92 грн (в т.ч. теплопостачання - 2 742 844,56 грн., водопостачання та водовідведення - 461 012,1 грн., оплата електроенергії -1 560 574,9 грн., оплата природного газу - 1 372 868,08 грн вивезення і знешкодження сміття - 45 998,28 грн.),  КНП "Пологовий будинок" ЧМР -   9 487 955,43 грн (в т.ч. теплопостачання - 6 136 528,65 грн., водопостачання та водовідведення - 490 390,48 грн., оплата електроенергії - 2 651 306,78 грн., вивезення і знешкодження сміття - 209 729,52 грн.), КНП "ЦПМСД № 1" ЧМР -  1 114 158,05 грн ( оплата теплопостачання - 524 999,08 грн, водопостачання та водовідведення - 84 938,45 грн, оплата електроенергії - 498 181,73 грн,  вивезення і знешкодження сміття - 6 038,79 грн);  КНП "ЦПМСД № 2" ЧМР -  793 253,92 грн ( оплата теплопостачання - 377 903,42 грн, водопостачання та водовідведення - 63 461,49грн., оплата електроенергії - 344 889,03 грн,  вивезення і знешкодження сміття - 6 999,98 грн).</t>
  </si>
  <si>
    <t>Співфінансування закладів охорони здоров’я щодо покриття вартості комунальних послуг та енергоносіїв</t>
  </si>
  <si>
    <t>2.</t>
  </si>
  <si>
    <t xml:space="preserve">У звітному році було проведено видатки з придбання медичного обладнання КНП "ЧМЛ № 2" ЧМР -   59 417 787,83 грн,  КНП "ЧМЛ № 2" ЧМР -   11 091 400,0 грн, КНП "Пологовий будинок ЧМР -  2 795 716,7грн, </t>
  </si>
  <si>
    <t>Оснащення закладів охорони здоров’я  Чернігівської міської ради сучасним медичним  та іншим обладнанням для забезпечення потреб закладів охорони здоров'я</t>
  </si>
  <si>
    <t>1. ПІДТРИМКА КОМУНАЛЬНИХ ЗАКЛАДІВ ОХОРОНИ ЗДОРОВ’Я</t>
  </si>
  <si>
    <t>Всього</t>
  </si>
  <si>
    <t>пор.</t>
  </si>
  <si>
    <t>Примітка (пояснення проведених видатків)</t>
  </si>
  <si>
    <t xml:space="preserve"> Касові видатки за 2025 рік</t>
  </si>
  <si>
    <t>Затверджено планові показники (із змінами) на реалізацію заходів програми відповідно до бюджету Чернігівської міської територіальної громади</t>
  </si>
  <si>
    <t xml:space="preserve"> Передбачено Програмою орієнтовні обсяги фінансування (тис. грн),</t>
  </si>
  <si>
    <t>Джерела фінансування</t>
  </si>
  <si>
    <t>Термін виконання заходу</t>
  </si>
  <si>
    <t>Відповідальні виконавці</t>
  </si>
  <si>
    <t>Заходи Програми</t>
  </si>
  <si>
    <t>№</t>
  </si>
  <si>
    <t>Заступник начальника управління охорони здоров'я Чернігівської міської арди</t>
  </si>
  <si>
    <t>Ольга МАЛЕЦЬ</t>
  </si>
  <si>
    <t>Головний бухгалтер</t>
  </si>
  <si>
    <t>Оксана ГАВРИЛЕНКО</t>
  </si>
  <si>
    <r>
      <t xml:space="preserve">Продовження роботи щодо </t>
    </r>
    <r>
      <rPr>
        <sz val="16"/>
        <color theme="1"/>
        <rFont val="Times New Roman"/>
        <family val="1"/>
        <charset val="204"/>
      </rPr>
      <t>оптимізації діяльності та мережі закладів охорони здоров'я міської ради</t>
    </r>
  </si>
  <si>
    <r>
      <t>Інформаційно-аналітичне забезпечення медичної галузі міста – </t>
    </r>
    <r>
      <rPr>
        <sz val="16"/>
        <color theme="1"/>
        <rFont val="Times New Roman"/>
        <family val="1"/>
        <charset val="204"/>
      </rPr>
      <t>забезпечення діяльності інформаційно-аналітичного відділу щодо організації ведення медичної статистики, проведення фінансування видатків та ведення фінансової звітності</t>
    </r>
  </si>
  <si>
    <r>
      <t>Забезпечення осіб з інвалідністю та дітей з інвалідністю засобами догляду за стомою, підгузками та іншими технічними засобами для використання в амбулаторних та побутових умовах згідно з постановою Кабінету Міністрів України від 03.12.2009 № 1301 «Про затвердження Порядку забезпечення осіб з інвалідністю, дітей з</t>
    </r>
    <r>
      <rPr>
        <b/>
        <sz val="16"/>
        <color theme="1"/>
        <rFont val="Times New Roman"/>
        <family val="1"/>
        <charset val="204"/>
      </rPr>
      <t xml:space="preserve"> </t>
    </r>
    <r>
      <rPr>
        <sz val="16"/>
        <color theme="1"/>
        <rFont val="Times New Roman"/>
        <family val="1"/>
        <charset val="204"/>
      </rPr>
      <t>інвалідністю, інших окремих категорій населення медичними виробами та іншими засобами</t>
    </r>
    <r>
      <rPr>
        <sz val="16"/>
        <color rgb="FF333333"/>
        <rFont val="Times New Roman"/>
        <family val="1"/>
        <charset val="204"/>
      </rPr>
      <t>»</t>
    </r>
  </si>
  <si>
    <r>
      <t xml:space="preserve">Для придбання медичного обладнання  спрямовано 3 623 180,0 грн   КНП "Чернігівська міська лікарня № 4" ЧМР придбано обладнання Ультразвукова діагностична система експертного класу,Реабілітаційні тренажери та обладнання для облаштування зовнішньореабілітаційного простору та сходовий підйомник та реабілітаційна клітка.   Проведені видатки на Капітальний ремонт зовнішнього реабілітаційного простору КНП "Чернігівська міська лікарня № 4" ЧМР за адресою: м. Чернігів, вул. Текстильників, 36 в сумі 249 306,97 грн..  </t>
    </r>
    <r>
      <rPr>
        <u/>
        <sz val="16"/>
        <color theme="1"/>
        <rFont val="Times New Roman"/>
        <family val="1"/>
        <charset val="204"/>
      </rPr>
      <t xml:space="preserve"> Розпорядник коштів УКБ ЧМР</t>
    </r>
    <r>
      <rPr>
        <sz val="16"/>
        <color theme="1"/>
        <rFont val="Times New Roman"/>
        <family val="1"/>
        <charset val="204"/>
      </rPr>
      <t xml:space="preserve"> - видатки за 2025 рік 38 740 704,62 грн, з них  499 980,0 грн - Капітальний ремонт відділення фізичної та реабілітаційної медицини КНП "Чернігівська міська лікарня № 2" Чернігівської міської ради, що розташоване за адресою: м. Чернігів, пр-т Миру, 44; 26 627 641,25 грн- Капітальний ремонт загальнореабілітаційного відділення КНП «Чернігівська міська лікарня №3» ЧМР за адресою: місто Чернігів, проспект Михайла Грушевського, 170;11 613 083,37 грн - Капітальний ремонт відділення реабілітації та лікування пацієнтів з хворобами кістково-мязевої системи та сполучної тканини комунального некомерційного підприємства "Чернігівська міська лікарня №4" Чернігівської міської ради за адресою: м. Чернігів, вул.. Текстильників, 36.</t>
    </r>
  </si>
  <si>
    <t>Інформація  про хід виконання  у 2025 році Програми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міста Чернігова, затвердженої рішенням Чернігівської міської ради від 30.09.2021  № 11/VIIІ-5 «Про  Програму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міста Чернігова на 2022–2025 роки» (зі змінами і доповненнями)/розпорядженням начальника Чернігівської міської військової адміністрації Чернігівського району Чернігівської області Дмитра БРИЖИНСЬКОГО  від 27.02.2025 № 33 «Про затвердження Програми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міста Чернігова на 2025 рік».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</si>
</sst>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
  </numFmts>
  <fonts count="11" x14ac:knownFonts="1">
    <font>
      <sz val="11"/>
      <color theme="1"/>
      <name val="Calibri"/>
      <family val="2"/>
      <charset val="204"/>
      <scheme val="minor"/>
    </font>
    <font>
      <sz val="11"/>
      <color theme="1"/>
      <name val="Calibri"/>
      <family val="2"/>
      <charset val="204"/>
      <scheme val="minor"/>
    </font>
    <font>
      <sz val="14"/>
      <color theme="1"/>
      <name val="Times New Roman"/>
      <family val="1"/>
      <charset val="204"/>
    </font>
    <font>
      <b/>
      <sz val="14"/>
      <color theme="1"/>
      <name val="Times New Roman"/>
      <family val="1"/>
      <charset val="204"/>
    </font>
    <font>
      <sz val="16"/>
      <color theme="1"/>
      <name val="Times New Roman"/>
      <family val="1"/>
      <charset val="204"/>
    </font>
    <font>
      <b/>
      <sz val="16"/>
      <color theme="1"/>
      <name val="Times New Roman"/>
      <family val="1"/>
      <charset val="204"/>
    </font>
    <font>
      <sz val="16"/>
      <color rgb="FF000000"/>
      <name val="Times New Roman"/>
      <family val="1"/>
      <charset val="204"/>
    </font>
    <font>
      <sz val="16"/>
      <color rgb="FF333333"/>
      <name val="Times New Roman"/>
      <family val="1"/>
      <charset val="204"/>
    </font>
    <font>
      <u/>
      <sz val="16"/>
      <color theme="1"/>
      <name val="Times New Roman"/>
      <family val="1"/>
      <charset val="204"/>
    </font>
    <font>
      <sz val="16"/>
      <color rgb="FFFF0000"/>
      <name val="Times New Roman"/>
      <family val="1"/>
      <charset val="204"/>
    </font>
    <font>
      <b/>
      <sz val="18"/>
      <color theme="1"/>
      <name val="Times New Roman"/>
      <family val="1"/>
      <charset val="204"/>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0" fontId="2" fillId="0" borderId="10" xfId="0" applyFont="1" applyFill="1" applyBorder="1" applyAlignment="1">
      <alignment vertical="center" wrapText="1"/>
    </xf>
    <xf numFmtId="0" fontId="4" fillId="0" borderId="0" xfId="0" applyFont="1" applyFill="1"/>
    <xf numFmtId="0" fontId="5" fillId="0" borderId="23"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4" fillId="0" borderId="18" xfId="0" applyFont="1" applyFill="1" applyBorder="1" applyAlignment="1">
      <alignment vertical="top"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vertical="center" wrapText="1"/>
    </xf>
    <xf numFmtId="164" fontId="4" fillId="0" borderId="8" xfId="0" applyNumberFormat="1" applyFont="1" applyFill="1" applyBorder="1" applyAlignment="1">
      <alignment horizontal="center" vertical="center" wrapText="1"/>
    </xf>
    <xf numFmtId="164" fontId="4" fillId="0" borderId="8" xfId="1" applyNumberFormat="1" applyFont="1" applyFill="1" applyBorder="1" applyAlignment="1">
      <alignment horizontal="center" vertical="center" wrapText="1"/>
    </xf>
    <xf numFmtId="4" fontId="4" fillId="0" borderId="8" xfId="0" applyNumberFormat="1" applyFont="1" applyFill="1" applyBorder="1" applyAlignment="1">
      <alignment horizontal="center" vertical="center" wrapText="1"/>
    </xf>
    <xf numFmtId="0" fontId="6" fillId="0" borderId="10" xfId="0" applyFont="1" applyFill="1" applyBorder="1" applyAlignment="1">
      <alignment vertical="center" wrapText="1"/>
    </xf>
    <xf numFmtId="4" fontId="4" fillId="0" borderId="6"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19" xfId="0" applyNumberFormat="1" applyFont="1" applyFill="1" applyBorder="1" applyAlignment="1">
      <alignment horizontal="center" vertical="center" wrapText="1"/>
    </xf>
    <xf numFmtId="4" fontId="4" fillId="0" borderId="11"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4" fontId="4" fillId="0" borderId="12" xfId="0" applyNumberFormat="1" applyFont="1" applyFill="1" applyBorder="1" applyAlignment="1">
      <alignment horizontal="center" vertical="center" wrapText="1"/>
    </xf>
    <xf numFmtId="0" fontId="4" fillId="0" borderId="10" xfId="0" applyFont="1" applyFill="1" applyBorder="1" applyAlignment="1">
      <alignment horizontal="left" vertical="center" wrapText="1"/>
    </xf>
    <xf numFmtId="0" fontId="6" fillId="0" borderId="0" xfId="0" applyFont="1" applyFill="1" applyAlignment="1">
      <alignment wrapText="1"/>
    </xf>
    <xf numFmtId="0" fontId="4" fillId="0" borderId="6" xfId="0" applyFont="1" applyFill="1" applyBorder="1" applyAlignment="1">
      <alignment horizontal="center" vertical="center" wrapText="1"/>
    </xf>
    <xf numFmtId="0" fontId="4" fillId="0" borderId="9" xfId="0" applyFont="1" applyFill="1" applyBorder="1" applyAlignment="1">
      <alignment vertical="center" wrapText="1"/>
    </xf>
    <xf numFmtId="164" fontId="4" fillId="0" borderId="7" xfId="0" applyNumberFormat="1" applyFont="1" applyFill="1" applyBorder="1" applyAlignment="1">
      <alignment horizontal="center" vertical="center" wrapText="1"/>
    </xf>
    <xf numFmtId="164" fontId="5" fillId="0" borderId="3" xfId="0" applyNumberFormat="1" applyFont="1" applyFill="1" applyBorder="1" applyAlignment="1">
      <alignment vertical="center" wrapText="1"/>
    </xf>
    <xf numFmtId="164" fontId="5" fillId="0" borderId="2" xfId="0" applyNumberFormat="1" applyFont="1" applyFill="1" applyBorder="1" applyAlignment="1">
      <alignment vertical="center" wrapText="1"/>
    </xf>
    <xf numFmtId="4" fontId="5"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164" fontId="4" fillId="0" borderId="0" xfId="0" applyNumberFormat="1" applyFont="1" applyFill="1" applyAlignment="1">
      <alignment vertical="center" wrapText="1"/>
    </xf>
    <xf numFmtId="0" fontId="4" fillId="0" borderId="0" xfId="0" applyFont="1" applyFill="1" applyAlignment="1">
      <alignment horizontal="left" vertical="center" indent="15"/>
    </xf>
    <xf numFmtId="4" fontId="4" fillId="0" borderId="0" xfId="0" applyNumberFormat="1" applyFont="1" applyFill="1"/>
    <xf numFmtId="0" fontId="8" fillId="0" borderId="0" xfId="0" applyFont="1" applyFill="1" applyAlignment="1">
      <alignment vertical="center"/>
    </xf>
    <xf numFmtId="4" fontId="4" fillId="0" borderId="0" xfId="0" applyNumberFormat="1" applyFont="1" applyFill="1" applyAlignment="1">
      <alignment horizontal="right"/>
    </xf>
    <xf numFmtId="164" fontId="4" fillId="0" borderId="0" xfId="0" applyNumberFormat="1" applyFont="1" applyFill="1"/>
    <xf numFmtId="0" fontId="4" fillId="0" borderId="0" xfId="0" applyFont="1" applyFill="1" applyAlignment="1">
      <alignment vertical="center"/>
    </xf>
    <xf numFmtId="164" fontId="4" fillId="0" borderId="0" xfId="0" applyNumberFormat="1" applyFont="1" applyFill="1" applyAlignment="1">
      <alignmen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4" fontId="4" fillId="0" borderId="0" xfId="0" applyNumberFormat="1" applyFont="1" applyFill="1" applyAlignment="1">
      <alignment horizontal="center" vertical="center" wrapText="1"/>
    </xf>
    <xf numFmtId="4"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4" fillId="0" borderId="0" xfId="0" applyFont="1" applyFill="1" applyAlignment="1">
      <alignment horizontal="center" vertical="center" wrapText="1"/>
    </xf>
    <xf numFmtId="4" fontId="9" fillId="0" borderId="0" xfId="0" applyNumberFormat="1" applyFont="1" applyFill="1" applyAlignment="1">
      <alignment horizontal="center" vertical="center" wrapText="1"/>
    </xf>
    <xf numFmtId="0" fontId="4" fillId="0" borderId="0" xfId="0" applyFont="1" applyFill="1" applyAlignment="1">
      <alignment horizont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4" fontId="4" fillId="0" borderId="12" xfId="0" applyNumberFormat="1" applyFont="1" applyFill="1" applyBorder="1" applyAlignment="1">
      <alignment horizontal="center" vertical="center" wrapText="1"/>
    </xf>
    <xf numFmtId="4" fontId="4" fillId="0" borderId="10" xfId="0" applyNumberFormat="1" applyFont="1" applyFill="1" applyBorder="1" applyAlignment="1">
      <alignment horizontal="center" vertical="center" wrapText="1"/>
    </xf>
    <xf numFmtId="4" fontId="4" fillId="0" borderId="11" xfId="0" applyNumberFormat="1" applyFont="1" applyFill="1" applyBorder="1" applyAlignment="1">
      <alignment horizontal="center" vertical="center" wrapText="1"/>
    </xf>
    <xf numFmtId="164" fontId="4" fillId="0" borderId="10" xfId="0" applyNumberFormat="1" applyFont="1" applyFill="1" applyBorder="1" applyAlignment="1">
      <alignment horizontal="center" vertical="center" wrapText="1"/>
    </xf>
    <xf numFmtId="164" fontId="4" fillId="0" borderId="11"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0" fillId="0" borderId="0" xfId="0" applyFont="1" applyFill="1" applyAlignment="1">
      <alignment horizontal="center" wrapText="1"/>
    </xf>
  </cellXfs>
  <cellStyles count="2">
    <cellStyle name="Денежный" xfId="1"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72"/>
  <sheetViews>
    <sheetView tabSelected="1" zoomScale="48" zoomScaleNormal="48" workbookViewId="0">
      <pane xSplit="5" ySplit="3" topLeftCell="F4" activePane="bottomRight" state="frozen"/>
      <selection pane="topRight" activeCell="F1" sqref="F1"/>
      <selection pane="bottomLeft" activeCell="A11" sqref="A11"/>
      <selection pane="bottomRight" activeCell="E2" sqref="E2:E4"/>
    </sheetView>
  </sheetViews>
  <sheetFormatPr defaultColWidth="8.88671875" defaultRowHeight="21" x14ac:dyDescent="0.4"/>
  <cols>
    <col min="1" max="1" width="6.44140625" style="2" customWidth="1"/>
    <col min="2" max="2" width="38.33203125" style="2" customWidth="1"/>
    <col min="3" max="3" width="26" style="2" customWidth="1"/>
    <col min="4" max="4" width="17.109375" style="2" customWidth="1"/>
    <col min="5" max="5" width="37.109375" style="2" customWidth="1"/>
    <col min="6" max="6" width="14.6640625" style="2" customWidth="1"/>
    <col min="7" max="7" width="25.33203125" style="2" customWidth="1"/>
    <col min="8" max="9" width="24.77734375" style="2" customWidth="1"/>
    <col min="10" max="10" width="131.21875" style="2" customWidth="1"/>
    <col min="11" max="16384" width="8.88671875" style="2"/>
  </cols>
  <sheetData>
    <row r="1" spans="1:10" ht="131.4" customHeight="1" thickBot="1" x14ac:dyDescent="0.45">
      <c r="B1" s="84" t="s">
        <v>83</v>
      </c>
      <c r="C1" s="84"/>
      <c r="D1" s="84"/>
      <c r="E1" s="84"/>
      <c r="F1" s="84"/>
      <c r="G1" s="84"/>
      <c r="H1" s="84"/>
      <c r="I1" s="84"/>
      <c r="J1" s="84"/>
    </row>
    <row r="2" spans="1:10" ht="17.399999999999999" customHeight="1" x14ac:dyDescent="0.4">
      <c r="A2" s="3" t="s">
        <v>74</v>
      </c>
      <c r="B2" s="80" t="s">
        <v>73</v>
      </c>
      <c r="C2" s="77" t="s">
        <v>72</v>
      </c>
      <c r="D2" s="77" t="s">
        <v>71</v>
      </c>
      <c r="E2" s="77" t="s">
        <v>70</v>
      </c>
      <c r="F2" s="80" t="s">
        <v>69</v>
      </c>
      <c r="G2" s="83"/>
      <c r="H2" s="75" t="s">
        <v>68</v>
      </c>
      <c r="I2" s="77" t="s">
        <v>67</v>
      </c>
      <c r="J2" s="77" t="s">
        <v>66</v>
      </c>
    </row>
    <row r="3" spans="1:10" ht="192.6" customHeight="1" thickBot="1" x14ac:dyDescent="0.45">
      <c r="A3" s="4" t="s">
        <v>65</v>
      </c>
      <c r="B3" s="81"/>
      <c r="C3" s="82"/>
      <c r="D3" s="82"/>
      <c r="E3" s="82"/>
      <c r="F3" s="55"/>
      <c r="G3" s="57"/>
      <c r="H3" s="76"/>
      <c r="I3" s="78"/>
      <c r="J3" s="78"/>
    </row>
    <row r="4" spans="1:10" ht="36" customHeight="1" thickBot="1" x14ac:dyDescent="0.45">
      <c r="A4" s="5"/>
      <c r="B4" s="55"/>
      <c r="C4" s="78"/>
      <c r="D4" s="78"/>
      <c r="E4" s="78"/>
      <c r="F4" s="6" t="s">
        <v>64</v>
      </c>
      <c r="G4" s="7">
        <v>2025</v>
      </c>
      <c r="H4" s="8">
        <v>2025</v>
      </c>
      <c r="I4" s="8">
        <v>2025</v>
      </c>
      <c r="J4" s="8">
        <v>2025</v>
      </c>
    </row>
    <row r="5" spans="1:10" ht="17.399999999999999" customHeight="1" thickBot="1" x14ac:dyDescent="0.45">
      <c r="A5" s="3">
        <v>1</v>
      </c>
      <c r="B5" s="9">
        <v>2</v>
      </c>
      <c r="C5" s="10">
        <v>3</v>
      </c>
      <c r="D5" s="10">
        <v>4</v>
      </c>
      <c r="E5" s="10">
        <v>5</v>
      </c>
      <c r="F5" s="10">
        <v>6</v>
      </c>
      <c r="G5" s="3">
        <v>6</v>
      </c>
      <c r="H5" s="11">
        <v>7</v>
      </c>
      <c r="I5" s="11">
        <v>8</v>
      </c>
      <c r="J5" s="12">
        <v>9</v>
      </c>
    </row>
    <row r="6" spans="1:10" ht="29.25" customHeight="1" x14ac:dyDescent="0.4">
      <c r="A6" s="79" t="s">
        <v>63</v>
      </c>
      <c r="B6" s="79"/>
      <c r="C6" s="79"/>
      <c r="D6" s="79"/>
      <c r="E6" s="79"/>
      <c r="F6" s="79"/>
      <c r="G6" s="79"/>
      <c r="H6" s="13"/>
      <c r="I6" s="13"/>
      <c r="J6" s="13"/>
    </row>
    <row r="7" spans="1:10" ht="170.4" customHeight="1" x14ac:dyDescent="0.4">
      <c r="A7" s="14">
        <v>1</v>
      </c>
      <c r="B7" s="15" t="s">
        <v>62</v>
      </c>
      <c r="C7" s="14" t="s">
        <v>17</v>
      </c>
      <c r="D7" s="14" t="s">
        <v>4</v>
      </c>
      <c r="E7" s="14" t="s">
        <v>41</v>
      </c>
      <c r="F7" s="16">
        <f>G7</f>
        <v>169076.8</v>
      </c>
      <c r="G7" s="17">
        <f>71513.4+97113.4+450</f>
        <v>169076.8</v>
      </c>
      <c r="H7" s="18">
        <v>73753.399999999994</v>
      </c>
      <c r="I7" s="18">
        <v>73304.90453</v>
      </c>
      <c r="J7" s="18" t="s">
        <v>61</v>
      </c>
    </row>
    <row r="8" spans="1:10" ht="375" customHeight="1" x14ac:dyDescent="0.4">
      <c r="A8" s="14" t="s">
        <v>60</v>
      </c>
      <c r="B8" s="15" t="s">
        <v>59</v>
      </c>
      <c r="C8" s="14" t="s">
        <v>17</v>
      </c>
      <c r="D8" s="14" t="s">
        <v>4</v>
      </c>
      <c r="E8" s="14" t="s">
        <v>7</v>
      </c>
      <c r="F8" s="16">
        <f>SUM(G8:G8)</f>
        <v>127358.8</v>
      </c>
      <c r="G8" s="17">
        <v>127358.8</v>
      </c>
      <c r="H8" s="18">
        <v>97135.968999999997</v>
      </c>
      <c r="I8" s="18">
        <v>83293.273329999996</v>
      </c>
      <c r="J8" s="18" t="s">
        <v>58</v>
      </c>
    </row>
    <row r="9" spans="1:10" ht="93" customHeight="1" x14ac:dyDescent="0.4">
      <c r="A9" s="14">
        <v>3</v>
      </c>
      <c r="B9" s="19" t="s">
        <v>79</v>
      </c>
      <c r="C9" s="14" t="s">
        <v>56</v>
      </c>
      <c r="D9" s="14" t="s">
        <v>4</v>
      </c>
      <c r="E9" s="14" t="s">
        <v>7</v>
      </c>
      <c r="F9" s="65" t="s">
        <v>10</v>
      </c>
      <c r="G9" s="66"/>
      <c r="H9" s="18">
        <v>0</v>
      </c>
      <c r="I9" s="18">
        <v>0</v>
      </c>
      <c r="J9" s="18"/>
    </row>
    <row r="10" spans="1:10" ht="83.4" customHeight="1" x14ac:dyDescent="0.4">
      <c r="A10" s="14">
        <v>4</v>
      </c>
      <c r="B10" s="15" t="s">
        <v>57</v>
      </c>
      <c r="C10" s="14" t="s">
        <v>56</v>
      </c>
      <c r="D10" s="14" t="s">
        <v>4</v>
      </c>
      <c r="E10" s="14" t="s">
        <v>7</v>
      </c>
      <c r="F10" s="65" t="s">
        <v>35</v>
      </c>
      <c r="G10" s="66"/>
      <c r="H10" s="18">
        <v>0</v>
      </c>
      <c r="I10" s="18">
        <v>0</v>
      </c>
      <c r="J10" s="18"/>
    </row>
    <row r="11" spans="1:10" ht="165" customHeight="1" x14ac:dyDescent="0.4">
      <c r="A11" s="14">
        <v>5</v>
      </c>
      <c r="B11" s="19" t="s">
        <v>80</v>
      </c>
      <c r="C11" s="14" t="s">
        <v>55</v>
      </c>
      <c r="D11" s="14" t="s">
        <v>4</v>
      </c>
      <c r="E11" s="14" t="s">
        <v>3</v>
      </c>
      <c r="F11" s="16">
        <f>G11</f>
        <v>2028.3</v>
      </c>
      <c r="G11" s="16">
        <v>2028.3</v>
      </c>
      <c r="H11" s="18">
        <v>1917.3</v>
      </c>
      <c r="I11" s="18">
        <v>1784.6541</v>
      </c>
      <c r="J11" s="18" t="s">
        <v>54</v>
      </c>
    </row>
    <row r="12" spans="1:10" ht="153" customHeight="1" x14ac:dyDescent="0.4">
      <c r="A12" s="14">
        <v>6</v>
      </c>
      <c r="B12" s="15" t="s">
        <v>53</v>
      </c>
      <c r="C12" s="14" t="s">
        <v>17</v>
      </c>
      <c r="D12" s="14" t="s">
        <v>4</v>
      </c>
      <c r="E12" s="14" t="s">
        <v>7</v>
      </c>
      <c r="F12" s="16">
        <f>SUM(G12:G12)</f>
        <v>1480.5</v>
      </c>
      <c r="G12" s="16">
        <v>1480.5</v>
      </c>
      <c r="H12" s="18">
        <v>0</v>
      </c>
      <c r="I12" s="18">
        <v>0</v>
      </c>
      <c r="J12" s="18"/>
    </row>
    <row r="13" spans="1:10" ht="132" customHeight="1" x14ac:dyDescent="0.4">
      <c r="A13" s="14">
        <v>7</v>
      </c>
      <c r="B13" s="15" t="s">
        <v>52</v>
      </c>
      <c r="C13" s="14" t="s">
        <v>17</v>
      </c>
      <c r="D13" s="14" t="s">
        <v>4</v>
      </c>
      <c r="E13" s="14" t="s">
        <v>50</v>
      </c>
      <c r="F13" s="71" t="s">
        <v>10</v>
      </c>
      <c r="G13" s="72"/>
      <c r="H13" s="18">
        <v>0</v>
      </c>
      <c r="I13" s="18">
        <v>0</v>
      </c>
      <c r="J13" s="18"/>
    </row>
    <row r="14" spans="1:10" ht="117" customHeight="1" x14ac:dyDescent="0.4">
      <c r="A14" s="14">
        <v>8</v>
      </c>
      <c r="B14" s="15" t="s">
        <v>51</v>
      </c>
      <c r="C14" s="14" t="s">
        <v>17</v>
      </c>
      <c r="D14" s="14" t="s">
        <v>4</v>
      </c>
      <c r="E14" s="14" t="s">
        <v>50</v>
      </c>
      <c r="F14" s="16">
        <f>SUM(G14:G14)</f>
        <v>2277</v>
      </c>
      <c r="G14" s="16">
        <v>2277</v>
      </c>
      <c r="H14" s="18">
        <v>0</v>
      </c>
      <c r="I14" s="18">
        <v>0</v>
      </c>
      <c r="J14" s="18"/>
    </row>
    <row r="15" spans="1:10" ht="75" customHeight="1" x14ac:dyDescent="0.4">
      <c r="A15" s="14">
        <v>9</v>
      </c>
      <c r="B15" s="15" t="s">
        <v>49</v>
      </c>
      <c r="C15" s="14" t="s">
        <v>17</v>
      </c>
      <c r="D15" s="14" t="s">
        <v>4</v>
      </c>
      <c r="E15" s="14" t="s">
        <v>7</v>
      </c>
      <c r="F15" s="16">
        <f>SUM(G15:G15)</f>
        <v>1100</v>
      </c>
      <c r="G15" s="16">
        <v>1100</v>
      </c>
      <c r="H15" s="18">
        <v>1000</v>
      </c>
      <c r="I15" s="18">
        <v>1000</v>
      </c>
      <c r="J15" s="18" t="s">
        <v>48</v>
      </c>
    </row>
    <row r="16" spans="1:10" ht="122.4" customHeight="1" x14ac:dyDescent="0.4">
      <c r="A16" s="14">
        <v>10</v>
      </c>
      <c r="B16" s="15" t="s">
        <v>47</v>
      </c>
      <c r="C16" s="14" t="s">
        <v>46</v>
      </c>
      <c r="D16" s="14" t="s">
        <v>4</v>
      </c>
      <c r="E16" s="14" t="s">
        <v>7</v>
      </c>
      <c r="F16" s="71" t="s">
        <v>10</v>
      </c>
      <c r="G16" s="72"/>
      <c r="H16" s="18">
        <v>0</v>
      </c>
      <c r="I16" s="18">
        <v>0</v>
      </c>
      <c r="J16" s="18"/>
    </row>
    <row r="17" spans="1:10" ht="252" customHeight="1" x14ac:dyDescent="0.4">
      <c r="A17" s="14">
        <v>11</v>
      </c>
      <c r="B17" s="15" t="s">
        <v>45</v>
      </c>
      <c r="C17" s="14" t="s">
        <v>39</v>
      </c>
      <c r="D17" s="14" t="s">
        <v>4</v>
      </c>
      <c r="E17" s="14" t="s">
        <v>7</v>
      </c>
      <c r="F17" s="71" t="s">
        <v>10</v>
      </c>
      <c r="G17" s="72"/>
      <c r="H17" s="18">
        <v>3483.8471199999999</v>
      </c>
      <c r="I17" s="18">
        <v>3483.8471199999999</v>
      </c>
      <c r="J17" s="18" t="s">
        <v>44</v>
      </c>
    </row>
    <row r="18" spans="1:10" ht="107.4" customHeight="1" x14ac:dyDescent="0.4">
      <c r="A18" s="14">
        <v>12</v>
      </c>
      <c r="B18" s="15" t="s">
        <v>43</v>
      </c>
      <c r="C18" s="14" t="s">
        <v>42</v>
      </c>
      <c r="D18" s="14" t="s">
        <v>4</v>
      </c>
      <c r="E18" s="14" t="s">
        <v>41</v>
      </c>
      <c r="F18" s="71" t="s">
        <v>10</v>
      </c>
      <c r="G18" s="72"/>
      <c r="H18" s="18">
        <v>0</v>
      </c>
      <c r="I18" s="18">
        <v>0</v>
      </c>
      <c r="J18" s="18"/>
    </row>
    <row r="19" spans="1:10" ht="283.2" customHeight="1" x14ac:dyDescent="0.4">
      <c r="A19" s="14">
        <v>13</v>
      </c>
      <c r="B19" s="15" t="s">
        <v>40</v>
      </c>
      <c r="C19" s="14" t="s">
        <v>39</v>
      </c>
      <c r="D19" s="14" t="s">
        <v>4</v>
      </c>
      <c r="E19" s="14" t="s">
        <v>7</v>
      </c>
      <c r="F19" s="65" t="s">
        <v>10</v>
      </c>
      <c r="G19" s="66"/>
      <c r="H19" s="18">
        <v>7930.9920000000002</v>
      </c>
      <c r="I19" s="18">
        <v>7154.1328700000004</v>
      </c>
      <c r="J19" s="18" t="s">
        <v>38</v>
      </c>
    </row>
    <row r="20" spans="1:10" ht="150.6" customHeight="1" thickBot="1" x14ac:dyDescent="0.45">
      <c r="A20" s="14">
        <v>14</v>
      </c>
      <c r="B20" s="15" t="s">
        <v>37</v>
      </c>
      <c r="C20" s="14" t="s">
        <v>36</v>
      </c>
      <c r="D20" s="14" t="s">
        <v>4</v>
      </c>
      <c r="E20" s="14" t="s">
        <v>7</v>
      </c>
      <c r="F20" s="73" t="s">
        <v>35</v>
      </c>
      <c r="G20" s="74"/>
      <c r="H20" s="20">
        <v>0</v>
      </c>
      <c r="I20" s="20">
        <v>0</v>
      </c>
      <c r="J20" s="18"/>
    </row>
    <row r="21" spans="1:10" ht="26.25" customHeight="1" thickBot="1" x14ac:dyDescent="0.45">
      <c r="A21" s="21"/>
      <c r="B21" s="58" t="s">
        <v>34</v>
      </c>
      <c r="C21" s="59"/>
      <c r="D21" s="59"/>
      <c r="E21" s="60"/>
      <c r="F21" s="22">
        <f>F7+F8+F11+F12+F14+F15</f>
        <v>303321.39999999997</v>
      </c>
      <c r="G21" s="22">
        <f>G7+G8+G11+G12+G13+G14+G15+G16+G17+G18</f>
        <v>303321.39999999997</v>
      </c>
      <c r="H21" s="23">
        <f>SUM(H7:H20)</f>
        <v>185221.50811999998</v>
      </c>
      <c r="I21" s="24">
        <f>SUM(I7:I20)</f>
        <v>170020.81195</v>
      </c>
      <c r="J21" s="25"/>
    </row>
    <row r="22" spans="1:10" ht="26.25" customHeight="1" thickBot="1" x14ac:dyDescent="0.45">
      <c r="A22" s="26"/>
      <c r="B22" s="58"/>
      <c r="C22" s="59"/>
      <c r="D22" s="59"/>
      <c r="E22" s="59"/>
      <c r="F22" s="59"/>
      <c r="G22" s="59"/>
      <c r="H22" s="27"/>
      <c r="I22" s="27"/>
      <c r="J22" s="18"/>
    </row>
    <row r="23" spans="1:10" ht="24" customHeight="1" x14ac:dyDescent="0.4">
      <c r="A23" s="61" t="s">
        <v>33</v>
      </c>
      <c r="B23" s="62"/>
      <c r="C23" s="62"/>
      <c r="D23" s="62"/>
      <c r="E23" s="62"/>
      <c r="F23" s="62"/>
      <c r="G23" s="62"/>
      <c r="H23" s="14"/>
      <c r="I23" s="14"/>
      <c r="J23" s="14"/>
    </row>
    <row r="24" spans="1:10" ht="27.75" customHeight="1" x14ac:dyDescent="0.4">
      <c r="A24" s="63" t="s">
        <v>32</v>
      </c>
      <c r="B24" s="64"/>
      <c r="C24" s="64"/>
      <c r="D24" s="64"/>
      <c r="E24" s="64"/>
      <c r="F24" s="64"/>
      <c r="G24" s="64"/>
      <c r="H24" s="14"/>
      <c r="I24" s="14"/>
      <c r="J24" s="14"/>
    </row>
    <row r="25" spans="1:10" ht="408.6" customHeight="1" x14ac:dyDescent="0.4">
      <c r="A25" s="14">
        <v>1</v>
      </c>
      <c r="B25" s="15" t="s">
        <v>31</v>
      </c>
      <c r="C25" s="14" t="s">
        <v>17</v>
      </c>
      <c r="D25" s="14" t="s">
        <v>4</v>
      </c>
      <c r="E25" s="14" t="s">
        <v>30</v>
      </c>
      <c r="F25" s="16">
        <f t="shared" ref="F25:F32" si="0">G25</f>
        <v>14150</v>
      </c>
      <c r="G25" s="16">
        <v>14150</v>
      </c>
      <c r="H25" s="18">
        <v>10767.81345</v>
      </c>
      <c r="I25" s="18">
        <v>10767.81345</v>
      </c>
      <c r="J25" s="67" t="s">
        <v>29</v>
      </c>
    </row>
    <row r="26" spans="1:10" ht="318.75" customHeight="1" x14ac:dyDescent="0.4">
      <c r="A26" s="14">
        <v>2</v>
      </c>
      <c r="B26" s="15" t="s">
        <v>28</v>
      </c>
      <c r="C26" s="14" t="s">
        <v>17</v>
      </c>
      <c r="D26" s="14" t="s">
        <v>4</v>
      </c>
      <c r="E26" s="14" t="s">
        <v>7</v>
      </c>
      <c r="F26" s="18">
        <f t="shared" si="0"/>
        <v>2547</v>
      </c>
      <c r="G26" s="18">
        <v>2547</v>
      </c>
      <c r="H26" s="18">
        <v>2110.9865500000001</v>
      </c>
      <c r="I26" s="18">
        <v>2110.9865500000001</v>
      </c>
      <c r="J26" s="68"/>
    </row>
    <row r="27" spans="1:10" ht="103.2" customHeight="1" x14ac:dyDescent="0.4">
      <c r="A27" s="14">
        <v>3</v>
      </c>
      <c r="B27" s="28" t="s">
        <v>27</v>
      </c>
      <c r="C27" s="14" t="s">
        <v>26</v>
      </c>
      <c r="D27" s="14" t="s">
        <v>4</v>
      </c>
      <c r="E27" s="14" t="s">
        <v>7</v>
      </c>
      <c r="F27" s="18">
        <f t="shared" si="0"/>
        <v>1863.2</v>
      </c>
      <c r="G27" s="16">
        <v>1863.2</v>
      </c>
      <c r="H27" s="18">
        <v>1391.6579999999999</v>
      </c>
      <c r="I27" s="18">
        <v>907.28848000000005</v>
      </c>
      <c r="J27" s="18" t="s">
        <v>25</v>
      </c>
    </row>
    <row r="28" spans="1:10" ht="279.75" customHeight="1" x14ac:dyDescent="0.4">
      <c r="A28" s="14">
        <v>4</v>
      </c>
      <c r="B28" s="15" t="s">
        <v>81</v>
      </c>
      <c r="C28" s="14" t="s">
        <v>17</v>
      </c>
      <c r="D28" s="14" t="s">
        <v>4</v>
      </c>
      <c r="E28" s="14" t="s">
        <v>7</v>
      </c>
      <c r="F28" s="18">
        <f t="shared" si="0"/>
        <v>20850.000999119995</v>
      </c>
      <c r="G28" s="16">
        <v>20850.000999119995</v>
      </c>
      <c r="H28" s="18">
        <v>6639.8</v>
      </c>
      <c r="I28" s="18">
        <v>6529.3307299999997</v>
      </c>
      <c r="J28" s="18" t="s">
        <v>24</v>
      </c>
    </row>
    <row r="29" spans="1:10" ht="105" x14ac:dyDescent="0.4">
      <c r="A29" s="14">
        <v>5</v>
      </c>
      <c r="B29" s="15" t="s">
        <v>23</v>
      </c>
      <c r="C29" s="14" t="s">
        <v>20</v>
      </c>
      <c r="D29" s="14" t="s">
        <v>4</v>
      </c>
      <c r="E29" s="14" t="s">
        <v>7</v>
      </c>
      <c r="F29" s="18">
        <f t="shared" si="0"/>
        <v>6817</v>
      </c>
      <c r="G29" s="16">
        <v>6817</v>
      </c>
      <c r="H29" s="18">
        <v>4844.8999999999996</v>
      </c>
      <c r="I29" s="18">
        <v>4536.74982</v>
      </c>
      <c r="J29" s="18" t="s">
        <v>22</v>
      </c>
    </row>
    <row r="30" spans="1:10" ht="168" x14ac:dyDescent="0.4">
      <c r="A30" s="14">
        <v>6</v>
      </c>
      <c r="B30" s="15" t="s">
        <v>21</v>
      </c>
      <c r="C30" s="14" t="s">
        <v>20</v>
      </c>
      <c r="D30" s="14" t="s">
        <v>4</v>
      </c>
      <c r="E30" s="14" t="s">
        <v>7</v>
      </c>
      <c r="F30" s="18">
        <f t="shared" si="0"/>
        <v>1100</v>
      </c>
      <c r="G30" s="16">
        <v>1100</v>
      </c>
      <c r="H30" s="18">
        <v>1100</v>
      </c>
      <c r="I30" s="18">
        <v>1100</v>
      </c>
      <c r="J30" s="18" t="s">
        <v>19</v>
      </c>
    </row>
    <row r="31" spans="1:10" ht="133.94999999999999" customHeight="1" x14ac:dyDescent="0.4">
      <c r="A31" s="14">
        <v>7</v>
      </c>
      <c r="B31" s="15" t="s">
        <v>18</v>
      </c>
      <c r="C31" s="14" t="s">
        <v>17</v>
      </c>
      <c r="D31" s="14" t="s">
        <v>4</v>
      </c>
      <c r="E31" s="14" t="s">
        <v>3</v>
      </c>
      <c r="F31" s="18">
        <f t="shared" si="0"/>
        <v>4600</v>
      </c>
      <c r="G31" s="16">
        <v>4600</v>
      </c>
      <c r="H31" s="18">
        <v>0</v>
      </c>
      <c r="I31" s="18">
        <v>0</v>
      </c>
      <c r="J31" s="18"/>
    </row>
    <row r="32" spans="1:10" ht="408.6" customHeight="1" x14ac:dyDescent="0.4">
      <c r="A32" s="14">
        <v>8</v>
      </c>
      <c r="B32" s="29" t="s">
        <v>16</v>
      </c>
      <c r="C32" s="14" t="s">
        <v>15</v>
      </c>
      <c r="D32" s="14" t="s">
        <v>4</v>
      </c>
      <c r="E32" s="30" t="s">
        <v>14</v>
      </c>
      <c r="F32" s="18">
        <f t="shared" si="0"/>
        <v>78700</v>
      </c>
      <c r="G32" s="16">
        <v>78700</v>
      </c>
      <c r="H32" s="18">
        <f>3875.38+48042.524</f>
        <v>51917.903999999995</v>
      </c>
      <c r="I32" s="18">
        <f>3872.48697+38740.70462</f>
        <v>42613.191589999995</v>
      </c>
      <c r="J32" s="18" t="s">
        <v>82</v>
      </c>
    </row>
    <row r="33" spans="1:10" ht="91.2" customHeight="1" x14ac:dyDescent="0.4">
      <c r="A33" s="14">
        <v>9</v>
      </c>
      <c r="B33" s="15" t="s">
        <v>13</v>
      </c>
      <c r="C33" s="14" t="s">
        <v>12</v>
      </c>
      <c r="D33" s="14" t="s">
        <v>11</v>
      </c>
      <c r="E33" s="14" t="s">
        <v>3</v>
      </c>
      <c r="F33" s="69" t="s">
        <v>10</v>
      </c>
      <c r="G33" s="70"/>
      <c r="H33" s="18">
        <v>0</v>
      </c>
      <c r="I33" s="18">
        <v>0</v>
      </c>
      <c r="J33" s="18"/>
    </row>
    <row r="34" spans="1:10" ht="154.19999999999999" customHeight="1" x14ac:dyDescent="0.4">
      <c r="A34" s="14">
        <v>10</v>
      </c>
      <c r="B34" s="1" t="s">
        <v>9</v>
      </c>
      <c r="C34" s="14" t="s">
        <v>8</v>
      </c>
      <c r="D34" s="14" t="s">
        <v>4</v>
      </c>
      <c r="E34" s="14" t="s">
        <v>7</v>
      </c>
      <c r="F34" s="18">
        <f>G34</f>
        <v>15193</v>
      </c>
      <c r="G34" s="16">
        <v>15193</v>
      </c>
      <c r="H34" s="18">
        <v>0</v>
      </c>
      <c r="I34" s="18">
        <v>0</v>
      </c>
      <c r="J34" s="18"/>
    </row>
    <row r="35" spans="1:10" ht="110.4" customHeight="1" thickBot="1" x14ac:dyDescent="0.45">
      <c r="A35" s="14">
        <v>11</v>
      </c>
      <c r="B35" s="31" t="s">
        <v>6</v>
      </c>
      <c r="C35" s="30" t="s">
        <v>5</v>
      </c>
      <c r="D35" s="14" t="s">
        <v>4</v>
      </c>
      <c r="E35" s="30" t="s">
        <v>3</v>
      </c>
      <c r="F35" s="18">
        <f>G35</f>
        <v>230</v>
      </c>
      <c r="G35" s="16">
        <v>230</v>
      </c>
      <c r="H35" s="18">
        <v>39</v>
      </c>
      <c r="I35" s="18">
        <v>34.936369999999997</v>
      </c>
      <c r="J35" s="18" t="s">
        <v>2</v>
      </c>
    </row>
    <row r="36" spans="1:10" ht="23.25" customHeight="1" thickBot="1" x14ac:dyDescent="0.45">
      <c r="A36" s="53" t="s">
        <v>1</v>
      </c>
      <c r="B36" s="54"/>
      <c r="C36" s="54"/>
      <c r="D36" s="54"/>
      <c r="E36" s="54"/>
      <c r="F36" s="20">
        <f>G36</f>
        <v>146050.20099911999</v>
      </c>
      <c r="G36" s="32">
        <f>G25+G26+G27+G28+G29+G30+G31+G32+G33+G34+G35</f>
        <v>146050.20099911999</v>
      </c>
      <c r="H36" s="20">
        <f>SUM(H25:H35)</f>
        <v>78812.061999999991</v>
      </c>
      <c r="I36" s="20">
        <f>SUM(I25:I35)</f>
        <v>68600.296989999988</v>
      </c>
      <c r="J36" s="20"/>
    </row>
    <row r="37" spans="1:10" ht="27.75" customHeight="1" thickBot="1" x14ac:dyDescent="0.45">
      <c r="A37" s="55" t="s">
        <v>0</v>
      </c>
      <c r="B37" s="56"/>
      <c r="C37" s="56"/>
      <c r="D37" s="56"/>
      <c r="E37" s="57"/>
      <c r="F37" s="33">
        <f>F21+F36</f>
        <v>449371.60099911992</v>
      </c>
      <c r="G37" s="34">
        <f>G21+G36</f>
        <v>449371.60099911992</v>
      </c>
      <c r="H37" s="35">
        <f>H21+H36</f>
        <v>264033.57011999999</v>
      </c>
      <c r="I37" s="35">
        <f>I21+I36</f>
        <v>238621.10894000001</v>
      </c>
      <c r="J37" s="35"/>
    </row>
    <row r="38" spans="1:10" x14ac:dyDescent="0.4">
      <c r="A38" s="36"/>
      <c r="B38" s="36"/>
      <c r="C38" s="36"/>
      <c r="D38" s="36"/>
      <c r="E38" s="36"/>
      <c r="F38" s="37"/>
      <c r="G38" s="36"/>
      <c r="H38" s="36"/>
      <c r="I38" s="36"/>
      <c r="J38" s="36"/>
    </row>
    <row r="39" spans="1:10" x14ac:dyDescent="0.4">
      <c r="F39" s="38"/>
      <c r="H39" s="39"/>
      <c r="I39" s="39"/>
      <c r="J39" s="39"/>
    </row>
    <row r="40" spans="1:10" x14ac:dyDescent="0.4">
      <c r="B40" s="52" t="s">
        <v>75</v>
      </c>
      <c r="C40" s="52"/>
      <c r="D40" s="52"/>
      <c r="E40" s="52"/>
      <c r="F40" s="40"/>
      <c r="H40" s="2" t="s">
        <v>76</v>
      </c>
    </row>
    <row r="42" spans="1:10" x14ac:dyDescent="0.4">
      <c r="B42" s="52" t="s">
        <v>77</v>
      </c>
      <c r="C42" s="52"/>
      <c r="D42" s="52"/>
      <c r="E42" s="52"/>
      <c r="F42" s="38"/>
      <c r="G42" s="41"/>
      <c r="H42" s="42" t="s">
        <v>78</v>
      </c>
      <c r="I42" s="42"/>
      <c r="J42" s="42"/>
    </row>
    <row r="43" spans="1:10" x14ac:dyDescent="0.4">
      <c r="B43" s="52"/>
      <c r="C43" s="52"/>
      <c r="D43" s="52"/>
      <c r="E43" s="52"/>
      <c r="F43" s="40"/>
    </row>
    <row r="44" spans="1:10" x14ac:dyDescent="0.4">
      <c r="F44" s="40"/>
    </row>
    <row r="45" spans="1:10" x14ac:dyDescent="0.4">
      <c r="F45" s="43"/>
    </row>
    <row r="46" spans="1:10" x14ac:dyDescent="0.4">
      <c r="F46" s="44"/>
    </row>
    <row r="47" spans="1:10" x14ac:dyDescent="0.4">
      <c r="F47" s="44"/>
    </row>
    <row r="48" spans="1:10" x14ac:dyDescent="0.4">
      <c r="F48" s="45"/>
    </row>
    <row r="49" spans="4:6" x14ac:dyDescent="0.4">
      <c r="F49" s="46"/>
    </row>
    <row r="50" spans="4:6" x14ac:dyDescent="0.4">
      <c r="F50" s="46"/>
    </row>
    <row r="51" spans="4:6" x14ac:dyDescent="0.4">
      <c r="F51" s="46"/>
    </row>
    <row r="52" spans="4:6" x14ac:dyDescent="0.4">
      <c r="E52" s="47"/>
    </row>
    <row r="53" spans="4:6" ht="18" customHeight="1" x14ac:dyDescent="0.4">
      <c r="E53" s="48"/>
    </row>
    <row r="54" spans="4:6" ht="18" customHeight="1" x14ac:dyDescent="0.4">
      <c r="D54" s="39"/>
      <c r="E54" s="48"/>
    </row>
    <row r="55" spans="4:6" ht="18" customHeight="1" x14ac:dyDescent="0.4">
      <c r="D55" s="39"/>
      <c r="E55" s="48"/>
    </row>
    <row r="56" spans="4:6" ht="18" customHeight="1" x14ac:dyDescent="0.4">
      <c r="D56" s="39"/>
      <c r="E56" s="48"/>
    </row>
    <row r="57" spans="4:6" x14ac:dyDescent="0.4">
      <c r="D57" s="39"/>
      <c r="E57" s="48"/>
      <c r="F57" s="48"/>
    </row>
    <row r="58" spans="4:6" x14ac:dyDescent="0.4">
      <c r="D58" s="39"/>
      <c r="E58" s="48"/>
      <c r="F58" s="48"/>
    </row>
    <row r="59" spans="4:6" ht="15.6" customHeight="1" x14ac:dyDescent="0.4">
      <c r="D59" s="39"/>
      <c r="E59" s="48"/>
      <c r="F59" s="48"/>
    </row>
    <row r="60" spans="4:6" ht="18" customHeight="1" x14ac:dyDescent="0.4">
      <c r="D60" s="39"/>
      <c r="E60" s="48"/>
      <c r="F60" s="48"/>
    </row>
    <row r="61" spans="4:6" ht="18" customHeight="1" x14ac:dyDescent="0.4">
      <c r="D61" s="39"/>
      <c r="E61" s="48"/>
      <c r="F61" s="49"/>
    </row>
    <row r="62" spans="4:6" ht="18" customHeight="1" x14ac:dyDescent="0.4">
      <c r="D62" s="39"/>
      <c r="E62" s="48"/>
      <c r="F62" s="49"/>
    </row>
    <row r="63" spans="4:6" x14ac:dyDescent="0.4">
      <c r="D63" s="39"/>
      <c r="E63" s="48"/>
      <c r="F63" s="48"/>
    </row>
    <row r="64" spans="4:6" x14ac:dyDescent="0.4">
      <c r="D64" s="39"/>
      <c r="E64" s="47"/>
      <c r="F64" s="50"/>
    </row>
    <row r="67" spans="8:10" x14ac:dyDescent="0.4">
      <c r="H67" s="48"/>
      <c r="I67" s="48"/>
      <c r="J67" s="48"/>
    </row>
    <row r="68" spans="8:10" x14ac:dyDescent="0.4">
      <c r="H68" s="49"/>
      <c r="I68" s="49"/>
      <c r="J68" s="49"/>
    </row>
    <row r="69" spans="8:10" x14ac:dyDescent="0.4">
      <c r="H69" s="51"/>
      <c r="I69" s="51"/>
      <c r="J69" s="51"/>
    </row>
    <row r="70" spans="8:10" x14ac:dyDescent="0.4">
      <c r="H70" s="51"/>
      <c r="I70" s="51"/>
      <c r="J70" s="51"/>
    </row>
    <row r="71" spans="8:10" x14ac:dyDescent="0.4">
      <c r="H71" s="51"/>
      <c r="I71" s="51"/>
      <c r="J71" s="51"/>
    </row>
    <row r="72" spans="8:10" x14ac:dyDescent="0.4">
      <c r="H72" s="39"/>
      <c r="I72" s="39"/>
      <c r="J72" s="39"/>
    </row>
  </sheetData>
  <mergeCells count="29">
    <mergeCell ref="B2:B4"/>
    <mergeCell ref="C2:C4"/>
    <mergeCell ref="D2:D4"/>
    <mergeCell ref="E2:E4"/>
    <mergeCell ref="F2:G3"/>
    <mergeCell ref="B1:J1"/>
    <mergeCell ref="H2:H3"/>
    <mergeCell ref="I2:I3"/>
    <mergeCell ref="J2:J3"/>
    <mergeCell ref="A6:G6"/>
    <mergeCell ref="F9:G9"/>
    <mergeCell ref="J25:J26"/>
    <mergeCell ref="F33:G33"/>
    <mergeCell ref="F13:G13"/>
    <mergeCell ref="F16:G16"/>
    <mergeCell ref="F17:G17"/>
    <mergeCell ref="F18:G18"/>
    <mergeCell ref="F19:G19"/>
    <mergeCell ref="F20:G20"/>
    <mergeCell ref="B21:E21"/>
    <mergeCell ref="B22:G22"/>
    <mergeCell ref="A23:G23"/>
    <mergeCell ref="A24:G24"/>
    <mergeCell ref="F10:G10"/>
    <mergeCell ref="B40:E40"/>
    <mergeCell ref="B43:E43"/>
    <mergeCell ref="B42:E42"/>
    <mergeCell ref="A36:E36"/>
    <mergeCell ref="A37:E37"/>
  </mergeCells>
  <pageMargins left="0.39370078740157483" right="0.39370078740157483" top="0.59055118110236227" bottom="0.19685039370078741" header="0.31496062992125984" footer="0.31496062992125984"/>
  <pageSetup paperSize="9"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ЗВІТ друк Прогр 2025 УОЗ з УКБ</vt:lpstr>
      <vt:lpstr>'ЗВІТ друк Прогр 2025 УОЗ з УКБ'!Заголовки_для_печати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Економист</dc:creator>
  <cp:lastModifiedBy>Економист</cp:lastModifiedBy>
  <cp:lastPrinted>2026-02-24T14:25:09Z</cp:lastPrinted>
  <dcterms:created xsi:type="dcterms:W3CDTF">2026-02-24T13:54:17Z</dcterms:created>
  <dcterms:modified xsi:type="dcterms:W3CDTF">2026-02-26T09:03:07Z</dcterms:modified>
</cp:coreProperties>
</file>